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G:\Mi unidad\JM\Facultad de Ciencias Económicas (FCE)\Maestría en Econometría\9. Métodos Empíricos en Macroeconomía Estructural\Examen\Datos\"/>
    </mc:Choice>
  </mc:AlternateContent>
  <xr:revisionPtr revIDLastSave="0" documentId="13_ncr:9_{4AE430CA-C1A6-46B1-861A-5F2198C2A038}" xr6:coauthVersionLast="47" xr6:coauthVersionMax="47" xr10:uidLastSave="{00000000-0000-0000-0000-000000000000}"/>
  <bookViews>
    <workbookView xWindow="-120" yWindow="-120" windowWidth="20730" windowHeight="11760" activeTab="4" xr2:uid="{14CB4F22-96AC-44BD-9F36-6659C800B585}"/>
  </bookViews>
  <sheets>
    <sheet name="Disclaimer" sheetId="9" r:id="rId1"/>
    <sheet name="Index Plot" sheetId="2" r:id="rId2"/>
    <sheet name="PE (CAPE) Plot" sheetId="4" r:id="rId3"/>
    <sheet name="Excess CAPE Yield (ECY)" sheetId="15" r:id="rId4"/>
    <sheet name="Data" sheetId="1" r:id="rId5"/>
  </sheets>
  <definedNames>
    <definedName name="_Regression_Int">1</definedName>
    <definedName name="_xlnm.Print_Area">Data!$A$1546:$M$1557</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Print_Area_MI">Data!$A$1546:$M$1557</definedName>
    <definedName name="SPWS_WBID">"D59E1A16-371E-4D0F-A93D-481B765CD67C"</definedName>
  </definedNames>
  <calcPr calcId="191029"/>
</workbook>
</file>

<file path=xl/calcChain.xml><?xml version="1.0" encoding="utf-8"?>
<calcChain xmlns="http://schemas.openxmlformats.org/spreadsheetml/2006/main">
  <c r="R1857" i="1" l="1"/>
  <c r="F1858" i="1"/>
  <c r="R1856" i="1"/>
  <c r="C1855" i="1"/>
  <c r="C1854" i="1"/>
  <c r="R1855" i="1"/>
  <c r="D1852" i="1"/>
  <c r="D1851" i="1"/>
  <c r="E1857" i="1"/>
  <c r="E1858" i="1"/>
  <c r="R1854" i="1"/>
  <c r="R1853" i="1"/>
  <c r="C1852" i="1"/>
  <c r="C1851" i="1"/>
  <c r="D1849" i="1"/>
  <c r="D1848" i="1"/>
  <c r="R1852" i="1"/>
  <c r="R1851" i="1"/>
  <c r="R1850" i="1"/>
  <c r="C1849" i="1"/>
  <c r="C1848" i="1"/>
  <c r="R1849" i="1"/>
  <c r="D1846" i="1"/>
  <c r="D1845" i="1"/>
  <c r="R1848" i="1"/>
  <c r="R1847" i="1"/>
  <c r="C1846" i="1"/>
  <c r="C1845" i="1"/>
  <c r="R1846" i="1"/>
  <c r="D1843" i="1"/>
  <c r="D1842" i="1"/>
  <c r="R1845" i="1"/>
  <c r="R1844" i="1"/>
  <c r="C1843" i="1"/>
  <c r="C1842" i="1"/>
  <c r="R1843" i="1"/>
  <c r="D1840" i="1"/>
  <c r="D1839" i="1"/>
  <c r="R1842" i="1"/>
  <c r="R1841" i="1"/>
  <c r="C1840" i="1"/>
  <c r="C1839" i="1"/>
  <c r="R1840" i="1"/>
  <c r="D1837" i="1"/>
  <c r="D1836" i="1"/>
  <c r="R1839" i="1"/>
  <c r="C1837" i="1"/>
  <c r="C1836" i="1"/>
  <c r="R1838" i="1"/>
  <c r="R1837" i="1"/>
  <c r="R1836" i="1"/>
  <c r="D1834" i="1"/>
  <c r="D1833" i="1"/>
  <c r="R1835" i="1"/>
  <c r="C1834" i="1"/>
  <c r="C1833" i="1"/>
  <c r="R1834" i="1"/>
  <c r="D1831" i="1"/>
  <c r="D1830" i="1"/>
  <c r="R1833" i="1"/>
  <c r="R1832" i="1"/>
  <c r="C1831" i="1"/>
  <c r="C1830" i="1"/>
  <c r="R1831" i="1"/>
  <c r="R1830" i="1"/>
  <c r="D1828" i="1"/>
  <c r="D1827" i="1"/>
  <c r="R1829" i="1"/>
  <c r="C1828" i="1"/>
  <c r="C1827" i="1"/>
  <c r="R1828" i="1"/>
  <c r="D1825" i="1"/>
  <c r="D1824" i="1"/>
  <c r="R1827" i="1"/>
  <c r="R1826" i="1"/>
  <c r="C1825" i="1"/>
  <c r="C1824" i="1"/>
  <c r="R1825" i="1"/>
  <c r="D1822" i="1"/>
  <c r="D1821" i="1"/>
  <c r="R1824" i="1"/>
  <c r="C1822" i="1"/>
  <c r="C1821" i="1"/>
  <c r="R1823" i="1"/>
  <c r="D1818" i="1"/>
  <c r="R1822" i="1"/>
  <c r="D1819" i="1"/>
  <c r="R1821" i="1"/>
  <c r="C1819" i="1"/>
  <c r="C1818" i="1"/>
  <c r="R1820" i="1"/>
  <c r="R1819" i="1"/>
  <c r="R1818" i="1"/>
  <c r="D1816" i="1"/>
  <c r="D1815" i="1"/>
  <c r="R1817" i="1"/>
  <c r="C1816" i="1"/>
  <c r="C1815" i="1"/>
  <c r="E1816" i="1"/>
  <c r="R1816" i="1"/>
  <c r="R1815" i="1"/>
  <c r="D1813" i="1"/>
  <c r="D1812" i="1"/>
  <c r="R1814" i="1"/>
  <c r="C1813" i="1"/>
  <c r="C1812" i="1"/>
  <c r="R1813" i="1"/>
  <c r="D1810" i="1"/>
  <c r="D1809" i="1"/>
  <c r="D1807" i="1"/>
  <c r="D1806" i="1"/>
  <c r="D1803" i="1"/>
  <c r="D1800" i="1"/>
  <c r="R1812" i="1"/>
  <c r="R1811" i="1"/>
  <c r="C1810" i="1"/>
  <c r="C1809" i="1"/>
  <c r="R1810" i="1"/>
  <c r="R1809" i="1"/>
  <c r="R1807" i="1"/>
  <c r="R1808"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D1804" i="1"/>
  <c r="C1805" i="1"/>
  <c r="D1801" i="1"/>
  <c r="C1801" i="1"/>
  <c r="C1800" i="1"/>
  <c r="D1798" i="1"/>
  <c r="D1797" i="1"/>
  <c r="C1798" i="1"/>
  <c r="C1797" i="1"/>
  <c r="D1795" i="1"/>
  <c r="D1794" i="1"/>
  <c r="C1795" i="1"/>
  <c r="C1794" i="1"/>
  <c r="D1792" i="1"/>
  <c r="D1791" i="1"/>
  <c r="C1792" i="1"/>
  <c r="D1789" i="1"/>
  <c r="D1788" i="1"/>
  <c r="C1791" i="1"/>
  <c r="C1789" i="1"/>
  <c r="C1788" i="1"/>
  <c r="D1786" i="1"/>
  <c r="C1786" i="1"/>
  <c r="D1785" i="1"/>
  <c r="C1785" i="1"/>
  <c r="D1783" i="1"/>
  <c r="C1783" i="1"/>
  <c r="D1782" i="1"/>
  <c r="C1782" i="1"/>
  <c r="D1780" i="1"/>
  <c r="C1780" i="1"/>
  <c r="D1779" i="1"/>
  <c r="C1779" i="1"/>
  <c r="D1777" i="1"/>
  <c r="C1777" i="1"/>
  <c r="D1776" i="1"/>
  <c r="C1776" i="1"/>
  <c r="D1774" i="1"/>
  <c r="C1774" i="1"/>
  <c r="D1773" i="1"/>
  <c r="C1773" i="1"/>
  <c r="D1771" i="1"/>
  <c r="C1771" i="1"/>
  <c r="D1770" i="1"/>
  <c r="C1770" i="1"/>
  <c r="D1768" i="1"/>
  <c r="C1768" i="1"/>
  <c r="D1767" i="1"/>
  <c r="C1767" i="1"/>
  <c r="D1765" i="1"/>
  <c r="C1765" i="1"/>
  <c r="D1764" i="1"/>
  <c r="C1764" i="1"/>
  <c r="D1762" i="1"/>
  <c r="C1762" i="1"/>
  <c r="D1761" i="1"/>
  <c r="C1761" i="1"/>
  <c r="D1759" i="1"/>
  <c r="C1759" i="1"/>
  <c r="D1758" i="1"/>
  <c r="C1758" i="1"/>
  <c r="D1756" i="1"/>
  <c r="C1756" i="1"/>
  <c r="D1755" i="1"/>
  <c r="C1755" i="1"/>
  <c r="D1753" i="1"/>
  <c r="C1753" i="1"/>
  <c r="D1752" i="1"/>
  <c r="C1752" i="1"/>
  <c r="D1750" i="1"/>
  <c r="C1750" i="1"/>
  <c r="D1749" i="1"/>
  <c r="C1749" i="1"/>
  <c r="D1747" i="1"/>
  <c r="C1747" i="1"/>
  <c r="D1746" i="1"/>
  <c r="C1746" i="1"/>
  <c r="D1744" i="1"/>
  <c r="C1744" i="1"/>
  <c r="D1743" i="1"/>
  <c r="C1743" i="1"/>
  <c r="D1741" i="1"/>
  <c r="C1741" i="1"/>
  <c r="D1740" i="1"/>
  <c r="C1740" i="1"/>
  <c r="D1738" i="1"/>
  <c r="C1738" i="1"/>
  <c r="D1737" i="1"/>
  <c r="C1737" i="1"/>
  <c r="D1735" i="1"/>
  <c r="C1735" i="1"/>
  <c r="D1734" i="1"/>
  <c r="C1734" i="1"/>
  <c r="D1732" i="1"/>
  <c r="C1732" i="1"/>
  <c r="D1731" i="1"/>
  <c r="C1731" i="1"/>
  <c r="D1729" i="1"/>
  <c r="C1729" i="1"/>
  <c r="D1728" i="1"/>
  <c r="C1728" i="1"/>
  <c r="D1726" i="1"/>
  <c r="C1726" i="1"/>
  <c r="D1725" i="1"/>
  <c r="C1725" i="1"/>
  <c r="D1723" i="1"/>
  <c r="C1723" i="1"/>
  <c r="D1722" i="1"/>
  <c r="C1722" i="1"/>
  <c r="D1720" i="1"/>
  <c r="C1720" i="1"/>
  <c r="D1719" i="1"/>
  <c r="C1719" i="1"/>
  <c r="D1717" i="1"/>
  <c r="C1717" i="1"/>
  <c r="D1716" i="1"/>
  <c r="C1716" i="1"/>
  <c r="D1714" i="1"/>
  <c r="C1714" i="1"/>
  <c r="D1713" i="1"/>
  <c r="C1713" i="1"/>
  <c r="D1711" i="1"/>
  <c r="C1711" i="1"/>
  <c r="D1710" i="1"/>
  <c r="C1710" i="1"/>
  <c r="D1708" i="1"/>
  <c r="C1708" i="1"/>
  <c r="D1707" i="1"/>
  <c r="C1707" i="1"/>
  <c r="D1705" i="1"/>
  <c r="C1705" i="1"/>
  <c r="D1704" i="1"/>
  <c r="C1704" i="1"/>
  <c r="D1702" i="1"/>
  <c r="C1702" i="1"/>
  <c r="D1701" i="1"/>
  <c r="C1701" i="1"/>
  <c r="D1699" i="1"/>
  <c r="C1699" i="1"/>
  <c r="D1698" i="1"/>
  <c r="C1698" i="1"/>
  <c r="D1696" i="1"/>
  <c r="C1696" i="1"/>
  <c r="D1695" i="1"/>
  <c r="C1695" i="1"/>
  <c r="D1693" i="1"/>
  <c r="C1693" i="1"/>
  <c r="D1692" i="1"/>
  <c r="C1692" i="1"/>
  <c r="D1690" i="1"/>
  <c r="C1690" i="1"/>
  <c r="D1689" i="1"/>
  <c r="C1689" i="1"/>
  <c r="D1687" i="1"/>
  <c r="C1687" i="1"/>
  <c r="D1686" i="1"/>
  <c r="C1686" i="1"/>
  <c r="D1684" i="1"/>
  <c r="C1684" i="1"/>
  <c r="D1683" i="1"/>
  <c r="C1683" i="1"/>
  <c r="D1681" i="1"/>
  <c r="C1681" i="1"/>
  <c r="D1680" i="1"/>
  <c r="C1680" i="1"/>
  <c r="D1678" i="1"/>
  <c r="C1678" i="1"/>
  <c r="D1677" i="1"/>
  <c r="C1677" i="1"/>
  <c r="D1675" i="1"/>
  <c r="C1675" i="1"/>
  <c r="D1674" i="1"/>
  <c r="C1674" i="1"/>
  <c r="D1672" i="1"/>
  <c r="C1672" i="1"/>
  <c r="D1671" i="1"/>
  <c r="C1671" i="1"/>
  <c r="D1669" i="1"/>
  <c r="C1669" i="1"/>
  <c r="D1668" i="1"/>
  <c r="C1668" i="1"/>
  <c r="D1666" i="1"/>
  <c r="C1666" i="1"/>
  <c r="D1665" i="1"/>
  <c r="C1665" i="1"/>
  <c r="C1663" i="1"/>
  <c r="C1662" i="1"/>
  <c r="D1661" i="1"/>
  <c r="C1660" i="1"/>
  <c r="C1659" i="1"/>
  <c r="D1657" i="1"/>
  <c r="C1657" i="1"/>
  <c r="D1656" i="1"/>
  <c r="C1656" i="1"/>
  <c r="D1654" i="1"/>
  <c r="C1654" i="1"/>
  <c r="D1653" i="1"/>
  <c r="C1653" i="1"/>
  <c r="D1651" i="1"/>
  <c r="C1651" i="1"/>
  <c r="D1650" i="1"/>
  <c r="C1650" i="1"/>
  <c r="D1648" i="1"/>
  <c r="C1648" i="1"/>
  <c r="D1647" i="1"/>
  <c r="C1647" i="1"/>
  <c r="D1645" i="1"/>
  <c r="C1645" i="1"/>
  <c r="D1644" i="1"/>
  <c r="C1644" i="1"/>
  <c r="D1642" i="1"/>
  <c r="C1642" i="1"/>
  <c r="D1641" i="1"/>
  <c r="C1641" i="1"/>
  <c r="D1639" i="1"/>
  <c r="C1639" i="1"/>
  <c r="D1638" i="1"/>
  <c r="C1638" i="1"/>
  <c r="D1636" i="1"/>
  <c r="C1636" i="1"/>
  <c r="D1635" i="1"/>
  <c r="C1635" i="1"/>
  <c r="D1633" i="1"/>
  <c r="C1633" i="1"/>
  <c r="D1632" i="1"/>
  <c r="C1632" i="1"/>
  <c r="D1630" i="1"/>
  <c r="C1630" i="1"/>
  <c r="D1629" i="1"/>
  <c r="C1629" i="1"/>
  <c r="D1627" i="1"/>
  <c r="C1627" i="1"/>
  <c r="D1626" i="1"/>
  <c r="C1626" i="1"/>
  <c r="D1624" i="1"/>
  <c r="C1624" i="1"/>
  <c r="D1623" i="1"/>
  <c r="C1623" i="1"/>
  <c r="D1621" i="1"/>
  <c r="C1621" i="1"/>
  <c r="D1620" i="1"/>
  <c r="C1620" i="1"/>
  <c r="D1618" i="1"/>
  <c r="C1618" i="1"/>
  <c r="D1617" i="1"/>
  <c r="C1617" i="1"/>
  <c r="D1615" i="1"/>
  <c r="C1615" i="1"/>
  <c r="D1614" i="1"/>
  <c r="C1614" i="1"/>
  <c r="D1612" i="1"/>
  <c r="C1612" i="1"/>
  <c r="D1611" i="1"/>
  <c r="C1611" i="1"/>
  <c r="D1609" i="1"/>
  <c r="C1609" i="1"/>
  <c r="D1608" i="1"/>
  <c r="C1608" i="1"/>
  <c r="D1606" i="1"/>
  <c r="C1606" i="1"/>
  <c r="D1605" i="1"/>
  <c r="C1605" i="1"/>
  <c r="D1603" i="1"/>
  <c r="C1603" i="1"/>
  <c r="D1602" i="1"/>
  <c r="C1602" i="1"/>
  <c r="D1600" i="1"/>
  <c r="C1600" i="1"/>
  <c r="D1599" i="1"/>
  <c r="C1599" i="1"/>
  <c r="D1597" i="1"/>
  <c r="C1597" i="1"/>
  <c r="D1596" i="1"/>
  <c r="C1596" i="1"/>
  <c r="D1594" i="1"/>
  <c r="C1594" i="1"/>
  <c r="D1593" i="1"/>
  <c r="C1593" i="1"/>
  <c r="D1591" i="1"/>
  <c r="C1591" i="1"/>
  <c r="D1590" i="1"/>
  <c r="C1590" i="1"/>
  <c r="D1588" i="1"/>
  <c r="C1588" i="1"/>
  <c r="D1587" i="1"/>
  <c r="C1587" i="1"/>
  <c r="D1585" i="1"/>
  <c r="C1585" i="1"/>
  <c r="D1584" i="1"/>
  <c r="C1584" i="1"/>
  <c r="D1582" i="1"/>
  <c r="C1582" i="1"/>
  <c r="D1581" i="1"/>
  <c r="C1581" i="1"/>
  <c r="D1579" i="1"/>
  <c r="C1579" i="1"/>
  <c r="D1578" i="1"/>
  <c r="C1578" i="1"/>
  <c r="D1576" i="1"/>
  <c r="C1576" i="1"/>
  <c r="D1575" i="1"/>
  <c r="C1575" i="1"/>
  <c r="D1573" i="1"/>
  <c r="C1573" i="1"/>
  <c r="D1572" i="1"/>
  <c r="C1572" i="1"/>
  <c r="D1570" i="1"/>
  <c r="C1570" i="1"/>
  <c r="D1569" i="1"/>
  <c r="C1569" i="1"/>
  <c r="D1567" i="1"/>
  <c r="C1567" i="1"/>
  <c r="D1566" i="1"/>
  <c r="C1566" i="1"/>
  <c r="D1564" i="1"/>
  <c r="C1564" i="1"/>
  <c r="D1563" i="1"/>
  <c r="C1563" i="1"/>
  <c r="D1561" i="1"/>
  <c r="C1561" i="1"/>
  <c r="D1560" i="1"/>
  <c r="C1560" i="1"/>
  <c r="D1558" i="1"/>
  <c r="C1558" i="1"/>
  <c r="D1557" i="1"/>
  <c r="C1557" i="1"/>
  <c r="D1555" i="1"/>
  <c r="C1555" i="1"/>
  <c r="D1554" i="1"/>
  <c r="C1554" i="1"/>
  <c r="C1552" i="1"/>
  <c r="C1551" i="1"/>
  <c r="C1549" i="1"/>
  <c r="C1548" i="1"/>
  <c r="G992" i="1"/>
  <c r="R992" i="1"/>
  <c r="G991" i="1"/>
  <c r="G990" i="1"/>
  <c r="G989" i="1"/>
  <c r="R989" i="1"/>
  <c r="G988" i="1"/>
  <c r="G987" i="1"/>
  <c r="G986" i="1"/>
  <c r="G985" i="1"/>
  <c r="G984" i="1"/>
  <c r="G983" i="1"/>
  <c r="G982" i="1"/>
  <c r="R981" i="1"/>
  <c r="G980" i="1"/>
  <c r="G979" i="1"/>
  <c r="R979" i="1"/>
  <c r="G978" i="1"/>
  <c r="G977" i="1"/>
  <c r="G976" i="1"/>
  <c r="G975" i="1"/>
  <c r="G974" i="1"/>
  <c r="G973" i="1"/>
  <c r="G972" i="1"/>
  <c r="R972" i="1"/>
  <c r="G971" i="1"/>
  <c r="G970" i="1"/>
  <c r="G968" i="1"/>
  <c r="G967" i="1"/>
  <c r="G966" i="1"/>
  <c r="R966" i="1"/>
  <c r="G965" i="1"/>
  <c r="R965" i="1"/>
  <c r="G964" i="1"/>
  <c r="R964" i="1"/>
  <c r="G963" i="1"/>
  <c r="G962" i="1"/>
  <c r="G961" i="1"/>
  <c r="G960" i="1"/>
  <c r="G959" i="1"/>
  <c r="G958" i="1"/>
  <c r="R957" i="1"/>
  <c r="R958" i="1"/>
  <c r="G956" i="1"/>
  <c r="G955" i="1"/>
  <c r="G954" i="1"/>
  <c r="G953" i="1"/>
  <c r="G952" i="1"/>
  <c r="G951" i="1"/>
  <c r="G950" i="1"/>
  <c r="G949" i="1"/>
  <c r="G948" i="1"/>
  <c r="G947" i="1"/>
  <c r="G946" i="1"/>
  <c r="G944" i="1"/>
  <c r="R944" i="1"/>
  <c r="G943" i="1"/>
  <c r="G942" i="1"/>
  <c r="G941" i="1"/>
  <c r="G940" i="1"/>
  <c r="G939" i="1"/>
  <c r="G938" i="1"/>
  <c r="G937" i="1"/>
  <c r="G936" i="1"/>
  <c r="G935" i="1"/>
  <c r="G934" i="1"/>
  <c r="G932" i="1"/>
  <c r="R932" i="1"/>
  <c r="G931" i="1"/>
  <c r="G930" i="1"/>
  <c r="R930" i="1"/>
  <c r="G929" i="1"/>
  <c r="G928" i="1"/>
  <c r="G927" i="1"/>
  <c r="G926" i="1"/>
  <c r="G925" i="1"/>
  <c r="G924" i="1"/>
  <c r="G923" i="1"/>
  <c r="G922" i="1"/>
  <c r="R921" i="1"/>
  <c r="G920" i="1"/>
  <c r="R920" i="1"/>
  <c r="G919" i="1"/>
  <c r="G918" i="1"/>
  <c r="G917" i="1"/>
  <c r="G916" i="1"/>
  <c r="G915" i="1"/>
  <c r="G914" i="1"/>
  <c r="G913" i="1"/>
  <c r="G912" i="1"/>
  <c r="R912" i="1"/>
  <c r="G911" i="1"/>
  <c r="G910" i="1"/>
  <c r="G908" i="1"/>
  <c r="R908" i="1"/>
  <c r="G907" i="1"/>
  <c r="R907" i="1"/>
  <c r="G906" i="1"/>
  <c r="G905" i="1"/>
  <c r="G904" i="1"/>
  <c r="G903" i="1"/>
  <c r="G902" i="1"/>
  <c r="G901" i="1"/>
  <c r="G900" i="1"/>
  <c r="G899" i="1"/>
  <c r="G898" i="1"/>
  <c r="G896" i="1"/>
  <c r="G895" i="1"/>
  <c r="G894" i="1"/>
  <c r="G893" i="1"/>
  <c r="R892" i="1"/>
  <c r="G892" i="1"/>
  <c r="G891" i="1"/>
  <c r="G890" i="1"/>
  <c r="G889" i="1"/>
  <c r="G888" i="1"/>
  <c r="G887" i="1"/>
  <c r="G886" i="1"/>
  <c r="R885" i="1"/>
  <c r="G884" i="1"/>
  <c r="R884" i="1"/>
  <c r="G883" i="1"/>
  <c r="G882" i="1"/>
  <c r="G881" i="1"/>
  <c r="G880" i="1"/>
  <c r="G879" i="1"/>
  <c r="G878" i="1"/>
  <c r="G877" i="1"/>
  <c r="R877" i="1"/>
  <c r="G876" i="1"/>
  <c r="G875" i="1"/>
  <c r="R874" i="1"/>
  <c r="G874" i="1"/>
  <c r="G872" i="1"/>
  <c r="G871" i="1"/>
  <c r="G870" i="1"/>
  <c r="G869" i="1"/>
  <c r="R868" i="1"/>
  <c r="R869" i="1"/>
  <c r="G868" i="1"/>
  <c r="G867" i="1"/>
  <c r="R866" i="1"/>
  <c r="G866" i="1"/>
  <c r="G865" i="1"/>
  <c r="G864" i="1"/>
  <c r="G863" i="1"/>
  <c r="G862" i="1"/>
  <c r="G860" i="1"/>
  <c r="R860" i="1"/>
  <c r="G859" i="1"/>
  <c r="G858" i="1"/>
  <c r="G857" i="1"/>
  <c r="G856" i="1"/>
  <c r="G855" i="1"/>
  <c r="G854" i="1"/>
  <c r="G853" i="1"/>
  <c r="G852" i="1"/>
  <c r="G851" i="1"/>
  <c r="G850" i="1"/>
  <c r="G848" i="1"/>
  <c r="R848" i="1"/>
  <c r="G847" i="1"/>
  <c r="G846" i="1"/>
  <c r="R846" i="1"/>
  <c r="G845" i="1"/>
  <c r="G844" i="1"/>
  <c r="G843" i="1"/>
  <c r="G842" i="1"/>
  <c r="G841" i="1"/>
  <c r="G840" i="1"/>
  <c r="R839" i="1"/>
  <c r="G839" i="1"/>
  <c r="G838" i="1"/>
  <c r="G836" i="1"/>
  <c r="R836" i="1"/>
  <c r="G835" i="1"/>
  <c r="G834" i="1"/>
  <c r="G833" i="1"/>
  <c r="R833" i="1"/>
  <c r="G832" i="1"/>
  <c r="G831" i="1"/>
  <c r="G830" i="1"/>
  <c r="G829" i="1"/>
  <c r="G828" i="1"/>
  <c r="G827" i="1"/>
  <c r="G826" i="1"/>
  <c r="G824" i="1"/>
  <c r="G823" i="1"/>
  <c r="G822" i="1"/>
  <c r="R821" i="1"/>
  <c r="R822" i="1"/>
  <c r="G821" i="1"/>
  <c r="G820" i="1"/>
  <c r="G819" i="1"/>
  <c r="G818" i="1"/>
  <c r="G817" i="1"/>
  <c r="G816" i="1"/>
  <c r="G815" i="1"/>
  <c r="G814" i="1"/>
  <c r="G812" i="1"/>
  <c r="G811" i="1"/>
  <c r="G810" i="1"/>
  <c r="G809" i="1"/>
  <c r="R808" i="1"/>
  <c r="G808" i="1"/>
  <c r="G807" i="1"/>
  <c r="G806" i="1"/>
  <c r="G805" i="1"/>
  <c r="G804" i="1"/>
  <c r="G803" i="1"/>
  <c r="G802" i="1"/>
  <c r="G800" i="1"/>
  <c r="R800" i="1"/>
  <c r="G799" i="1"/>
  <c r="G798" i="1"/>
  <c r="G797" i="1"/>
  <c r="G796" i="1"/>
  <c r="G795" i="1"/>
  <c r="R794" i="1"/>
  <c r="G794" i="1"/>
  <c r="G793" i="1"/>
  <c r="G792" i="1"/>
  <c r="G791" i="1"/>
  <c r="G790" i="1"/>
  <c r="G788" i="1"/>
  <c r="G787" i="1"/>
  <c r="G786" i="1"/>
  <c r="R786" i="1"/>
  <c r="G785" i="1"/>
  <c r="G784" i="1"/>
  <c r="G783" i="1"/>
  <c r="G782" i="1"/>
  <c r="G781" i="1"/>
  <c r="G780" i="1"/>
  <c r="R779" i="1"/>
  <c r="G779" i="1"/>
  <c r="G778" i="1"/>
  <c r="G776" i="1"/>
  <c r="G775" i="1"/>
  <c r="R775" i="1"/>
  <c r="G774" i="1"/>
  <c r="G773" i="1"/>
  <c r="G772" i="1"/>
  <c r="G771" i="1"/>
  <c r="R771" i="1"/>
  <c r="G770" i="1"/>
  <c r="G769" i="1"/>
  <c r="R768" i="1"/>
  <c r="G768" i="1"/>
  <c r="R767" i="1"/>
  <c r="G767" i="1"/>
  <c r="G766" i="1"/>
  <c r="G764" i="1"/>
  <c r="G763" i="1"/>
  <c r="G762" i="1"/>
  <c r="G761" i="1"/>
  <c r="G760" i="1"/>
  <c r="R760" i="1"/>
  <c r="G759" i="1"/>
  <c r="G758" i="1"/>
  <c r="G757" i="1"/>
  <c r="G756" i="1"/>
  <c r="G755" i="1"/>
  <c r="R755" i="1"/>
  <c r="G754" i="1"/>
  <c r="R753" i="1"/>
  <c r="G752" i="1"/>
  <c r="R752" i="1"/>
  <c r="G751" i="1"/>
  <c r="R751" i="1"/>
  <c r="G750" i="1"/>
  <c r="R750" i="1"/>
  <c r="G749" i="1"/>
  <c r="G748" i="1"/>
  <c r="R748" i="1"/>
  <c r="G747" i="1"/>
  <c r="G746" i="1"/>
  <c r="G745" i="1"/>
  <c r="G744" i="1"/>
  <c r="R744" i="1"/>
  <c r="G743" i="1"/>
  <c r="G742" i="1"/>
  <c r="R741" i="1"/>
  <c r="G740" i="1"/>
  <c r="R740" i="1"/>
  <c r="G739" i="1"/>
  <c r="G738" i="1"/>
  <c r="G737" i="1"/>
  <c r="G736" i="1"/>
  <c r="G735" i="1"/>
  <c r="G734" i="1"/>
  <c r="R733" i="1"/>
  <c r="G733" i="1"/>
  <c r="G732" i="1"/>
  <c r="G731" i="1"/>
  <c r="G730" i="1"/>
  <c r="G728" i="1"/>
  <c r="G727" i="1"/>
  <c r="G726" i="1"/>
  <c r="G725" i="1"/>
  <c r="G724" i="1"/>
  <c r="G723" i="1"/>
  <c r="G722" i="1"/>
  <c r="G721" i="1"/>
  <c r="G720" i="1"/>
  <c r="R720" i="1"/>
  <c r="G719" i="1"/>
  <c r="R718" i="1"/>
  <c r="G718" i="1"/>
  <c r="G716" i="1"/>
  <c r="G715" i="1"/>
  <c r="G714" i="1"/>
  <c r="G713" i="1"/>
  <c r="R713" i="1"/>
  <c r="G712" i="1"/>
  <c r="G711" i="1"/>
  <c r="R711" i="1"/>
  <c r="G710" i="1"/>
  <c r="G709" i="1"/>
  <c r="G708" i="1"/>
  <c r="G707" i="1"/>
  <c r="R707" i="1"/>
  <c r="G706" i="1"/>
  <c r="R705" i="1"/>
  <c r="G704" i="1"/>
  <c r="G703" i="1"/>
  <c r="G702" i="1"/>
  <c r="G701" i="1"/>
  <c r="G700" i="1"/>
  <c r="G699" i="1"/>
  <c r="G698" i="1"/>
  <c r="R697" i="1"/>
  <c r="R698" i="1"/>
  <c r="G697" i="1"/>
  <c r="G696" i="1"/>
  <c r="G695" i="1"/>
  <c r="G694" i="1"/>
  <c r="G692" i="1"/>
  <c r="G691" i="1"/>
  <c r="R691" i="1"/>
  <c r="G690" i="1"/>
  <c r="G689" i="1"/>
  <c r="R689" i="1"/>
  <c r="G688" i="1"/>
  <c r="G687" i="1"/>
  <c r="R686" i="1"/>
  <c r="G686" i="1"/>
  <c r="G685" i="1"/>
  <c r="G684" i="1"/>
  <c r="G683" i="1"/>
  <c r="G682" i="1"/>
  <c r="R682" i="1"/>
  <c r="G680" i="1"/>
  <c r="G679" i="1"/>
  <c r="G678" i="1"/>
  <c r="R678" i="1"/>
  <c r="G677" i="1"/>
  <c r="G676" i="1"/>
  <c r="G675" i="1"/>
  <c r="G674" i="1"/>
  <c r="R674" i="1"/>
  <c r="G673" i="1"/>
  <c r="G672" i="1"/>
  <c r="G671" i="1"/>
  <c r="G670" i="1"/>
  <c r="G668" i="1"/>
  <c r="G667" i="1"/>
  <c r="G666" i="1"/>
  <c r="G665" i="1"/>
  <c r="G664" i="1"/>
  <c r="G663" i="1"/>
  <c r="G662" i="1"/>
  <c r="R662" i="1"/>
  <c r="G661" i="1"/>
  <c r="G660" i="1"/>
  <c r="G659" i="1"/>
  <c r="G658" i="1"/>
  <c r="R657" i="1"/>
  <c r="G656" i="1"/>
  <c r="G655" i="1"/>
  <c r="G654" i="1"/>
  <c r="R654" i="1"/>
  <c r="G653" i="1"/>
  <c r="G652" i="1"/>
  <c r="G651" i="1"/>
  <c r="G650" i="1"/>
  <c r="G649" i="1"/>
  <c r="G648" i="1"/>
  <c r="G647" i="1"/>
  <c r="G646" i="1"/>
  <c r="R645" i="1"/>
  <c r="G644" i="1"/>
  <c r="G643" i="1"/>
  <c r="G642" i="1"/>
  <c r="R642" i="1"/>
  <c r="G641" i="1"/>
  <c r="G640" i="1"/>
  <c r="G639" i="1"/>
  <c r="G638" i="1"/>
  <c r="G637" i="1"/>
  <c r="R636" i="1"/>
  <c r="G636" i="1"/>
  <c r="G635" i="1"/>
  <c r="G634" i="1"/>
  <c r="G632" i="1"/>
  <c r="G631" i="1"/>
  <c r="G630" i="1"/>
  <c r="G629" i="1"/>
  <c r="G628" i="1"/>
  <c r="G627" i="1"/>
  <c r="G626" i="1"/>
  <c r="G625" i="1"/>
  <c r="G624" i="1"/>
  <c r="G623" i="1"/>
  <c r="G622" i="1"/>
  <c r="G620" i="1"/>
  <c r="G619" i="1"/>
  <c r="G618" i="1"/>
  <c r="R618" i="1"/>
  <c r="G617" i="1"/>
  <c r="R617" i="1"/>
  <c r="G616" i="1"/>
  <c r="G615" i="1"/>
  <c r="G614" i="1"/>
  <c r="R614" i="1"/>
  <c r="G613" i="1"/>
  <c r="G612" i="1"/>
  <c r="G611" i="1"/>
  <c r="G610" i="1"/>
  <c r="G608" i="1"/>
  <c r="R608" i="1"/>
  <c r="G607" i="1"/>
  <c r="G606" i="1"/>
  <c r="G605" i="1"/>
  <c r="R605" i="1"/>
  <c r="G604" i="1"/>
  <c r="G603" i="1"/>
  <c r="G602" i="1"/>
  <c r="G601" i="1"/>
  <c r="G600" i="1"/>
  <c r="G599" i="1"/>
  <c r="G598" i="1"/>
  <c r="G596" i="1"/>
  <c r="R595" i="1"/>
  <c r="G595" i="1"/>
  <c r="G594" i="1"/>
  <c r="G593" i="1"/>
  <c r="G592" i="1"/>
  <c r="G591" i="1"/>
  <c r="G590" i="1"/>
  <c r="G589" i="1"/>
  <c r="R589" i="1"/>
  <c r="G588" i="1"/>
  <c r="G587" i="1"/>
  <c r="R587" i="1"/>
  <c r="G586" i="1"/>
  <c r="G584" i="1"/>
  <c r="G583" i="1"/>
  <c r="G582" i="1"/>
  <c r="G581" i="1"/>
  <c r="G580" i="1"/>
  <c r="G579" i="1"/>
  <c r="G578" i="1"/>
  <c r="R578" i="1"/>
  <c r="G577" i="1"/>
  <c r="G576" i="1"/>
  <c r="G575" i="1"/>
  <c r="G574" i="1"/>
  <c r="G572" i="1"/>
  <c r="G571" i="1"/>
  <c r="G570" i="1"/>
  <c r="G569" i="1"/>
  <c r="G568" i="1"/>
  <c r="G567" i="1"/>
  <c r="G566" i="1"/>
  <c r="R566" i="1"/>
  <c r="G565" i="1"/>
  <c r="G564" i="1"/>
  <c r="G563" i="1"/>
  <c r="G562" i="1"/>
  <c r="R561" i="1"/>
  <c r="G560" i="1"/>
  <c r="G559" i="1"/>
  <c r="G558" i="1"/>
  <c r="G557" i="1"/>
  <c r="G556" i="1"/>
  <c r="G555" i="1"/>
  <c r="G554" i="1"/>
  <c r="G553" i="1"/>
  <c r="G552" i="1"/>
  <c r="G551" i="1"/>
  <c r="R551" i="1"/>
  <c r="G550" i="1"/>
  <c r="G548" i="1"/>
  <c r="R548" i="1"/>
  <c r="G547" i="1"/>
  <c r="G546" i="1"/>
  <c r="R546" i="1"/>
  <c r="G545" i="1"/>
  <c r="G544" i="1"/>
  <c r="G543" i="1"/>
  <c r="G542" i="1"/>
  <c r="G541" i="1"/>
  <c r="G540" i="1"/>
  <c r="G539" i="1"/>
  <c r="G538" i="1"/>
  <c r="G536" i="1"/>
  <c r="R536" i="1"/>
  <c r="G535" i="1"/>
  <c r="G534" i="1"/>
  <c r="G533" i="1"/>
  <c r="G532" i="1"/>
  <c r="G531" i="1"/>
  <c r="G530" i="1"/>
  <c r="R530" i="1"/>
  <c r="G529" i="1"/>
  <c r="G528" i="1"/>
  <c r="G527" i="1"/>
  <c r="G526" i="1"/>
  <c r="R526" i="1"/>
  <c r="G524" i="1"/>
  <c r="G523" i="1"/>
  <c r="R523" i="1"/>
  <c r="G522" i="1"/>
  <c r="G521" i="1"/>
  <c r="G520" i="1"/>
  <c r="G519" i="1"/>
  <c r="G518" i="1"/>
  <c r="G517" i="1"/>
  <c r="G516" i="1"/>
  <c r="R516" i="1"/>
  <c r="G515" i="1"/>
  <c r="G514" i="1"/>
  <c r="R513" i="1"/>
  <c r="G512" i="1"/>
  <c r="G511" i="1"/>
  <c r="R511" i="1"/>
  <c r="G510" i="1"/>
  <c r="G509" i="1"/>
  <c r="G508" i="1"/>
  <c r="G507" i="1"/>
  <c r="G506" i="1"/>
  <c r="G505" i="1"/>
  <c r="R504" i="1"/>
  <c r="G504" i="1"/>
  <c r="G503" i="1"/>
  <c r="G502" i="1"/>
  <c r="G500" i="1"/>
  <c r="G499" i="1"/>
  <c r="G498" i="1"/>
  <c r="R497" i="1"/>
  <c r="G497" i="1"/>
  <c r="G496" i="1"/>
  <c r="G495" i="1"/>
  <c r="G494" i="1"/>
  <c r="G493" i="1"/>
  <c r="G492" i="1"/>
  <c r="R492" i="1"/>
  <c r="G491" i="1"/>
  <c r="R490" i="1"/>
  <c r="G490" i="1"/>
  <c r="R489" i="1"/>
  <c r="G488" i="1"/>
  <c r="R488" i="1"/>
  <c r="G487" i="1"/>
  <c r="G486" i="1"/>
  <c r="G485" i="1"/>
  <c r="G484" i="1"/>
  <c r="G483" i="1"/>
  <c r="G482" i="1"/>
  <c r="G481" i="1"/>
  <c r="R480" i="1"/>
  <c r="G480" i="1"/>
  <c r="G479" i="1"/>
  <c r="G478" i="1"/>
  <c r="G476" i="1"/>
  <c r="G475" i="1"/>
  <c r="G474" i="1"/>
  <c r="G473" i="1"/>
  <c r="G472" i="1"/>
  <c r="R471" i="1"/>
  <c r="G471" i="1"/>
  <c r="G470" i="1"/>
  <c r="G469" i="1"/>
  <c r="R469" i="1"/>
  <c r="G468" i="1"/>
  <c r="G467" i="1"/>
  <c r="G466" i="1"/>
  <c r="G464" i="1"/>
  <c r="G463" i="1"/>
  <c r="G462" i="1"/>
  <c r="G461" i="1"/>
  <c r="G460" i="1"/>
  <c r="G459" i="1"/>
  <c r="R459" i="1"/>
  <c r="G458" i="1"/>
  <c r="R458" i="1"/>
  <c r="G457" i="1"/>
  <c r="G456" i="1"/>
  <c r="G455" i="1"/>
  <c r="G454" i="1"/>
  <c r="G452" i="1"/>
  <c r="R452" i="1"/>
  <c r="G451" i="1"/>
  <c r="G450" i="1"/>
  <c r="G449" i="1"/>
  <c r="G448" i="1"/>
  <c r="G447" i="1"/>
  <c r="G446" i="1"/>
  <c r="R446" i="1"/>
  <c r="G445" i="1"/>
  <c r="G444" i="1"/>
  <c r="G443" i="1"/>
  <c r="G442" i="1"/>
  <c r="G440" i="1"/>
  <c r="R440" i="1"/>
  <c r="G439" i="1"/>
  <c r="G438" i="1"/>
  <c r="G437" i="1"/>
  <c r="G436" i="1"/>
  <c r="G435" i="1"/>
  <c r="G434" i="1"/>
  <c r="G433" i="1"/>
  <c r="G432" i="1"/>
  <c r="G431" i="1"/>
  <c r="R431" i="1"/>
  <c r="G430" i="1"/>
  <c r="G428" i="1"/>
  <c r="R428" i="1"/>
  <c r="G427" i="1"/>
  <c r="G426" i="1"/>
  <c r="G425" i="1"/>
  <c r="G424" i="1"/>
  <c r="G423" i="1"/>
  <c r="G422" i="1"/>
  <c r="G421" i="1"/>
  <c r="G420" i="1"/>
  <c r="G419" i="1"/>
  <c r="G418" i="1"/>
  <c r="G416" i="1"/>
  <c r="R416" i="1"/>
  <c r="G415" i="1"/>
  <c r="G414" i="1"/>
  <c r="G413" i="1"/>
  <c r="G412" i="1"/>
  <c r="G411" i="1"/>
  <c r="G410" i="1"/>
  <c r="G409" i="1"/>
  <c r="G408" i="1"/>
  <c r="G407" i="1"/>
  <c r="G406" i="1"/>
  <c r="R405" i="1"/>
  <c r="G404" i="1"/>
  <c r="R404" i="1"/>
  <c r="G403" i="1"/>
  <c r="R403" i="1"/>
  <c r="G402" i="1"/>
  <c r="R402" i="1"/>
  <c r="G401" i="1"/>
  <c r="G400" i="1"/>
  <c r="G399" i="1"/>
  <c r="G398" i="1"/>
  <c r="G397" i="1"/>
  <c r="G396" i="1"/>
  <c r="R396" i="1"/>
  <c r="G395" i="1"/>
  <c r="R395" i="1"/>
  <c r="G394" i="1"/>
  <c r="G392" i="1"/>
  <c r="R392" i="1"/>
  <c r="G391" i="1"/>
  <c r="G390" i="1"/>
  <c r="G389" i="1"/>
  <c r="G388" i="1"/>
  <c r="G387" i="1"/>
  <c r="G386" i="1"/>
  <c r="G385" i="1"/>
  <c r="G384" i="1"/>
  <c r="R384" i="1"/>
  <c r="G383" i="1"/>
  <c r="R383" i="1"/>
  <c r="G382" i="1"/>
  <c r="G380" i="1"/>
  <c r="G379" i="1"/>
  <c r="G378" i="1"/>
  <c r="G377" i="1"/>
  <c r="G376" i="1"/>
  <c r="G375" i="1"/>
  <c r="G374" i="1"/>
  <c r="G373" i="1"/>
  <c r="R373" i="1"/>
  <c r="G372" i="1"/>
  <c r="G371" i="1"/>
  <c r="G370" i="1"/>
  <c r="R370" i="1"/>
  <c r="G368" i="1"/>
  <c r="G367" i="1"/>
  <c r="G366" i="1"/>
  <c r="G365" i="1"/>
  <c r="G364" i="1"/>
  <c r="G363" i="1"/>
  <c r="R363" i="1"/>
  <c r="G362" i="1"/>
  <c r="G361" i="1"/>
  <c r="G360" i="1"/>
  <c r="G359" i="1"/>
  <c r="G358" i="1"/>
  <c r="R357" i="1"/>
  <c r="G356" i="1"/>
  <c r="G355" i="1"/>
  <c r="G354" i="1"/>
  <c r="G353" i="1"/>
  <c r="G352" i="1"/>
  <c r="G351" i="1"/>
  <c r="G350" i="1"/>
  <c r="R350" i="1"/>
  <c r="G349" i="1"/>
  <c r="R348" i="1"/>
  <c r="G348" i="1"/>
  <c r="G347" i="1"/>
  <c r="G346" i="1"/>
  <c r="G344" i="1"/>
  <c r="R344" i="1"/>
  <c r="G343" i="1"/>
  <c r="G342" i="1"/>
  <c r="G341" i="1"/>
  <c r="G340" i="1"/>
  <c r="G339" i="1"/>
  <c r="G338" i="1"/>
  <c r="G337" i="1"/>
  <c r="G336" i="1"/>
  <c r="G335" i="1"/>
  <c r="G334" i="1"/>
  <c r="G332" i="1"/>
  <c r="R332" i="1"/>
  <c r="G331" i="1"/>
  <c r="G330" i="1"/>
  <c r="G329" i="1"/>
  <c r="G328" i="1"/>
  <c r="G327" i="1"/>
  <c r="R327" i="1"/>
  <c r="G326" i="1"/>
  <c r="G325" i="1"/>
  <c r="R324" i="1"/>
  <c r="G324" i="1"/>
  <c r="G323" i="1"/>
  <c r="G322" i="1"/>
  <c r="G320" i="1"/>
  <c r="G319" i="1"/>
  <c r="G318" i="1"/>
  <c r="G317" i="1"/>
  <c r="R317" i="1"/>
  <c r="G316" i="1"/>
  <c r="R316" i="1"/>
  <c r="G315" i="1"/>
  <c r="R314" i="1"/>
  <c r="G314" i="1"/>
  <c r="G313" i="1"/>
  <c r="G312" i="1"/>
  <c r="G311" i="1"/>
  <c r="G310" i="1"/>
  <c r="R310" i="1"/>
  <c r="G308" i="1"/>
  <c r="G307" i="1"/>
  <c r="R306" i="1"/>
  <c r="G306" i="1"/>
  <c r="G305" i="1"/>
  <c r="G304" i="1"/>
  <c r="G303" i="1"/>
  <c r="G302" i="1"/>
  <c r="G301" i="1"/>
  <c r="G300" i="1"/>
  <c r="G299" i="1"/>
  <c r="G298" i="1"/>
  <c r="G296" i="1"/>
  <c r="R296" i="1"/>
  <c r="G295" i="1"/>
  <c r="G294" i="1"/>
  <c r="G293" i="1"/>
  <c r="G292" i="1"/>
  <c r="G291" i="1"/>
  <c r="G290" i="1"/>
  <c r="G289" i="1"/>
  <c r="G288" i="1"/>
  <c r="G287" i="1"/>
  <c r="G286" i="1"/>
  <c r="R285" i="1"/>
  <c r="G284" i="1"/>
  <c r="G283" i="1"/>
  <c r="G282" i="1"/>
  <c r="G281" i="1"/>
  <c r="G280" i="1"/>
  <c r="G279" i="1"/>
  <c r="G278" i="1"/>
  <c r="G277" i="1"/>
  <c r="G276" i="1"/>
  <c r="G275" i="1"/>
  <c r="G274" i="1"/>
  <c r="G272" i="1"/>
  <c r="G271" i="1"/>
  <c r="G270" i="1"/>
  <c r="G269" i="1"/>
  <c r="G268" i="1"/>
  <c r="R268" i="1"/>
  <c r="G267" i="1"/>
  <c r="G266" i="1"/>
  <c r="G265" i="1"/>
  <c r="G264" i="1"/>
  <c r="R264" i="1"/>
  <c r="G263" i="1"/>
  <c r="G262" i="1"/>
  <c r="G260" i="1"/>
  <c r="G259" i="1"/>
  <c r="G258" i="1"/>
  <c r="G257" i="1"/>
  <c r="G256" i="1"/>
  <c r="G255" i="1"/>
  <c r="G254" i="1"/>
  <c r="G253" i="1"/>
  <c r="R253" i="1"/>
  <c r="G252" i="1"/>
  <c r="G251" i="1"/>
  <c r="R251" i="1"/>
  <c r="G250" i="1"/>
  <c r="G248" i="1"/>
  <c r="G247" i="1"/>
  <c r="G246" i="1"/>
  <c r="G245" i="1"/>
  <c r="G244" i="1"/>
  <c r="G243" i="1"/>
  <c r="G242" i="1"/>
  <c r="G241" i="1"/>
  <c r="G240" i="1"/>
  <c r="G239" i="1"/>
  <c r="R238" i="1"/>
  <c r="G238" i="1"/>
  <c r="G236" i="1"/>
  <c r="G235" i="1"/>
  <c r="G234" i="1"/>
  <c r="G233" i="1"/>
  <c r="G232" i="1"/>
  <c r="G231" i="1"/>
  <c r="G230" i="1"/>
  <c r="G229" i="1"/>
  <c r="G228" i="1"/>
  <c r="G227" i="1"/>
  <c r="G226" i="1"/>
  <c r="G224" i="1"/>
  <c r="G223" i="1"/>
  <c r="G222" i="1"/>
  <c r="G221" i="1"/>
  <c r="R221" i="1"/>
  <c r="G220" i="1"/>
  <c r="R220" i="1"/>
  <c r="G219" i="1"/>
  <c r="G218" i="1"/>
  <c r="G217" i="1"/>
  <c r="G216" i="1"/>
  <c r="G215" i="1"/>
  <c r="G214" i="1"/>
  <c r="G212" i="1"/>
  <c r="G211" i="1"/>
  <c r="G210" i="1"/>
  <c r="G209" i="1"/>
  <c r="G208" i="1"/>
  <c r="G207" i="1"/>
  <c r="G206" i="1"/>
  <c r="G205" i="1"/>
  <c r="G204" i="1"/>
  <c r="G203" i="1"/>
  <c r="G202" i="1"/>
  <c r="G200" i="1"/>
  <c r="G199" i="1"/>
  <c r="G198" i="1"/>
  <c r="R197" i="1"/>
  <c r="G197" i="1"/>
  <c r="G196" i="1"/>
  <c r="R196" i="1"/>
  <c r="G195" i="1"/>
  <c r="G194" i="1"/>
  <c r="G193" i="1"/>
  <c r="G192" i="1"/>
  <c r="G191" i="1"/>
  <c r="G190" i="1"/>
  <c r="G188" i="1"/>
  <c r="R188" i="1"/>
  <c r="G187" i="1"/>
  <c r="R187" i="1"/>
  <c r="G186" i="1"/>
  <c r="R186" i="1"/>
  <c r="G185" i="1"/>
  <c r="G184" i="1"/>
  <c r="G183" i="1"/>
  <c r="G182" i="1"/>
  <c r="G181" i="1"/>
  <c r="G180" i="1"/>
  <c r="R180" i="1"/>
  <c r="G179" i="1"/>
  <c r="G178" i="1"/>
  <c r="G176" i="1"/>
  <c r="R176" i="1"/>
  <c r="G175" i="1"/>
  <c r="G174" i="1"/>
  <c r="G173" i="1"/>
  <c r="R173" i="1"/>
  <c r="G172" i="1"/>
  <c r="G171" i="1"/>
  <c r="G170" i="1"/>
  <c r="G169" i="1"/>
  <c r="G168" i="1"/>
  <c r="G167" i="1"/>
  <c r="G166" i="1"/>
  <c r="R165" i="1"/>
  <c r="G164" i="1"/>
  <c r="G163" i="1"/>
  <c r="G162" i="1"/>
  <c r="G161" i="1"/>
  <c r="G160" i="1"/>
  <c r="G159" i="1"/>
  <c r="G158" i="1"/>
  <c r="G157" i="1"/>
  <c r="R157" i="1"/>
  <c r="G156" i="1"/>
  <c r="G155" i="1"/>
  <c r="G154" i="1"/>
  <c r="G152" i="1"/>
  <c r="G151" i="1"/>
  <c r="G150" i="1"/>
  <c r="G149" i="1"/>
  <c r="G148" i="1"/>
  <c r="R147" i="1"/>
  <c r="G147" i="1"/>
  <c r="G146" i="1"/>
  <c r="G145" i="1"/>
  <c r="G144" i="1"/>
  <c r="G143" i="1"/>
  <c r="G142" i="1"/>
  <c r="G140" i="1"/>
  <c r="G139" i="1"/>
  <c r="G138" i="1"/>
  <c r="G137" i="1"/>
  <c r="G136" i="1"/>
  <c r="G135" i="1"/>
  <c r="G134" i="1"/>
  <c r="G133" i="1"/>
  <c r="G132" i="1"/>
  <c r="G131" i="1"/>
  <c r="G130" i="1"/>
  <c r="G128" i="1"/>
  <c r="R128" i="1"/>
  <c r="G127" i="1"/>
  <c r="G126" i="1"/>
  <c r="R126" i="1"/>
  <c r="G125" i="1"/>
  <c r="G124" i="1"/>
  <c r="G123" i="1"/>
  <c r="G122" i="1"/>
  <c r="R122" i="1"/>
  <c r="G121" i="1"/>
  <c r="G120" i="1"/>
  <c r="G119" i="1"/>
  <c r="G118" i="1"/>
  <c r="G116" i="1"/>
  <c r="G115" i="1"/>
  <c r="G114" i="1"/>
  <c r="R114" i="1"/>
  <c r="G113" i="1"/>
  <c r="G112" i="1"/>
  <c r="R112" i="1"/>
  <c r="G111" i="1"/>
  <c r="G110" i="1"/>
  <c r="G109" i="1"/>
  <c r="G108" i="1"/>
  <c r="G107" i="1"/>
  <c r="G106" i="1"/>
  <c r="G104" i="1"/>
  <c r="R104" i="1"/>
  <c r="G103" i="1"/>
  <c r="R102" i="1"/>
  <c r="G102" i="1"/>
  <c r="G101" i="1"/>
  <c r="G100" i="1"/>
  <c r="G99" i="1"/>
  <c r="R99" i="1"/>
  <c r="G98" i="1"/>
  <c r="R98" i="1"/>
  <c r="G97" i="1"/>
  <c r="G96" i="1"/>
  <c r="R96" i="1"/>
  <c r="G95" i="1"/>
  <c r="G94" i="1"/>
  <c r="R93" i="1"/>
  <c r="G92" i="1"/>
  <c r="G91" i="1"/>
  <c r="G90" i="1"/>
  <c r="G89" i="1"/>
  <c r="G88" i="1"/>
  <c r="G87" i="1"/>
  <c r="G86" i="1"/>
  <c r="G85" i="1"/>
  <c r="G84" i="1"/>
  <c r="G83" i="1"/>
  <c r="R83" i="1"/>
  <c r="G82" i="1"/>
  <c r="R81" i="1"/>
  <c r="G80" i="1"/>
  <c r="G79" i="1"/>
  <c r="G78" i="1"/>
  <c r="R78" i="1"/>
  <c r="G77" i="1"/>
  <c r="G76" i="1"/>
  <c r="R75" i="1"/>
  <c r="G75" i="1"/>
  <c r="G74" i="1"/>
  <c r="G73" i="1"/>
  <c r="R73" i="1"/>
  <c r="G72" i="1"/>
  <c r="G71" i="1"/>
  <c r="G70" i="1"/>
  <c r="R69" i="1"/>
  <c r="G68" i="1"/>
  <c r="R68" i="1"/>
  <c r="G67" i="1"/>
  <c r="G66" i="1"/>
  <c r="G65" i="1"/>
  <c r="G64" i="1"/>
  <c r="G63" i="1"/>
  <c r="G62" i="1"/>
  <c r="G61" i="1"/>
  <c r="G60" i="1"/>
  <c r="G59" i="1"/>
  <c r="G58" i="1"/>
  <c r="G56" i="1"/>
  <c r="G55" i="1"/>
  <c r="G54" i="1"/>
  <c r="G53" i="1"/>
  <c r="G52" i="1"/>
  <c r="G51" i="1"/>
  <c r="G50" i="1"/>
  <c r="G49" i="1"/>
  <c r="G48" i="1"/>
  <c r="R48" i="1"/>
  <c r="G47" i="1"/>
  <c r="G46" i="1"/>
  <c r="G44" i="1"/>
  <c r="R44" i="1"/>
  <c r="G43" i="1"/>
  <c r="G42" i="1"/>
  <c r="G41" i="1"/>
  <c r="G40" i="1"/>
  <c r="G39" i="1"/>
  <c r="G38" i="1"/>
  <c r="G37" i="1"/>
  <c r="G36" i="1"/>
  <c r="G35" i="1"/>
  <c r="G34" i="1"/>
  <c r="G32" i="1"/>
  <c r="R32" i="1"/>
  <c r="G31" i="1"/>
  <c r="G30" i="1"/>
  <c r="R30" i="1"/>
  <c r="G29" i="1"/>
  <c r="R29" i="1"/>
  <c r="G28" i="1"/>
  <c r="G27" i="1"/>
  <c r="R27" i="1"/>
  <c r="G26" i="1"/>
  <c r="G25" i="1"/>
  <c r="G24" i="1"/>
  <c r="R24" i="1"/>
  <c r="G23" i="1"/>
  <c r="G22" i="1"/>
  <c r="G20" i="1"/>
  <c r="R20" i="1"/>
  <c r="G19" i="1"/>
  <c r="G18" i="1"/>
  <c r="G17" i="1"/>
  <c r="G16" i="1"/>
  <c r="G15" i="1"/>
  <c r="G14" i="1"/>
  <c r="G13" i="1"/>
  <c r="G12" i="1"/>
  <c r="R12" i="1"/>
  <c r="G11" i="1"/>
  <c r="R11" i="1"/>
  <c r="G10" i="1"/>
  <c r="R9" i="1"/>
  <c r="S10"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R621" i="1"/>
  <c r="R764" i="1"/>
  <c r="R788" i="1"/>
  <c r="R646" i="1"/>
  <c r="R136" i="1"/>
  <c r="C1807" i="1"/>
  <c r="R35" i="1"/>
  <c r="C1804" i="1"/>
  <c r="R880" i="1"/>
  <c r="R824" i="1"/>
  <c r="R763" i="1"/>
  <c r="R248" i="1"/>
  <c r="R756" i="1"/>
  <c r="R560" i="1"/>
  <c r="R897" i="1"/>
  <c r="R356" i="1"/>
  <c r="R585" i="1"/>
  <c r="R272" i="1"/>
  <c r="R129" i="1"/>
  <c r="R699" i="1"/>
  <c r="R809" i="1"/>
  <c r="R851" i="1"/>
  <c r="R609" i="1"/>
  <c r="R544" i="1"/>
  <c r="R873" i="1"/>
  <c r="R754" i="1"/>
  <c r="R776" i="1"/>
  <c r="C1806" i="1"/>
  <c r="C1803" i="1"/>
  <c r="R757" i="1"/>
  <c r="R615" i="1"/>
  <c r="R936" i="1"/>
  <c r="R435" i="1"/>
  <c r="R584" i="1"/>
  <c r="R583" i="1"/>
  <c r="R213" i="1"/>
  <c r="R564" i="1"/>
  <c r="R252" i="1"/>
  <c r="R33" i="1"/>
  <c r="R177" i="1"/>
  <c r="R237" i="1"/>
  <c r="R729" i="1"/>
  <c r="R730" i="1"/>
  <c r="R708" i="1"/>
  <c r="R281" i="1"/>
  <c r="R257" i="1"/>
  <c r="R409" i="1"/>
  <c r="R690" i="1"/>
  <c r="R793" i="1"/>
  <c r="R200" i="1"/>
  <c r="R224" i="1"/>
  <c r="R260" i="1"/>
  <c r="R326" i="1"/>
  <c r="R575" i="1"/>
  <c r="R485" i="1"/>
  <c r="R77" i="1"/>
  <c r="R86" i="1"/>
  <c r="R294" i="1"/>
  <c r="R325" i="1"/>
  <c r="R300" i="1"/>
  <c r="R783" i="1"/>
  <c r="R376" i="1"/>
  <c r="R607" i="1"/>
  <c r="R745" i="1"/>
  <c r="R567" i="1"/>
  <c r="R535" i="1"/>
  <c r="R737" i="1"/>
  <c r="R736" i="1"/>
  <c r="R762" i="1"/>
  <c r="R436" i="1"/>
  <c r="R355" i="1"/>
  <c r="R812" i="1"/>
  <c r="R870" i="1"/>
  <c r="R988" i="1"/>
  <c r="R524" i="1"/>
  <c r="R641" i="1"/>
  <c r="R681" i="1"/>
  <c r="R36" i="1"/>
  <c r="R45" i="1"/>
  <c r="R204" i="1"/>
  <c r="R292" i="1"/>
  <c r="R286" i="1"/>
  <c r="R372" i="1"/>
  <c r="R844" i="1"/>
  <c r="R43" i="1"/>
  <c r="R706" i="1"/>
  <c r="R765" i="1"/>
  <c r="R766" i="1"/>
  <c r="R980" i="1"/>
  <c r="R113" i="1"/>
  <c r="R671" i="1"/>
  <c r="R712" i="1"/>
  <c r="R925" i="1"/>
  <c r="R170" i="1"/>
  <c r="R417" i="1"/>
  <c r="R295" i="1"/>
  <c r="R543" i="1"/>
  <c r="R42" i="1"/>
  <c r="R162" i="1"/>
  <c r="R254" i="1"/>
  <c r="R915" i="1"/>
  <c r="R914" i="1"/>
  <c r="R922" i="1"/>
  <c r="R542" i="1"/>
  <c r="R622" i="1"/>
  <c r="R630" i="1"/>
  <c r="R807" i="1"/>
  <c r="R987" i="1"/>
  <c r="R721" i="1"/>
  <c r="R590" i="1"/>
  <c r="R525" i="1"/>
  <c r="R484" i="1"/>
  <c r="R266" i="1"/>
  <c r="R655" i="1"/>
  <c r="R656" i="1"/>
  <c r="R772" i="1"/>
  <c r="R937" i="1"/>
  <c r="R451" i="1"/>
  <c r="R647" i="1"/>
  <c r="R105" i="1"/>
  <c r="R259" i="1"/>
  <c r="R134" i="1"/>
  <c r="R135" i="1"/>
  <c r="R554" i="1"/>
  <c r="R555" i="1"/>
  <c r="R660" i="1"/>
  <c r="R651" i="1"/>
  <c r="R652" i="1"/>
  <c r="R675" i="1"/>
  <c r="D1659" i="1"/>
  <c r="R216" i="1"/>
  <c r="R563" i="1"/>
  <c r="R562" i="1"/>
  <c r="R570" i="1"/>
  <c r="R309" i="1"/>
  <c r="R443" i="1"/>
  <c r="R500" i="1"/>
  <c r="R532" i="1"/>
  <c r="R531" i="1"/>
  <c r="R541" i="1"/>
  <c r="R550" i="1"/>
  <c r="R549" i="1"/>
  <c r="R817" i="1"/>
  <c r="R856" i="1"/>
  <c r="R39" i="1"/>
  <c r="R184" i="1"/>
  <c r="R183" i="1"/>
  <c r="R293" i="1"/>
  <c r="R389" i="1"/>
  <c r="R100" i="1"/>
  <c r="R152" i="1"/>
  <c r="R673" i="1"/>
  <c r="R672" i="1"/>
  <c r="R145" i="1"/>
  <c r="R117" i="1"/>
  <c r="R14" i="1"/>
  <c r="R648" i="1"/>
  <c r="R945" i="1"/>
  <c r="R365" i="1"/>
  <c r="R358" i="1"/>
  <c r="R137" i="1"/>
  <c r="R911" i="1"/>
  <c r="R474" i="1"/>
  <c r="R801" i="1"/>
  <c r="R802" i="1"/>
  <c r="R896" i="1"/>
  <c r="R895" i="1"/>
  <c r="R217" i="1"/>
  <c r="R101" i="1"/>
  <c r="R269" i="1"/>
  <c r="R467" i="1"/>
  <c r="R938" i="1"/>
  <c r="R141" i="1"/>
  <c r="R271" i="1"/>
  <c r="R439" i="1"/>
  <c r="R782" i="1"/>
  <c r="R781" i="1"/>
  <c r="R790" i="1"/>
  <c r="R789" i="1"/>
  <c r="R28" i="1"/>
  <c r="R333" i="1"/>
  <c r="R448" i="1"/>
  <c r="R447" i="1"/>
  <c r="R76" i="1"/>
  <c r="R47" i="1"/>
  <c r="R54" i="1"/>
  <c r="R63" i="1"/>
  <c r="R290" i="1"/>
  <c r="R291" i="1"/>
  <c r="R424" i="1"/>
  <c r="R432" i="1"/>
  <c r="R501" i="1"/>
  <c r="R508" i="1"/>
  <c r="R189" i="1"/>
  <c r="R31" i="1"/>
  <c r="R512" i="1"/>
  <c r="R127" i="1"/>
  <c r="R597" i="1"/>
  <c r="R598" i="1"/>
  <c r="R342" i="1"/>
  <c r="R341" i="1"/>
  <c r="R364" i="1"/>
  <c r="R380" i="1"/>
  <c r="R841" i="1"/>
  <c r="R10" i="1"/>
  <c r="R60" i="1"/>
  <c r="R59" i="1"/>
  <c r="R814" i="1"/>
  <c r="R813" i="1"/>
  <c r="R683" i="1"/>
  <c r="R659" i="1"/>
  <c r="R70" i="1"/>
  <c r="R85" i="1"/>
  <c r="R121" i="1"/>
  <c r="R606" i="1"/>
  <c r="R599" i="1"/>
  <c r="R34" i="1"/>
  <c r="R318" i="1"/>
  <c r="R429" i="1"/>
  <c r="R498" i="1"/>
  <c r="R540" i="1"/>
  <c r="R539" i="1"/>
  <c r="R588" i="1"/>
  <c r="R49" i="1"/>
  <c r="R55" i="1"/>
  <c r="R56" i="1"/>
  <c r="R64" i="1"/>
  <c r="R74" i="1"/>
  <c r="R143" i="1"/>
  <c r="R193" i="1"/>
  <c r="R192" i="1"/>
  <c r="R198" i="1"/>
  <c r="R208" i="1"/>
  <c r="R241" i="1"/>
  <c r="R249" i="1"/>
  <c r="R250" i="1"/>
  <c r="R287" i="1"/>
  <c r="R311" i="1"/>
  <c r="R334" i="1"/>
  <c r="R335" i="1"/>
  <c r="R476" i="1"/>
  <c r="R717" i="1"/>
  <c r="R40" i="1"/>
  <c r="R41" i="1"/>
  <c r="R232" i="1"/>
  <c r="R71" i="1"/>
  <c r="R72" i="1"/>
  <c r="R23" i="1"/>
  <c r="R279" i="1"/>
  <c r="R66" i="1"/>
  <c r="R918" i="1"/>
  <c r="R917" i="1"/>
  <c r="R58" i="1"/>
  <c r="R57" i="1"/>
  <c r="R739" i="1"/>
  <c r="R738" i="1"/>
  <c r="R161" i="1"/>
  <c r="R568" i="1"/>
  <c r="R635" i="1"/>
  <c r="R910" i="1"/>
  <c r="R909" i="1"/>
  <c r="R15" i="1"/>
  <c r="R16" i="1"/>
  <c r="R154" i="1"/>
  <c r="R153" i="1"/>
  <c r="R388" i="1"/>
  <c r="R387" i="1"/>
  <c r="R397" i="1"/>
  <c r="R406" i="1"/>
  <c r="R413" i="1"/>
  <c r="R510" i="1"/>
  <c r="R509" i="1"/>
  <c r="R627" i="1"/>
  <c r="R731" i="1"/>
  <c r="R732" i="1"/>
  <c r="R229" i="1"/>
  <c r="R273" i="1"/>
  <c r="R613" i="1"/>
  <c r="R716" i="1"/>
  <c r="R715" i="1"/>
  <c r="R847" i="1"/>
  <c r="R943" i="1"/>
  <c r="R986" i="1"/>
  <c r="R82" i="1"/>
  <c r="R90" i="1"/>
  <c r="R420" i="1"/>
  <c r="R427" i="1"/>
  <c r="R445" i="1"/>
  <c r="R477" i="1"/>
  <c r="R852" i="1"/>
  <c r="R331" i="1"/>
  <c r="R133" i="1"/>
  <c r="R51" i="1"/>
  <c r="R468" i="1"/>
  <c r="R421" i="1"/>
  <c r="R658" i="1"/>
  <c r="R940" i="1"/>
  <c r="R973" i="1"/>
  <c r="R951" i="1"/>
  <c r="R952" i="1"/>
  <c r="R959" i="1"/>
  <c r="R960" i="1"/>
  <c r="R976" i="1"/>
  <c r="R806" i="1"/>
  <c r="R805" i="1"/>
  <c r="R830" i="1"/>
  <c r="R855" i="1"/>
  <c r="R863" i="1"/>
  <c r="R894" i="1"/>
  <c r="R893" i="1"/>
  <c r="R902" i="1"/>
  <c r="R919" i="1"/>
  <c r="R433" i="1"/>
  <c r="R434" i="1"/>
  <c r="R457" i="1"/>
  <c r="R465" i="1"/>
  <c r="R466" i="1"/>
  <c r="R520" i="1"/>
  <c r="R538" i="1"/>
  <c r="R537" i="1"/>
  <c r="R644" i="1"/>
  <c r="R643" i="1"/>
  <c r="R685" i="1"/>
  <c r="R684" i="1"/>
  <c r="R692" i="1"/>
  <c r="R700" i="1"/>
  <c r="R701" i="1"/>
  <c r="R710" i="1"/>
  <c r="R709" i="1"/>
  <c r="R778" i="1"/>
  <c r="R777" i="1"/>
  <c r="R784" i="1"/>
  <c r="R832" i="1"/>
  <c r="R879" i="1"/>
  <c r="R878" i="1"/>
  <c r="R888" i="1"/>
  <c r="R968" i="1"/>
  <c r="R967" i="1"/>
  <c r="R185" i="1"/>
  <c r="R201" i="1"/>
  <c r="R219" i="1"/>
  <c r="R284" i="1"/>
  <c r="R283" i="1"/>
  <c r="R302" i="1"/>
  <c r="R315" i="1"/>
  <c r="R323" i="1"/>
  <c r="R347" i="1"/>
  <c r="R378" i="1"/>
  <c r="R377" i="1"/>
  <c r="R394" i="1"/>
  <c r="R393" i="1"/>
  <c r="R411" i="1"/>
  <c r="R410" i="1"/>
  <c r="R419" i="1"/>
  <c r="R418" i="1"/>
  <c r="R581" i="1"/>
  <c r="R596" i="1"/>
  <c r="R620" i="1"/>
  <c r="R619" i="1"/>
  <c r="R628" i="1"/>
  <c r="R629" i="1"/>
  <c r="R637" i="1"/>
  <c r="R668" i="1"/>
  <c r="R667" i="1"/>
  <c r="R676" i="1"/>
  <c r="R677" i="1"/>
  <c r="R693" i="1"/>
  <c r="R694" i="1"/>
  <c r="R761" i="1"/>
  <c r="R770" i="1"/>
  <c r="R769" i="1"/>
  <c r="R425" i="1"/>
  <c r="R160" i="1"/>
  <c r="R175" i="1"/>
  <c r="R174" i="1"/>
  <c r="R233" i="1"/>
  <c r="R234" i="1"/>
  <c r="R242" i="1"/>
  <c r="R797" i="1"/>
  <c r="R798" i="1"/>
  <c r="R816" i="1"/>
  <c r="R815" i="1"/>
  <c r="R831" i="1"/>
  <c r="R864" i="1"/>
  <c r="R887" i="1"/>
  <c r="R886" i="1"/>
  <c r="R990" i="1"/>
  <c r="R339" i="1"/>
  <c r="R340" i="1"/>
  <c r="R371" i="1"/>
  <c r="R505" i="1"/>
  <c r="R574" i="1"/>
  <c r="R573" i="1"/>
  <c r="R653" i="1"/>
  <c r="R669" i="1"/>
  <c r="R670" i="1"/>
  <c r="R818" i="1"/>
  <c r="R969" i="1"/>
  <c r="R594" i="1"/>
  <c r="R151" i="1"/>
  <c r="R146" i="1"/>
  <c r="R366" i="1"/>
  <c r="R714" i="1"/>
  <c r="R787" i="1"/>
  <c r="R586" i="1"/>
  <c r="R53" i="1"/>
  <c r="R125" i="1"/>
  <c r="R547" i="1"/>
  <c r="R791" i="1"/>
  <c r="R21" i="1"/>
  <c r="R22" i="1"/>
  <c r="R108" i="1"/>
  <c r="R115" i="1"/>
  <c r="R116" i="1"/>
  <c r="R94" i="1"/>
  <c r="R859" i="1"/>
  <c r="R336" i="1"/>
  <c r="R328" i="1"/>
  <c r="R13" i="1"/>
  <c r="R349" i="1"/>
  <c r="R169" i="1"/>
  <c r="R343" i="1"/>
  <c r="R144" i="1"/>
  <c r="R265" i="1"/>
  <c r="R593" i="1"/>
  <c r="R666" i="1"/>
  <c r="R928" i="1"/>
  <c r="R825" i="1"/>
  <c r="R977" i="1"/>
  <c r="R297" i="1"/>
  <c r="R298" i="1"/>
  <c r="R974" i="1"/>
  <c r="R975" i="1"/>
  <c r="R255" i="1"/>
  <c r="R256" i="1"/>
  <c r="R289" i="1"/>
  <c r="R288" i="1"/>
  <c r="R983" i="1"/>
  <c r="R982" i="1"/>
  <c r="R247" i="1"/>
  <c r="R246" i="1"/>
  <c r="R313" i="1"/>
  <c r="R312" i="1"/>
  <c r="R322" i="1"/>
  <c r="R321" i="1"/>
  <c r="R92" i="1"/>
  <c r="R91" i="1"/>
  <c r="R106" i="1"/>
  <c r="R107" i="1"/>
  <c r="R124" i="1"/>
  <c r="R123" i="1"/>
  <c r="R150" i="1"/>
  <c r="R149" i="1"/>
  <c r="R158" i="1"/>
  <c r="R159" i="1"/>
  <c r="R168" i="1"/>
  <c r="R167" i="1"/>
  <c r="R214" i="1"/>
  <c r="R215" i="1"/>
  <c r="R231" i="1"/>
  <c r="R230" i="1"/>
  <c r="R240" i="1"/>
  <c r="R239" i="1"/>
  <c r="R337" i="1"/>
  <c r="R338" i="1"/>
  <c r="R345" i="1"/>
  <c r="R346" i="1"/>
  <c r="R947" i="1"/>
  <c r="R946" i="1"/>
  <c r="R954" i="1"/>
  <c r="R953" i="1"/>
  <c r="R38" i="1"/>
  <c r="R37" i="1"/>
  <c r="R62" i="1"/>
  <c r="R931" i="1"/>
  <c r="R438" i="1"/>
  <c r="R719" i="1"/>
  <c r="R905" i="1"/>
  <c r="R304" i="1"/>
  <c r="R303" i="1"/>
  <c r="R319" i="1"/>
  <c r="R320" i="1"/>
  <c r="R430" i="1"/>
  <c r="R282" i="1"/>
  <c r="R369" i="1"/>
  <c r="R591" i="1"/>
  <c r="R927" i="1"/>
  <c r="R933" i="1"/>
  <c r="R97" i="1"/>
  <c r="R519" i="1"/>
  <c r="R545" i="1"/>
  <c r="R277" i="1"/>
  <c r="R475" i="1"/>
  <c r="R270" i="1"/>
  <c r="R726" i="1"/>
  <c r="R483" i="1"/>
  <c r="R799" i="1"/>
  <c r="R132" i="1"/>
  <c r="R379" i="1"/>
  <c r="R582" i="1"/>
  <c r="R702" i="1"/>
  <c r="R103" i="1"/>
  <c r="R792" i="1"/>
  <c r="R487" i="1"/>
  <c r="R486" i="1"/>
  <c r="R723" i="1"/>
  <c r="R722" i="1"/>
  <c r="R803" i="1"/>
  <c r="R804" i="1"/>
  <c r="R456" i="1"/>
  <c r="R479" i="1"/>
  <c r="R478" i="1"/>
  <c r="R843" i="1"/>
  <c r="R842" i="1"/>
  <c r="R903" i="1"/>
  <c r="R904" i="1"/>
  <c r="R462" i="1"/>
  <c r="R527" i="1"/>
  <c r="R746" i="1"/>
  <c r="R747" i="1"/>
  <c r="R850" i="1"/>
  <c r="R849" i="1"/>
  <c r="R858" i="1"/>
  <c r="R857" i="1"/>
  <c r="R362" i="1"/>
  <c r="R361" i="1"/>
  <c r="R496" i="1"/>
  <c r="R495" i="1"/>
  <c r="R354" i="1"/>
  <c r="R353" i="1"/>
  <c r="R441" i="1"/>
  <c r="R442" i="1"/>
  <c r="R449" i="1"/>
  <c r="R450" i="1"/>
  <c r="R464" i="1"/>
  <c r="R463" i="1"/>
  <c r="R140" i="1"/>
  <c r="R274" i="1"/>
  <c r="R275" i="1"/>
  <c r="R308" i="1"/>
  <c r="R307" i="1"/>
  <c r="R923" i="1"/>
  <c r="R924" i="1"/>
  <c r="R166" i="1"/>
  <c r="S11" i="1"/>
  <c r="R17" i="1"/>
  <c r="R558" i="1"/>
  <c r="R559" i="1"/>
  <c r="R795" i="1"/>
  <c r="R929" i="1"/>
  <c r="R499" i="1"/>
  <c r="R46" i="1"/>
  <c r="R867" i="1"/>
  <c r="R934" i="1"/>
  <c r="R280" i="1"/>
  <c r="R305" i="1"/>
  <c r="R412" i="1"/>
  <c r="R444" i="1"/>
  <c r="R120" i="1"/>
  <c r="R569" i="1"/>
  <c r="R661" i="1"/>
  <c r="R785" i="1"/>
  <c r="R299" i="1"/>
  <c r="R426" i="1"/>
  <c r="R212" i="1"/>
  <c r="R728" i="1"/>
  <c r="R727" i="1"/>
  <c r="R829" i="1"/>
  <c r="R828" i="1"/>
  <c r="R837" i="1"/>
  <c r="R838" i="1"/>
  <c r="R942" i="1"/>
  <c r="R941" i="1"/>
  <c r="R950" i="1"/>
  <c r="R949" i="1"/>
  <c r="R80" i="1"/>
  <c r="R79" i="1"/>
  <c r="R111" i="1"/>
  <c r="R110" i="1"/>
  <c r="R119" i="1"/>
  <c r="R118" i="1"/>
  <c r="R191" i="1"/>
  <c r="R190" i="1"/>
  <c r="R205" i="1"/>
  <c r="R206" i="1"/>
  <c r="R223" i="1"/>
  <c r="R222" i="1"/>
  <c r="R453" i="1"/>
  <c r="R460" i="1"/>
  <c r="R461" i="1"/>
  <c r="R493" i="1"/>
  <c r="R494" i="1"/>
  <c r="R503" i="1"/>
  <c r="R502" i="1"/>
  <c r="R518" i="1"/>
  <c r="R517" i="1"/>
  <c r="R534" i="1"/>
  <c r="R533" i="1"/>
  <c r="R556" i="1"/>
  <c r="R557" i="1"/>
  <c r="R572" i="1"/>
  <c r="R571" i="1"/>
  <c r="R579" i="1"/>
  <c r="R580" i="1"/>
  <c r="R604" i="1"/>
  <c r="R603" i="1"/>
  <c r="R611" i="1"/>
  <c r="R612" i="1"/>
  <c r="R470" i="1"/>
  <c r="R199" i="1"/>
  <c r="R226" i="1"/>
  <c r="R225" i="1"/>
  <c r="R148" i="1"/>
  <c r="R735" i="1"/>
  <c r="R142" i="1"/>
  <c r="R67" i="1"/>
  <c r="R961" i="1"/>
  <c r="R278" i="1"/>
  <c r="R638" i="1"/>
  <c r="R889" i="1"/>
  <c r="R898" i="1"/>
  <c r="R906" i="1"/>
  <c r="R616" i="1"/>
  <c r="R218" i="1"/>
  <c r="R602" i="1"/>
  <c r="R935" i="1"/>
  <c r="R109" i="1"/>
  <c r="R182" i="1"/>
  <c r="R209" i="1"/>
  <c r="R796" i="1"/>
  <c r="R84" i="1"/>
  <c r="R301" i="1"/>
  <c r="R881" i="1"/>
  <c r="R926" i="1"/>
  <c r="R65" i="1"/>
  <c r="R258" i="1"/>
  <c r="R840" i="1"/>
  <c r="R890" i="1"/>
  <c r="R891" i="1"/>
  <c r="R704" i="1"/>
  <c r="R703" i="1"/>
  <c r="R882" i="1"/>
  <c r="R883" i="1"/>
  <c r="R695" i="1"/>
  <c r="R696" i="1"/>
  <c r="R835" i="1"/>
  <c r="R834" i="1"/>
  <c r="R963" i="1"/>
  <c r="R962" i="1"/>
  <c r="R774" i="1"/>
  <c r="R773" i="1"/>
  <c r="R826" i="1"/>
  <c r="R827" i="1"/>
  <c r="R876" i="1"/>
  <c r="R875" i="1"/>
  <c r="R899" i="1"/>
  <c r="R900" i="1"/>
  <c r="R89" i="1"/>
  <c r="R88" i="1"/>
  <c r="R971" i="1"/>
  <c r="R970" i="1"/>
  <c r="R18" i="1"/>
  <c r="R19" i="1"/>
  <c r="R25" i="1"/>
  <c r="R26" i="1"/>
  <c r="R553" i="1"/>
  <c r="R552" i="1"/>
  <c r="R623" i="1"/>
  <c r="R624" i="1"/>
  <c r="R632" i="1"/>
  <c r="R631" i="1"/>
  <c r="R640" i="1"/>
  <c r="R639" i="1"/>
  <c r="R688" i="1"/>
  <c r="R687" i="1"/>
  <c r="R758" i="1"/>
  <c r="R759" i="1"/>
  <c r="R861" i="1"/>
  <c r="R862" i="1"/>
  <c r="R956" i="1"/>
  <c r="R955" i="1"/>
  <c r="R472" i="1"/>
  <c r="R473" i="1"/>
  <c r="R482" i="1"/>
  <c r="R481" i="1"/>
  <c r="R811" i="1"/>
  <c r="R810" i="1"/>
  <c r="R820" i="1"/>
  <c r="R819" i="1"/>
  <c r="R854" i="1"/>
  <c r="R853" i="1"/>
  <c r="D1660" i="1"/>
  <c r="D1663" i="1"/>
  <c r="D1662"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R385" i="1"/>
  <c r="R276" i="1"/>
  <c r="R181" i="1"/>
  <c r="R565" i="1"/>
  <c r="R207" i="1"/>
  <c r="R845" i="1"/>
  <c r="K1846" i="1"/>
  <c r="K1838" i="1"/>
  <c r="K1830" i="1"/>
  <c r="K1822" i="1"/>
  <c r="K1814" i="1"/>
  <c r="K1806" i="1"/>
  <c r="K1798" i="1"/>
  <c r="K1790" i="1"/>
  <c r="K1782" i="1"/>
  <c r="K1774" i="1"/>
  <c r="K1766" i="1"/>
  <c r="K1758" i="1"/>
  <c r="K1750" i="1"/>
  <c r="K1742" i="1"/>
  <c r="K1734" i="1"/>
  <c r="K1726" i="1"/>
  <c r="K1718" i="1"/>
  <c r="K1710" i="1"/>
  <c r="K1702" i="1"/>
  <c r="K1694" i="1"/>
  <c r="K1686" i="1"/>
  <c r="K1678" i="1"/>
  <c r="K1670" i="1"/>
  <c r="K1662" i="1"/>
  <c r="K1654" i="1"/>
  <c r="K1646" i="1"/>
  <c r="K1638" i="1"/>
  <c r="K1630" i="1"/>
  <c r="K1622" i="1"/>
  <c r="K1614" i="1"/>
  <c r="K1606" i="1"/>
  <c r="K1598" i="1"/>
  <c r="K1590" i="1"/>
  <c r="K1582" i="1"/>
  <c r="K1574" i="1"/>
  <c r="K1566" i="1"/>
  <c r="K1558" i="1"/>
  <c r="K1550" i="1"/>
  <c r="K1542" i="1"/>
  <c r="K1534" i="1"/>
  <c r="K1526" i="1"/>
  <c r="K1518" i="1"/>
  <c r="K1510" i="1"/>
  <c r="K1502" i="1"/>
  <c r="K1494" i="1"/>
  <c r="K1486" i="1"/>
  <c r="K1478" i="1"/>
  <c r="K1470" i="1"/>
  <c r="K1462" i="1"/>
  <c r="K1454" i="1"/>
  <c r="K1446" i="1"/>
  <c r="K1438" i="1"/>
  <c r="K1430" i="1"/>
  <c r="K1422" i="1"/>
  <c r="K1414" i="1"/>
  <c r="K1406" i="1"/>
  <c r="K1398" i="1"/>
  <c r="K1390" i="1"/>
  <c r="K1382" i="1"/>
  <c r="K1374" i="1"/>
  <c r="K1366" i="1"/>
  <c r="K1358" i="1"/>
  <c r="K1350" i="1"/>
  <c r="K1342" i="1"/>
  <c r="K1334" i="1"/>
  <c r="K1326" i="1"/>
  <c r="K1318" i="1"/>
  <c r="K1310" i="1"/>
  <c r="K1302" i="1"/>
  <c r="K1294" i="1"/>
  <c r="K1286" i="1"/>
  <c r="K1278" i="1"/>
  <c r="K1270" i="1"/>
  <c r="K1262" i="1"/>
  <c r="K1254" i="1"/>
  <c r="K1246" i="1"/>
  <c r="K1238" i="1"/>
  <c r="K1230" i="1"/>
  <c r="K1222" i="1"/>
  <c r="K1214" i="1"/>
  <c r="K1206" i="1"/>
  <c r="K1198" i="1"/>
  <c r="K1190" i="1"/>
  <c r="K1182" i="1"/>
  <c r="K1174" i="1"/>
  <c r="K1853" i="1"/>
  <c r="K1845" i="1"/>
  <c r="K1837" i="1"/>
  <c r="K1829" i="1"/>
  <c r="K1821" i="1"/>
  <c r="K1813" i="1"/>
  <c r="K1805" i="1"/>
  <c r="K1797" i="1"/>
  <c r="K1789" i="1"/>
  <c r="K1781" i="1"/>
  <c r="K1773" i="1"/>
  <c r="K1765" i="1"/>
  <c r="K1757" i="1"/>
  <c r="K1749" i="1"/>
  <c r="K1741" i="1"/>
  <c r="K1733" i="1"/>
  <c r="K1725" i="1"/>
  <c r="K1717" i="1"/>
  <c r="K1709" i="1"/>
  <c r="K1701" i="1"/>
  <c r="K1693" i="1"/>
  <c r="K1685" i="1"/>
  <c r="K1677" i="1"/>
  <c r="K1669" i="1"/>
  <c r="K1661" i="1"/>
  <c r="K1653" i="1"/>
  <c r="K1645" i="1"/>
  <c r="K1637" i="1"/>
  <c r="K1629" i="1"/>
  <c r="K1621" i="1"/>
  <c r="K1613" i="1"/>
  <c r="K1605" i="1"/>
  <c r="K1597" i="1"/>
  <c r="K1589" i="1"/>
  <c r="K1581" i="1"/>
  <c r="K1573" i="1"/>
  <c r="K1565" i="1"/>
  <c r="K1557" i="1"/>
  <c r="K1549" i="1"/>
  <c r="K1541" i="1"/>
  <c r="K1533" i="1"/>
  <c r="K1525" i="1"/>
  <c r="K1517" i="1"/>
  <c r="K1509" i="1"/>
  <c r="K1501" i="1"/>
  <c r="K1493" i="1"/>
  <c r="K1485" i="1"/>
  <c r="K1477" i="1"/>
  <c r="K1469" i="1"/>
  <c r="K1461" i="1"/>
  <c r="K1453" i="1"/>
  <c r="K1445" i="1"/>
  <c r="K1437" i="1"/>
  <c r="K1429" i="1"/>
  <c r="K1421" i="1"/>
  <c r="K1413" i="1"/>
  <c r="K1405" i="1"/>
  <c r="K1397" i="1"/>
  <c r="K1389" i="1"/>
  <c r="K1381" i="1"/>
  <c r="K1373" i="1"/>
  <c r="K1365" i="1"/>
  <c r="K1357" i="1"/>
  <c r="K1349" i="1"/>
  <c r="K1341" i="1"/>
  <c r="K1333" i="1"/>
  <c r="K1325" i="1"/>
  <c r="K1317" i="1"/>
  <c r="K1309" i="1"/>
  <c r="K1301" i="1"/>
  <c r="K1293" i="1"/>
  <c r="K1285" i="1"/>
  <c r="K1277" i="1"/>
  <c r="K1269" i="1"/>
  <c r="K1261" i="1"/>
  <c r="K1253" i="1"/>
  <c r="K1245" i="1"/>
  <c r="K1237" i="1"/>
  <c r="K1229" i="1"/>
  <c r="K1221" i="1"/>
  <c r="K1213" i="1"/>
  <c r="K1205" i="1"/>
  <c r="K1197" i="1"/>
  <c r="K1189" i="1"/>
  <c r="K1181" i="1"/>
  <c r="K1851" i="1"/>
  <c r="K1843" i="1"/>
  <c r="K1835" i="1"/>
  <c r="K1827" i="1"/>
  <c r="K1819" i="1"/>
  <c r="K1811" i="1"/>
  <c r="K1803" i="1"/>
  <c r="K1795" i="1"/>
  <c r="K1787" i="1"/>
  <c r="K1779" i="1"/>
  <c r="K1771" i="1"/>
  <c r="K1763" i="1"/>
  <c r="K1755" i="1"/>
  <c r="K1747" i="1"/>
  <c r="K1739" i="1"/>
  <c r="K1731" i="1"/>
  <c r="K1723" i="1"/>
  <c r="K1715" i="1"/>
  <c r="K1707" i="1"/>
  <c r="K1699" i="1"/>
  <c r="K1691" i="1"/>
  <c r="K1683" i="1"/>
  <c r="K1675" i="1"/>
  <c r="K1667" i="1"/>
  <c r="K1659" i="1"/>
  <c r="K1651" i="1"/>
  <c r="K1643" i="1"/>
  <c r="K1635" i="1"/>
  <c r="K1627" i="1"/>
  <c r="K1619" i="1"/>
  <c r="K1611" i="1"/>
  <c r="K1603" i="1"/>
  <c r="K1595" i="1"/>
  <c r="K1587" i="1"/>
  <c r="K1579" i="1"/>
  <c r="K1571" i="1"/>
  <c r="K1563" i="1"/>
  <c r="K1555" i="1"/>
  <c r="K1547" i="1"/>
  <c r="K1539" i="1"/>
  <c r="K1531" i="1"/>
  <c r="K1523" i="1"/>
  <c r="K1515" i="1"/>
  <c r="K1507" i="1"/>
  <c r="K1499" i="1"/>
  <c r="K1491" i="1"/>
  <c r="K1483" i="1"/>
  <c r="K1475" i="1"/>
  <c r="K1467" i="1"/>
  <c r="K1459" i="1"/>
  <c r="K1451" i="1"/>
  <c r="K1443" i="1"/>
  <c r="K1435" i="1"/>
  <c r="K1427" i="1"/>
  <c r="K1419" i="1"/>
  <c r="K1411" i="1"/>
  <c r="K1403" i="1"/>
  <c r="K1395" i="1"/>
  <c r="K1387" i="1"/>
  <c r="K1379" i="1"/>
  <c r="K1371" i="1"/>
  <c r="K1363" i="1"/>
  <c r="K1355" i="1"/>
  <c r="K1347" i="1"/>
  <c r="K1339" i="1"/>
  <c r="K1331" i="1"/>
  <c r="K1323" i="1"/>
  <c r="K1315" i="1"/>
  <c r="K1307" i="1"/>
  <c r="K1299" i="1"/>
  <c r="K1291" i="1"/>
  <c r="K1283" i="1"/>
  <c r="K1275" i="1"/>
  <c r="K1267" i="1"/>
  <c r="K1259" i="1"/>
  <c r="K1251" i="1"/>
  <c r="K1243" i="1"/>
  <c r="K1235" i="1"/>
  <c r="K1227" i="1"/>
  <c r="K1219" i="1"/>
  <c r="K1211" i="1"/>
  <c r="K1203" i="1"/>
  <c r="K1195" i="1"/>
  <c r="K1187" i="1"/>
  <c r="K1179" i="1"/>
  <c r="K1849" i="1"/>
  <c r="K1841" i="1"/>
  <c r="K1833" i="1"/>
  <c r="K1825" i="1"/>
  <c r="K1817" i="1"/>
  <c r="K1809" i="1"/>
  <c r="K1801" i="1"/>
  <c r="K1793" i="1"/>
  <c r="K1785" i="1"/>
  <c r="K1777" i="1"/>
  <c r="K1769" i="1"/>
  <c r="K1761" i="1"/>
  <c r="K1753" i="1"/>
  <c r="K1745" i="1"/>
  <c r="K1737" i="1"/>
  <c r="K1729" i="1"/>
  <c r="K1721" i="1"/>
  <c r="K1713" i="1"/>
  <c r="K1705" i="1"/>
  <c r="K1697" i="1"/>
  <c r="K1689" i="1"/>
  <c r="K1681" i="1"/>
  <c r="K1673" i="1"/>
  <c r="K1665" i="1"/>
  <c r="K1657" i="1"/>
  <c r="K1649" i="1"/>
  <c r="K1641" i="1"/>
  <c r="K1633" i="1"/>
  <c r="K1625" i="1"/>
  <c r="K1617" i="1"/>
  <c r="K1609" i="1"/>
  <c r="K1601" i="1"/>
  <c r="K1593" i="1"/>
  <c r="K1585" i="1"/>
  <c r="K1577" i="1"/>
  <c r="K1569" i="1"/>
  <c r="K1561" i="1"/>
  <c r="K1848" i="1"/>
  <c r="K1840" i="1"/>
  <c r="K1832" i="1"/>
  <c r="K1824" i="1"/>
  <c r="K1816" i="1"/>
  <c r="K1808" i="1"/>
  <c r="K1800" i="1"/>
  <c r="K1792" i="1"/>
  <c r="K1784" i="1"/>
  <c r="K1776" i="1"/>
  <c r="K1768" i="1"/>
  <c r="K1760" i="1"/>
  <c r="K1752" i="1"/>
  <c r="K1744" i="1"/>
  <c r="K1736" i="1"/>
  <c r="K1728" i="1"/>
  <c r="K1720" i="1"/>
  <c r="K1712" i="1"/>
  <c r="K1704" i="1"/>
  <c r="K1696" i="1"/>
  <c r="K1688" i="1"/>
  <c r="K1680" i="1"/>
  <c r="K1672" i="1"/>
  <c r="K1664" i="1"/>
  <c r="K1656" i="1"/>
  <c r="K1648" i="1"/>
  <c r="K1640" i="1"/>
  <c r="K1632" i="1"/>
  <c r="K1624" i="1"/>
  <c r="K1616" i="1"/>
  <c r="K1608" i="1"/>
  <c r="K1600" i="1"/>
  <c r="K1592" i="1"/>
  <c r="K1584" i="1"/>
  <c r="K1576" i="1"/>
  <c r="K1568" i="1"/>
  <c r="K1836" i="1"/>
  <c r="K1815" i="1"/>
  <c r="K1794" i="1"/>
  <c r="K1772" i="1"/>
  <c r="K1751" i="1"/>
  <c r="K1730" i="1"/>
  <c r="K1708" i="1"/>
  <c r="K1687" i="1"/>
  <c r="K1666" i="1"/>
  <c r="K1644" i="1"/>
  <c r="K1623" i="1"/>
  <c r="K1602" i="1"/>
  <c r="K1580" i="1"/>
  <c r="K1560" i="1"/>
  <c r="K1546" i="1"/>
  <c r="K1535" i="1"/>
  <c r="K1521" i="1"/>
  <c r="K1508" i="1"/>
  <c r="K1496" i="1"/>
  <c r="K1482" i="1"/>
  <c r="K1471" i="1"/>
  <c r="K1457" i="1"/>
  <c r="K1444" i="1"/>
  <c r="K1432" i="1"/>
  <c r="K1418" i="1"/>
  <c r="K1407" i="1"/>
  <c r="K1393" i="1"/>
  <c r="K1380" i="1"/>
  <c r="K1368" i="1"/>
  <c r="K1354" i="1"/>
  <c r="K1343" i="1"/>
  <c r="K1329" i="1"/>
  <c r="K1316" i="1"/>
  <c r="K1304" i="1"/>
  <c r="K1290" i="1"/>
  <c r="K1279" i="1"/>
  <c r="K1265" i="1"/>
  <c r="K1252" i="1"/>
  <c r="K1240" i="1"/>
  <c r="K1226" i="1"/>
  <c r="K1215" i="1"/>
  <c r="K1201" i="1"/>
  <c r="K1188" i="1"/>
  <c r="K1176" i="1"/>
  <c r="K1167" i="1"/>
  <c r="K1159" i="1"/>
  <c r="K1151" i="1"/>
  <c r="K1143" i="1"/>
  <c r="K1135" i="1"/>
  <c r="K1127" i="1"/>
  <c r="K1119" i="1"/>
  <c r="K1111" i="1"/>
  <c r="K1103" i="1"/>
  <c r="K1095" i="1"/>
  <c r="K1087" i="1"/>
  <c r="K1079" i="1"/>
  <c r="K1071" i="1"/>
  <c r="K1063" i="1"/>
  <c r="K1055" i="1"/>
  <c r="K1047" i="1"/>
  <c r="K1039" i="1"/>
  <c r="K1031" i="1"/>
  <c r="K1023" i="1"/>
  <c r="K1015" i="1"/>
  <c r="K1007" i="1"/>
  <c r="K999" i="1"/>
  <c r="K991" i="1"/>
  <c r="K983" i="1"/>
  <c r="K975" i="1"/>
  <c r="K967" i="1"/>
  <c r="K959" i="1"/>
  <c r="K951" i="1"/>
  <c r="K943" i="1"/>
  <c r="K935" i="1"/>
  <c r="K927" i="1"/>
  <c r="K919" i="1"/>
  <c r="K911" i="1"/>
  <c r="K903" i="1"/>
  <c r="K895" i="1"/>
  <c r="K887" i="1"/>
  <c r="K879" i="1"/>
  <c r="K871" i="1"/>
  <c r="K863" i="1"/>
  <c r="K855" i="1"/>
  <c r="K847" i="1"/>
  <c r="K1834" i="1"/>
  <c r="K1812" i="1"/>
  <c r="K1791" i="1"/>
  <c r="K1770" i="1"/>
  <c r="K1748" i="1"/>
  <c r="K1727" i="1"/>
  <c r="K1706" i="1"/>
  <c r="K1684" i="1"/>
  <c r="K1663" i="1"/>
  <c r="K1642" i="1"/>
  <c r="K1620" i="1"/>
  <c r="K1599" i="1"/>
  <c r="K1578" i="1"/>
  <c r="K1559" i="1"/>
  <c r="K1545" i="1"/>
  <c r="K1532" i="1"/>
  <c r="K1520" i="1"/>
  <c r="K1506" i="1"/>
  <c r="K1495" i="1"/>
  <c r="K1481" i="1"/>
  <c r="K1468" i="1"/>
  <c r="K1456" i="1"/>
  <c r="K1442" i="1"/>
  <c r="K1431" i="1"/>
  <c r="K1417" i="1"/>
  <c r="K1404" i="1"/>
  <c r="K1392" i="1"/>
  <c r="K1378" i="1"/>
  <c r="K1367" i="1"/>
  <c r="K1353" i="1"/>
  <c r="K1340" i="1"/>
  <c r="K1328" i="1"/>
  <c r="K1314" i="1"/>
  <c r="K1303" i="1"/>
  <c r="K1289" i="1"/>
  <c r="K1276" i="1"/>
  <c r="K1264" i="1"/>
  <c r="K1250" i="1"/>
  <c r="K1239" i="1"/>
  <c r="K1225" i="1"/>
  <c r="K1212" i="1"/>
  <c r="K1200" i="1"/>
  <c r="K1186" i="1"/>
  <c r="K1175" i="1"/>
  <c r="K1166" i="1"/>
  <c r="K1158" i="1"/>
  <c r="K1150" i="1"/>
  <c r="K1142" i="1"/>
  <c r="K1134" i="1"/>
  <c r="K1126" i="1"/>
  <c r="K1118" i="1"/>
  <c r="K1110" i="1"/>
  <c r="K1102" i="1"/>
  <c r="K1094" i="1"/>
  <c r="K1086" i="1"/>
  <c r="K1078" i="1"/>
  <c r="K1070" i="1"/>
  <c r="K1062" i="1"/>
  <c r="K1054" i="1"/>
  <c r="K1046" i="1"/>
  <c r="K1038" i="1"/>
  <c r="K1030" i="1"/>
  <c r="K1022" i="1"/>
  <c r="K1014" i="1"/>
  <c r="K1006" i="1"/>
  <c r="K998" i="1"/>
  <c r="K990" i="1"/>
  <c r="K982" i="1"/>
  <c r="K974" i="1"/>
  <c r="K966" i="1"/>
  <c r="K958" i="1"/>
  <c r="K950" i="1"/>
  <c r="K942" i="1"/>
  <c r="K934" i="1"/>
  <c r="K926" i="1"/>
  <c r="K918" i="1"/>
  <c r="K910" i="1"/>
  <c r="K902" i="1"/>
  <c r="K894" i="1"/>
  <c r="K886" i="1"/>
  <c r="K878" i="1"/>
  <c r="K870" i="1"/>
  <c r="K862" i="1"/>
  <c r="M974" i="1"/>
  <c r="Q974" i="1"/>
  <c r="K854" i="1"/>
  <c r="K846" i="1"/>
  <c r="K838" i="1"/>
  <c r="K830" i="1"/>
  <c r="K822" i="1"/>
  <c r="K814" i="1"/>
  <c r="K806" i="1"/>
  <c r="K798" i="1"/>
  <c r="K1852" i="1"/>
  <c r="K1831" i="1"/>
  <c r="K1810" i="1"/>
  <c r="K1788" i="1"/>
  <c r="K1767" i="1"/>
  <c r="K1746" i="1"/>
  <c r="K1724" i="1"/>
  <c r="K1703" i="1"/>
  <c r="K1682" i="1"/>
  <c r="K1660" i="1"/>
  <c r="K1639" i="1"/>
  <c r="K1618" i="1"/>
  <c r="K1596" i="1"/>
  <c r="K1575" i="1"/>
  <c r="K1556" i="1"/>
  <c r="K1544" i="1"/>
  <c r="K1530" i="1"/>
  <c r="K1519" i="1"/>
  <c r="K1505" i="1"/>
  <c r="K1492" i="1"/>
  <c r="K1480" i="1"/>
  <c r="K1466" i="1"/>
  <c r="K1455" i="1"/>
  <c r="K1441" i="1"/>
  <c r="K1428" i="1"/>
  <c r="K1416" i="1"/>
  <c r="K1402" i="1"/>
  <c r="K1391" i="1"/>
  <c r="K1377" i="1"/>
  <c r="K1364" i="1"/>
  <c r="K1352" i="1"/>
  <c r="K1338" i="1"/>
  <c r="K1327" i="1"/>
  <c r="K1313" i="1"/>
  <c r="K1300" i="1"/>
  <c r="K1288" i="1"/>
  <c r="K1274" i="1"/>
  <c r="K1263" i="1"/>
  <c r="K1249" i="1"/>
  <c r="K1236" i="1"/>
  <c r="K1224" i="1"/>
  <c r="K1210" i="1"/>
  <c r="K1199" i="1"/>
  <c r="K1185" i="1"/>
  <c r="K1173" i="1"/>
  <c r="K1165" i="1"/>
  <c r="K1157" i="1"/>
  <c r="K1149" i="1"/>
  <c r="K1141" i="1"/>
  <c r="K1133" i="1"/>
  <c r="K1125" i="1"/>
  <c r="K1117" i="1"/>
  <c r="K1109" i="1"/>
  <c r="K1101" i="1"/>
  <c r="K1093" i="1"/>
  <c r="K1085" i="1"/>
  <c r="K1077" i="1"/>
  <c r="K1069" i="1"/>
  <c r="K1061" i="1"/>
  <c r="K1053" i="1"/>
  <c r="K1045" i="1"/>
  <c r="K1037" i="1"/>
  <c r="K1029" i="1"/>
  <c r="K1021" i="1"/>
  <c r="K1013" i="1"/>
  <c r="K1005" i="1"/>
  <c r="K997" i="1"/>
  <c r="K989" i="1"/>
  <c r="K981" i="1"/>
  <c r="K973" i="1"/>
  <c r="K965" i="1"/>
  <c r="K957" i="1"/>
  <c r="K949" i="1"/>
  <c r="K941" i="1"/>
  <c r="K933" i="1"/>
  <c r="K925" i="1"/>
  <c r="K917" i="1"/>
  <c r="K909" i="1"/>
  <c r="K901" i="1"/>
  <c r="K893" i="1"/>
  <c r="K885" i="1"/>
  <c r="K877" i="1"/>
  <c r="K1850" i="1"/>
  <c r="K1828" i="1"/>
  <c r="K1807" i="1"/>
  <c r="K1786" i="1"/>
  <c r="K1764" i="1"/>
  <c r="K1743" i="1"/>
  <c r="K1722" i="1"/>
  <c r="K1700" i="1"/>
  <c r="K1679" i="1"/>
  <c r="K1658" i="1"/>
  <c r="K1636" i="1"/>
  <c r="K1615" i="1"/>
  <c r="K1594" i="1"/>
  <c r="K1572" i="1"/>
  <c r="K1554" i="1"/>
  <c r="K1543" i="1"/>
  <c r="K1529" i="1"/>
  <c r="K1516" i="1"/>
  <c r="K1504" i="1"/>
  <c r="K1490" i="1"/>
  <c r="K1479" i="1"/>
  <c r="K1465" i="1"/>
  <c r="K1452" i="1"/>
  <c r="K1440" i="1"/>
  <c r="K1426" i="1"/>
  <c r="K1415" i="1"/>
  <c r="K1401" i="1"/>
  <c r="K1388" i="1"/>
  <c r="K1376" i="1"/>
  <c r="K1362" i="1"/>
  <c r="K1351" i="1"/>
  <c r="K1337" i="1"/>
  <c r="K1324" i="1"/>
  <c r="K1312" i="1"/>
  <c r="K1298" i="1"/>
  <c r="K1287" i="1"/>
  <c r="K1273" i="1"/>
  <c r="K1260" i="1"/>
  <c r="K1248" i="1"/>
  <c r="K1234" i="1"/>
  <c r="K1223" i="1"/>
  <c r="K1209" i="1"/>
  <c r="K1196" i="1"/>
  <c r="K1184" i="1"/>
  <c r="K1172" i="1"/>
  <c r="K1164" i="1"/>
  <c r="K1156" i="1"/>
  <c r="K1148" i="1"/>
  <c r="K1140" i="1"/>
  <c r="K1132" i="1"/>
  <c r="K1124" i="1"/>
  <c r="K1116" i="1"/>
  <c r="K1108" i="1"/>
  <c r="K1100" i="1"/>
  <c r="K1092" i="1"/>
  <c r="K1084" i="1"/>
  <c r="K1076" i="1"/>
  <c r="K1068" i="1"/>
  <c r="K1060" i="1"/>
  <c r="K1052" i="1"/>
  <c r="K1044" i="1"/>
  <c r="K1036" i="1"/>
  <c r="M1152" i="1"/>
  <c r="Q1152" i="1"/>
  <c r="K1028" i="1"/>
  <c r="K1020" i="1"/>
  <c r="K1012" i="1"/>
  <c r="K1004" i="1"/>
  <c r="K996" i="1"/>
  <c r="K988" i="1"/>
  <c r="K980" i="1"/>
  <c r="K972" i="1"/>
  <c r="K964" i="1"/>
  <c r="K956" i="1"/>
  <c r="K948" i="1"/>
  <c r="K940" i="1"/>
  <c r="K932" i="1"/>
  <c r="K924" i="1"/>
  <c r="K916" i="1"/>
  <c r="K908" i="1"/>
  <c r="K900" i="1"/>
  <c r="K892" i="1"/>
  <c r="K884" i="1"/>
  <c r="K876" i="1"/>
  <c r="K868" i="1"/>
  <c r="K860" i="1"/>
  <c r="K852" i="1"/>
  <c r="K1847" i="1"/>
  <c r="K1826" i="1"/>
  <c r="K1804" i="1"/>
  <c r="K1783" i="1"/>
  <c r="K1762" i="1"/>
  <c r="K1740" i="1"/>
  <c r="K1719" i="1"/>
  <c r="K1698" i="1"/>
  <c r="K1676" i="1"/>
  <c r="K1655" i="1"/>
  <c r="K1634" i="1"/>
  <c r="K1612" i="1"/>
  <c r="K1591" i="1"/>
  <c r="K1570" i="1"/>
  <c r="K1553" i="1"/>
  <c r="K1540" i="1"/>
  <c r="K1528" i="1"/>
  <c r="K1514" i="1"/>
  <c r="K1503" i="1"/>
  <c r="K1489" i="1"/>
  <c r="K1476" i="1"/>
  <c r="K1464" i="1"/>
  <c r="K1450" i="1"/>
  <c r="K1439" i="1"/>
  <c r="K1425" i="1"/>
  <c r="K1412" i="1"/>
  <c r="K1400" i="1"/>
  <c r="K1386" i="1"/>
  <c r="K1375" i="1"/>
  <c r="K1361" i="1"/>
  <c r="K1348" i="1"/>
  <c r="K1336" i="1"/>
  <c r="K1322" i="1"/>
  <c r="K1311" i="1"/>
  <c r="K1297" i="1"/>
  <c r="K1284" i="1"/>
  <c r="K1272" i="1"/>
  <c r="K1258" i="1"/>
  <c r="K1247" i="1"/>
  <c r="K1233" i="1"/>
  <c r="K1220" i="1"/>
  <c r="K1208" i="1"/>
  <c r="K1194" i="1"/>
  <c r="K1183" i="1"/>
  <c r="K1171" i="1"/>
  <c r="K1163" i="1"/>
  <c r="K1155" i="1"/>
  <c r="K1147" i="1"/>
  <c r="K1139" i="1"/>
  <c r="K1131" i="1"/>
  <c r="K1123" i="1"/>
  <c r="K1115" i="1"/>
  <c r="K1107" i="1"/>
  <c r="K1099" i="1"/>
  <c r="K1091" i="1"/>
  <c r="K1083" i="1"/>
  <c r="K1075" i="1"/>
  <c r="K1067" i="1"/>
  <c r="K1059" i="1"/>
  <c r="K1051" i="1"/>
  <c r="K1043" i="1"/>
  <c r="K1035" i="1"/>
  <c r="K1027" i="1"/>
  <c r="K1019" i="1"/>
  <c r="K1011" i="1"/>
  <c r="K1003" i="1"/>
  <c r="K995" i="1"/>
  <c r="K987" i="1"/>
  <c r="K979" i="1"/>
  <c r="K971" i="1"/>
  <c r="K963" i="1"/>
  <c r="K955" i="1"/>
  <c r="K947" i="1"/>
  <c r="K939" i="1"/>
  <c r="K931" i="1"/>
  <c r="K923" i="1"/>
  <c r="K915" i="1"/>
  <c r="K907" i="1"/>
  <c r="K899" i="1"/>
  <c r="K891" i="1"/>
  <c r="K883" i="1"/>
  <c r="K875" i="1"/>
  <c r="K867" i="1"/>
  <c r="K859" i="1"/>
  <c r="K1842" i="1"/>
  <c r="K1820" i="1"/>
  <c r="K1799" i="1"/>
  <c r="K1778" i="1"/>
  <c r="K1756" i="1"/>
  <c r="K1735" i="1"/>
  <c r="K1714" i="1"/>
  <c r="K1692" i="1"/>
  <c r="K1671" i="1"/>
  <c r="K1650" i="1"/>
  <c r="K1628" i="1"/>
  <c r="K1607" i="1"/>
  <c r="K1586" i="1"/>
  <c r="K1564" i="1"/>
  <c r="K1551" i="1"/>
  <c r="K1537" i="1"/>
  <c r="K1524" i="1"/>
  <c r="K1512" i="1"/>
  <c r="K1498" i="1"/>
  <c r="K1487" i="1"/>
  <c r="K1473" i="1"/>
  <c r="K1460" i="1"/>
  <c r="K1448" i="1"/>
  <c r="K1434" i="1"/>
  <c r="K1423" i="1"/>
  <c r="K1409" i="1"/>
  <c r="K1396" i="1"/>
  <c r="K1384" i="1"/>
  <c r="K1370" i="1"/>
  <c r="K1359" i="1"/>
  <c r="K1345" i="1"/>
  <c r="K1332" i="1"/>
  <c r="K1320" i="1"/>
  <c r="K1306" i="1"/>
  <c r="K1295" i="1"/>
  <c r="K1281" i="1"/>
  <c r="K1268" i="1"/>
  <c r="K1256" i="1"/>
  <c r="K1242" i="1"/>
  <c r="K1231" i="1"/>
  <c r="K1217" i="1"/>
  <c r="K1204" i="1"/>
  <c r="K1192" i="1"/>
  <c r="K1178" i="1"/>
  <c r="K1169" i="1"/>
  <c r="K1161" i="1"/>
  <c r="K1153" i="1"/>
  <c r="K1145" i="1"/>
  <c r="K1137" i="1"/>
  <c r="K1129" i="1"/>
  <c r="K1121" i="1"/>
  <c r="K1113" i="1"/>
  <c r="K1105" i="1"/>
  <c r="K1097" i="1"/>
  <c r="K1089" i="1"/>
  <c r="K1081" i="1"/>
  <c r="K1073" i="1"/>
  <c r="K1065" i="1"/>
  <c r="K1057" i="1"/>
  <c r="K1049" i="1"/>
  <c r="K1041" i="1"/>
  <c r="M1161" i="1"/>
  <c r="Q1161" i="1"/>
  <c r="K1839" i="1"/>
  <c r="K1818" i="1"/>
  <c r="K1796" i="1"/>
  <c r="K1775" i="1"/>
  <c r="K1754" i="1"/>
  <c r="K1732" i="1"/>
  <c r="K1711" i="1"/>
  <c r="K1690" i="1"/>
  <c r="K1668" i="1"/>
  <c r="K1647" i="1"/>
  <c r="K1626" i="1"/>
  <c r="K1604" i="1"/>
  <c r="K1583" i="1"/>
  <c r="K1562" i="1"/>
  <c r="K1548" i="1"/>
  <c r="K1536" i="1"/>
  <c r="K1522" i="1"/>
  <c r="K1511" i="1"/>
  <c r="K1497" i="1"/>
  <c r="K1484" i="1"/>
  <c r="K1472" i="1"/>
  <c r="K1458" i="1"/>
  <c r="K1447" i="1"/>
  <c r="K1433" i="1"/>
  <c r="K1420" i="1"/>
  <c r="K1408" i="1"/>
  <c r="K1394" i="1"/>
  <c r="K1383" i="1"/>
  <c r="K1369" i="1"/>
  <c r="K1356" i="1"/>
  <c r="K1344" i="1"/>
  <c r="K1330" i="1"/>
  <c r="K1319" i="1"/>
  <c r="K1305" i="1"/>
  <c r="K1292" i="1"/>
  <c r="K1280" i="1"/>
  <c r="K1266" i="1"/>
  <c r="K1255" i="1"/>
  <c r="K1241" i="1"/>
  <c r="K1228" i="1"/>
  <c r="K1216" i="1"/>
  <c r="K1202" i="1"/>
  <c r="K1191" i="1"/>
  <c r="K1177" i="1"/>
  <c r="K1168" i="1"/>
  <c r="K1160" i="1"/>
  <c r="K1152" i="1"/>
  <c r="K1144" i="1"/>
  <c r="K1136" i="1"/>
  <c r="K1128" i="1"/>
  <c r="K1120" i="1"/>
  <c r="K1112" i="1"/>
  <c r="K1104" i="1"/>
  <c r="K1096" i="1"/>
  <c r="K1088" i="1"/>
  <c r="K1080" i="1"/>
  <c r="K1072" i="1"/>
  <c r="K1064" i="1"/>
  <c r="K1056" i="1"/>
  <c r="K1048" i="1"/>
  <c r="K1040" i="1"/>
  <c r="K1032" i="1"/>
  <c r="K1024" i="1"/>
  <c r="K1016" i="1"/>
  <c r="K1008" i="1"/>
  <c r="K1000" i="1"/>
  <c r="K1716" i="1"/>
  <c r="K1552" i="1"/>
  <c r="K1449" i="1"/>
  <c r="K1346" i="1"/>
  <c r="K1244" i="1"/>
  <c r="K1154" i="1"/>
  <c r="K1090" i="1"/>
  <c r="K1033" i="1"/>
  <c r="K1001" i="1"/>
  <c r="K977" i="1"/>
  <c r="K954" i="1"/>
  <c r="K936" i="1"/>
  <c r="K913" i="1"/>
  <c r="K890" i="1"/>
  <c r="K872" i="1"/>
  <c r="K856" i="1"/>
  <c r="K843" i="1"/>
  <c r="K834" i="1"/>
  <c r="K825" i="1"/>
  <c r="K816" i="1"/>
  <c r="K807" i="1"/>
  <c r="K797" i="1"/>
  <c r="K789" i="1"/>
  <c r="K781" i="1"/>
  <c r="K773" i="1"/>
  <c r="K765" i="1"/>
  <c r="K757" i="1"/>
  <c r="K749" i="1"/>
  <c r="K741" i="1"/>
  <c r="K733" i="1"/>
  <c r="K725" i="1"/>
  <c r="K717" i="1"/>
  <c r="K709" i="1"/>
  <c r="K701" i="1"/>
  <c r="K693" i="1"/>
  <c r="K685" i="1"/>
  <c r="K677" i="1"/>
  <c r="K669" i="1"/>
  <c r="K1695" i="1"/>
  <c r="K1538" i="1"/>
  <c r="K1436" i="1"/>
  <c r="K1335" i="1"/>
  <c r="K1232" i="1"/>
  <c r="K1146" i="1"/>
  <c r="K1082" i="1"/>
  <c r="K1026" i="1"/>
  <c r="K994" i="1"/>
  <c r="K976" i="1"/>
  <c r="K953" i="1"/>
  <c r="K930" i="1"/>
  <c r="K912" i="1"/>
  <c r="K889" i="1"/>
  <c r="K869" i="1"/>
  <c r="K853" i="1"/>
  <c r="K842" i="1"/>
  <c r="K833" i="1"/>
  <c r="K824" i="1"/>
  <c r="K815" i="1"/>
  <c r="K805" i="1"/>
  <c r="K796" i="1"/>
  <c r="K788" i="1"/>
  <c r="K780" i="1"/>
  <c r="K772" i="1"/>
  <c r="K764" i="1"/>
  <c r="K756" i="1"/>
  <c r="K748" i="1"/>
  <c r="K740" i="1"/>
  <c r="K732" i="1"/>
  <c r="K724" i="1"/>
  <c r="K716" i="1"/>
  <c r="K708" i="1"/>
  <c r="K700" i="1"/>
  <c r="K692" i="1"/>
  <c r="K684" i="1"/>
  <c r="K676" i="1"/>
  <c r="K668" i="1"/>
  <c r="K660" i="1"/>
  <c r="K652" i="1"/>
  <c r="K644" i="1"/>
  <c r="K636" i="1"/>
  <c r="K628" i="1"/>
  <c r="K620" i="1"/>
  <c r="K612" i="1"/>
  <c r="K604" i="1"/>
  <c r="K596" i="1"/>
  <c r="K588" i="1"/>
  <c r="K580" i="1"/>
  <c r="K572" i="1"/>
  <c r="K564" i="1"/>
  <c r="K556" i="1"/>
  <c r="K548" i="1"/>
  <c r="K540" i="1"/>
  <c r="K532" i="1"/>
  <c r="K524" i="1"/>
  <c r="K516" i="1"/>
  <c r="K508" i="1"/>
  <c r="K500" i="1"/>
  <c r="K492" i="1"/>
  <c r="K484" i="1"/>
  <c r="K476" i="1"/>
  <c r="K468" i="1"/>
  <c r="K460" i="1"/>
  <c r="K452" i="1"/>
  <c r="K444" i="1"/>
  <c r="K436" i="1"/>
  <c r="K428" i="1"/>
  <c r="K420" i="1"/>
  <c r="K412" i="1"/>
  <c r="K404" i="1"/>
  <c r="K396" i="1"/>
  <c r="K388" i="1"/>
  <c r="K380" i="1"/>
  <c r="K372" i="1"/>
  <c r="K364" i="1"/>
  <c r="K356" i="1"/>
  <c r="K348" i="1"/>
  <c r="K340" i="1"/>
  <c r="K332" i="1"/>
  <c r="K324" i="1"/>
  <c r="K316" i="1"/>
  <c r="K308" i="1"/>
  <c r="K300" i="1"/>
  <c r="K292" i="1"/>
  <c r="K284" i="1"/>
  <c r="K276" i="1"/>
  <c r="K268" i="1"/>
  <c r="K260" i="1"/>
  <c r="K252" i="1"/>
  <c r="K244" i="1"/>
  <c r="K236" i="1"/>
  <c r="K228" i="1"/>
  <c r="K1844" i="1"/>
  <c r="K1674" i="1"/>
  <c r="K1527" i="1"/>
  <c r="K1424" i="1"/>
  <c r="K1321" i="1"/>
  <c r="K1218" i="1"/>
  <c r="K1138" i="1"/>
  <c r="K1074" i="1"/>
  <c r="K1025" i="1"/>
  <c r="K993" i="1"/>
  <c r="K970" i="1"/>
  <c r="K952" i="1"/>
  <c r="K929" i="1"/>
  <c r="K906" i="1"/>
  <c r="K888" i="1"/>
  <c r="K866" i="1"/>
  <c r="K851" i="1"/>
  <c r="K841" i="1"/>
  <c r="K832" i="1"/>
  <c r="K823" i="1"/>
  <c r="K813" i="1"/>
  <c r="K804" i="1"/>
  <c r="K795" i="1"/>
  <c r="K787" i="1"/>
  <c r="K779" i="1"/>
  <c r="K771" i="1"/>
  <c r="K763" i="1"/>
  <c r="K755" i="1"/>
  <c r="K747" i="1"/>
  <c r="K739" i="1"/>
  <c r="K731" i="1"/>
  <c r="K723" i="1"/>
  <c r="K715" i="1"/>
  <c r="K707" i="1"/>
  <c r="K699" i="1"/>
  <c r="K691" i="1"/>
  <c r="K683" i="1"/>
  <c r="K675" i="1"/>
  <c r="K667" i="1"/>
  <c r="K659" i="1"/>
  <c r="K651" i="1"/>
  <c r="K643" i="1"/>
  <c r="K635" i="1"/>
  <c r="K627" i="1"/>
  <c r="K619" i="1"/>
  <c r="K611" i="1"/>
  <c r="K603" i="1"/>
  <c r="K595" i="1"/>
  <c r="K587" i="1"/>
  <c r="K579" i="1"/>
  <c r="K571" i="1"/>
  <c r="K563" i="1"/>
  <c r="K555" i="1"/>
  <c r="K547" i="1"/>
  <c r="K539" i="1"/>
  <c r="K531" i="1"/>
  <c r="K523" i="1"/>
  <c r="K515" i="1"/>
  <c r="K507" i="1"/>
  <c r="K499" i="1"/>
  <c r="K491" i="1"/>
  <c r="K483" i="1"/>
  <c r="K475" i="1"/>
  <c r="K467" i="1"/>
  <c r="K459" i="1"/>
  <c r="K451" i="1"/>
  <c r="K443" i="1"/>
  <c r="K435" i="1"/>
  <c r="K427" i="1"/>
  <c r="K419" i="1"/>
  <c r="K411" i="1"/>
  <c r="K403" i="1"/>
  <c r="K395" i="1"/>
  <c r="K387" i="1"/>
  <c r="K379" i="1"/>
  <c r="K371" i="1"/>
  <c r="K363" i="1"/>
  <c r="K355" i="1"/>
  <c r="K347" i="1"/>
  <c r="K339" i="1"/>
  <c r="K331" i="1"/>
  <c r="K323" i="1"/>
  <c r="K315" i="1"/>
  <c r="K307" i="1"/>
  <c r="K299" i="1"/>
  <c r="K291" i="1"/>
  <c r="K283" i="1"/>
  <c r="K275" i="1"/>
  <c r="K267" i="1"/>
  <c r="K259" i="1"/>
  <c r="K251" i="1"/>
  <c r="K243" i="1"/>
  <c r="K235" i="1"/>
  <c r="K1823" i="1"/>
  <c r="K1652" i="1"/>
  <c r="K1513" i="1"/>
  <c r="K1410" i="1"/>
  <c r="K1308" i="1"/>
  <c r="K1207" i="1"/>
  <c r="K1130" i="1"/>
  <c r="K1066" i="1"/>
  <c r="K1018" i="1"/>
  <c r="K992" i="1"/>
  <c r="K969" i="1"/>
  <c r="K946" i="1"/>
  <c r="K928" i="1"/>
  <c r="K905" i="1"/>
  <c r="K882" i="1"/>
  <c r="K865" i="1"/>
  <c r="K850" i="1"/>
  <c r="K840" i="1"/>
  <c r="K831" i="1"/>
  <c r="K821" i="1"/>
  <c r="K812" i="1"/>
  <c r="K803" i="1"/>
  <c r="K794" i="1"/>
  <c r="K786" i="1"/>
  <c r="K778" i="1"/>
  <c r="K770" i="1"/>
  <c r="K762" i="1"/>
  <c r="K754" i="1"/>
  <c r="K746" i="1"/>
  <c r="K738" i="1"/>
  <c r="K730" i="1"/>
  <c r="K722" i="1"/>
  <c r="K714" i="1"/>
  <c r="K706" i="1"/>
  <c r="K698" i="1"/>
  <c r="K690" i="1"/>
  <c r="K682" i="1"/>
  <c r="K674" i="1"/>
  <c r="K666" i="1"/>
  <c r="K1759" i="1"/>
  <c r="K1588" i="1"/>
  <c r="K1474" i="1"/>
  <c r="K1372" i="1"/>
  <c r="K1271" i="1"/>
  <c r="K1170" i="1"/>
  <c r="K1106" i="1"/>
  <c r="K1042" i="1"/>
  <c r="K1009" i="1"/>
  <c r="K984" i="1"/>
  <c r="K961" i="1"/>
  <c r="K938" i="1"/>
  <c r="K920" i="1"/>
  <c r="K897" i="1"/>
  <c r="K874" i="1"/>
  <c r="K858" i="1"/>
  <c r="K845" i="1"/>
  <c r="K836" i="1"/>
  <c r="K827" i="1"/>
  <c r="K818" i="1"/>
  <c r="K809" i="1"/>
  <c r="K800" i="1"/>
  <c r="K791" i="1"/>
  <c r="K783" i="1"/>
  <c r="K775" i="1"/>
  <c r="K767" i="1"/>
  <c r="K759" i="1"/>
  <c r="K751" i="1"/>
  <c r="K743" i="1"/>
  <c r="K735" i="1"/>
  <c r="K727" i="1"/>
  <c r="K719" i="1"/>
  <c r="K711" i="1"/>
  <c r="K703" i="1"/>
  <c r="K695" i="1"/>
  <c r="K687" i="1"/>
  <c r="K679" i="1"/>
  <c r="K671" i="1"/>
  <c r="K663" i="1"/>
  <c r="K655" i="1"/>
  <c r="K647" i="1"/>
  <c r="K639" i="1"/>
  <c r="K631" i="1"/>
  <c r="K623" i="1"/>
  <c r="K615" i="1"/>
  <c r="K607" i="1"/>
  <c r="K599" i="1"/>
  <c r="K591" i="1"/>
  <c r="K583" i="1"/>
  <c r="K575" i="1"/>
  <c r="K567" i="1"/>
  <c r="K559" i="1"/>
  <c r="K551" i="1"/>
  <c r="K543" i="1"/>
  <c r="K535" i="1"/>
  <c r="K527" i="1"/>
  <c r="K519" i="1"/>
  <c r="K511" i="1"/>
  <c r="K503" i="1"/>
  <c r="K495" i="1"/>
  <c r="K487" i="1"/>
  <c r="K479" i="1"/>
  <c r="K471" i="1"/>
  <c r="K463" i="1"/>
  <c r="K455" i="1"/>
  <c r="K447" i="1"/>
  <c r="K439" i="1"/>
  <c r="K431" i="1"/>
  <c r="K423" i="1"/>
  <c r="K415" i="1"/>
  <c r="K407" i="1"/>
  <c r="K399" i="1"/>
  <c r="K391" i="1"/>
  <c r="K383" i="1"/>
  <c r="K375" i="1"/>
  <c r="K367" i="1"/>
  <c r="K359" i="1"/>
  <c r="K351" i="1"/>
  <c r="K343" i="1"/>
  <c r="K335" i="1"/>
  <c r="K327" i="1"/>
  <c r="K319" i="1"/>
  <c r="K311" i="1"/>
  <c r="K303" i="1"/>
  <c r="K1738" i="1"/>
  <c r="K1567" i="1"/>
  <c r="K1463" i="1"/>
  <c r="K1360" i="1"/>
  <c r="K1257" i="1"/>
  <c r="K1162" i="1"/>
  <c r="K1098" i="1"/>
  <c r="K1034" i="1"/>
  <c r="K1002" i="1"/>
  <c r="K978" i="1"/>
  <c r="K960" i="1"/>
  <c r="K937" i="1"/>
  <c r="K914" i="1"/>
  <c r="K896" i="1"/>
  <c r="K873" i="1"/>
  <c r="K857" i="1"/>
  <c r="K844" i="1"/>
  <c r="K835" i="1"/>
  <c r="K826" i="1"/>
  <c r="K817" i="1"/>
  <c r="K808" i="1"/>
  <c r="K799" i="1"/>
  <c r="K790" i="1"/>
  <c r="K782" i="1"/>
  <c r="K774" i="1"/>
  <c r="K766" i="1"/>
  <c r="K758" i="1"/>
  <c r="K750" i="1"/>
  <c r="K742" i="1"/>
  <c r="K734" i="1"/>
  <c r="K726" i="1"/>
  <c r="K718" i="1"/>
  <c r="K710" i="1"/>
  <c r="K702" i="1"/>
  <c r="K694" i="1"/>
  <c r="K686" i="1"/>
  <c r="K678" i="1"/>
  <c r="K670" i="1"/>
  <c r="K662" i="1"/>
  <c r="K654" i="1"/>
  <c r="K646" i="1"/>
  <c r="K638" i="1"/>
  <c r="K630" i="1"/>
  <c r="K622" i="1"/>
  <c r="K614" i="1"/>
  <c r="K606" i="1"/>
  <c r="K598" i="1"/>
  <c r="K590" i="1"/>
  <c r="K582" i="1"/>
  <c r="K574" i="1"/>
  <c r="K566" i="1"/>
  <c r="M667" i="1"/>
  <c r="Q667" i="1"/>
  <c r="K558" i="1"/>
  <c r="K550" i="1"/>
  <c r="K542" i="1"/>
  <c r="K534" i="1"/>
  <c r="K526" i="1"/>
  <c r="K518" i="1"/>
  <c r="K510" i="1"/>
  <c r="K502" i="1"/>
  <c r="K494" i="1"/>
  <c r="K486" i="1"/>
  <c r="K478" i="1"/>
  <c r="K470" i="1"/>
  <c r="K462" i="1"/>
  <c r="K454" i="1"/>
  <c r="K446" i="1"/>
  <c r="K438" i="1"/>
  <c r="K430" i="1"/>
  <c r="K422" i="1"/>
  <c r="K414" i="1"/>
  <c r="K406" i="1"/>
  <c r="K398" i="1"/>
  <c r="K390" i="1"/>
  <c r="K382" i="1"/>
  <c r="K374" i="1"/>
  <c r="M493" i="1"/>
  <c r="Q493" i="1"/>
  <c r="K366" i="1"/>
  <c r="K358" i="1"/>
  <c r="K350" i="1"/>
  <c r="K342" i="1"/>
  <c r="K334" i="1"/>
  <c r="K326" i="1"/>
  <c r="K318" i="1"/>
  <c r="K310" i="1"/>
  <c r="K302" i="1"/>
  <c r="K294" i="1"/>
  <c r="K1399" i="1"/>
  <c r="K1058" i="1"/>
  <c r="K945" i="1"/>
  <c r="K864" i="1"/>
  <c r="K820" i="1"/>
  <c r="K785" i="1"/>
  <c r="K753" i="1"/>
  <c r="K721" i="1"/>
  <c r="K689" i="1"/>
  <c r="K661" i="1"/>
  <c r="K645" i="1"/>
  <c r="K629" i="1"/>
  <c r="K613" i="1"/>
  <c r="K597" i="1"/>
  <c r="M716" i="1"/>
  <c r="Q716" i="1"/>
  <c r="K581" i="1"/>
  <c r="K565" i="1"/>
  <c r="K549" i="1"/>
  <c r="K533" i="1"/>
  <c r="K517" i="1"/>
  <c r="K501" i="1"/>
  <c r="K485" i="1"/>
  <c r="K469" i="1"/>
  <c r="K453" i="1"/>
  <c r="K437" i="1"/>
  <c r="K421" i="1"/>
  <c r="K405" i="1"/>
  <c r="K389" i="1"/>
  <c r="K373" i="1"/>
  <c r="K357" i="1"/>
  <c r="K341" i="1"/>
  <c r="K325" i="1"/>
  <c r="K309" i="1"/>
  <c r="K295" i="1"/>
  <c r="K282" i="1"/>
  <c r="K272" i="1"/>
  <c r="K262" i="1"/>
  <c r="K250" i="1"/>
  <c r="K240" i="1"/>
  <c r="K230" i="1"/>
  <c r="K221" i="1"/>
  <c r="K213" i="1"/>
  <c r="K205" i="1"/>
  <c r="K197" i="1"/>
  <c r="K189" i="1"/>
  <c r="K181" i="1"/>
  <c r="K173" i="1"/>
  <c r="K165" i="1"/>
  <c r="K157" i="1"/>
  <c r="K149" i="1"/>
  <c r="K141" i="1"/>
  <c r="K133" i="1"/>
  <c r="K125" i="1"/>
  <c r="K117" i="1"/>
  <c r="K109" i="1"/>
  <c r="K101" i="1"/>
  <c r="K93" i="1"/>
  <c r="K85" i="1"/>
  <c r="K77" i="1"/>
  <c r="K69" i="1"/>
  <c r="K61" i="1"/>
  <c r="K53" i="1"/>
  <c r="K45" i="1"/>
  <c r="K37" i="1"/>
  <c r="K29" i="1"/>
  <c r="K21" i="1"/>
  <c r="K13" i="1"/>
  <c r="I1853" i="1"/>
  <c r="I1845" i="1"/>
  <c r="I1837" i="1"/>
  <c r="I1829" i="1"/>
  <c r="I1821" i="1"/>
  <c r="I1813" i="1"/>
  <c r="I1805" i="1"/>
  <c r="I1797" i="1"/>
  <c r="I1789" i="1"/>
  <c r="I1781" i="1"/>
  <c r="I1773" i="1"/>
  <c r="I1765" i="1"/>
  <c r="I1757" i="1"/>
  <c r="I1749" i="1"/>
  <c r="I1741" i="1"/>
  <c r="I1733" i="1"/>
  <c r="I1725" i="1"/>
  <c r="I1717" i="1"/>
  <c r="I1709" i="1"/>
  <c r="I1701" i="1"/>
  <c r="I1693" i="1"/>
  <c r="I1685" i="1"/>
  <c r="I1677" i="1"/>
  <c r="I1669" i="1"/>
  <c r="I1661" i="1"/>
  <c r="I1653" i="1"/>
  <c r="I1645" i="1"/>
  <c r="I1637" i="1"/>
  <c r="I1629" i="1"/>
  <c r="I1621" i="1"/>
  <c r="I1613" i="1"/>
  <c r="I1605" i="1"/>
  <c r="I1597" i="1"/>
  <c r="I1589" i="1"/>
  <c r="I1581" i="1"/>
  <c r="I1573" i="1"/>
  <c r="I1565" i="1"/>
  <c r="I1557" i="1"/>
  <c r="I1549" i="1"/>
  <c r="I1541" i="1"/>
  <c r="I1533" i="1"/>
  <c r="I1525" i="1"/>
  <c r="I1517" i="1"/>
  <c r="I1509" i="1"/>
  <c r="I1501" i="1"/>
  <c r="I1493" i="1"/>
  <c r="I1485" i="1"/>
  <c r="I1477" i="1"/>
  <c r="I1469" i="1"/>
  <c r="I1461" i="1"/>
  <c r="I1453" i="1"/>
  <c r="I1445" i="1"/>
  <c r="I1437" i="1"/>
  <c r="I1429" i="1"/>
  <c r="I1421" i="1"/>
  <c r="I1413" i="1"/>
  <c r="I1405" i="1"/>
  <c r="I1397" i="1"/>
  <c r="I1389" i="1"/>
  <c r="I1381" i="1"/>
  <c r="I1373" i="1"/>
  <c r="K1385" i="1"/>
  <c r="K1050" i="1"/>
  <c r="K944" i="1"/>
  <c r="K861" i="1"/>
  <c r="K819" i="1"/>
  <c r="K784" i="1"/>
  <c r="K752" i="1"/>
  <c r="K720" i="1"/>
  <c r="K688" i="1"/>
  <c r="K658" i="1"/>
  <c r="K642" i="1"/>
  <c r="K626" i="1"/>
  <c r="K610" i="1"/>
  <c r="K594" i="1"/>
  <c r="K578" i="1"/>
  <c r="K562" i="1"/>
  <c r="K546" i="1"/>
  <c r="K530" i="1"/>
  <c r="K514" i="1"/>
  <c r="K498" i="1"/>
  <c r="K482" i="1"/>
  <c r="K466" i="1"/>
  <c r="K450" i="1"/>
  <c r="K434" i="1"/>
  <c r="K418" i="1"/>
  <c r="K402" i="1"/>
  <c r="K386" i="1"/>
  <c r="K370" i="1"/>
  <c r="K354" i="1"/>
  <c r="K338" i="1"/>
  <c r="K322" i="1"/>
  <c r="K306" i="1"/>
  <c r="K293" i="1"/>
  <c r="K281" i="1"/>
  <c r="K271" i="1"/>
  <c r="K261" i="1"/>
  <c r="K249" i="1"/>
  <c r="K239" i="1"/>
  <c r="K229" i="1"/>
  <c r="K220" i="1"/>
  <c r="K212" i="1"/>
  <c r="K204" i="1"/>
  <c r="K196" i="1"/>
  <c r="K188" i="1"/>
  <c r="K180" i="1"/>
  <c r="K172" i="1"/>
  <c r="K164" i="1"/>
  <c r="K156" i="1"/>
  <c r="K148" i="1"/>
  <c r="K140" i="1"/>
  <c r="K132" i="1"/>
  <c r="K124" i="1"/>
  <c r="K116" i="1"/>
  <c r="K108" i="1"/>
  <c r="K100" i="1"/>
  <c r="K92" i="1"/>
  <c r="K84" i="1"/>
  <c r="K76" i="1"/>
  <c r="K68" i="1"/>
  <c r="K60" i="1"/>
  <c r="K52" i="1"/>
  <c r="K44" i="1"/>
  <c r="K36" i="1"/>
  <c r="K28" i="1"/>
  <c r="K20" i="1"/>
  <c r="K12" i="1"/>
  <c r="I1852" i="1"/>
  <c r="I1844" i="1"/>
  <c r="I1836" i="1"/>
  <c r="I1828" i="1"/>
  <c r="I1820" i="1"/>
  <c r="I1812" i="1"/>
  <c r="I1804" i="1"/>
  <c r="I1796" i="1"/>
  <c r="I1788" i="1"/>
  <c r="I1780" i="1"/>
  <c r="I1772" i="1"/>
  <c r="I1764" i="1"/>
  <c r="I1756" i="1"/>
  <c r="I1748" i="1"/>
  <c r="I1740" i="1"/>
  <c r="I1732" i="1"/>
  <c r="I1724" i="1"/>
  <c r="I1716" i="1"/>
  <c r="I1708" i="1"/>
  <c r="I1700" i="1"/>
  <c r="I1692" i="1"/>
  <c r="I1684" i="1"/>
  <c r="I1676" i="1"/>
  <c r="I1668" i="1"/>
  <c r="I1660" i="1"/>
  <c r="I1652" i="1"/>
  <c r="I1644" i="1"/>
  <c r="I1636" i="1"/>
  <c r="I1628" i="1"/>
  <c r="I1620" i="1"/>
  <c r="I1612" i="1"/>
  <c r="I1604" i="1"/>
  <c r="I1596" i="1"/>
  <c r="I1588" i="1"/>
  <c r="K1802" i="1"/>
  <c r="K1296" i="1"/>
  <c r="K1017" i="1"/>
  <c r="K922" i="1"/>
  <c r="K849" i="1"/>
  <c r="K811" i="1"/>
  <c r="K777" i="1"/>
  <c r="K745" i="1"/>
  <c r="K713" i="1"/>
  <c r="K681" i="1"/>
  <c r="K657" i="1"/>
  <c r="K641" i="1"/>
  <c r="K625" i="1"/>
  <c r="K609" i="1"/>
  <c r="K593" i="1"/>
  <c r="K577" i="1"/>
  <c r="K561" i="1"/>
  <c r="K545" i="1"/>
  <c r="K529" i="1"/>
  <c r="K513" i="1"/>
  <c r="K497" i="1"/>
  <c r="K481" i="1"/>
  <c r="K465" i="1"/>
  <c r="K449" i="1"/>
  <c r="K433" i="1"/>
  <c r="K417" i="1"/>
  <c r="K401" i="1"/>
  <c r="K385" i="1"/>
  <c r="K369" i="1"/>
  <c r="K353" i="1"/>
  <c r="K337" i="1"/>
  <c r="K321" i="1"/>
  <c r="K305" i="1"/>
  <c r="K290" i="1"/>
  <c r="K280" i="1"/>
  <c r="K270" i="1"/>
  <c r="K258" i="1"/>
  <c r="K248" i="1"/>
  <c r="K238" i="1"/>
  <c r="K227" i="1"/>
  <c r="K219" i="1"/>
  <c r="K211" i="1"/>
  <c r="K203" i="1"/>
  <c r="K195" i="1"/>
  <c r="K187" i="1"/>
  <c r="K179" i="1"/>
  <c r="K171" i="1"/>
  <c r="K163" i="1"/>
  <c r="K155" i="1"/>
  <c r="K147" i="1"/>
  <c r="K139" i="1"/>
  <c r="K131" i="1"/>
  <c r="K123" i="1"/>
  <c r="K115" i="1"/>
  <c r="K107" i="1"/>
  <c r="K99" i="1"/>
  <c r="K91" i="1"/>
  <c r="K83" i="1"/>
  <c r="K75" i="1"/>
  <c r="K67" i="1"/>
  <c r="K59" i="1"/>
  <c r="K51" i="1"/>
  <c r="K43" i="1"/>
  <c r="K35" i="1"/>
  <c r="K27" i="1"/>
  <c r="K19" i="1"/>
  <c r="K11" i="1"/>
  <c r="I1851" i="1"/>
  <c r="I1843" i="1"/>
  <c r="I1835" i="1"/>
  <c r="I1827" i="1"/>
  <c r="I1819" i="1"/>
  <c r="I1811" i="1"/>
  <c r="I1803" i="1"/>
  <c r="I1795" i="1"/>
  <c r="I1787" i="1"/>
  <c r="I1779" i="1"/>
  <c r="I1771" i="1"/>
  <c r="I1763" i="1"/>
  <c r="I1755" i="1"/>
  <c r="I1747" i="1"/>
  <c r="I1739" i="1"/>
  <c r="I1731" i="1"/>
  <c r="I1723" i="1"/>
  <c r="I1715" i="1"/>
  <c r="I1707" i="1"/>
  <c r="I1699" i="1"/>
  <c r="I1691" i="1"/>
  <c r="I1683" i="1"/>
  <c r="I1675" i="1"/>
  <c r="I1667" i="1"/>
  <c r="I1659" i="1"/>
  <c r="I1651" i="1"/>
  <c r="I1643" i="1"/>
  <c r="I1635" i="1"/>
  <c r="I1627" i="1"/>
  <c r="I1619" i="1"/>
  <c r="I1611" i="1"/>
  <c r="I1603" i="1"/>
  <c r="I1595" i="1"/>
  <c r="I1587" i="1"/>
  <c r="I1579" i="1"/>
  <c r="I1571" i="1"/>
  <c r="I1563" i="1"/>
  <c r="K1780" i="1"/>
  <c r="K1282" i="1"/>
  <c r="K1010" i="1"/>
  <c r="K921" i="1"/>
  <c r="K848" i="1"/>
  <c r="K810" i="1"/>
  <c r="K776" i="1"/>
  <c r="K744" i="1"/>
  <c r="K712" i="1"/>
  <c r="K680" i="1"/>
  <c r="K656" i="1"/>
  <c r="K640" i="1"/>
  <c r="K624" i="1"/>
  <c r="K608" i="1"/>
  <c r="K592" i="1"/>
  <c r="K576" i="1"/>
  <c r="K560" i="1"/>
  <c r="K544" i="1"/>
  <c r="K528" i="1"/>
  <c r="K512" i="1"/>
  <c r="K496" i="1"/>
  <c r="K480" i="1"/>
  <c r="K464" i="1"/>
  <c r="K448" i="1"/>
  <c r="K432" i="1"/>
  <c r="K416" i="1"/>
  <c r="K400" i="1"/>
  <c r="K384" i="1"/>
  <c r="K368" i="1"/>
  <c r="K352" i="1"/>
  <c r="K336" i="1"/>
  <c r="K320" i="1"/>
  <c r="K304" i="1"/>
  <c r="K289" i="1"/>
  <c r="K279" i="1"/>
  <c r="K269" i="1"/>
  <c r="K257" i="1"/>
  <c r="K247" i="1"/>
  <c r="K237" i="1"/>
  <c r="K226" i="1"/>
  <c r="K218" i="1"/>
  <c r="K210" i="1"/>
  <c r="K202" i="1"/>
  <c r="K194" i="1"/>
  <c r="K186" i="1"/>
  <c r="K178" i="1"/>
  <c r="K170" i="1"/>
  <c r="K162" i="1"/>
  <c r="K154" i="1"/>
  <c r="K146" i="1"/>
  <c r="K138" i="1"/>
  <c r="K130" i="1"/>
  <c r="K122" i="1"/>
  <c r="K114" i="1"/>
  <c r="K106" i="1"/>
  <c r="K98" i="1"/>
  <c r="K90" i="1"/>
  <c r="K82" i="1"/>
  <c r="K74" i="1"/>
  <c r="K66" i="1"/>
  <c r="K58" i="1"/>
  <c r="K50" i="1"/>
  <c r="K42" i="1"/>
  <c r="K34" i="1"/>
  <c r="K26" i="1"/>
  <c r="K18" i="1"/>
  <c r="K10" i="1"/>
  <c r="I1850" i="1"/>
  <c r="I1842" i="1"/>
  <c r="I1834" i="1"/>
  <c r="I1826" i="1"/>
  <c r="I1818" i="1"/>
  <c r="I1810" i="1"/>
  <c r="I1802" i="1"/>
  <c r="I1794" i="1"/>
  <c r="I1786" i="1"/>
  <c r="I1778" i="1"/>
  <c r="I1770" i="1"/>
  <c r="I1762" i="1"/>
  <c r="I1754" i="1"/>
  <c r="I1746" i="1"/>
  <c r="I1738" i="1"/>
  <c r="I1730" i="1"/>
  <c r="I1722" i="1"/>
  <c r="I1714" i="1"/>
  <c r="I1706" i="1"/>
  <c r="K1631" i="1"/>
  <c r="K1193" i="1"/>
  <c r="K986" i="1"/>
  <c r="K904" i="1"/>
  <c r="K839" i="1"/>
  <c r="K802" i="1"/>
  <c r="K769" i="1"/>
  <c r="K737" i="1"/>
  <c r="K705" i="1"/>
  <c r="K673" i="1"/>
  <c r="K653" i="1"/>
  <c r="K637" i="1"/>
  <c r="K621" i="1"/>
  <c r="K605" i="1"/>
  <c r="K589" i="1"/>
  <c r="K573" i="1"/>
  <c r="K557" i="1"/>
  <c r="K541" i="1"/>
  <c r="K525" i="1"/>
  <c r="K509" i="1"/>
  <c r="K493" i="1"/>
  <c r="K477" i="1"/>
  <c r="K461" i="1"/>
  <c r="K445" i="1"/>
  <c r="K429" i="1"/>
  <c r="K413" i="1"/>
  <c r="K397" i="1"/>
  <c r="K381" i="1"/>
  <c r="K365" i="1"/>
  <c r="K349" i="1"/>
  <c r="K333" i="1"/>
  <c r="K317" i="1"/>
  <c r="K301" i="1"/>
  <c r="K288" i="1"/>
  <c r="K278" i="1"/>
  <c r="K266" i="1"/>
  <c r="K256" i="1"/>
  <c r="K246" i="1"/>
  <c r="K234" i="1"/>
  <c r="K225" i="1"/>
  <c r="K217" i="1"/>
  <c r="K209" i="1"/>
  <c r="K201" i="1"/>
  <c r="K193" i="1"/>
  <c r="K185" i="1"/>
  <c r="K177" i="1"/>
  <c r="K169" i="1"/>
  <c r="K161" i="1"/>
  <c r="K153" i="1"/>
  <c r="K145" i="1"/>
  <c r="K137" i="1"/>
  <c r="K129" i="1"/>
  <c r="K121" i="1"/>
  <c r="K113" i="1"/>
  <c r="K105" i="1"/>
  <c r="K97" i="1"/>
  <c r="K89" i="1"/>
  <c r="K81" i="1"/>
  <c r="K73" i="1"/>
  <c r="K65" i="1"/>
  <c r="K57" i="1"/>
  <c r="K49" i="1"/>
  <c r="K41" i="1"/>
  <c r="K33" i="1"/>
  <c r="K25" i="1"/>
  <c r="K17" i="1"/>
  <c r="K9" i="1"/>
  <c r="I1849" i="1"/>
  <c r="I1841" i="1"/>
  <c r="I1833" i="1"/>
  <c r="I1825" i="1"/>
  <c r="I1817" i="1"/>
  <c r="I1809" i="1"/>
  <c r="I1801" i="1"/>
  <c r="I1793" i="1"/>
  <c r="I1785" i="1"/>
  <c r="I1777" i="1"/>
  <c r="I1769" i="1"/>
  <c r="I1761" i="1"/>
  <c r="I1753" i="1"/>
  <c r="I1745" i="1"/>
  <c r="I1737" i="1"/>
  <c r="I1729" i="1"/>
  <c r="I1721" i="1"/>
  <c r="I1713" i="1"/>
  <c r="I1705" i="1"/>
  <c r="K1500" i="1"/>
  <c r="K1122" i="1"/>
  <c r="K968" i="1"/>
  <c r="K881" i="1"/>
  <c r="K829" i="1"/>
  <c r="K793" i="1"/>
  <c r="K761" i="1"/>
  <c r="K729" i="1"/>
  <c r="K697" i="1"/>
  <c r="K665" i="1"/>
  <c r="K649" i="1"/>
  <c r="K633" i="1"/>
  <c r="K617" i="1"/>
  <c r="K601" i="1"/>
  <c r="K585" i="1"/>
  <c r="K569" i="1"/>
  <c r="K553" i="1"/>
  <c r="K537" i="1"/>
  <c r="K521" i="1"/>
  <c r="K505" i="1"/>
  <c r="K489" i="1"/>
  <c r="K473" i="1"/>
  <c r="K457" i="1"/>
  <c r="K441" i="1"/>
  <c r="K425" i="1"/>
  <c r="K409" i="1"/>
  <c r="K393" i="1"/>
  <c r="K377" i="1"/>
  <c r="K361" i="1"/>
  <c r="K345" i="1"/>
  <c r="K329" i="1"/>
  <c r="K313" i="1"/>
  <c r="K297" i="1"/>
  <c r="K286" i="1"/>
  <c r="K274" i="1"/>
  <c r="K264" i="1"/>
  <c r="K254" i="1"/>
  <c r="K242" i="1"/>
  <c r="K232" i="1"/>
  <c r="K223" i="1"/>
  <c r="K215" i="1"/>
  <c r="K207" i="1"/>
  <c r="K199" i="1"/>
  <c r="K191" i="1"/>
  <c r="K183" i="1"/>
  <c r="K175" i="1"/>
  <c r="K167" i="1"/>
  <c r="K159" i="1"/>
  <c r="K151" i="1"/>
  <c r="K143" i="1"/>
  <c r="K135" i="1"/>
  <c r="K127" i="1"/>
  <c r="K119" i="1"/>
  <c r="K111" i="1"/>
  <c r="K103" i="1"/>
  <c r="K95" i="1"/>
  <c r="K87" i="1"/>
  <c r="K79" i="1"/>
  <c r="K71" i="1"/>
  <c r="K63" i="1"/>
  <c r="K55" i="1"/>
  <c r="K47" i="1"/>
  <c r="K39" i="1"/>
  <c r="K31" i="1"/>
  <c r="K23" i="1"/>
  <c r="K15" i="1"/>
  <c r="I1855" i="1"/>
  <c r="I1847" i="1"/>
  <c r="I1839" i="1"/>
  <c r="I1831" i="1"/>
  <c r="I1823" i="1"/>
  <c r="I1815" i="1"/>
  <c r="I1807" i="1"/>
  <c r="I1799" i="1"/>
  <c r="I1791" i="1"/>
  <c r="I1783" i="1"/>
  <c r="I1775" i="1"/>
  <c r="I1767" i="1"/>
  <c r="I1759" i="1"/>
  <c r="I1751" i="1"/>
  <c r="I1743" i="1"/>
  <c r="I1735" i="1"/>
  <c r="I1727" i="1"/>
  <c r="I1719" i="1"/>
  <c r="I1711" i="1"/>
  <c r="K1488" i="1"/>
  <c r="K1114" i="1"/>
  <c r="K962" i="1"/>
  <c r="K880" i="1"/>
  <c r="K828" i="1"/>
  <c r="K792" i="1"/>
  <c r="K760" i="1"/>
  <c r="K728" i="1"/>
  <c r="K696" i="1"/>
  <c r="K664" i="1"/>
  <c r="M784" i="1"/>
  <c r="Q784" i="1"/>
  <c r="K648" i="1"/>
  <c r="K632" i="1"/>
  <c r="K616" i="1"/>
  <c r="K600" i="1"/>
  <c r="K584" i="1"/>
  <c r="K568" i="1"/>
  <c r="K552" i="1"/>
  <c r="K536" i="1"/>
  <c r="K520" i="1"/>
  <c r="K504" i="1"/>
  <c r="K488" i="1"/>
  <c r="K472" i="1"/>
  <c r="K456" i="1"/>
  <c r="K440" i="1"/>
  <c r="K424" i="1"/>
  <c r="K408" i="1"/>
  <c r="K392" i="1"/>
  <c r="K376" i="1"/>
  <c r="K360" i="1"/>
  <c r="K344" i="1"/>
  <c r="K328" i="1"/>
  <c r="K312" i="1"/>
  <c r="K296" i="1"/>
  <c r="K285" i="1"/>
  <c r="K273" i="1"/>
  <c r="K263" i="1"/>
  <c r="K253" i="1"/>
  <c r="K241" i="1"/>
  <c r="K231" i="1"/>
  <c r="K222" i="1"/>
  <c r="K214" i="1"/>
  <c r="K206" i="1"/>
  <c r="K198" i="1"/>
  <c r="K190" i="1"/>
  <c r="K182" i="1"/>
  <c r="K174" i="1"/>
  <c r="K166" i="1"/>
  <c r="K158" i="1"/>
  <c r="K150" i="1"/>
  <c r="K142" i="1"/>
  <c r="K134" i="1"/>
  <c r="K126" i="1"/>
  <c r="K118" i="1"/>
  <c r="K110" i="1"/>
  <c r="K102" i="1"/>
  <c r="K94" i="1"/>
  <c r="K86" i="1"/>
  <c r="K78" i="1"/>
  <c r="K70" i="1"/>
  <c r="K62" i="1"/>
  <c r="K54" i="1"/>
  <c r="K46" i="1"/>
  <c r="K38" i="1"/>
  <c r="K30" i="1"/>
  <c r="K22" i="1"/>
  <c r="K14" i="1"/>
  <c r="I1854" i="1"/>
  <c r="I1846" i="1"/>
  <c r="I1838" i="1"/>
  <c r="I1830" i="1"/>
  <c r="I1822" i="1"/>
  <c r="I1814" i="1"/>
  <c r="I1806" i="1"/>
  <c r="I1798" i="1"/>
  <c r="I1790" i="1"/>
  <c r="I1782" i="1"/>
  <c r="K768" i="1"/>
  <c r="K586" i="1"/>
  <c r="K458" i="1"/>
  <c r="K330" i="1"/>
  <c r="K233" i="1"/>
  <c r="K168" i="1"/>
  <c r="K104" i="1"/>
  <c r="K40" i="1"/>
  <c r="I1824" i="1"/>
  <c r="I1768" i="1"/>
  <c r="I1736" i="1"/>
  <c r="I1704" i="1"/>
  <c r="I1690" i="1"/>
  <c r="I1679" i="1"/>
  <c r="I1665" i="1"/>
  <c r="I1654" i="1"/>
  <c r="I1640" i="1"/>
  <c r="I1626" i="1"/>
  <c r="I1615" i="1"/>
  <c r="I1601" i="1"/>
  <c r="I1590" i="1"/>
  <c r="I1577" i="1"/>
  <c r="I1567" i="1"/>
  <c r="I1556" i="1"/>
  <c r="I1547" i="1"/>
  <c r="I1538" i="1"/>
  <c r="I1529" i="1"/>
  <c r="I1520" i="1"/>
  <c r="I1511" i="1"/>
  <c r="I1502" i="1"/>
  <c r="I1492" i="1"/>
  <c r="I1483" i="1"/>
  <c r="I1474" i="1"/>
  <c r="I1465" i="1"/>
  <c r="I1456" i="1"/>
  <c r="I1447" i="1"/>
  <c r="I1438" i="1"/>
  <c r="I1428" i="1"/>
  <c r="I1419" i="1"/>
  <c r="I1410" i="1"/>
  <c r="I1401" i="1"/>
  <c r="I1392" i="1"/>
  <c r="I1383" i="1"/>
  <c r="I1374" i="1"/>
  <c r="I1365" i="1"/>
  <c r="I1357" i="1"/>
  <c r="I1349" i="1"/>
  <c r="I1341" i="1"/>
  <c r="I1333" i="1"/>
  <c r="I1325" i="1"/>
  <c r="I1317" i="1"/>
  <c r="I1309" i="1"/>
  <c r="I1301" i="1"/>
  <c r="I1293" i="1"/>
  <c r="I1285" i="1"/>
  <c r="I1277" i="1"/>
  <c r="I1269" i="1"/>
  <c r="I1261" i="1"/>
  <c r="I1253" i="1"/>
  <c r="I1245" i="1"/>
  <c r="I1237" i="1"/>
  <c r="I1229" i="1"/>
  <c r="I1221" i="1"/>
  <c r="I1213" i="1"/>
  <c r="I1205" i="1"/>
  <c r="I1197" i="1"/>
  <c r="I1189" i="1"/>
  <c r="I1181" i="1"/>
  <c r="I1173" i="1"/>
  <c r="I1165" i="1"/>
  <c r="I1157" i="1"/>
  <c r="I1149" i="1"/>
  <c r="I1141" i="1"/>
  <c r="I1133" i="1"/>
  <c r="I1125" i="1"/>
  <c r="I1117" i="1"/>
  <c r="I1109" i="1"/>
  <c r="I1101" i="1"/>
  <c r="I1093" i="1"/>
  <c r="I1085" i="1"/>
  <c r="I1077" i="1"/>
  <c r="I1069" i="1"/>
  <c r="I1061" i="1"/>
  <c r="I1053" i="1"/>
  <c r="I1045" i="1"/>
  <c r="I1037" i="1"/>
  <c r="I1029" i="1"/>
  <c r="I1021" i="1"/>
  <c r="I1013" i="1"/>
  <c r="I1005" i="1"/>
  <c r="I997" i="1"/>
  <c r="I989" i="1"/>
  <c r="I981" i="1"/>
  <c r="I973" i="1"/>
  <c r="I965" i="1"/>
  <c r="I957" i="1"/>
  <c r="I949" i="1"/>
  <c r="I941" i="1"/>
  <c r="I933" i="1"/>
  <c r="I925" i="1"/>
  <c r="I917" i="1"/>
  <c r="I909" i="1"/>
  <c r="I901" i="1"/>
  <c r="I893" i="1"/>
  <c r="I885" i="1"/>
  <c r="I877" i="1"/>
  <c r="I869" i="1"/>
  <c r="I861" i="1"/>
  <c r="I853" i="1"/>
  <c r="I845" i="1"/>
  <c r="I837" i="1"/>
  <c r="I829" i="1"/>
  <c r="I821" i="1"/>
  <c r="I813" i="1"/>
  <c r="I805" i="1"/>
  <c r="I797" i="1"/>
  <c r="I789" i="1"/>
  <c r="I781" i="1"/>
  <c r="I773" i="1"/>
  <c r="I765" i="1"/>
  <c r="I757" i="1"/>
  <c r="I749" i="1"/>
  <c r="I741" i="1"/>
  <c r="I733" i="1"/>
  <c r="I725" i="1"/>
  <c r="I717" i="1"/>
  <c r="I709" i="1"/>
  <c r="I701" i="1"/>
  <c r="I693" i="1"/>
  <c r="I685" i="1"/>
  <c r="I677" i="1"/>
  <c r="I669" i="1"/>
  <c r="K736" i="1"/>
  <c r="K570" i="1"/>
  <c r="K442" i="1"/>
  <c r="K314" i="1"/>
  <c r="K224" i="1"/>
  <c r="K160" i="1"/>
  <c r="K96" i="1"/>
  <c r="K32" i="1"/>
  <c r="I1816" i="1"/>
  <c r="I1766" i="1"/>
  <c r="I1734" i="1"/>
  <c r="I1703" i="1"/>
  <c r="I1689" i="1"/>
  <c r="I1678" i="1"/>
  <c r="I1664" i="1"/>
  <c r="I1650" i="1"/>
  <c r="I1639" i="1"/>
  <c r="I1625" i="1"/>
  <c r="I1614" i="1"/>
  <c r="I1600" i="1"/>
  <c r="I1586" i="1"/>
  <c r="I1576" i="1"/>
  <c r="I1566" i="1"/>
  <c r="I1555" i="1"/>
  <c r="I1546" i="1"/>
  <c r="I1537" i="1"/>
  <c r="I1528" i="1"/>
  <c r="I1519" i="1"/>
  <c r="I1510" i="1"/>
  <c r="I1500" i="1"/>
  <c r="I1491" i="1"/>
  <c r="I1482" i="1"/>
  <c r="I1473" i="1"/>
  <c r="I1464" i="1"/>
  <c r="I1455" i="1"/>
  <c r="I1446" i="1"/>
  <c r="I1436" i="1"/>
  <c r="I1427" i="1"/>
  <c r="I1418" i="1"/>
  <c r="I1409" i="1"/>
  <c r="I1400" i="1"/>
  <c r="I1391" i="1"/>
  <c r="I1382" i="1"/>
  <c r="I1372" i="1"/>
  <c r="I1364" i="1"/>
  <c r="I1356" i="1"/>
  <c r="I1348" i="1"/>
  <c r="I1340" i="1"/>
  <c r="I1332" i="1"/>
  <c r="I1324" i="1"/>
  <c r="I1316" i="1"/>
  <c r="I1308" i="1"/>
  <c r="I1300" i="1"/>
  <c r="I1292" i="1"/>
  <c r="I1284" i="1"/>
  <c r="I1276" i="1"/>
  <c r="I1268" i="1"/>
  <c r="I1260" i="1"/>
  <c r="I1252" i="1"/>
  <c r="I1244" i="1"/>
  <c r="I1236" i="1"/>
  <c r="I1228" i="1"/>
  <c r="I1220" i="1"/>
  <c r="I1212" i="1"/>
  <c r="I1204" i="1"/>
  <c r="I1196" i="1"/>
  <c r="I1188" i="1"/>
  <c r="I1180" i="1"/>
  <c r="I1172" i="1"/>
  <c r="I1164" i="1"/>
  <c r="I1156" i="1"/>
  <c r="I1148" i="1"/>
  <c r="I1140" i="1"/>
  <c r="I1132" i="1"/>
  <c r="I1124" i="1"/>
  <c r="I1116" i="1"/>
  <c r="I1108" i="1"/>
  <c r="I1100" i="1"/>
  <c r="I1092" i="1"/>
  <c r="I1084" i="1"/>
  <c r="I1076" i="1"/>
  <c r="I1068" i="1"/>
  <c r="I1060" i="1"/>
  <c r="I1052" i="1"/>
  <c r="I1044" i="1"/>
  <c r="I1036" i="1"/>
  <c r="I1028" i="1"/>
  <c r="I1020" i="1"/>
  <c r="I1012" i="1"/>
  <c r="I1004" i="1"/>
  <c r="I996" i="1"/>
  <c r="I988" i="1"/>
  <c r="I980" i="1"/>
  <c r="I972" i="1"/>
  <c r="I964" i="1"/>
  <c r="I956" i="1"/>
  <c r="I948" i="1"/>
  <c r="I940" i="1"/>
  <c r="I932" i="1"/>
  <c r="I924" i="1"/>
  <c r="I916" i="1"/>
  <c r="I908" i="1"/>
  <c r="I900" i="1"/>
  <c r="I892" i="1"/>
  <c r="I884" i="1"/>
  <c r="I876" i="1"/>
  <c r="I868" i="1"/>
  <c r="I860" i="1"/>
  <c r="I852" i="1"/>
  <c r="I844" i="1"/>
  <c r="I836" i="1"/>
  <c r="I828" i="1"/>
  <c r="I820" i="1"/>
  <c r="I812" i="1"/>
  <c r="I804" i="1"/>
  <c r="I796" i="1"/>
  <c r="I788" i="1"/>
  <c r="I780" i="1"/>
  <c r="I772" i="1"/>
  <c r="I764" i="1"/>
  <c r="I756" i="1"/>
  <c r="I748" i="1"/>
  <c r="I740" i="1"/>
  <c r="I732" i="1"/>
  <c r="I724" i="1"/>
  <c r="I716" i="1"/>
  <c r="I708" i="1"/>
  <c r="I700" i="1"/>
  <c r="I692" i="1"/>
  <c r="I684" i="1"/>
  <c r="I676" i="1"/>
  <c r="I668" i="1"/>
  <c r="I660" i="1"/>
  <c r="I652" i="1"/>
  <c r="I644" i="1"/>
  <c r="I636" i="1"/>
  <c r="I628" i="1"/>
  <c r="I620" i="1"/>
  <c r="I612" i="1"/>
  <c r="I604" i="1"/>
  <c r="I596" i="1"/>
  <c r="I588" i="1"/>
  <c r="I580" i="1"/>
  <c r="I572" i="1"/>
  <c r="I564" i="1"/>
  <c r="I556" i="1"/>
  <c r="I548" i="1"/>
  <c r="I540" i="1"/>
  <c r="I532" i="1"/>
  <c r="I524" i="1"/>
  <c r="I516" i="1"/>
  <c r="I508" i="1"/>
  <c r="I500" i="1"/>
  <c r="I492" i="1"/>
  <c r="I484" i="1"/>
  <c r="I476" i="1"/>
  <c r="I468" i="1"/>
  <c r="I460" i="1"/>
  <c r="I452" i="1"/>
  <c r="I444" i="1"/>
  <c r="I436" i="1"/>
  <c r="I428" i="1"/>
  <c r="I420" i="1"/>
  <c r="I412" i="1"/>
  <c r="I404" i="1"/>
  <c r="I396" i="1"/>
  <c r="I388" i="1"/>
  <c r="I380" i="1"/>
  <c r="I372" i="1"/>
  <c r="I364" i="1"/>
  <c r="K1610" i="1"/>
  <c r="K704" i="1"/>
  <c r="K554" i="1"/>
  <c r="K426" i="1"/>
  <c r="K298" i="1"/>
  <c r="K216" i="1"/>
  <c r="K152" i="1"/>
  <c r="K88" i="1"/>
  <c r="M207" i="1"/>
  <c r="Q207" i="1"/>
  <c r="K24" i="1"/>
  <c r="I1808" i="1"/>
  <c r="I1760" i="1"/>
  <c r="I1728" i="1"/>
  <c r="I1702" i="1"/>
  <c r="I1688" i="1"/>
  <c r="I1674" i="1"/>
  <c r="I1663" i="1"/>
  <c r="I1649" i="1"/>
  <c r="I1638" i="1"/>
  <c r="I1624" i="1"/>
  <c r="I1610" i="1"/>
  <c r="I1599" i="1"/>
  <c r="I1585" i="1"/>
  <c r="I1575" i="1"/>
  <c r="I1564" i="1"/>
  <c r="I1554" i="1"/>
  <c r="I1545" i="1"/>
  <c r="I1536" i="1"/>
  <c r="I1527" i="1"/>
  <c r="I1518" i="1"/>
  <c r="I1508" i="1"/>
  <c r="I1499" i="1"/>
  <c r="I1490" i="1"/>
  <c r="I1481" i="1"/>
  <c r="I1472" i="1"/>
  <c r="I1463" i="1"/>
  <c r="I1454" i="1"/>
  <c r="I1444" i="1"/>
  <c r="I1435" i="1"/>
  <c r="I1426" i="1"/>
  <c r="I1417" i="1"/>
  <c r="I1408" i="1"/>
  <c r="I1399" i="1"/>
  <c r="I1390" i="1"/>
  <c r="I1380" i="1"/>
  <c r="I1371" i="1"/>
  <c r="I1363" i="1"/>
  <c r="I1355" i="1"/>
  <c r="I1347" i="1"/>
  <c r="I1339" i="1"/>
  <c r="I1331" i="1"/>
  <c r="I1323" i="1"/>
  <c r="I1315" i="1"/>
  <c r="I1307" i="1"/>
  <c r="I1299" i="1"/>
  <c r="I1291" i="1"/>
  <c r="I1283" i="1"/>
  <c r="I1275" i="1"/>
  <c r="I1267" i="1"/>
  <c r="I1259" i="1"/>
  <c r="I1251" i="1"/>
  <c r="I1243" i="1"/>
  <c r="I1235" i="1"/>
  <c r="I1227" i="1"/>
  <c r="I1219" i="1"/>
  <c r="I1211" i="1"/>
  <c r="I1203" i="1"/>
  <c r="I1195" i="1"/>
  <c r="I1187" i="1"/>
  <c r="I1179" i="1"/>
  <c r="I1171" i="1"/>
  <c r="I1163" i="1"/>
  <c r="I1155" i="1"/>
  <c r="I1147" i="1"/>
  <c r="I1139" i="1"/>
  <c r="I1131" i="1"/>
  <c r="I1123" i="1"/>
  <c r="I1115" i="1"/>
  <c r="I1107" i="1"/>
  <c r="I1099" i="1"/>
  <c r="I1091" i="1"/>
  <c r="I1083" i="1"/>
  <c r="I1075" i="1"/>
  <c r="I1067" i="1"/>
  <c r="I1059" i="1"/>
  <c r="I1051" i="1"/>
  <c r="I1043" i="1"/>
  <c r="I1035" i="1"/>
  <c r="I1027" i="1"/>
  <c r="I1019" i="1"/>
  <c r="I1011" i="1"/>
  <c r="I1003" i="1"/>
  <c r="I995" i="1"/>
  <c r="I987" i="1"/>
  <c r="I979" i="1"/>
  <c r="I971" i="1"/>
  <c r="I963" i="1"/>
  <c r="I955" i="1"/>
  <c r="I947" i="1"/>
  <c r="I939" i="1"/>
  <c r="I931" i="1"/>
  <c r="I923" i="1"/>
  <c r="I915" i="1"/>
  <c r="I907" i="1"/>
  <c r="I899" i="1"/>
  <c r="I891" i="1"/>
  <c r="I883" i="1"/>
  <c r="I875" i="1"/>
  <c r="I867" i="1"/>
  <c r="I859" i="1"/>
  <c r="I851" i="1"/>
  <c r="I843" i="1"/>
  <c r="I835" i="1"/>
  <c r="I827" i="1"/>
  <c r="I819" i="1"/>
  <c r="I811" i="1"/>
  <c r="I803" i="1"/>
  <c r="I795" i="1"/>
  <c r="I787" i="1"/>
  <c r="I779" i="1"/>
  <c r="K1180" i="1"/>
  <c r="K672" i="1"/>
  <c r="K538" i="1"/>
  <c r="K410" i="1"/>
  <c r="K287" i="1"/>
  <c r="K208" i="1"/>
  <c r="K144" i="1"/>
  <c r="K80" i="1"/>
  <c r="K16" i="1"/>
  <c r="I1800" i="1"/>
  <c r="I1758" i="1"/>
  <c r="I1726" i="1"/>
  <c r="I1698" i="1"/>
  <c r="I1687" i="1"/>
  <c r="I1673" i="1"/>
  <c r="I1662" i="1"/>
  <c r="I1648" i="1"/>
  <c r="I1634" i="1"/>
  <c r="I1623" i="1"/>
  <c r="I1609" i="1"/>
  <c r="I1598" i="1"/>
  <c r="I1584" i="1"/>
  <c r="I1574" i="1"/>
  <c r="I1562" i="1"/>
  <c r="I1553" i="1"/>
  <c r="I1544" i="1"/>
  <c r="I1535" i="1"/>
  <c r="I1526" i="1"/>
  <c r="I1516" i="1"/>
  <c r="I1507" i="1"/>
  <c r="I1498" i="1"/>
  <c r="I1489" i="1"/>
  <c r="I1480" i="1"/>
  <c r="I1471" i="1"/>
  <c r="I1462" i="1"/>
  <c r="I1452" i="1"/>
  <c r="I1443" i="1"/>
  <c r="I1434" i="1"/>
  <c r="I1425" i="1"/>
  <c r="I1416" i="1"/>
  <c r="I1407" i="1"/>
  <c r="I1398" i="1"/>
  <c r="I1388" i="1"/>
  <c r="I1379" i="1"/>
  <c r="I1370" i="1"/>
  <c r="I1362" i="1"/>
  <c r="I1354" i="1"/>
  <c r="I1346" i="1"/>
  <c r="I1338" i="1"/>
  <c r="I1330" i="1"/>
  <c r="I1322" i="1"/>
  <c r="I1314" i="1"/>
  <c r="I1306" i="1"/>
  <c r="I1298" i="1"/>
  <c r="I1290" i="1"/>
  <c r="I1282" i="1"/>
  <c r="I1274" i="1"/>
  <c r="I1266" i="1"/>
  <c r="I1258" i="1"/>
  <c r="I1250" i="1"/>
  <c r="I1242" i="1"/>
  <c r="I1234" i="1"/>
  <c r="I1226" i="1"/>
  <c r="I1218" i="1"/>
  <c r="I1210" i="1"/>
  <c r="I1202" i="1"/>
  <c r="I1194" i="1"/>
  <c r="I1186" i="1"/>
  <c r="I1178" i="1"/>
  <c r="I1170" i="1"/>
  <c r="I1162" i="1"/>
  <c r="I1154" i="1"/>
  <c r="I1146" i="1"/>
  <c r="I1138" i="1"/>
  <c r="I1130" i="1"/>
  <c r="I1122" i="1"/>
  <c r="I1114" i="1"/>
  <c r="I1106" i="1"/>
  <c r="I1098" i="1"/>
  <c r="I1090" i="1"/>
  <c r="I1082" i="1"/>
  <c r="I1074" i="1"/>
  <c r="I1066" i="1"/>
  <c r="I1058" i="1"/>
  <c r="I1050" i="1"/>
  <c r="I1042" i="1"/>
  <c r="I1034" i="1"/>
  <c r="I1026" i="1"/>
  <c r="I1018" i="1"/>
  <c r="I1010" i="1"/>
  <c r="I1002" i="1"/>
  <c r="I994" i="1"/>
  <c r="I986" i="1"/>
  <c r="I978" i="1"/>
  <c r="I970" i="1"/>
  <c r="I962" i="1"/>
  <c r="I954" i="1"/>
  <c r="I946" i="1"/>
  <c r="I938" i="1"/>
  <c r="I930" i="1"/>
  <c r="I922" i="1"/>
  <c r="I914" i="1"/>
  <c r="I906" i="1"/>
  <c r="I898" i="1"/>
  <c r="I890" i="1"/>
  <c r="I882" i="1"/>
  <c r="I874" i="1"/>
  <c r="I866" i="1"/>
  <c r="I858" i="1"/>
  <c r="I850" i="1"/>
  <c r="I842" i="1"/>
  <c r="I834" i="1"/>
  <c r="I826" i="1"/>
  <c r="I818" i="1"/>
  <c r="I810" i="1"/>
  <c r="I802" i="1"/>
  <c r="I794" i="1"/>
  <c r="I786" i="1"/>
  <c r="I778" i="1"/>
  <c r="I770" i="1"/>
  <c r="I762" i="1"/>
  <c r="I754" i="1"/>
  <c r="I746" i="1"/>
  <c r="I738" i="1"/>
  <c r="I730" i="1"/>
  <c r="I722" i="1"/>
  <c r="I714" i="1"/>
  <c r="I706" i="1"/>
  <c r="I698" i="1"/>
  <c r="I690" i="1"/>
  <c r="I682" i="1"/>
  <c r="I674" i="1"/>
  <c r="I666" i="1"/>
  <c r="I658" i="1"/>
  <c r="I650" i="1"/>
  <c r="I642" i="1"/>
  <c r="I634" i="1"/>
  <c r="I626" i="1"/>
  <c r="I618" i="1"/>
  <c r="I610" i="1"/>
  <c r="I602" i="1"/>
  <c r="I594" i="1"/>
  <c r="I586" i="1"/>
  <c r="I578" i="1"/>
  <c r="I570" i="1"/>
  <c r="I562" i="1"/>
  <c r="I554" i="1"/>
  <c r="I546" i="1"/>
  <c r="I538" i="1"/>
  <c r="I530" i="1"/>
  <c r="I522" i="1"/>
  <c r="I514" i="1"/>
  <c r="I506" i="1"/>
  <c r="I498" i="1"/>
  <c r="I490" i="1"/>
  <c r="I482" i="1"/>
  <c r="I474" i="1"/>
  <c r="K985" i="1"/>
  <c r="K650" i="1"/>
  <c r="K522" i="1"/>
  <c r="K394" i="1"/>
  <c r="K277" i="1"/>
  <c r="K200" i="1"/>
  <c r="K136" i="1"/>
  <c r="K72" i="1"/>
  <c r="I1856" i="1"/>
  <c r="I1792" i="1"/>
  <c r="I1752" i="1"/>
  <c r="I1720" i="1"/>
  <c r="I1697" i="1"/>
  <c r="I1686" i="1"/>
  <c r="I1672" i="1"/>
  <c r="I1658" i="1"/>
  <c r="I1647" i="1"/>
  <c r="I1633" i="1"/>
  <c r="I1622" i="1"/>
  <c r="I1608" i="1"/>
  <c r="I1594" i="1"/>
  <c r="I1583" i="1"/>
  <c r="I1572" i="1"/>
  <c r="I1561" i="1"/>
  <c r="I1552" i="1"/>
  <c r="I1543" i="1"/>
  <c r="I1534" i="1"/>
  <c r="I1524" i="1"/>
  <c r="I1515" i="1"/>
  <c r="I1506" i="1"/>
  <c r="I1497" i="1"/>
  <c r="I1488" i="1"/>
  <c r="I1479" i="1"/>
  <c r="I1470" i="1"/>
  <c r="I1460" i="1"/>
  <c r="I1451" i="1"/>
  <c r="I1442" i="1"/>
  <c r="I1433" i="1"/>
  <c r="I1424" i="1"/>
  <c r="I1415" i="1"/>
  <c r="I1406" i="1"/>
  <c r="I1396" i="1"/>
  <c r="I1387" i="1"/>
  <c r="I1378" i="1"/>
  <c r="I1369" i="1"/>
  <c r="I1361" i="1"/>
  <c r="I1353" i="1"/>
  <c r="I1345" i="1"/>
  <c r="I1337" i="1"/>
  <c r="I1329" i="1"/>
  <c r="I1321" i="1"/>
  <c r="I1313" i="1"/>
  <c r="I1305" i="1"/>
  <c r="I1297" i="1"/>
  <c r="I1289" i="1"/>
  <c r="I1281" i="1"/>
  <c r="I1273" i="1"/>
  <c r="I1265" i="1"/>
  <c r="I1257" i="1"/>
  <c r="I1249" i="1"/>
  <c r="I1241" i="1"/>
  <c r="I1233" i="1"/>
  <c r="I1225" i="1"/>
  <c r="I1217" i="1"/>
  <c r="I1209" i="1"/>
  <c r="I1201" i="1"/>
  <c r="I1193" i="1"/>
  <c r="I1185" i="1"/>
  <c r="I1177" i="1"/>
  <c r="I1169" i="1"/>
  <c r="I1161" i="1"/>
  <c r="I1153" i="1"/>
  <c r="I1145" i="1"/>
  <c r="I1137" i="1"/>
  <c r="I1129" i="1"/>
  <c r="I1121" i="1"/>
  <c r="I1113" i="1"/>
  <c r="I1105" i="1"/>
  <c r="I1097" i="1"/>
  <c r="I1089" i="1"/>
  <c r="I1081" i="1"/>
  <c r="I1073" i="1"/>
  <c r="I1065" i="1"/>
  <c r="I1057" i="1"/>
  <c r="I1049" i="1"/>
  <c r="I1041" i="1"/>
  <c r="I1033" i="1"/>
  <c r="I1025" i="1"/>
  <c r="I1017" i="1"/>
  <c r="I1009" i="1"/>
  <c r="I1001" i="1"/>
  <c r="I993" i="1"/>
  <c r="I985" i="1"/>
  <c r="I977" i="1"/>
  <c r="I969" i="1"/>
  <c r="I961" i="1"/>
  <c r="I953" i="1"/>
  <c r="I945" i="1"/>
  <c r="I937" i="1"/>
  <c r="I929" i="1"/>
  <c r="I921" i="1"/>
  <c r="I913" i="1"/>
  <c r="I905" i="1"/>
  <c r="I897" i="1"/>
  <c r="I889" i="1"/>
  <c r="I881" i="1"/>
  <c r="I873" i="1"/>
  <c r="I865" i="1"/>
  <c r="I857" i="1"/>
  <c r="I849" i="1"/>
  <c r="I841" i="1"/>
  <c r="I833" i="1"/>
  <c r="I825" i="1"/>
  <c r="I817" i="1"/>
  <c r="I809" i="1"/>
  <c r="I801" i="1"/>
  <c r="I793" i="1"/>
  <c r="I785" i="1"/>
  <c r="I777" i="1"/>
  <c r="I769" i="1"/>
  <c r="I761" i="1"/>
  <c r="I753" i="1"/>
  <c r="I745" i="1"/>
  <c r="I737" i="1"/>
  <c r="I729" i="1"/>
  <c r="I721" i="1"/>
  <c r="I713" i="1"/>
  <c r="I705" i="1"/>
  <c r="I697" i="1"/>
  <c r="I689" i="1"/>
  <c r="I681" i="1"/>
  <c r="I673" i="1"/>
  <c r="I665" i="1"/>
  <c r="I657" i="1"/>
  <c r="I649" i="1"/>
  <c r="I641" i="1"/>
  <c r="I633" i="1"/>
  <c r="I625" i="1"/>
  <c r="I617" i="1"/>
  <c r="I609" i="1"/>
  <c r="I601" i="1"/>
  <c r="I593" i="1"/>
  <c r="I585" i="1"/>
  <c r="I577" i="1"/>
  <c r="I569" i="1"/>
  <c r="I561" i="1"/>
  <c r="I553" i="1"/>
  <c r="I545" i="1"/>
  <c r="I537" i="1"/>
  <c r="I529" i="1"/>
  <c r="I521" i="1"/>
  <c r="I513" i="1"/>
  <c r="I505" i="1"/>
  <c r="I497" i="1"/>
  <c r="I489" i="1"/>
  <c r="I481" i="1"/>
  <c r="I473" i="1"/>
  <c r="I465" i="1"/>
  <c r="I457" i="1"/>
  <c r="I449" i="1"/>
  <c r="I441" i="1"/>
  <c r="I433" i="1"/>
  <c r="I425" i="1"/>
  <c r="I417" i="1"/>
  <c r="K837" i="1"/>
  <c r="K618" i="1"/>
  <c r="K490" i="1"/>
  <c r="K362" i="1"/>
  <c r="K255" i="1"/>
  <c r="K184" i="1"/>
  <c r="K120" i="1"/>
  <c r="K56" i="1"/>
  <c r="I1840" i="1"/>
  <c r="I1776" i="1"/>
  <c r="I1744" i="1"/>
  <c r="I1712" i="1"/>
  <c r="I1695" i="1"/>
  <c r="I1681" i="1"/>
  <c r="I1670" i="1"/>
  <c r="I1656" i="1"/>
  <c r="I1642" i="1"/>
  <c r="I1631" i="1"/>
  <c r="I1617" i="1"/>
  <c r="I1606" i="1"/>
  <c r="I1592" i="1"/>
  <c r="I1580" i="1"/>
  <c r="I1569" i="1"/>
  <c r="I1559" i="1"/>
  <c r="I1550" i="1"/>
  <c r="I1540" i="1"/>
  <c r="I1531" i="1"/>
  <c r="I1522" i="1"/>
  <c r="I1513" i="1"/>
  <c r="I1504" i="1"/>
  <c r="I1495" i="1"/>
  <c r="I1486" i="1"/>
  <c r="I1476" i="1"/>
  <c r="I1467" i="1"/>
  <c r="I1458" i="1"/>
  <c r="I1449" i="1"/>
  <c r="I1440" i="1"/>
  <c r="I1431" i="1"/>
  <c r="I1422" i="1"/>
  <c r="I1412" i="1"/>
  <c r="I1403" i="1"/>
  <c r="I1394" i="1"/>
  <c r="I1385" i="1"/>
  <c r="I1376" i="1"/>
  <c r="I1367" i="1"/>
  <c r="I1359" i="1"/>
  <c r="I1351" i="1"/>
  <c r="I1343" i="1"/>
  <c r="I1335" i="1"/>
  <c r="I1327" i="1"/>
  <c r="I1319" i="1"/>
  <c r="I1311" i="1"/>
  <c r="I1303" i="1"/>
  <c r="I1295" i="1"/>
  <c r="I1287" i="1"/>
  <c r="I1279" i="1"/>
  <c r="I1271" i="1"/>
  <c r="I1263" i="1"/>
  <c r="I1255" i="1"/>
  <c r="I1247" i="1"/>
  <c r="I1239" i="1"/>
  <c r="I1231" i="1"/>
  <c r="I1223" i="1"/>
  <c r="I1215" i="1"/>
  <c r="I1207" i="1"/>
  <c r="I1199" i="1"/>
  <c r="I1191" i="1"/>
  <c r="I1183" i="1"/>
  <c r="I1175" i="1"/>
  <c r="I1167" i="1"/>
  <c r="I1159" i="1"/>
  <c r="I1151" i="1"/>
  <c r="I1143" i="1"/>
  <c r="I1135" i="1"/>
  <c r="I1127" i="1"/>
  <c r="I1119" i="1"/>
  <c r="I1111" i="1"/>
  <c r="I1103" i="1"/>
  <c r="I1095" i="1"/>
  <c r="I1087" i="1"/>
  <c r="I1079" i="1"/>
  <c r="I1071" i="1"/>
  <c r="I1063" i="1"/>
  <c r="I1055" i="1"/>
  <c r="I1047" i="1"/>
  <c r="I1039" i="1"/>
  <c r="I1031" i="1"/>
  <c r="I1023" i="1"/>
  <c r="I1015" i="1"/>
  <c r="I1007" i="1"/>
  <c r="I999" i="1"/>
  <c r="I991" i="1"/>
  <c r="I983" i="1"/>
  <c r="I975" i="1"/>
  <c r="I967" i="1"/>
  <c r="I959" i="1"/>
  <c r="I951" i="1"/>
  <c r="I943" i="1"/>
  <c r="I935" i="1"/>
  <c r="I927" i="1"/>
  <c r="I919" i="1"/>
  <c r="I911" i="1"/>
  <c r="I903" i="1"/>
  <c r="I895" i="1"/>
  <c r="I887" i="1"/>
  <c r="I879" i="1"/>
  <c r="K801" i="1"/>
  <c r="K602" i="1"/>
  <c r="K474" i="1"/>
  <c r="K346" i="1"/>
  <c r="K245" i="1"/>
  <c r="K176" i="1"/>
  <c r="K112" i="1"/>
  <c r="K48" i="1"/>
  <c r="I1832" i="1"/>
  <c r="I1774" i="1"/>
  <c r="I1742" i="1"/>
  <c r="I1710" i="1"/>
  <c r="I1694" i="1"/>
  <c r="I1680" i="1"/>
  <c r="I1666" i="1"/>
  <c r="I1655" i="1"/>
  <c r="I1641" i="1"/>
  <c r="I1630" i="1"/>
  <c r="I1616" i="1"/>
  <c r="I1602" i="1"/>
  <c r="I1591" i="1"/>
  <c r="I1578" i="1"/>
  <c r="I1568" i="1"/>
  <c r="I1558" i="1"/>
  <c r="I1548" i="1"/>
  <c r="I1539" i="1"/>
  <c r="I1530" i="1"/>
  <c r="I1521" i="1"/>
  <c r="I1512" i="1"/>
  <c r="I1503" i="1"/>
  <c r="I1494" i="1"/>
  <c r="I1484" i="1"/>
  <c r="I1475" i="1"/>
  <c r="I1466" i="1"/>
  <c r="I1457" i="1"/>
  <c r="I1448" i="1"/>
  <c r="I1439" i="1"/>
  <c r="I1430" i="1"/>
  <c r="I1420" i="1"/>
  <c r="I1411" i="1"/>
  <c r="I1402" i="1"/>
  <c r="I1393" i="1"/>
  <c r="I1384" i="1"/>
  <c r="I1375" i="1"/>
  <c r="I1366" i="1"/>
  <c r="I1358" i="1"/>
  <c r="I1350" i="1"/>
  <c r="I1342" i="1"/>
  <c r="I1334" i="1"/>
  <c r="I1326" i="1"/>
  <c r="I1318" i="1"/>
  <c r="I1310" i="1"/>
  <c r="I1302" i="1"/>
  <c r="I1294" i="1"/>
  <c r="I1286" i="1"/>
  <c r="I1278" i="1"/>
  <c r="I1270" i="1"/>
  <c r="I1262" i="1"/>
  <c r="I1254" i="1"/>
  <c r="I1246" i="1"/>
  <c r="I1238" i="1"/>
  <c r="I1230" i="1"/>
  <c r="I1222" i="1"/>
  <c r="I1214" i="1"/>
  <c r="I1206" i="1"/>
  <c r="I1198" i="1"/>
  <c r="I1190" i="1"/>
  <c r="I1182" i="1"/>
  <c r="I1174" i="1"/>
  <c r="I1166" i="1"/>
  <c r="I1158" i="1"/>
  <c r="I1150" i="1"/>
  <c r="I1142" i="1"/>
  <c r="I1134" i="1"/>
  <c r="I1126" i="1"/>
  <c r="I1118" i="1"/>
  <c r="I1110" i="1"/>
  <c r="I1102" i="1"/>
  <c r="I1094" i="1"/>
  <c r="I1086" i="1"/>
  <c r="I1078" i="1"/>
  <c r="I1070" i="1"/>
  <c r="I1062" i="1"/>
  <c r="I1054" i="1"/>
  <c r="I1046" i="1"/>
  <c r="I1038" i="1"/>
  <c r="I1030" i="1"/>
  <c r="I1022" i="1"/>
  <c r="I1014" i="1"/>
  <c r="I1006" i="1"/>
  <c r="I998" i="1"/>
  <c r="I990" i="1"/>
  <c r="I982" i="1"/>
  <c r="I974" i="1"/>
  <c r="I966" i="1"/>
  <c r="I958" i="1"/>
  <c r="I950" i="1"/>
  <c r="I942" i="1"/>
  <c r="I934" i="1"/>
  <c r="I926" i="1"/>
  <c r="I918" i="1"/>
  <c r="I910" i="1"/>
  <c r="I902" i="1"/>
  <c r="I894" i="1"/>
  <c r="I886" i="1"/>
  <c r="I878" i="1"/>
  <c r="I870" i="1"/>
  <c r="I862" i="1"/>
  <c r="I854" i="1"/>
  <c r="I846" i="1"/>
  <c r="I838" i="1"/>
  <c r="I830" i="1"/>
  <c r="I822" i="1"/>
  <c r="I814" i="1"/>
  <c r="I806" i="1"/>
  <c r="I798" i="1"/>
  <c r="I790" i="1"/>
  <c r="I782" i="1"/>
  <c r="I774" i="1"/>
  <c r="I766" i="1"/>
  <c r="I758" i="1"/>
  <c r="I750" i="1"/>
  <c r="I742" i="1"/>
  <c r="I734" i="1"/>
  <c r="I726" i="1"/>
  <c r="I718" i="1"/>
  <c r="I710" i="1"/>
  <c r="I702" i="1"/>
  <c r="I694" i="1"/>
  <c r="I686" i="1"/>
  <c r="I678" i="1"/>
  <c r="I670" i="1"/>
  <c r="I662" i="1"/>
  <c r="I654" i="1"/>
  <c r="I646" i="1"/>
  <c r="I638" i="1"/>
  <c r="I630" i="1"/>
  <c r="I622" i="1"/>
  <c r="I614" i="1"/>
  <c r="I606" i="1"/>
  <c r="I598" i="1"/>
  <c r="I590" i="1"/>
  <c r="K128" i="1"/>
  <c r="I1671" i="1"/>
  <c r="I1570" i="1"/>
  <c r="I1496" i="1"/>
  <c r="I1423" i="1"/>
  <c r="I1352" i="1"/>
  <c r="I1288" i="1"/>
  <c r="I1224" i="1"/>
  <c r="I1160" i="1"/>
  <c r="I1096" i="1"/>
  <c r="I1032" i="1"/>
  <c r="I968" i="1"/>
  <c r="I904" i="1"/>
  <c r="I856" i="1"/>
  <c r="I824" i="1"/>
  <c r="I792" i="1"/>
  <c r="I767" i="1"/>
  <c r="I744" i="1"/>
  <c r="I723" i="1"/>
  <c r="I703" i="1"/>
  <c r="I680" i="1"/>
  <c r="I661" i="1"/>
  <c r="I645" i="1"/>
  <c r="I629" i="1"/>
  <c r="I613" i="1"/>
  <c r="I597" i="1"/>
  <c r="I582" i="1"/>
  <c r="I568" i="1"/>
  <c r="I557" i="1"/>
  <c r="I543" i="1"/>
  <c r="I531" i="1"/>
  <c r="I518" i="1"/>
  <c r="I504" i="1"/>
  <c r="I493" i="1"/>
  <c r="I479" i="1"/>
  <c r="I467" i="1"/>
  <c r="I456" i="1"/>
  <c r="I446" i="1"/>
  <c r="I435" i="1"/>
  <c r="I424" i="1"/>
  <c r="I414" i="1"/>
  <c r="I405" i="1"/>
  <c r="I395" i="1"/>
  <c r="I386" i="1"/>
  <c r="I377" i="1"/>
  <c r="I368" i="1"/>
  <c r="I359" i="1"/>
  <c r="I351" i="1"/>
  <c r="I343" i="1"/>
  <c r="I335" i="1"/>
  <c r="I327" i="1"/>
  <c r="I319" i="1"/>
  <c r="I311" i="1"/>
  <c r="I303" i="1"/>
  <c r="I295" i="1"/>
  <c r="I287" i="1"/>
  <c r="I279" i="1"/>
  <c r="I271" i="1"/>
  <c r="I263" i="1"/>
  <c r="I255" i="1"/>
  <c r="I247" i="1"/>
  <c r="I239" i="1"/>
  <c r="I231" i="1"/>
  <c r="I223" i="1"/>
  <c r="I215" i="1"/>
  <c r="I207" i="1"/>
  <c r="I199" i="1"/>
  <c r="I191" i="1"/>
  <c r="I183" i="1"/>
  <c r="I175" i="1"/>
  <c r="I167" i="1"/>
  <c r="I159" i="1"/>
  <c r="I151" i="1"/>
  <c r="I143" i="1"/>
  <c r="I135" i="1"/>
  <c r="I127" i="1"/>
  <c r="I119" i="1"/>
  <c r="I111" i="1"/>
  <c r="I103" i="1"/>
  <c r="I95" i="1"/>
  <c r="I87" i="1"/>
  <c r="I79" i="1"/>
  <c r="I71" i="1"/>
  <c r="I63" i="1"/>
  <c r="K64" i="1"/>
  <c r="I1657" i="1"/>
  <c r="I1560" i="1"/>
  <c r="I1487" i="1"/>
  <c r="I1414" i="1"/>
  <c r="I1344" i="1"/>
  <c r="I1280" i="1"/>
  <c r="I1216" i="1"/>
  <c r="I1152" i="1"/>
  <c r="I1088" i="1"/>
  <c r="I1024" i="1"/>
  <c r="I960" i="1"/>
  <c r="I896" i="1"/>
  <c r="I855" i="1"/>
  <c r="I823" i="1"/>
  <c r="I791" i="1"/>
  <c r="I763" i="1"/>
  <c r="I743" i="1"/>
  <c r="I720" i="1"/>
  <c r="I699" i="1"/>
  <c r="I679" i="1"/>
  <c r="I659" i="1"/>
  <c r="I643" i="1"/>
  <c r="I627" i="1"/>
  <c r="I611" i="1"/>
  <c r="I595" i="1"/>
  <c r="I581" i="1"/>
  <c r="I567" i="1"/>
  <c r="I555" i="1"/>
  <c r="I542" i="1"/>
  <c r="I528" i="1"/>
  <c r="I517" i="1"/>
  <c r="I503" i="1"/>
  <c r="I491" i="1"/>
  <c r="I478" i="1"/>
  <c r="I466" i="1"/>
  <c r="I455" i="1"/>
  <c r="I445" i="1"/>
  <c r="I434" i="1"/>
  <c r="I423" i="1"/>
  <c r="I413" i="1"/>
  <c r="I403" i="1"/>
  <c r="I394" i="1"/>
  <c r="I385" i="1"/>
  <c r="I376" i="1"/>
  <c r="I367" i="1"/>
  <c r="I358" i="1"/>
  <c r="I350" i="1"/>
  <c r="I342" i="1"/>
  <c r="I334" i="1"/>
  <c r="I326" i="1"/>
  <c r="I318" i="1"/>
  <c r="I310" i="1"/>
  <c r="I302" i="1"/>
  <c r="I294" i="1"/>
  <c r="I286" i="1"/>
  <c r="I278" i="1"/>
  <c r="I270" i="1"/>
  <c r="I262" i="1"/>
  <c r="I254" i="1"/>
  <c r="I246" i="1"/>
  <c r="I238" i="1"/>
  <c r="I230" i="1"/>
  <c r="I222" i="1"/>
  <c r="I214" i="1"/>
  <c r="I206" i="1"/>
  <c r="I198" i="1"/>
  <c r="I190" i="1"/>
  <c r="I182" i="1"/>
  <c r="I174" i="1"/>
  <c r="I166" i="1"/>
  <c r="I158" i="1"/>
  <c r="I150" i="1"/>
  <c r="I142" i="1"/>
  <c r="I134" i="1"/>
  <c r="I126" i="1"/>
  <c r="I118" i="1"/>
  <c r="I110" i="1"/>
  <c r="I102" i="1"/>
  <c r="I94" i="1"/>
  <c r="I86" i="1"/>
  <c r="I78" i="1"/>
  <c r="I70" i="1"/>
  <c r="I62" i="1"/>
  <c r="I54" i="1"/>
  <c r="I46" i="1"/>
  <c r="I38" i="1"/>
  <c r="I30" i="1"/>
  <c r="I22" i="1"/>
  <c r="I14" i="1"/>
  <c r="H1856" i="1"/>
  <c r="H1848" i="1"/>
  <c r="H1840" i="1"/>
  <c r="H1832" i="1"/>
  <c r="H1824" i="1"/>
  <c r="H1816" i="1"/>
  <c r="H1808" i="1"/>
  <c r="H1800" i="1"/>
  <c r="H1792" i="1"/>
  <c r="H1784" i="1"/>
  <c r="H1776" i="1"/>
  <c r="H1768" i="1"/>
  <c r="H1760" i="1"/>
  <c r="H1752" i="1"/>
  <c r="H1744" i="1"/>
  <c r="H1736" i="1"/>
  <c r="H1728" i="1"/>
  <c r="H1720" i="1"/>
  <c r="H1712" i="1"/>
  <c r="H1704" i="1"/>
  <c r="H1696" i="1"/>
  <c r="H1688" i="1"/>
  <c r="H1680" i="1"/>
  <c r="H1672" i="1"/>
  <c r="H1664" i="1"/>
  <c r="H1656" i="1"/>
  <c r="H1648" i="1"/>
  <c r="H1640" i="1"/>
  <c r="H1632" i="1"/>
  <c r="M1632" i="1"/>
  <c r="Q1632" i="1"/>
  <c r="H1624" i="1"/>
  <c r="H1616" i="1"/>
  <c r="H1608" i="1"/>
  <c r="H1600" i="1"/>
  <c r="H1592" i="1"/>
  <c r="H1584" i="1"/>
  <c r="H1576" i="1"/>
  <c r="H1568" i="1"/>
  <c r="H1560" i="1"/>
  <c r="H1552" i="1"/>
  <c r="H1544" i="1"/>
  <c r="H1536" i="1"/>
  <c r="H1528" i="1"/>
  <c r="H1520" i="1"/>
  <c r="H1512" i="1"/>
  <c r="H1504" i="1"/>
  <c r="M1504" i="1"/>
  <c r="Q1504" i="1"/>
  <c r="H1496" i="1"/>
  <c r="H1488" i="1"/>
  <c r="H1480" i="1"/>
  <c r="H1472" i="1"/>
  <c r="H1464" i="1"/>
  <c r="H1456" i="1"/>
  <c r="H1448" i="1"/>
  <c r="H1440" i="1"/>
  <c r="H1432" i="1"/>
  <c r="H1424" i="1"/>
  <c r="H1416" i="1"/>
  <c r="H1408" i="1"/>
  <c r="M1408" i="1"/>
  <c r="Q1408" i="1"/>
  <c r="H1400" i="1"/>
  <c r="H1392" i="1"/>
  <c r="H1384" i="1"/>
  <c r="H1376" i="1"/>
  <c r="H1368" i="1"/>
  <c r="H1360" i="1"/>
  <c r="H1352" i="1"/>
  <c r="H1344" i="1"/>
  <c r="H1336" i="1"/>
  <c r="H1328" i="1"/>
  <c r="H1320" i="1"/>
  <c r="H1312" i="1"/>
  <c r="H1304" i="1"/>
  <c r="H1296" i="1"/>
  <c r="H1288" i="1"/>
  <c r="H1280" i="1"/>
  <c r="H1272" i="1"/>
  <c r="H1264" i="1"/>
  <c r="H1256" i="1"/>
  <c r="H1248" i="1"/>
  <c r="H1240" i="1"/>
  <c r="H1232" i="1"/>
  <c r="H1224" i="1"/>
  <c r="H1216" i="1"/>
  <c r="H1208" i="1"/>
  <c r="H1200" i="1"/>
  <c r="H1192" i="1"/>
  <c r="H1184" i="1"/>
  <c r="H1176" i="1"/>
  <c r="H1168" i="1"/>
  <c r="H1160" i="1"/>
  <c r="H1152" i="1"/>
  <c r="H1144" i="1"/>
  <c r="K898" i="1"/>
  <c r="I1848" i="1"/>
  <c r="I1646" i="1"/>
  <c r="I1551" i="1"/>
  <c r="I1478" i="1"/>
  <c r="I1404" i="1"/>
  <c r="I1336" i="1"/>
  <c r="I1272" i="1"/>
  <c r="I1208" i="1"/>
  <c r="I1144" i="1"/>
  <c r="I1080" i="1"/>
  <c r="I1016" i="1"/>
  <c r="I952" i="1"/>
  <c r="I888" i="1"/>
  <c r="I848" i="1"/>
  <c r="I816" i="1"/>
  <c r="I784" i="1"/>
  <c r="I760" i="1"/>
  <c r="I739" i="1"/>
  <c r="I719" i="1"/>
  <c r="I696" i="1"/>
  <c r="I675" i="1"/>
  <c r="I656" i="1"/>
  <c r="I640" i="1"/>
  <c r="I624" i="1"/>
  <c r="I608" i="1"/>
  <c r="I592" i="1"/>
  <c r="I579" i="1"/>
  <c r="I566" i="1"/>
  <c r="I552" i="1"/>
  <c r="I541" i="1"/>
  <c r="I527" i="1"/>
  <c r="I515" i="1"/>
  <c r="I502" i="1"/>
  <c r="I488" i="1"/>
  <c r="I477" i="1"/>
  <c r="I464" i="1"/>
  <c r="I454" i="1"/>
  <c r="I443" i="1"/>
  <c r="I432" i="1"/>
  <c r="I422" i="1"/>
  <c r="I411" i="1"/>
  <c r="I402" i="1"/>
  <c r="I393" i="1"/>
  <c r="I384" i="1"/>
  <c r="I375" i="1"/>
  <c r="I366" i="1"/>
  <c r="I357" i="1"/>
  <c r="I349" i="1"/>
  <c r="I341" i="1"/>
  <c r="I333" i="1"/>
  <c r="I325" i="1"/>
  <c r="I317" i="1"/>
  <c r="I309" i="1"/>
  <c r="I301" i="1"/>
  <c r="I293" i="1"/>
  <c r="I285" i="1"/>
  <c r="I277" i="1"/>
  <c r="I269" i="1"/>
  <c r="I261" i="1"/>
  <c r="I253" i="1"/>
  <c r="I245" i="1"/>
  <c r="I237" i="1"/>
  <c r="I229" i="1"/>
  <c r="I221" i="1"/>
  <c r="I213" i="1"/>
  <c r="I205" i="1"/>
  <c r="I197" i="1"/>
  <c r="I189" i="1"/>
  <c r="I181" i="1"/>
  <c r="I173" i="1"/>
  <c r="I165" i="1"/>
  <c r="I157" i="1"/>
  <c r="I149" i="1"/>
  <c r="I141" i="1"/>
  <c r="I133" i="1"/>
  <c r="I125" i="1"/>
  <c r="I117" i="1"/>
  <c r="I109" i="1"/>
  <c r="I101" i="1"/>
  <c r="I93" i="1"/>
  <c r="I85" i="1"/>
  <c r="I77" i="1"/>
  <c r="I69" i="1"/>
  <c r="I61" i="1"/>
  <c r="I53" i="1"/>
  <c r="I45" i="1"/>
  <c r="I37" i="1"/>
  <c r="I29" i="1"/>
  <c r="I21" i="1"/>
  <c r="I13" i="1"/>
  <c r="H1855" i="1"/>
  <c r="H1847" i="1"/>
  <c r="H1839" i="1"/>
  <c r="H1831" i="1"/>
  <c r="H1823" i="1"/>
  <c r="H1815" i="1"/>
  <c r="H1807" i="1"/>
  <c r="H1799" i="1"/>
  <c r="H1791" i="1"/>
  <c r="H1783" i="1"/>
  <c r="H1775" i="1"/>
  <c r="H1767" i="1"/>
  <c r="H1759" i="1"/>
  <c r="H1751" i="1"/>
  <c r="H1743" i="1"/>
  <c r="H1735" i="1"/>
  <c r="H1727" i="1"/>
  <c r="H1719" i="1"/>
  <c r="H1711" i="1"/>
  <c r="H1703" i="1"/>
  <c r="H1695" i="1"/>
  <c r="H1687" i="1"/>
  <c r="H1679" i="1"/>
  <c r="H1671" i="1"/>
  <c r="H1663" i="1"/>
  <c r="H1655" i="1"/>
  <c r="H1647" i="1"/>
  <c r="H1639" i="1"/>
  <c r="H1631" i="1"/>
  <c r="H1623" i="1"/>
  <c r="H1615" i="1"/>
  <c r="H1607" i="1"/>
  <c r="H1599" i="1"/>
  <c r="H1591" i="1"/>
  <c r="H1583" i="1"/>
  <c r="H1575" i="1"/>
  <c r="H1567" i="1"/>
  <c r="H1559" i="1"/>
  <c r="H1551" i="1"/>
  <c r="H1543" i="1"/>
  <c r="H1535" i="1"/>
  <c r="H1527" i="1"/>
  <c r="H1519" i="1"/>
  <c r="H1511" i="1"/>
  <c r="H1503" i="1"/>
  <c r="H1495" i="1"/>
  <c r="H1487" i="1"/>
  <c r="H1479" i="1"/>
  <c r="H1471" i="1"/>
  <c r="H1463" i="1"/>
  <c r="H1455" i="1"/>
  <c r="H1447" i="1"/>
  <c r="H1439" i="1"/>
  <c r="H1431" i="1"/>
  <c r="H1423" i="1"/>
  <c r="H1415" i="1"/>
  <c r="H1407" i="1"/>
  <c r="H1399" i="1"/>
  <c r="H1391" i="1"/>
  <c r="H1383" i="1"/>
  <c r="H1375" i="1"/>
  <c r="H1367" i="1"/>
  <c r="H1359" i="1"/>
  <c r="H1351" i="1"/>
  <c r="H1343" i="1"/>
  <c r="H1335" i="1"/>
  <c r="H1327" i="1"/>
  <c r="H1319" i="1"/>
  <c r="H1311" i="1"/>
  <c r="H1303" i="1"/>
  <c r="H1295" i="1"/>
  <c r="H1287" i="1"/>
  <c r="H1279" i="1"/>
  <c r="H1271" i="1"/>
  <c r="H1263" i="1"/>
  <c r="H1255" i="1"/>
  <c r="H1247" i="1"/>
  <c r="H1239" i="1"/>
  <c r="H1231" i="1"/>
  <c r="K634" i="1"/>
  <c r="I1784" i="1"/>
  <c r="I1632" i="1"/>
  <c r="I1542" i="1"/>
  <c r="I1468" i="1"/>
  <c r="I1395" i="1"/>
  <c r="I1328" i="1"/>
  <c r="I1264" i="1"/>
  <c r="I1200" i="1"/>
  <c r="I1136" i="1"/>
  <c r="I1072" i="1"/>
  <c r="I1008" i="1"/>
  <c r="I944" i="1"/>
  <c r="I880" i="1"/>
  <c r="I847" i="1"/>
  <c r="I815" i="1"/>
  <c r="I783" i="1"/>
  <c r="I759" i="1"/>
  <c r="I736" i="1"/>
  <c r="I715" i="1"/>
  <c r="I695" i="1"/>
  <c r="I672" i="1"/>
  <c r="I655" i="1"/>
  <c r="I639" i="1"/>
  <c r="I623" i="1"/>
  <c r="I607" i="1"/>
  <c r="I591" i="1"/>
  <c r="I576" i="1"/>
  <c r="I565" i="1"/>
  <c r="I551" i="1"/>
  <c r="I539" i="1"/>
  <c r="I526" i="1"/>
  <c r="I512" i="1"/>
  <c r="I501" i="1"/>
  <c r="I487" i="1"/>
  <c r="I475" i="1"/>
  <c r="I463" i="1"/>
  <c r="I453" i="1"/>
  <c r="I442" i="1"/>
  <c r="I431" i="1"/>
  <c r="I421" i="1"/>
  <c r="I410" i="1"/>
  <c r="I401" i="1"/>
  <c r="I392" i="1"/>
  <c r="I383" i="1"/>
  <c r="I374" i="1"/>
  <c r="I365" i="1"/>
  <c r="I356" i="1"/>
  <c r="I348" i="1"/>
  <c r="I340" i="1"/>
  <c r="I332" i="1"/>
  <c r="I324" i="1"/>
  <c r="I316" i="1"/>
  <c r="I308" i="1"/>
  <c r="I300" i="1"/>
  <c r="I292" i="1"/>
  <c r="I284" i="1"/>
  <c r="I276" i="1"/>
  <c r="I268" i="1"/>
  <c r="I260" i="1"/>
  <c r="I252" i="1"/>
  <c r="I244" i="1"/>
  <c r="I236" i="1"/>
  <c r="I228" i="1"/>
  <c r="I220" i="1"/>
  <c r="I212" i="1"/>
  <c r="I204" i="1"/>
  <c r="I196" i="1"/>
  <c r="I188" i="1"/>
  <c r="I180" i="1"/>
  <c r="I172" i="1"/>
  <c r="I164" i="1"/>
  <c r="I156" i="1"/>
  <c r="I148" i="1"/>
  <c r="I140" i="1"/>
  <c r="I132" i="1"/>
  <c r="I124" i="1"/>
  <c r="I116" i="1"/>
  <c r="I108" i="1"/>
  <c r="I100" i="1"/>
  <c r="I92" i="1"/>
  <c r="I84" i="1"/>
  <c r="I76" i="1"/>
  <c r="I68" i="1"/>
  <c r="I60" i="1"/>
  <c r="I52" i="1"/>
  <c r="I44" i="1"/>
  <c r="I36" i="1"/>
  <c r="I28" i="1"/>
  <c r="I20" i="1"/>
  <c r="I12" i="1"/>
  <c r="H1854" i="1"/>
  <c r="H1846" i="1"/>
  <c r="H1838" i="1"/>
  <c r="H1830" i="1"/>
  <c r="H1822" i="1"/>
  <c r="H1814" i="1"/>
  <c r="H1806" i="1"/>
  <c r="H1798" i="1"/>
  <c r="H1790" i="1"/>
  <c r="H1782" i="1"/>
  <c r="H1774" i="1"/>
  <c r="H1766" i="1"/>
  <c r="H1758" i="1"/>
  <c r="H1750" i="1"/>
  <c r="H1742" i="1"/>
  <c r="H1734" i="1"/>
  <c r="H1726" i="1"/>
  <c r="H1718" i="1"/>
  <c r="H1710" i="1"/>
  <c r="H1702" i="1"/>
  <c r="H1694" i="1"/>
  <c r="H1686" i="1"/>
  <c r="H1678" i="1"/>
  <c r="H1670" i="1"/>
  <c r="H1662" i="1"/>
  <c r="H1654" i="1"/>
  <c r="H1646" i="1"/>
  <c r="H1638" i="1"/>
  <c r="H1630" i="1"/>
  <c r="H1622" i="1"/>
  <c r="H1614" i="1"/>
  <c r="H1606" i="1"/>
  <c r="H1598" i="1"/>
  <c r="H1590" i="1"/>
  <c r="H1582" i="1"/>
  <c r="H1574" i="1"/>
  <c r="H1566" i="1"/>
  <c r="H1558" i="1"/>
  <c r="M1558" i="1"/>
  <c r="Q1558" i="1"/>
  <c r="H1550" i="1"/>
  <c r="H1542" i="1"/>
  <c r="H1534" i="1"/>
  <c r="H1526" i="1"/>
  <c r="H1518" i="1"/>
  <c r="H1510" i="1"/>
  <c r="H1502" i="1"/>
  <c r="H1494" i="1"/>
  <c r="M1494" i="1"/>
  <c r="Q1494" i="1"/>
  <c r="H1486" i="1"/>
  <c r="H1478" i="1"/>
  <c r="H1470" i="1"/>
  <c r="H1462" i="1"/>
  <c r="H1454" i="1"/>
  <c r="H1446" i="1"/>
  <c r="H1438" i="1"/>
  <c r="H1430" i="1"/>
  <c r="M1430" i="1"/>
  <c r="Q1430" i="1"/>
  <c r="H1422" i="1"/>
  <c r="H1414" i="1"/>
  <c r="H1406" i="1"/>
  <c r="H1398" i="1"/>
  <c r="H1390" i="1"/>
  <c r="H1382" i="1"/>
  <c r="H1374" i="1"/>
  <c r="H1366" i="1"/>
  <c r="M1366" i="1"/>
  <c r="Q1366" i="1"/>
  <c r="H1358" i="1"/>
  <c r="H1350" i="1"/>
  <c r="H1342" i="1"/>
  <c r="H1334" i="1"/>
  <c r="M1334" i="1"/>
  <c r="Q1334" i="1"/>
  <c r="H1326" i="1"/>
  <c r="H1318" i="1"/>
  <c r="H1310" i="1"/>
  <c r="H1302" i="1"/>
  <c r="H1294" i="1"/>
  <c r="H1286" i="1"/>
  <c r="H1278" i="1"/>
  <c r="H1270" i="1"/>
  <c r="M1270" i="1"/>
  <c r="Q1270" i="1"/>
  <c r="H1262" i="1"/>
  <c r="H1254" i="1"/>
  <c r="H1246" i="1"/>
  <c r="H1238" i="1"/>
  <c r="H1230" i="1"/>
  <c r="K506" i="1"/>
  <c r="I1750" i="1"/>
  <c r="I1618" i="1"/>
  <c r="I1532" i="1"/>
  <c r="I1459" i="1"/>
  <c r="I1386" i="1"/>
  <c r="I1320" i="1"/>
  <c r="I1256" i="1"/>
  <c r="I1192" i="1"/>
  <c r="I1128" i="1"/>
  <c r="I1064" i="1"/>
  <c r="I1000" i="1"/>
  <c r="I936" i="1"/>
  <c r="I872" i="1"/>
  <c r="I840" i="1"/>
  <c r="I808" i="1"/>
  <c r="I776" i="1"/>
  <c r="I755" i="1"/>
  <c r="I735" i="1"/>
  <c r="I712" i="1"/>
  <c r="I691" i="1"/>
  <c r="I671" i="1"/>
  <c r="I653" i="1"/>
  <c r="I637" i="1"/>
  <c r="I621" i="1"/>
  <c r="I605" i="1"/>
  <c r="I589" i="1"/>
  <c r="I575" i="1"/>
  <c r="I563" i="1"/>
  <c r="I550" i="1"/>
  <c r="I536" i="1"/>
  <c r="I525" i="1"/>
  <c r="I511" i="1"/>
  <c r="I499" i="1"/>
  <c r="I486" i="1"/>
  <c r="I472" i="1"/>
  <c r="I462" i="1"/>
  <c r="I451" i="1"/>
  <c r="I440" i="1"/>
  <c r="I430" i="1"/>
  <c r="I419" i="1"/>
  <c r="I409" i="1"/>
  <c r="I400" i="1"/>
  <c r="I391" i="1"/>
  <c r="I382" i="1"/>
  <c r="I373" i="1"/>
  <c r="I363" i="1"/>
  <c r="I355" i="1"/>
  <c r="I347" i="1"/>
  <c r="I339" i="1"/>
  <c r="I331" i="1"/>
  <c r="I323" i="1"/>
  <c r="I315" i="1"/>
  <c r="I307" i="1"/>
  <c r="I299" i="1"/>
  <c r="I291" i="1"/>
  <c r="I283" i="1"/>
  <c r="I275" i="1"/>
  <c r="I267" i="1"/>
  <c r="I259" i="1"/>
  <c r="I251" i="1"/>
  <c r="I243" i="1"/>
  <c r="I235" i="1"/>
  <c r="I227" i="1"/>
  <c r="I219" i="1"/>
  <c r="I211" i="1"/>
  <c r="I203" i="1"/>
  <c r="I195" i="1"/>
  <c r="I187" i="1"/>
  <c r="I179" i="1"/>
  <c r="I171" i="1"/>
  <c r="I163" i="1"/>
  <c r="I155" i="1"/>
  <c r="I147" i="1"/>
  <c r="I139" i="1"/>
  <c r="I131" i="1"/>
  <c r="I123" i="1"/>
  <c r="I115" i="1"/>
  <c r="I107" i="1"/>
  <c r="I99" i="1"/>
  <c r="I91" i="1"/>
  <c r="I83" i="1"/>
  <c r="I75" i="1"/>
  <c r="I67" i="1"/>
  <c r="I59" i="1"/>
  <c r="I51" i="1"/>
  <c r="I43" i="1"/>
  <c r="I35" i="1"/>
  <c r="I27" i="1"/>
  <c r="I19" i="1"/>
  <c r="I11" i="1"/>
  <c r="H1853" i="1"/>
  <c r="H1845" i="1"/>
  <c r="H1837" i="1"/>
  <c r="H1829" i="1"/>
  <c r="H1821" i="1"/>
  <c r="H1813" i="1"/>
  <c r="H1805" i="1"/>
  <c r="H1797" i="1"/>
  <c r="H1789" i="1"/>
  <c r="H1781" i="1"/>
  <c r="H1773" i="1"/>
  <c r="H1765" i="1"/>
  <c r="H1757" i="1"/>
  <c r="H1749" i="1"/>
  <c r="H1741" i="1"/>
  <c r="H1733" i="1"/>
  <c r="H1725" i="1"/>
  <c r="H1717" i="1"/>
  <c r="H1709" i="1"/>
  <c r="H1701" i="1"/>
  <c r="H1693" i="1"/>
  <c r="H1685" i="1"/>
  <c r="H1677" i="1"/>
  <c r="H1669" i="1"/>
  <c r="H1661" i="1"/>
  <c r="H1653" i="1"/>
  <c r="H1645" i="1"/>
  <c r="H1637" i="1"/>
  <c r="H1629" i="1"/>
  <c r="H1621" i="1"/>
  <c r="H1613" i="1"/>
  <c r="H1605" i="1"/>
  <c r="M1605" i="1"/>
  <c r="Q1605" i="1"/>
  <c r="H1597" i="1"/>
  <c r="H1589" i="1"/>
  <c r="H1581" i="1"/>
  <c r="H1573" i="1"/>
  <c r="H1565" i="1"/>
  <c r="H1557" i="1"/>
  <c r="H1549" i="1"/>
  <c r="H1541" i="1"/>
  <c r="H1533" i="1"/>
  <c r="H1525" i="1"/>
  <c r="H1517" i="1"/>
  <c r="H1509" i="1"/>
  <c r="H1501" i="1"/>
  <c r="H1493" i="1"/>
  <c r="H1485" i="1"/>
  <c r="H1477" i="1"/>
  <c r="H1469" i="1"/>
  <c r="H1461" i="1"/>
  <c r="H1453" i="1"/>
  <c r="H1445" i="1"/>
  <c r="H1437" i="1"/>
  <c r="H1429" i="1"/>
  <c r="H1421" i="1"/>
  <c r="H1413" i="1"/>
  <c r="M1413" i="1"/>
  <c r="Q1413" i="1"/>
  <c r="H1405" i="1"/>
  <c r="H1397" i="1"/>
  <c r="H1389" i="1"/>
  <c r="H1381" i="1"/>
  <c r="H1373" i="1"/>
  <c r="H1365" i="1"/>
  <c r="M1365" i="1"/>
  <c r="Q1365" i="1"/>
  <c r="H1357" i="1"/>
  <c r="H1349" i="1"/>
  <c r="M1349" i="1"/>
  <c r="Q1349" i="1"/>
  <c r="H1341" i="1"/>
  <c r="H1333" i="1"/>
  <c r="H1325" i="1"/>
  <c r="H1317" i="1"/>
  <c r="M1317" i="1"/>
  <c r="Q1317" i="1"/>
  <c r="K265" i="1"/>
  <c r="I1696" i="1"/>
  <c r="I1593" i="1"/>
  <c r="I1514" i="1"/>
  <c r="I1441" i="1"/>
  <c r="I1368" i="1"/>
  <c r="I1304" i="1"/>
  <c r="I1240" i="1"/>
  <c r="I1176" i="1"/>
  <c r="I1112" i="1"/>
  <c r="I1048" i="1"/>
  <c r="I984" i="1"/>
  <c r="I920" i="1"/>
  <c r="I864" i="1"/>
  <c r="I832" i="1"/>
  <c r="I800" i="1"/>
  <c r="I771" i="1"/>
  <c r="I751" i="1"/>
  <c r="I728" i="1"/>
  <c r="I707" i="1"/>
  <c r="I687" i="1"/>
  <c r="I664" i="1"/>
  <c r="I648" i="1"/>
  <c r="I632" i="1"/>
  <c r="I616" i="1"/>
  <c r="I600" i="1"/>
  <c r="I584" i="1"/>
  <c r="I573" i="1"/>
  <c r="I559" i="1"/>
  <c r="I547" i="1"/>
  <c r="I534" i="1"/>
  <c r="I520" i="1"/>
  <c r="I509" i="1"/>
  <c r="I495" i="1"/>
  <c r="I483" i="1"/>
  <c r="I470" i="1"/>
  <c r="I459" i="1"/>
  <c r="I448" i="1"/>
  <c r="I438" i="1"/>
  <c r="I427" i="1"/>
  <c r="I416" i="1"/>
  <c r="I407" i="1"/>
  <c r="I398" i="1"/>
  <c r="I389" i="1"/>
  <c r="I379" i="1"/>
  <c r="I370" i="1"/>
  <c r="I361" i="1"/>
  <c r="I353" i="1"/>
  <c r="I345" i="1"/>
  <c r="I337" i="1"/>
  <c r="I329" i="1"/>
  <c r="I321" i="1"/>
  <c r="I313" i="1"/>
  <c r="I305" i="1"/>
  <c r="I297" i="1"/>
  <c r="I289" i="1"/>
  <c r="I281" i="1"/>
  <c r="I273" i="1"/>
  <c r="I265" i="1"/>
  <c r="I257" i="1"/>
  <c r="I249" i="1"/>
  <c r="I241" i="1"/>
  <c r="I233" i="1"/>
  <c r="I225" i="1"/>
  <c r="I217" i="1"/>
  <c r="I209" i="1"/>
  <c r="I201" i="1"/>
  <c r="I193" i="1"/>
  <c r="I185" i="1"/>
  <c r="I177" i="1"/>
  <c r="I169" i="1"/>
  <c r="I161" i="1"/>
  <c r="I153" i="1"/>
  <c r="I145" i="1"/>
  <c r="I137" i="1"/>
  <c r="I129" i="1"/>
  <c r="I121" i="1"/>
  <c r="I113" i="1"/>
  <c r="I105" i="1"/>
  <c r="I97" i="1"/>
  <c r="I89" i="1"/>
  <c r="I81" i="1"/>
  <c r="I73" i="1"/>
  <c r="I65" i="1"/>
  <c r="I57" i="1"/>
  <c r="I49" i="1"/>
  <c r="I41" i="1"/>
  <c r="I33" i="1"/>
  <c r="I25" i="1"/>
  <c r="I17" i="1"/>
  <c r="I9" i="1"/>
  <c r="H1851" i="1"/>
  <c r="H1843" i="1"/>
  <c r="H1835" i="1"/>
  <c r="H1827" i="1"/>
  <c r="H1819" i="1"/>
  <c r="H1811" i="1"/>
  <c r="H1803" i="1"/>
  <c r="H1795" i="1"/>
  <c r="H1787" i="1"/>
  <c r="H1779" i="1"/>
  <c r="H1771" i="1"/>
  <c r="H1763" i="1"/>
  <c r="H1755" i="1"/>
  <c r="H1747" i="1"/>
  <c r="H1739" i="1"/>
  <c r="H1731" i="1"/>
  <c r="H1723" i="1"/>
  <c r="H1715" i="1"/>
  <c r="H1707" i="1"/>
  <c r="H1699" i="1"/>
  <c r="H1691" i="1"/>
  <c r="H1683" i="1"/>
  <c r="H1675" i="1"/>
  <c r="H1667" i="1"/>
  <c r="H1659" i="1"/>
  <c r="M1659" i="1"/>
  <c r="Q1659" i="1"/>
  <c r="H1651" i="1"/>
  <c r="H1643" i="1"/>
  <c r="H1635" i="1"/>
  <c r="H1627" i="1"/>
  <c r="H1619" i="1"/>
  <c r="H1611" i="1"/>
  <c r="H1603" i="1"/>
  <c r="H1595" i="1"/>
  <c r="M1595" i="1"/>
  <c r="Q1595" i="1"/>
  <c r="H1587" i="1"/>
  <c r="H1579" i="1"/>
  <c r="H1571" i="1"/>
  <c r="H1563" i="1"/>
  <c r="H1555" i="1"/>
  <c r="H1547" i="1"/>
  <c r="H1539" i="1"/>
  <c r="H1531" i="1"/>
  <c r="H1523" i="1"/>
  <c r="H1515" i="1"/>
  <c r="H1507" i="1"/>
  <c r="H1499" i="1"/>
  <c r="H1491" i="1"/>
  <c r="H1483" i="1"/>
  <c r="H1475" i="1"/>
  <c r="H1467" i="1"/>
  <c r="M1467" i="1"/>
  <c r="Q1467" i="1"/>
  <c r="H1459" i="1"/>
  <c r="H1451" i="1"/>
  <c r="H1443" i="1"/>
  <c r="H1435" i="1"/>
  <c r="H1427" i="1"/>
  <c r="H1419" i="1"/>
  <c r="H1411" i="1"/>
  <c r="H1403" i="1"/>
  <c r="M1403" i="1"/>
  <c r="Q1403" i="1"/>
  <c r="H1395" i="1"/>
  <c r="H1387" i="1"/>
  <c r="H1379" i="1"/>
  <c r="H1371" i="1"/>
  <c r="H1363" i="1"/>
  <c r="H1355" i="1"/>
  <c r="H1347" i="1"/>
  <c r="H1339" i="1"/>
  <c r="H1331" i="1"/>
  <c r="H1323" i="1"/>
  <c r="I1523" i="1"/>
  <c r="I1248" i="1"/>
  <c r="I992" i="1"/>
  <c r="I807" i="1"/>
  <c r="I711" i="1"/>
  <c r="I635" i="1"/>
  <c r="I574" i="1"/>
  <c r="I523" i="1"/>
  <c r="I471" i="1"/>
  <c r="I429" i="1"/>
  <c r="I390" i="1"/>
  <c r="I354" i="1"/>
  <c r="I322" i="1"/>
  <c r="I290" i="1"/>
  <c r="I258" i="1"/>
  <c r="I226" i="1"/>
  <c r="I194" i="1"/>
  <c r="I162" i="1"/>
  <c r="I130" i="1"/>
  <c r="I98" i="1"/>
  <c r="I66" i="1"/>
  <c r="I42" i="1"/>
  <c r="I23" i="1"/>
  <c r="H1850" i="1"/>
  <c r="H1828" i="1"/>
  <c r="H1809" i="1"/>
  <c r="H1786" i="1"/>
  <c r="H1764" i="1"/>
  <c r="H1745" i="1"/>
  <c r="H1722" i="1"/>
  <c r="H1700" i="1"/>
  <c r="H1681" i="1"/>
  <c r="H1658" i="1"/>
  <c r="H1636" i="1"/>
  <c r="H1617" i="1"/>
  <c r="H1594" i="1"/>
  <c r="H1572" i="1"/>
  <c r="H1553" i="1"/>
  <c r="M1553" i="1"/>
  <c r="Q1553" i="1"/>
  <c r="H1530" i="1"/>
  <c r="H1508" i="1"/>
  <c r="H1489" i="1"/>
  <c r="H1466" i="1"/>
  <c r="H1444" i="1"/>
  <c r="H1425" i="1"/>
  <c r="M1425" i="1"/>
  <c r="Q1425" i="1"/>
  <c r="H1402" i="1"/>
  <c r="H1380" i="1"/>
  <c r="H1361" i="1"/>
  <c r="M1361" i="1"/>
  <c r="Q1361" i="1"/>
  <c r="H1338" i="1"/>
  <c r="H1316" i="1"/>
  <c r="M1316" i="1"/>
  <c r="Q1316" i="1"/>
  <c r="H1305" i="1"/>
  <c r="H1291" i="1"/>
  <c r="H1277" i="1"/>
  <c r="H1266" i="1"/>
  <c r="H1252" i="1"/>
  <c r="H1241" i="1"/>
  <c r="H1227" i="1"/>
  <c r="H1218" i="1"/>
  <c r="H1209" i="1"/>
  <c r="H1199" i="1"/>
  <c r="H1190" i="1"/>
  <c r="H1181" i="1"/>
  <c r="H1172" i="1"/>
  <c r="H1163" i="1"/>
  <c r="H1154" i="1"/>
  <c r="H1145" i="1"/>
  <c r="H1136" i="1"/>
  <c r="H1128" i="1"/>
  <c r="H1120" i="1"/>
  <c r="H1112" i="1"/>
  <c r="H1104" i="1"/>
  <c r="H1096" i="1"/>
  <c r="H1088" i="1"/>
  <c r="H1080" i="1"/>
  <c r="H1072" i="1"/>
  <c r="H1064" i="1"/>
  <c r="H1056" i="1"/>
  <c r="H1048" i="1"/>
  <c r="H1040" i="1"/>
  <c r="H1032" i="1"/>
  <c r="H1024" i="1"/>
  <c r="H1016" i="1"/>
  <c r="H1008" i="1"/>
  <c r="H1000" i="1"/>
  <c r="H992" i="1"/>
  <c r="H984" i="1"/>
  <c r="H976" i="1"/>
  <c r="H968" i="1"/>
  <c r="H960" i="1"/>
  <c r="H952" i="1"/>
  <c r="H944" i="1"/>
  <c r="H936" i="1"/>
  <c r="H928" i="1"/>
  <c r="H920" i="1"/>
  <c r="H912" i="1"/>
  <c r="H904" i="1"/>
  <c r="H896" i="1"/>
  <c r="H888" i="1"/>
  <c r="H880" i="1"/>
  <c r="H872" i="1"/>
  <c r="H864" i="1"/>
  <c r="H856" i="1"/>
  <c r="H848" i="1"/>
  <c r="H840" i="1"/>
  <c r="H832" i="1"/>
  <c r="H824" i="1"/>
  <c r="H816" i="1"/>
  <c r="H808" i="1"/>
  <c r="H800" i="1"/>
  <c r="H792" i="1"/>
  <c r="H784" i="1"/>
  <c r="H776" i="1"/>
  <c r="H768" i="1"/>
  <c r="H760" i="1"/>
  <c r="H752" i="1"/>
  <c r="H744" i="1"/>
  <c r="H736" i="1"/>
  <c r="H728" i="1"/>
  <c r="H720" i="1"/>
  <c r="H712" i="1"/>
  <c r="H704" i="1"/>
  <c r="H696" i="1"/>
  <c r="H688" i="1"/>
  <c r="H680" i="1"/>
  <c r="H672" i="1"/>
  <c r="H664" i="1"/>
  <c r="H656" i="1"/>
  <c r="H648" i="1"/>
  <c r="H640" i="1"/>
  <c r="H632" i="1"/>
  <c r="H624" i="1"/>
  <c r="H616" i="1"/>
  <c r="H608" i="1"/>
  <c r="H600" i="1"/>
  <c r="H592" i="1"/>
  <c r="H584" i="1"/>
  <c r="H576" i="1"/>
  <c r="H568" i="1"/>
  <c r="H560" i="1"/>
  <c r="H552" i="1"/>
  <c r="H544" i="1"/>
  <c r="H536" i="1"/>
  <c r="H528" i="1"/>
  <c r="H520" i="1"/>
  <c r="H512" i="1"/>
  <c r="H504" i="1"/>
  <c r="H496" i="1"/>
  <c r="H488" i="1"/>
  <c r="H480" i="1"/>
  <c r="H472" i="1"/>
  <c r="H464" i="1"/>
  <c r="H456" i="1"/>
  <c r="H448" i="1"/>
  <c r="H440" i="1"/>
  <c r="H432" i="1"/>
  <c r="H424" i="1"/>
  <c r="H416" i="1"/>
  <c r="H408" i="1"/>
  <c r="H400" i="1"/>
  <c r="H392" i="1"/>
  <c r="H384" i="1"/>
  <c r="H376" i="1"/>
  <c r="H368" i="1"/>
  <c r="H360" i="1"/>
  <c r="H352" i="1"/>
  <c r="H344" i="1"/>
  <c r="H336" i="1"/>
  <c r="H328" i="1"/>
  <c r="M328" i="1"/>
  <c r="Q328" i="1"/>
  <c r="H320" i="1"/>
  <c r="H312" i="1"/>
  <c r="H304" i="1"/>
  <c r="I1505" i="1"/>
  <c r="I1232" i="1"/>
  <c r="I976" i="1"/>
  <c r="I799" i="1"/>
  <c r="I704" i="1"/>
  <c r="I631" i="1"/>
  <c r="I571" i="1"/>
  <c r="I519" i="1"/>
  <c r="I469" i="1"/>
  <c r="I426" i="1"/>
  <c r="I387" i="1"/>
  <c r="I352" i="1"/>
  <c r="I320" i="1"/>
  <c r="I288" i="1"/>
  <c r="I256" i="1"/>
  <c r="I224" i="1"/>
  <c r="I192" i="1"/>
  <c r="I160" i="1"/>
  <c r="I128" i="1"/>
  <c r="I96" i="1"/>
  <c r="I64" i="1"/>
  <c r="I40" i="1"/>
  <c r="I18" i="1"/>
  <c r="H1849" i="1"/>
  <c r="H1826" i="1"/>
  <c r="H1804" i="1"/>
  <c r="H1785" i="1"/>
  <c r="H1762" i="1"/>
  <c r="H1740" i="1"/>
  <c r="H1721" i="1"/>
  <c r="H1698" i="1"/>
  <c r="H1676" i="1"/>
  <c r="H1657" i="1"/>
  <c r="H1634" i="1"/>
  <c r="M1634" i="1"/>
  <c r="Q1634" i="1"/>
  <c r="H1612" i="1"/>
  <c r="H1593" i="1"/>
  <c r="H1570" i="1"/>
  <c r="M1570" i="1"/>
  <c r="Q1570" i="1"/>
  <c r="H1548" i="1"/>
  <c r="H1529" i="1"/>
  <c r="H1506" i="1"/>
  <c r="H1484" i="1"/>
  <c r="H1465" i="1"/>
  <c r="H1442" i="1"/>
  <c r="H1420" i="1"/>
  <c r="H1401" i="1"/>
  <c r="H1378" i="1"/>
  <c r="M1378" i="1"/>
  <c r="Q1378" i="1"/>
  <c r="H1356" i="1"/>
  <c r="H1337" i="1"/>
  <c r="H1315" i="1"/>
  <c r="H1301" i="1"/>
  <c r="H1290" i="1"/>
  <c r="H1276" i="1"/>
  <c r="H1265" i="1"/>
  <c r="H1251" i="1"/>
  <c r="H1237" i="1"/>
  <c r="H1226" i="1"/>
  <c r="H1217" i="1"/>
  <c r="H1207" i="1"/>
  <c r="H1198" i="1"/>
  <c r="H1189" i="1"/>
  <c r="H1180" i="1"/>
  <c r="H1171" i="1"/>
  <c r="H1162" i="1"/>
  <c r="H1153" i="1"/>
  <c r="H1143" i="1"/>
  <c r="H1135" i="1"/>
  <c r="H1127" i="1"/>
  <c r="H1119" i="1"/>
  <c r="H1111" i="1"/>
  <c r="H1103" i="1"/>
  <c r="H1095" i="1"/>
  <c r="H1087" i="1"/>
  <c r="H1079" i="1"/>
  <c r="H1071" i="1"/>
  <c r="H1063" i="1"/>
  <c r="H1055" i="1"/>
  <c r="H1047" i="1"/>
  <c r="H1039" i="1"/>
  <c r="H1031" i="1"/>
  <c r="H1023" i="1"/>
  <c r="H1015" i="1"/>
  <c r="H1007" i="1"/>
  <c r="H999" i="1"/>
  <c r="H991" i="1"/>
  <c r="H983" i="1"/>
  <c r="H975" i="1"/>
  <c r="H967" i="1"/>
  <c r="H959" i="1"/>
  <c r="H951" i="1"/>
  <c r="H943" i="1"/>
  <c r="H935" i="1"/>
  <c r="H927" i="1"/>
  <c r="H919" i="1"/>
  <c r="H911" i="1"/>
  <c r="H903" i="1"/>
  <c r="H895" i="1"/>
  <c r="H887" i="1"/>
  <c r="H879" i="1"/>
  <c r="H871" i="1"/>
  <c r="H863" i="1"/>
  <c r="H855" i="1"/>
  <c r="H847" i="1"/>
  <c r="H839" i="1"/>
  <c r="H831" i="1"/>
  <c r="H823" i="1"/>
  <c r="H815" i="1"/>
  <c r="H807" i="1"/>
  <c r="H799" i="1"/>
  <c r="H791" i="1"/>
  <c r="H783" i="1"/>
  <c r="H775" i="1"/>
  <c r="H767" i="1"/>
  <c r="H759" i="1"/>
  <c r="H751" i="1"/>
  <c r="H743" i="1"/>
  <c r="H735" i="1"/>
  <c r="H727" i="1"/>
  <c r="H719" i="1"/>
  <c r="H711" i="1"/>
  <c r="H703" i="1"/>
  <c r="H695" i="1"/>
  <c r="H687" i="1"/>
  <c r="H679" i="1"/>
  <c r="H671" i="1"/>
  <c r="H663" i="1"/>
  <c r="H655" i="1"/>
  <c r="H647" i="1"/>
  <c r="H639" i="1"/>
  <c r="H631" i="1"/>
  <c r="H623" i="1"/>
  <c r="H615" i="1"/>
  <c r="H607" i="1"/>
  <c r="H599" i="1"/>
  <c r="H591" i="1"/>
  <c r="H583" i="1"/>
  <c r="H575" i="1"/>
  <c r="H567" i="1"/>
  <c r="H559" i="1"/>
  <c r="H551" i="1"/>
  <c r="H543" i="1"/>
  <c r="H535" i="1"/>
  <c r="H527" i="1"/>
  <c r="H519" i="1"/>
  <c r="H511" i="1"/>
  <c r="H503" i="1"/>
  <c r="H495" i="1"/>
  <c r="H487" i="1"/>
  <c r="H479" i="1"/>
  <c r="H471" i="1"/>
  <c r="H463" i="1"/>
  <c r="H455" i="1"/>
  <c r="H447" i="1"/>
  <c r="H439" i="1"/>
  <c r="H431" i="1"/>
  <c r="H423" i="1"/>
  <c r="H415" i="1"/>
  <c r="H407" i="1"/>
  <c r="H399" i="1"/>
  <c r="H391" i="1"/>
  <c r="H383" i="1"/>
  <c r="H375" i="1"/>
  <c r="H367" i="1"/>
  <c r="K378" i="1"/>
  <c r="I1450" i="1"/>
  <c r="I1184" i="1"/>
  <c r="I928" i="1"/>
  <c r="I775" i="1"/>
  <c r="I688" i="1"/>
  <c r="I619" i="1"/>
  <c r="I560" i="1"/>
  <c r="I510" i="1"/>
  <c r="I461" i="1"/>
  <c r="I418" i="1"/>
  <c r="I381" i="1"/>
  <c r="I346" i="1"/>
  <c r="I314" i="1"/>
  <c r="I282" i="1"/>
  <c r="I250" i="1"/>
  <c r="I218" i="1"/>
  <c r="I186" i="1"/>
  <c r="I154" i="1"/>
  <c r="I122" i="1"/>
  <c r="I90" i="1"/>
  <c r="I58" i="1"/>
  <c r="I39" i="1"/>
  <c r="I16" i="1"/>
  <c r="H1844" i="1"/>
  <c r="H1825" i="1"/>
  <c r="H1802" i="1"/>
  <c r="H1780" i="1"/>
  <c r="H1761" i="1"/>
  <c r="H1738" i="1"/>
  <c r="H1716" i="1"/>
  <c r="H1697" i="1"/>
  <c r="H1674" i="1"/>
  <c r="H1652" i="1"/>
  <c r="H1633" i="1"/>
  <c r="H1610" i="1"/>
  <c r="H1588" i="1"/>
  <c r="H1569" i="1"/>
  <c r="H1546" i="1"/>
  <c r="H1524" i="1"/>
  <c r="M1524" i="1"/>
  <c r="Q1524" i="1"/>
  <c r="H1505" i="1"/>
  <c r="H1482" i="1"/>
  <c r="H1460" i="1"/>
  <c r="H1441" i="1"/>
  <c r="H1418" i="1"/>
  <c r="H1396" i="1"/>
  <c r="H1377" i="1"/>
  <c r="H1354" i="1"/>
  <c r="H1332" i="1"/>
  <c r="H1314" i="1"/>
  <c r="H1300" i="1"/>
  <c r="M1300" i="1"/>
  <c r="Q1300" i="1"/>
  <c r="H1289" i="1"/>
  <c r="H1275" i="1"/>
  <c r="H1261" i="1"/>
  <c r="H1250" i="1"/>
  <c r="H1236" i="1"/>
  <c r="H1225" i="1"/>
  <c r="H1215" i="1"/>
  <c r="H1206" i="1"/>
  <c r="H1197" i="1"/>
  <c r="H1188" i="1"/>
  <c r="H1179" i="1"/>
  <c r="H1170" i="1"/>
  <c r="H1161" i="1"/>
  <c r="H1151" i="1"/>
  <c r="H1142" i="1"/>
  <c r="H1134" i="1"/>
  <c r="H1126" i="1"/>
  <c r="H1118" i="1"/>
  <c r="H1110" i="1"/>
  <c r="H1102" i="1"/>
  <c r="H1094" i="1"/>
  <c r="H1086" i="1"/>
  <c r="H1078" i="1"/>
  <c r="H1070" i="1"/>
  <c r="H1062" i="1"/>
  <c r="H1054" i="1"/>
  <c r="H1046" i="1"/>
  <c r="H1038" i="1"/>
  <c r="H1030" i="1"/>
  <c r="H1022" i="1"/>
  <c r="H1014" i="1"/>
  <c r="H1006" i="1"/>
  <c r="H998" i="1"/>
  <c r="H990" i="1"/>
  <c r="H982" i="1"/>
  <c r="H974" i="1"/>
  <c r="H966" i="1"/>
  <c r="H958" i="1"/>
  <c r="H950" i="1"/>
  <c r="H942" i="1"/>
  <c r="H934" i="1"/>
  <c r="H926" i="1"/>
  <c r="H918" i="1"/>
  <c r="H910" i="1"/>
  <c r="H902" i="1"/>
  <c r="H894" i="1"/>
  <c r="H886" i="1"/>
  <c r="H878" i="1"/>
  <c r="H870" i="1"/>
  <c r="H862" i="1"/>
  <c r="H854" i="1"/>
  <c r="H846" i="1"/>
  <c r="H838" i="1"/>
  <c r="H830" i="1"/>
  <c r="H822" i="1"/>
  <c r="H814" i="1"/>
  <c r="K192" i="1"/>
  <c r="I1432" i="1"/>
  <c r="I1168" i="1"/>
  <c r="I912" i="1"/>
  <c r="I768" i="1"/>
  <c r="I683" i="1"/>
  <c r="I615" i="1"/>
  <c r="I558" i="1"/>
  <c r="I507" i="1"/>
  <c r="I458" i="1"/>
  <c r="I415" i="1"/>
  <c r="I378" i="1"/>
  <c r="I344" i="1"/>
  <c r="I312" i="1"/>
  <c r="I280" i="1"/>
  <c r="I248" i="1"/>
  <c r="I216" i="1"/>
  <c r="I184" i="1"/>
  <c r="I152" i="1"/>
  <c r="I120" i="1"/>
  <c r="I88" i="1"/>
  <c r="I56" i="1"/>
  <c r="I34" i="1"/>
  <c r="I15" i="1"/>
  <c r="H1842" i="1"/>
  <c r="H1820" i="1"/>
  <c r="H1801" i="1"/>
  <c r="H1778" i="1"/>
  <c r="H1756" i="1"/>
  <c r="H1737" i="1"/>
  <c r="H1714" i="1"/>
  <c r="H1692" i="1"/>
  <c r="H1673" i="1"/>
  <c r="H1650" i="1"/>
  <c r="H1628" i="1"/>
  <c r="H1609" i="1"/>
  <c r="H1586" i="1"/>
  <c r="H1564" i="1"/>
  <c r="H1545" i="1"/>
  <c r="H1522" i="1"/>
  <c r="H1500" i="1"/>
  <c r="H1481" i="1"/>
  <c r="H1458" i="1"/>
  <c r="H1436" i="1"/>
  <c r="M1436" i="1"/>
  <c r="Q1436" i="1"/>
  <c r="H1417" i="1"/>
  <c r="H1394" i="1"/>
  <c r="H1372" i="1"/>
  <c r="H1353" i="1"/>
  <c r="H1330" i="1"/>
  <c r="H1313" i="1"/>
  <c r="H1299" i="1"/>
  <c r="M1299" i="1"/>
  <c r="Q1299" i="1"/>
  <c r="H1285" i="1"/>
  <c r="H1274" i="1"/>
  <c r="M1274" i="1"/>
  <c r="Q1274" i="1"/>
  <c r="H1260" i="1"/>
  <c r="H1249" i="1"/>
  <c r="H1235" i="1"/>
  <c r="H1223" i="1"/>
  <c r="H1214" i="1"/>
  <c r="H1205" i="1"/>
  <c r="H1196" i="1"/>
  <c r="H1187" i="1"/>
  <c r="H1178" i="1"/>
  <c r="H1169" i="1"/>
  <c r="H1159" i="1"/>
  <c r="H1150" i="1"/>
  <c r="H1141" i="1"/>
  <c r="H1133" i="1"/>
  <c r="H1125" i="1"/>
  <c r="H1117" i="1"/>
  <c r="H1109" i="1"/>
  <c r="H1101" i="1"/>
  <c r="H1093" i="1"/>
  <c r="H1085" i="1"/>
  <c r="H1077" i="1"/>
  <c r="H1069" i="1"/>
  <c r="H1061" i="1"/>
  <c r="H1053" i="1"/>
  <c r="H1045" i="1"/>
  <c r="H1037" i="1"/>
  <c r="H1029" i="1"/>
  <c r="H1021" i="1"/>
  <c r="H1013" i="1"/>
  <c r="H1005" i="1"/>
  <c r="H997" i="1"/>
  <c r="H989" i="1"/>
  <c r="H981" i="1"/>
  <c r="H973" i="1"/>
  <c r="H965" i="1"/>
  <c r="H957" i="1"/>
  <c r="H949" i="1"/>
  <c r="H941" i="1"/>
  <c r="H933" i="1"/>
  <c r="H925" i="1"/>
  <c r="H917" i="1"/>
  <c r="H909" i="1"/>
  <c r="H901" i="1"/>
  <c r="H893" i="1"/>
  <c r="H885" i="1"/>
  <c r="H877" i="1"/>
  <c r="H869" i="1"/>
  <c r="H861" i="1"/>
  <c r="H853" i="1"/>
  <c r="H845" i="1"/>
  <c r="I1718" i="1"/>
  <c r="I1377" i="1"/>
  <c r="I1120" i="1"/>
  <c r="I871" i="1"/>
  <c r="I752" i="1"/>
  <c r="I667" i="1"/>
  <c r="I603" i="1"/>
  <c r="I549" i="1"/>
  <c r="I496" i="1"/>
  <c r="I450" i="1"/>
  <c r="I408" i="1"/>
  <c r="I371" i="1"/>
  <c r="I338" i="1"/>
  <c r="I306" i="1"/>
  <c r="I274" i="1"/>
  <c r="I242" i="1"/>
  <c r="I210" i="1"/>
  <c r="I178" i="1"/>
  <c r="I146" i="1"/>
  <c r="I114" i="1"/>
  <c r="I82" i="1"/>
  <c r="I55" i="1"/>
  <c r="I32" i="1"/>
  <c r="I10" i="1"/>
  <c r="H1841" i="1"/>
  <c r="H1818" i="1"/>
  <c r="H1796" i="1"/>
  <c r="H1777" i="1"/>
  <c r="H1754" i="1"/>
  <c r="H1732" i="1"/>
  <c r="H1713" i="1"/>
  <c r="H1690" i="1"/>
  <c r="H1668" i="1"/>
  <c r="H1649" i="1"/>
  <c r="H1626" i="1"/>
  <c r="H1604" i="1"/>
  <c r="H1585" i="1"/>
  <c r="M1585" i="1"/>
  <c r="Q1585" i="1"/>
  <c r="H1562" i="1"/>
  <c r="H1540" i="1"/>
  <c r="H1521" i="1"/>
  <c r="H1498" i="1"/>
  <c r="H1476" i="1"/>
  <c r="H1457" i="1"/>
  <c r="H1434" i="1"/>
  <c r="M1434" i="1"/>
  <c r="Q1434" i="1"/>
  <c r="H1412" i="1"/>
  <c r="H1393" i="1"/>
  <c r="H1370" i="1"/>
  <c r="H1348" i="1"/>
  <c r="H1329" i="1"/>
  <c r="M1329" i="1"/>
  <c r="Q1329" i="1"/>
  <c r="H1309" i="1"/>
  <c r="M1309" i="1"/>
  <c r="Q1309" i="1"/>
  <c r="H1298" i="1"/>
  <c r="H1284" i="1"/>
  <c r="H1273" i="1"/>
  <c r="H1259" i="1"/>
  <c r="H1245" i="1"/>
  <c r="H1234" i="1"/>
  <c r="H1222" i="1"/>
  <c r="H1213" i="1"/>
  <c r="H1204" i="1"/>
  <c r="H1195" i="1"/>
  <c r="H1186" i="1"/>
  <c r="H1177" i="1"/>
  <c r="H1167" i="1"/>
  <c r="H1158" i="1"/>
  <c r="H1149" i="1"/>
  <c r="H1140" i="1"/>
  <c r="H1132" i="1"/>
  <c r="H1124" i="1"/>
  <c r="H1116" i="1"/>
  <c r="H1108" i="1"/>
  <c r="H1100" i="1"/>
  <c r="H1092" i="1"/>
  <c r="H1084" i="1"/>
  <c r="H1076" i="1"/>
  <c r="H1068" i="1"/>
  <c r="H1060" i="1"/>
  <c r="H1052" i="1"/>
  <c r="H1044" i="1"/>
  <c r="H1036" i="1"/>
  <c r="H1028" i="1"/>
  <c r="H1020" i="1"/>
  <c r="H1012" i="1"/>
  <c r="H1004" i="1"/>
  <c r="H996" i="1"/>
  <c r="H988" i="1"/>
  <c r="H980" i="1"/>
  <c r="H972" i="1"/>
  <c r="H964" i="1"/>
  <c r="H956" i="1"/>
  <c r="H948" i="1"/>
  <c r="H940" i="1"/>
  <c r="H932" i="1"/>
  <c r="H924" i="1"/>
  <c r="H916" i="1"/>
  <c r="H908" i="1"/>
  <c r="H900" i="1"/>
  <c r="H892" i="1"/>
  <c r="H884" i="1"/>
  <c r="H876" i="1"/>
  <c r="H868" i="1"/>
  <c r="H860" i="1"/>
  <c r="H852" i="1"/>
  <c r="H844" i="1"/>
  <c r="H836" i="1"/>
  <c r="H828" i="1"/>
  <c r="H820" i="1"/>
  <c r="H812" i="1"/>
  <c r="H804" i="1"/>
  <c r="H796" i="1"/>
  <c r="H788" i="1"/>
  <c r="H780" i="1"/>
  <c r="H772" i="1"/>
  <c r="H764" i="1"/>
  <c r="H756" i="1"/>
  <c r="H748" i="1"/>
  <c r="H740" i="1"/>
  <c r="H732" i="1"/>
  <c r="H724" i="1"/>
  <c r="H716" i="1"/>
  <c r="H708" i="1"/>
  <c r="H700" i="1"/>
  <c r="H692" i="1"/>
  <c r="H684" i="1"/>
  <c r="H676" i="1"/>
  <c r="H668" i="1"/>
  <c r="H660" i="1"/>
  <c r="H652" i="1"/>
  <c r="H644" i="1"/>
  <c r="H636" i="1"/>
  <c r="H628" i="1"/>
  <c r="I1607" i="1"/>
  <c r="I1312" i="1"/>
  <c r="I1056" i="1"/>
  <c r="I839" i="1"/>
  <c r="I731" i="1"/>
  <c r="I651" i="1"/>
  <c r="I587" i="1"/>
  <c r="I535" i="1"/>
  <c r="I485" i="1"/>
  <c r="I439" i="1"/>
  <c r="I399" i="1"/>
  <c r="I362" i="1"/>
  <c r="I330" i="1"/>
  <c r="I298" i="1"/>
  <c r="I266" i="1"/>
  <c r="I234" i="1"/>
  <c r="I202" i="1"/>
  <c r="I170" i="1"/>
  <c r="I138" i="1"/>
  <c r="I106" i="1"/>
  <c r="I74" i="1"/>
  <c r="I48" i="1"/>
  <c r="I26" i="1"/>
  <c r="H1857" i="1"/>
  <c r="H1834" i="1"/>
  <c r="H1812" i="1"/>
  <c r="H1793" i="1"/>
  <c r="H1770" i="1"/>
  <c r="H1748" i="1"/>
  <c r="H1729" i="1"/>
  <c r="H1706" i="1"/>
  <c r="H1684" i="1"/>
  <c r="H1665" i="1"/>
  <c r="H1642" i="1"/>
  <c r="H1620" i="1"/>
  <c r="H1601" i="1"/>
  <c r="H1578" i="1"/>
  <c r="H1556" i="1"/>
  <c r="H1537" i="1"/>
  <c r="H1514" i="1"/>
  <c r="M1514" i="1"/>
  <c r="Q1514" i="1"/>
  <c r="H1492" i="1"/>
  <c r="H1473" i="1"/>
  <c r="H1450" i="1"/>
  <c r="H1428" i="1"/>
  <c r="H1409" i="1"/>
  <c r="H1386" i="1"/>
  <c r="M1386" i="1"/>
  <c r="Q1386" i="1"/>
  <c r="H1364" i="1"/>
  <c r="M1364" i="1"/>
  <c r="Q1364" i="1"/>
  <c r="H1345" i="1"/>
  <c r="H1322" i="1"/>
  <c r="H1307" i="1"/>
  <c r="H1293" i="1"/>
  <c r="M1293" i="1"/>
  <c r="Q1293" i="1"/>
  <c r="H1282" i="1"/>
  <c r="H1268" i="1"/>
  <c r="H1257" i="1"/>
  <c r="H1243" i="1"/>
  <c r="H1229" i="1"/>
  <c r="H1220" i="1"/>
  <c r="H1211" i="1"/>
  <c r="H1202" i="1"/>
  <c r="H1193" i="1"/>
  <c r="H1183" i="1"/>
  <c r="H1174" i="1"/>
  <c r="H1165" i="1"/>
  <c r="H1156" i="1"/>
  <c r="H1147" i="1"/>
  <c r="H1138" i="1"/>
  <c r="H1130" i="1"/>
  <c r="H1122" i="1"/>
  <c r="H1114" i="1"/>
  <c r="H1106" i="1"/>
  <c r="H1098" i="1"/>
  <c r="H1090" i="1"/>
  <c r="H1082" i="1"/>
  <c r="H1074" i="1"/>
  <c r="H1066" i="1"/>
  <c r="H1058" i="1"/>
  <c r="H1050" i="1"/>
  <c r="H1042" i="1"/>
  <c r="H1034" i="1"/>
  <c r="H1026" i="1"/>
  <c r="H1018" i="1"/>
  <c r="H1010" i="1"/>
  <c r="H1002" i="1"/>
  <c r="H994" i="1"/>
  <c r="H986" i="1"/>
  <c r="H978" i="1"/>
  <c r="H970" i="1"/>
  <c r="H962" i="1"/>
  <c r="H954" i="1"/>
  <c r="H946" i="1"/>
  <c r="H938" i="1"/>
  <c r="H930" i="1"/>
  <c r="H922" i="1"/>
  <c r="H914" i="1"/>
  <c r="H906" i="1"/>
  <c r="H898" i="1"/>
  <c r="H890" i="1"/>
  <c r="H882" i="1"/>
  <c r="H874" i="1"/>
  <c r="H866" i="1"/>
  <c r="H858" i="1"/>
  <c r="H850" i="1"/>
  <c r="H842" i="1"/>
  <c r="H834" i="1"/>
  <c r="H826" i="1"/>
  <c r="H818" i="1"/>
  <c r="H810" i="1"/>
  <c r="H802" i="1"/>
  <c r="H794" i="1"/>
  <c r="H786" i="1"/>
  <c r="H778" i="1"/>
  <c r="H770" i="1"/>
  <c r="H762" i="1"/>
  <c r="H754" i="1"/>
  <c r="H746" i="1"/>
  <c r="H738" i="1"/>
  <c r="H730" i="1"/>
  <c r="H722" i="1"/>
  <c r="H714" i="1"/>
  <c r="H706" i="1"/>
  <c r="H698" i="1"/>
  <c r="H690" i="1"/>
  <c r="H682" i="1"/>
  <c r="H674" i="1"/>
  <c r="H666" i="1"/>
  <c r="H658" i="1"/>
  <c r="H650" i="1"/>
  <c r="H642" i="1"/>
  <c r="H634" i="1"/>
  <c r="H626" i="1"/>
  <c r="H618" i="1"/>
  <c r="H610" i="1"/>
  <c r="H602" i="1"/>
  <c r="H594" i="1"/>
  <c r="H586" i="1"/>
  <c r="H578" i="1"/>
  <c r="H570" i="1"/>
  <c r="H562" i="1"/>
  <c r="H554" i="1"/>
  <c r="H546" i="1"/>
  <c r="H538" i="1"/>
  <c r="H530" i="1"/>
  <c r="H522" i="1"/>
  <c r="H514" i="1"/>
  <c r="H506" i="1"/>
  <c r="H498" i="1"/>
  <c r="H490" i="1"/>
  <c r="H482" i="1"/>
  <c r="H474" i="1"/>
  <c r="H466" i="1"/>
  <c r="I863" i="1"/>
  <c r="I544" i="1"/>
  <c r="I369" i="1"/>
  <c r="I240" i="1"/>
  <c r="I112" i="1"/>
  <c r="H1858" i="1"/>
  <c r="H1772" i="1"/>
  <c r="H1689" i="1"/>
  <c r="H1602" i="1"/>
  <c r="H1516" i="1"/>
  <c r="H1433" i="1"/>
  <c r="H1346" i="1"/>
  <c r="M1346" i="1"/>
  <c r="Q1346" i="1"/>
  <c r="H1283" i="1"/>
  <c r="H1233" i="1"/>
  <c r="H1194" i="1"/>
  <c r="H1157" i="1"/>
  <c r="H1123" i="1"/>
  <c r="H1091" i="1"/>
  <c r="H1059" i="1"/>
  <c r="H1027" i="1"/>
  <c r="H995" i="1"/>
  <c r="H963" i="1"/>
  <c r="H931" i="1"/>
  <c r="H899" i="1"/>
  <c r="H867" i="1"/>
  <c r="H837" i="1"/>
  <c r="H817" i="1"/>
  <c r="H798" i="1"/>
  <c r="H782" i="1"/>
  <c r="H766" i="1"/>
  <c r="H750" i="1"/>
  <c r="H734" i="1"/>
  <c r="H718" i="1"/>
  <c r="H702" i="1"/>
  <c r="H686" i="1"/>
  <c r="H670" i="1"/>
  <c r="H654" i="1"/>
  <c r="H638" i="1"/>
  <c r="H622" i="1"/>
  <c r="H611" i="1"/>
  <c r="H597" i="1"/>
  <c r="H585" i="1"/>
  <c r="H572" i="1"/>
  <c r="H558" i="1"/>
  <c r="H547" i="1"/>
  <c r="H533" i="1"/>
  <c r="H521" i="1"/>
  <c r="H508" i="1"/>
  <c r="H494" i="1"/>
  <c r="H483" i="1"/>
  <c r="H469" i="1"/>
  <c r="H458" i="1"/>
  <c r="H446" i="1"/>
  <c r="H436" i="1"/>
  <c r="H426" i="1"/>
  <c r="H414" i="1"/>
  <c r="H404" i="1"/>
  <c r="H394" i="1"/>
  <c r="H382" i="1"/>
  <c r="H372" i="1"/>
  <c r="H362" i="1"/>
  <c r="H353" i="1"/>
  <c r="H343" i="1"/>
  <c r="H334" i="1"/>
  <c r="H325" i="1"/>
  <c r="H316" i="1"/>
  <c r="H307" i="1"/>
  <c r="H298" i="1"/>
  <c r="H290" i="1"/>
  <c r="H282" i="1"/>
  <c r="H274" i="1"/>
  <c r="H266" i="1"/>
  <c r="H258" i="1"/>
  <c r="H250" i="1"/>
  <c r="H242" i="1"/>
  <c r="H234" i="1"/>
  <c r="H226" i="1"/>
  <c r="H218" i="1"/>
  <c r="H210" i="1"/>
  <c r="H202" i="1"/>
  <c r="H194" i="1"/>
  <c r="H186" i="1"/>
  <c r="H178" i="1"/>
  <c r="H170" i="1"/>
  <c r="H162" i="1"/>
  <c r="H154" i="1"/>
  <c r="H146" i="1"/>
  <c r="H138" i="1"/>
  <c r="H130" i="1"/>
  <c r="H122" i="1"/>
  <c r="H114" i="1"/>
  <c r="H106" i="1"/>
  <c r="H98" i="1"/>
  <c r="H90" i="1"/>
  <c r="H82" i="1"/>
  <c r="H74" i="1"/>
  <c r="H66" i="1"/>
  <c r="H58" i="1"/>
  <c r="H50" i="1"/>
  <c r="H42" i="1"/>
  <c r="H34" i="1"/>
  <c r="H26" i="1"/>
  <c r="H18" i="1"/>
  <c r="H10" i="1"/>
  <c r="I168" i="1"/>
  <c r="H1724" i="1"/>
  <c r="H1554" i="1"/>
  <c r="H1468" i="1"/>
  <c r="H1306" i="1"/>
  <c r="H1210" i="1"/>
  <c r="H1137" i="1"/>
  <c r="H1073" i="1"/>
  <c r="H1009" i="1"/>
  <c r="H945" i="1"/>
  <c r="H881" i="1"/>
  <c r="H825" i="1"/>
  <c r="H789" i="1"/>
  <c r="H757" i="1"/>
  <c r="H725" i="1"/>
  <c r="H693" i="1"/>
  <c r="H661" i="1"/>
  <c r="H629" i="1"/>
  <c r="H603" i="1"/>
  <c r="H577" i="1"/>
  <c r="H550" i="1"/>
  <c r="H525" i="1"/>
  <c r="H500" i="1"/>
  <c r="H461" i="1"/>
  <c r="H429" i="1"/>
  <c r="H409" i="1"/>
  <c r="H387" i="1"/>
  <c r="H365" i="1"/>
  <c r="H347" i="1"/>
  <c r="H329" i="1"/>
  <c r="H301" i="1"/>
  <c r="H277" i="1"/>
  <c r="H245" i="1"/>
  <c r="M245" i="1"/>
  <c r="Q245" i="1"/>
  <c r="H229" i="1"/>
  <c r="H213" i="1"/>
  <c r="H197" i="1"/>
  <c r="H181" i="1"/>
  <c r="H165" i="1"/>
  <c r="H141" i="1"/>
  <c r="H125" i="1"/>
  <c r="H109" i="1"/>
  <c r="H93" i="1"/>
  <c r="H69" i="1"/>
  <c r="H29" i="1"/>
  <c r="H13" i="1"/>
  <c r="I831" i="1"/>
  <c r="I533" i="1"/>
  <c r="I360" i="1"/>
  <c r="I232" i="1"/>
  <c r="I104" i="1"/>
  <c r="H1852" i="1"/>
  <c r="H1769" i="1"/>
  <c r="H1682" i="1"/>
  <c r="H1596" i="1"/>
  <c r="H1513" i="1"/>
  <c r="M1513" i="1"/>
  <c r="Q1513" i="1"/>
  <c r="H1426" i="1"/>
  <c r="H1340" i="1"/>
  <c r="H1281" i="1"/>
  <c r="H1228" i="1"/>
  <c r="H1191" i="1"/>
  <c r="H1155" i="1"/>
  <c r="H1121" i="1"/>
  <c r="H1089" i="1"/>
  <c r="H1057" i="1"/>
  <c r="H1025" i="1"/>
  <c r="H993" i="1"/>
  <c r="H961" i="1"/>
  <c r="H929" i="1"/>
  <c r="H897" i="1"/>
  <c r="H865" i="1"/>
  <c r="H835" i="1"/>
  <c r="H813" i="1"/>
  <c r="H797" i="1"/>
  <c r="H781" i="1"/>
  <c r="H765" i="1"/>
  <c r="H749" i="1"/>
  <c r="H733" i="1"/>
  <c r="H717" i="1"/>
  <c r="H701" i="1"/>
  <c r="H685" i="1"/>
  <c r="H669" i="1"/>
  <c r="H653" i="1"/>
  <c r="H637" i="1"/>
  <c r="H621" i="1"/>
  <c r="H609" i="1"/>
  <c r="H596" i="1"/>
  <c r="H582" i="1"/>
  <c r="H571" i="1"/>
  <c r="H557" i="1"/>
  <c r="H545" i="1"/>
  <c r="H532" i="1"/>
  <c r="H518" i="1"/>
  <c r="H507" i="1"/>
  <c r="H493" i="1"/>
  <c r="H481" i="1"/>
  <c r="H468" i="1"/>
  <c r="H457" i="1"/>
  <c r="H445" i="1"/>
  <c r="H435" i="1"/>
  <c r="H425" i="1"/>
  <c r="H413" i="1"/>
  <c r="H403" i="1"/>
  <c r="H393" i="1"/>
  <c r="H381" i="1"/>
  <c r="H371" i="1"/>
  <c r="H361" i="1"/>
  <c r="H351" i="1"/>
  <c r="H342" i="1"/>
  <c r="H333" i="1"/>
  <c r="H324" i="1"/>
  <c r="H315" i="1"/>
  <c r="H306" i="1"/>
  <c r="H297" i="1"/>
  <c r="H289" i="1"/>
  <c r="H281" i="1"/>
  <c r="H273" i="1"/>
  <c r="H265" i="1"/>
  <c r="H257" i="1"/>
  <c r="H249" i="1"/>
  <c r="H241" i="1"/>
  <c r="H233" i="1"/>
  <c r="H225" i="1"/>
  <c r="H217" i="1"/>
  <c r="H209" i="1"/>
  <c r="H201" i="1"/>
  <c r="H193" i="1"/>
  <c r="H185" i="1"/>
  <c r="H177" i="1"/>
  <c r="H169" i="1"/>
  <c r="H161" i="1"/>
  <c r="H153" i="1"/>
  <c r="H145" i="1"/>
  <c r="H137" i="1"/>
  <c r="H129" i="1"/>
  <c r="H121" i="1"/>
  <c r="H113" i="1"/>
  <c r="H105" i="1"/>
  <c r="H97" i="1"/>
  <c r="H89" i="1"/>
  <c r="H81" i="1"/>
  <c r="H73" i="1"/>
  <c r="H65" i="1"/>
  <c r="H57" i="1"/>
  <c r="H49" i="1"/>
  <c r="H41" i="1"/>
  <c r="H33" i="1"/>
  <c r="H25" i="1"/>
  <c r="H17" i="1"/>
  <c r="H9" i="1"/>
  <c r="J9" i="1"/>
  <c r="J10" i="1"/>
  <c r="I296" i="1"/>
  <c r="H149" i="1"/>
  <c r="I1682" i="1"/>
  <c r="I747" i="1"/>
  <c r="I494" i="1"/>
  <c r="I336" i="1"/>
  <c r="I208" i="1"/>
  <c r="I80" i="1"/>
  <c r="H1836" i="1"/>
  <c r="H1753" i="1"/>
  <c r="H1666" i="1"/>
  <c r="H1580" i="1"/>
  <c r="H1497" i="1"/>
  <c r="H1410" i="1"/>
  <c r="H1324" i="1"/>
  <c r="H1269" i="1"/>
  <c r="H1221" i="1"/>
  <c r="H1185" i="1"/>
  <c r="H1148" i="1"/>
  <c r="H1115" i="1"/>
  <c r="M1115" i="1"/>
  <c r="Q1115" i="1"/>
  <c r="H1083" i="1"/>
  <c r="H1051" i="1"/>
  <c r="H1019" i="1"/>
  <c r="H987" i="1"/>
  <c r="H955" i="1"/>
  <c r="H923" i="1"/>
  <c r="H891" i="1"/>
  <c r="H859" i="1"/>
  <c r="H833" i="1"/>
  <c r="H811" i="1"/>
  <c r="H795" i="1"/>
  <c r="H779" i="1"/>
  <c r="H763" i="1"/>
  <c r="H747" i="1"/>
  <c r="H731" i="1"/>
  <c r="H715" i="1"/>
  <c r="H699" i="1"/>
  <c r="H683" i="1"/>
  <c r="H667" i="1"/>
  <c r="H651" i="1"/>
  <c r="H635" i="1"/>
  <c r="H620" i="1"/>
  <c r="H606" i="1"/>
  <c r="H595" i="1"/>
  <c r="H581" i="1"/>
  <c r="H569" i="1"/>
  <c r="H556" i="1"/>
  <c r="H542" i="1"/>
  <c r="H531" i="1"/>
  <c r="H517" i="1"/>
  <c r="H505" i="1"/>
  <c r="H492" i="1"/>
  <c r="H478" i="1"/>
  <c r="H467" i="1"/>
  <c r="H454" i="1"/>
  <c r="H444" i="1"/>
  <c r="H434" i="1"/>
  <c r="H422" i="1"/>
  <c r="H412" i="1"/>
  <c r="H402" i="1"/>
  <c r="H390" i="1"/>
  <c r="H380" i="1"/>
  <c r="H370" i="1"/>
  <c r="H359" i="1"/>
  <c r="H350" i="1"/>
  <c r="H341" i="1"/>
  <c r="H332" i="1"/>
  <c r="H323" i="1"/>
  <c r="H314" i="1"/>
  <c r="H305" i="1"/>
  <c r="H296" i="1"/>
  <c r="H288" i="1"/>
  <c r="H280" i="1"/>
  <c r="H272" i="1"/>
  <c r="H264" i="1"/>
  <c r="H256" i="1"/>
  <c r="H248" i="1"/>
  <c r="H240" i="1"/>
  <c r="H232" i="1"/>
  <c r="H224" i="1"/>
  <c r="H216" i="1"/>
  <c r="H208" i="1"/>
  <c r="H200" i="1"/>
  <c r="H192" i="1"/>
  <c r="H184" i="1"/>
  <c r="H176" i="1"/>
  <c r="H168" i="1"/>
  <c r="H160" i="1"/>
  <c r="H152" i="1"/>
  <c r="H144" i="1"/>
  <c r="H136" i="1"/>
  <c r="H128" i="1"/>
  <c r="H120" i="1"/>
  <c r="H112" i="1"/>
  <c r="H104" i="1"/>
  <c r="H96" i="1"/>
  <c r="H88" i="1"/>
  <c r="H80" i="1"/>
  <c r="H72" i="1"/>
  <c r="H64" i="1"/>
  <c r="H56" i="1"/>
  <c r="H48" i="1"/>
  <c r="H40" i="1"/>
  <c r="H32" i="1"/>
  <c r="H24" i="1"/>
  <c r="H16" i="1"/>
  <c r="I647" i="1"/>
  <c r="H285" i="1"/>
  <c r="H53" i="1"/>
  <c r="I1582" i="1"/>
  <c r="I727" i="1"/>
  <c r="I480" i="1"/>
  <c r="I328" i="1"/>
  <c r="I200" i="1"/>
  <c r="I72" i="1"/>
  <c r="H1833" i="1"/>
  <c r="H1746" i="1"/>
  <c r="H1660" i="1"/>
  <c r="H1577" i="1"/>
  <c r="H1490" i="1"/>
  <c r="H1404" i="1"/>
  <c r="H1321" i="1"/>
  <c r="M1321" i="1"/>
  <c r="Q1321" i="1"/>
  <c r="H1267" i="1"/>
  <c r="H1219" i="1"/>
  <c r="H1182" i="1"/>
  <c r="H1146" i="1"/>
  <c r="H1113" i="1"/>
  <c r="H1081" i="1"/>
  <c r="H1049" i="1"/>
  <c r="H1017" i="1"/>
  <c r="H985" i="1"/>
  <c r="H953" i="1"/>
  <c r="H921" i="1"/>
  <c r="H889" i="1"/>
  <c r="H857" i="1"/>
  <c r="H829" i="1"/>
  <c r="H809" i="1"/>
  <c r="H793" i="1"/>
  <c r="H777" i="1"/>
  <c r="H761" i="1"/>
  <c r="H745" i="1"/>
  <c r="H729" i="1"/>
  <c r="H713" i="1"/>
  <c r="H697" i="1"/>
  <c r="H681" i="1"/>
  <c r="H665" i="1"/>
  <c r="H649" i="1"/>
  <c r="H633" i="1"/>
  <c r="H619" i="1"/>
  <c r="H605" i="1"/>
  <c r="H593" i="1"/>
  <c r="H580" i="1"/>
  <c r="H566" i="1"/>
  <c r="H555" i="1"/>
  <c r="H541" i="1"/>
  <c r="H529" i="1"/>
  <c r="H516" i="1"/>
  <c r="H502" i="1"/>
  <c r="H491" i="1"/>
  <c r="H477" i="1"/>
  <c r="H465" i="1"/>
  <c r="H453" i="1"/>
  <c r="H443" i="1"/>
  <c r="H433" i="1"/>
  <c r="H421" i="1"/>
  <c r="H411" i="1"/>
  <c r="H401" i="1"/>
  <c r="H389" i="1"/>
  <c r="H379" i="1"/>
  <c r="H369" i="1"/>
  <c r="H358" i="1"/>
  <c r="H349" i="1"/>
  <c r="H340" i="1"/>
  <c r="H331" i="1"/>
  <c r="H322" i="1"/>
  <c r="H313" i="1"/>
  <c r="H303" i="1"/>
  <c r="H295" i="1"/>
  <c r="H287" i="1"/>
  <c r="H279" i="1"/>
  <c r="H271" i="1"/>
  <c r="H263" i="1"/>
  <c r="H255" i="1"/>
  <c r="H247" i="1"/>
  <c r="H239" i="1"/>
  <c r="H231" i="1"/>
  <c r="H223" i="1"/>
  <c r="H215" i="1"/>
  <c r="H207" i="1"/>
  <c r="H199" i="1"/>
  <c r="H191" i="1"/>
  <c r="H183" i="1"/>
  <c r="H175" i="1"/>
  <c r="H167" i="1"/>
  <c r="H159" i="1"/>
  <c r="H151" i="1"/>
  <c r="H143" i="1"/>
  <c r="H135" i="1"/>
  <c r="H127" i="1"/>
  <c r="H119" i="1"/>
  <c r="H111" i="1"/>
  <c r="H103" i="1"/>
  <c r="H95" i="1"/>
  <c r="H87" i="1"/>
  <c r="H79" i="1"/>
  <c r="H71" i="1"/>
  <c r="H63" i="1"/>
  <c r="H55" i="1"/>
  <c r="H47" i="1"/>
  <c r="H39" i="1"/>
  <c r="H31" i="1"/>
  <c r="H23" i="1"/>
  <c r="H15" i="1"/>
  <c r="I437" i="1"/>
  <c r="H310" i="1"/>
  <c r="H77" i="1"/>
  <c r="I1360" i="1"/>
  <c r="I663" i="1"/>
  <c r="I447" i="1"/>
  <c r="I304" i="1"/>
  <c r="I176" i="1"/>
  <c r="I50" i="1"/>
  <c r="H1817" i="1"/>
  <c r="H1730" i="1"/>
  <c r="H1644" i="1"/>
  <c r="H1561" i="1"/>
  <c r="H1474" i="1"/>
  <c r="H1388" i="1"/>
  <c r="H1308" i="1"/>
  <c r="H1258" i="1"/>
  <c r="H1212" i="1"/>
  <c r="H1175" i="1"/>
  <c r="H1139" i="1"/>
  <c r="H1107" i="1"/>
  <c r="H1075" i="1"/>
  <c r="H1043" i="1"/>
  <c r="H1011" i="1"/>
  <c r="H979" i="1"/>
  <c r="H947" i="1"/>
  <c r="H915" i="1"/>
  <c r="H883" i="1"/>
  <c r="H851" i="1"/>
  <c r="H827" i="1"/>
  <c r="H806" i="1"/>
  <c r="H790" i="1"/>
  <c r="H774" i="1"/>
  <c r="H758" i="1"/>
  <c r="H742" i="1"/>
  <c r="H726" i="1"/>
  <c r="H710" i="1"/>
  <c r="H694" i="1"/>
  <c r="H678" i="1"/>
  <c r="H662" i="1"/>
  <c r="H646" i="1"/>
  <c r="H630" i="1"/>
  <c r="H617" i="1"/>
  <c r="H604" i="1"/>
  <c r="H590" i="1"/>
  <c r="H579" i="1"/>
  <c r="H565" i="1"/>
  <c r="H553" i="1"/>
  <c r="H540" i="1"/>
  <c r="H526" i="1"/>
  <c r="H515" i="1"/>
  <c r="H501" i="1"/>
  <c r="H489" i="1"/>
  <c r="H476" i="1"/>
  <c r="H462" i="1"/>
  <c r="H452" i="1"/>
  <c r="H442" i="1"/>
  <c r="H430" i="1"/>
  <c r="H420" i="1"/>
  <c r="H410" i="1"/>
  <c r="H398" i="1"/>
  <c r="H388" i="1"/>
  <c r="H378" i="1"/>
  <c r="H366" i="1"/>
  <c r="H357" i="1"/>
  <c r="H348" i="1"/>
  <c r="H339" i="1"/>
  <c r="H330" i="1"/>
  <c r="H321" i="1"/>
  <c r="H311" i="1"/>
  <c r="H302" i="1"/>
  <c r="H294" i="1"/>
  <c r="H286" i="1"/>
  <c r="H278" i="1"/>
  <c r="H270" i="1"/>
  <c r="H262" i="1"/>
  <c r="H254" i="1"/>
  <c r="H246" i="1"/>
  <c r="H238" i="1"/>
  <c r="H230" i="1"/>
  <c r="H222" i="1"/>
  <c r="H214" i="1"/>
  <c r="H206" i="1"/>
  <c r="H198" i="1"/>
  <c r="H190" i="1"/>
  <c r="H182" i="1"/>
  <c r="H174" i="1"/>
  <c r="H166" i="1"/>
  <c r="H158" i="1"/>
  <c r="H150" i="1"/>
  <c r="H142" i="1"/>
  <c r="H134" i="1"/>
  <c r="H126" i="1"/>
  <c r="H118" i="1"/>
  <c r="H110" i="1"/>
  <c r="H102" i="1"/>
  <c r="H94" i="1"/>
  <c r="H86" i="1"/>
  <c r="H78" i="1"/>
  <c r="H70" i="1"/>
  <c r="H62" i="1"/>
  <c r="H54" i="1"/>
  <c r="H46" i="1"/>
  <c r="H38" i="1"/>
  <c r="H30" i="1"/>
  <c r="H22" i="1"/>
  <c r="H14" i="1"/>
  <c r="I1296" i="1"/>
  <c r="H1641" i="1"/>
  <c r="M1641" i="1"/>
  <c r="Q1641" i="1"/>
  <c r="H1385" i="1"/>
  <c r="H1253" i="1"/>
  <c r="H1173" i="1"/>
  <c r="H1105" i="1"/>
  <c r="H1041" i="1"/>
  <c r="H977" i="1"/>
  <c r="H913" i="1"/>
  <c r="H849" i="1"/>
  <c r="H805" i="1"/>
  <c r="H773" i="1"/>
  <c r="H741" i="1"/>
  <c r="H709" i="1"/>
  <c r="H677" i="1"/>
  <c r="H645" i="1"/>
  <c r="H614" i="1"/>
  <c r="H589" i="1"/>
  <c r="H564" i="1"/>
  <c r="H539" i="1"/>
  <c r="H513" i="1"/>
  <c r="H486" i="1"/>
  <c r="H475" i="1"/>
  <c r="H451" i="1"/>
  <c r="H441" i="1"/>
  <c r="H419" i="1"/>
  <c r="H397" i="1"/>
  <c r="H377" i="1"/>
  <c r="H356" i="1"/>
  <c r="H338" i="1"/>
  <c r="H319" i="1"/>
  <c r="H293" i="1"/>
  <c r="H269" i="1"/>
  <c r="H237" i="1"/>
  <c r="H221" i="1"/>
  <c r="H205" i="1"/>
  <c r="H189" i="1"/>
  <c r="H173" i="1"/>
  <c r="H157" i="1"/>
  <c r="H133" i="1"/>
  <c r="H117" i="1"/>
  <c r="H101" i="1"/>
  <c r="H85" i="1"/>
  <c r="H61" i="1"/>
  <c r="H21" i="1"/>
  <c r="I1104" i="1"/>
  <c r="I599" i="1"/>
  <c r="I406" i="1"/>
  <c r="I272" i="1"/>
  <c r="I144" i="1"/>
  <c r="I31" i="1"/>
  <c r="H1794" i="1"/>
  <c r="H1708" i="1"/>
  <c r="H1625" i="1"/>
  <c r="H1538" i="1"/>
  <c r="M1538" i="1"/>
  <c r="Q1538" i="1"/>
  <c r="H1452" i="1"/>
  <c r="H1369" i="1"/>
  <c r="H1297" i="1"/>
  <c r="H1244" i="1"/>
  <c r="H1203" i="1"/>
  <c r="H1166" i="1"/>
  <c r="H1131" i="1"/>
  <c r="H1099" i="1"/>
  <c r="H1067" i="1"/>
  <c r="H1035" i="1"/>
  <c r="H1003" i="1"/>
  <c r="H971" i="1"/>
  <c r="H939" i="1"/>
  <c r="H907" i="1"/>
  <c r="H875" i="1"/>
  <c r="H843" i="1"/>
  <c r="H821" i="1"/>
  <c r="H803" i="1"/>
  <c r="H787" i="1"/>
  <c r="H771" i="1"/>
  <c r="H755" i="1"/>
  <c r="H739" i="1"/>
  <c r="H723" i="1"/>
  <c r="H707" i="1"/>
  <c r="H691" i="1"/>
  <c r="H675" i="1"/>
  <c r="H659" i="1"/>
  <c r="H643" i="1"/>
  <c r="H627" i="1"/>
  <c r="H613" i="1"/>
  <c r="H601" i="1"/>
  <c r="H588" i="1"/>
  <c r="H574" i="1"/>
  <c r="H563" i="1"/>
  <c r="H549" i="1"/>
  <c r="H537" i="1"/>
  <c r="H524" i="1"/>
  <c r="H510" i="1"/>
  <c r="H499" i="1"/>
  <c r="H485" i="1"/>
  <c r="H473" i="1"/>
  <c r="H460" i="1"/>
  <c r="H450" i="1"/>
  <c r="H438" i="1"/>
  <c r="H428" i="1"/>
  <c r="H418" i="1"/>
  <c r="H406" i="1"/>
  <c r="H396" i="1"/>
  <c r="H386" i="1"/>
  <c r="H374" i="1"/>
  <c r="H364" i="1"/>
  <c r="H355" i="1"/>
  <c r="H346" i="1"/>
  <c r="H337" i="1"/>
  <c r="H327" i="1"/>
  <c r="H318" i="1"/>
  <c r="H309" i="1"/>
  <c r="H300" i="1"/>
  <c r="H292" i="1"/>
  <c r="H284" i="1"/>
  <c r="H276" i="1"/>
  <c r="H268" i="1"/>
  <c r="H260" i="1"/>
  <c r="H252" i="1"/>
  <c r="H244" i="1"/>
  <c r="H236" i="1"/>
  <c r="H228" i="1"/>
  <c r="H220" i="1"/>
  <c r="H212" i="1"/>
  <c r="H204" i="1"/>
  <c r="H196" i="1"/>
  <c r="H188" i="1"/>
  <c r="H180" i="1"/>
  <c r="H172" i="1"/>
  <c r="H164" i="1"/>
  <c r="H156" i="1"/>
  <c r="H148" i="1"/>
  <c r="H140" i="1"/>
  <c r="H132" i="1"/>
  <c r="H124" i="1"/>
  <c r="H116" i="1"/>
  <c r="H108" i="1"/>
  <c r="H100" i="1"/>
  <c r="H92" i="1"/>
  <c r="H84" i="1"/>
  <c r="H76" i="1"/>
  <c r="H68" i="1"/>
  <c r="H60" i="1"/>
  <c r="H52" i="1"/>
  <c r="H44" i="1"/>
  <c r="H36" i="1"/>
  <c r="H28" i="1"/>
  <c r="H20" i="1"/>
  <c r="H12" i="1"/>
  <c r="H1810" i="1"/>
  <c r="H261" i="1"/>
  <c r="H37" i="1"/>
  <c r="I1040" i="1"/>
  <c r="I583" i="1"/>
  <c r="I397" i="1"/>
  <c r="I264" i="1"/>
  <c r="I136" i="1"/>
  <c r="I24" i="1"/>
  <c r="H1788" i="1"/>
  <c r="H1705" i="1"/>
  <c r="H1618" i="1"/>
  <c r="H1532" i="1"/>
  <c r="H1449" i="1"/>
  <c r="M1449" i="1"/>
  <c r="Q1449" i="1"/>
  <c r="H1362" i="1"/>
  <c r="H1292" i="1"/>
  <c r="H1242" i="1"/>
  <c r="H1201" i="1"/>
  <c r="H1164" i="1"/>
  <c r="H1129" i="1"/>
  <c r="H1097" i="1"/>
  <c r="H1065" i="1"/>
  <c r="H1033" i="1"/>
  <c r="H1001" i="1"/>
  <c r="H969" i="1"/>
  <c r="H937" i="1"/>
  <c r="H905" i="1"/>
  <c r="H873" i="1"/>
  <c r="H841" i="1"/>
  <c r="H819" i="1"/>
  <c r="H801" i="1"/>
  <c r="H785" i="1"/>
  <c r="H769" i="1"/>
  <c r="H753" i="1"/>
  <c r="H737" i="1"/>
  <c r="H721" i="1"/>
  <c r="H705" i="1"/>
  <c r="H689" i="1"/>
  <c r="H673" i="1"/>
  <c r="H657" i="1"/>
  <c r="H641" i="1"/>
  <c r="H625" i="1"/>
  <c r="H612" i="1"/>
  <c r="H598" i="1"/>
  <c r="H587" i="1"/>
  <c r="H573" i="1"/>
  <c r="H561" i="1"/>
  <c r="H548" i="1"/>
  <c r="H534" i="1"/>
  <c r="H523" i="1"/>
  <c r="H509" i="1"/>
  <c r="H497" i="1"/>
  <c r="H484" i="1"/>
  <c r="H470" i="1"/>
  <c r="H459" i="1"/>
  <c r="H449" i="1"/>
  <c r="H437" i="1"/>
  <c r="H427" i="1"/>
  <c r="H417" i="1"/>
  <c r="H405" i="1"/>
  <c r="H395" i="1"/>
  <c r="H385" i="1"/>
  <c r="H373" i="1"/>
  <c r="H363" i="1"/>
  <c r="H354" i="1"/>
  <c r="H345" i="1"/>
  <c r="H335" i="1"/>
  <c r="H326" i="1"/>
  <c r="H317" i="1"/>
  <c r="H308" i="1"/>
  <c r="H299" i="1"/>
  <c r="H291" i="1"/>
  <c r="H283" i="1"/>
  <c r="H275" i="1"/>
  <c r="H267" i="1"/>
  <c r="H259" i="1"/>
  <c r="H251" i="1"/>
  <c r="H243" i="1"/>
  <c r="H235" i="1"/>
  <c r="H227" i="1"/>
  <c r="H219" i="1"/>
  <c r="H211" i="1"/>
  <c r="H203" i="1"/>
  <c r="H195" i="1"/>
  <c r="H187" i="1"/>
  <c r="H179" i="1"/>
  <c r="H171" i="1"/>
  <c r="H163" i="1"/>
  <c r="H155" i="1"/>
  <c r="H147" i="1"/>
  <c r="H139" i="1"/>
  <c r="H131" i="1"/>
  <c r="H123" i="1"/>
  <c r="H115" i="1"/>
  <c r="H107" i="1"/>
  <c r="H99" i="1"/>
  <c r="H91" i="1"/>
  <c r="H83" i="1"/>
  <c r="H75" i="1"/>
  <c r="H67" i="1"/>
  <c r="H59" i="1"/>
  <c r="H51" i="1"/>
  <c r="H43" i="1"/>
  <c r="H35" i="1"/>
  <c r="H27" i="1"/>
  <c r="H19" i="1"/>
  <c r="H11" i="1"/>
  <c r="I47" i="1"/>
  <c r="H253" i="1"/>
  <c r="H45" i="1"/>
  <c r="R211" i="1"/>
  <c r="R210" i="1"/>
  <c r="R236" i="1"/>
  <c r="R235" i="1"/>
  <c r="R172" i="1"/>
  <c r="R171" i="1"/>
  <c r="R195" i="1"/>
  <c r="R194" i="1"/>
  <c r="R368" i="1"/>
  <c r="R367" i="1"/>
  <c r="R155" i="1"/>
  <c r="R156" i="1"/>
  <c r="R491" i="1"/>
  <c r="R375" i="1"/>
  <c r="R374" i="1"/>
  <c r="R164" i="1"/>
  <c r="R163" i="1"/>
  <c r="R414" i="1"/>
  <c r="R415" i="1"/>
  <c r="R625" i="1"/>
  <c r="R626" i="1"/>
  <c r="R179" i="1"/>
  <c r="R178" i="1"/>
  <c r="R360" i="1"/>
  <c r="R359" i="1"/>
  <c r="R400" i="1"/>
  <c r="R401" i="1"/>
  <c r="R203" i="1"/>
  <c r="R202" i="1"/>
  <c r="R227" i="1"/>
  <c r="R228" i="1"/>
  <c r="R390" i="1"/>
  <c r="R391" i="1"/>
  <c r="R352" i="1"/>
  <c r="R351" i="1"/>
  <c r="R407" i="1"/>
  <c r="R408" i="1"/>
  <c r="R130" i="1"/>
  <c r="R131" i="1"/>
  <c r="R138" i="1"/>
  <c r="R139" i="1"/>
  <c r="R724" i="1"/>
  <c r="R725" i="1"/>
  <c r="R742" i="1"/>
  <c r="R743" i="1"/>
  <c r="R679" i="1"/>
  <c r="R680" i="1"/>
  <c r="R665" i="1"/>
  <c r="R664" i="1"/>
  <c r="R734" i="1"/>
  <c r="R244" i="1"/>
  <c r="R243" i="1"/>
  <c r="R262" i="1"/>
  <c r="R261" i="1"/>
  <c r="R398" i="1"/>
  <c r="R399" i="1"/>
  <c r="R423" i="1"/>
  <c r="R422" i="1"/>
  <c r="R454" i="1"/>
  <c r="R455" i="1"/>
  <c r="R507" i="1"/>
  <c r="R506" i="1"/>
  <c r="R515" i="1"/>
  <c r="R514" i="1"/>
  <c r="R522" i="1"/>
  <c r="R521" i="1"/>
  <c r="R529" i="1"/>
  <c r="R528" i="1"/>
  <c r="R633" i="1"/>
  <c r="R634" i="1"/>
  <c r="R649" i="1"/>
  <c r="R650" i="1"/>
  <c r="R330" i="1"/>
  <c r="R329" i="1"/>
  <c r="R872" i="1"/>
  <c r="R871" i="1"/>
  <c r="M422" i="1"/>
  <c r="Q422" i="1"/>
  <c r="R52" i="1"/>
  <c r="R61" i="1"/>
  <c r="R267" i="1"/>
  <c r="M686" i="1"/>
  <c r="Q686" i="1"/>
  <c r="R576" i="1"/>
  <c r="R577" i="1"/>
  <c r="R592" i="1"/>
  <c r="R601" i="1"/>
  <c r="R600" i="1"/>
  <c r="R749" i="1"/>
  <c r="R245" i="1"/>
  <c r="R263" i="1"/>
  <c r="R386" i="1"/>
  <c r="R780" i="1"/>
  <c r="R985" i="1"/>
  <c r="R984" i="1"/>
  <c r="R87" i="1"/>
  <c r="R95" i="1"/>
  <c r="R865" i="1"/>
  <c r="R913" i="1"/>
  <c r="R50" i="1"/>
  <c r="S51" i="1"/>
  <c r="S52" i="1"/>
  <c r="R382" i="1"/>
  <c r="R381" i="1"/>
  <c r="R437" i="1"/>
  <c r="R939" i="1"/>
  <c r="R978" i="1"/>
  <c r="R991" i="1"/>
  <c r="R610" i="1"/>
  <c r="R663" i="1"/>
  <c r="R823" i="1"/>
  <c r="R901" i="1"/>
  <c r="R916" i="1"/>
  <c r="R948" i="1"/>
  <c r="M308" i="1"/>
  <c r="Q308" i="1"/>
  <c r="M187" i="1"/>
  <c r="Q187" i="1"/>
  <c r="M249" i="1"/>
  <c r="Q249" i="1"/>
  <c r="M1137" i="1"/>
  <c r="Q1137" i="1"/>
  <c r="M972" i="1"/>
  <c r="Q972" i="1"/>
  <c r="M1167" i="1"/>
  <c r="Q1167" i="1"/>
  <c r="M894" i="1"/>
  <c r="Q894" i="1"/>
  <c r="M1332" i="1"/>
  <c r="Q1332" i="1"/>
  <c r="M920" i="1"/>
  <c r="Q920" i="1"/>
  <c r="M1181" i="1"/>
  <c r="Q1181" i="1"/>
  <c r="M1402" i="1"/>
  <c r="Q1402" i="1"/>
  <c r="M1352" i="1"/>
  <c r="Q1352" i="1"/>
  <c r="M462" i="1"/>
  <c r="Q462" i="1"/>
  <c r="M277" i="1"/>
  <c r="Q277" i="1"/>
  <c r="M432" i="1"/>
  <c r="Q432" i="1"/>
  <c r="M688" i="1"/>
  <c r="Q688" i="1"/>
  <c r="M838" i="1"/>
  <c r="Q838" i="1"/>
  <c r="L9" i="1"/>
  <c r="M186" i="1"/>
  <c r="Q186" i="1"/>
  <c r="M252" i="1"/>
  <c r="Q252" i="1"/>
  <c r="M320" i="1"/>
  <c r="Q320" i="1"/>
  <c r="M1096" i="1"/>
  <c r="Q1096" i="1"/>
  <c r="M204" i="1"/>
  <c r="Q204" i="1"/>
  <c r="M265" i="1"/>
  <c r="Q265" i="1"/>
  <c r="M413" i="1"/>
  <c r="Q413" i="1"/>
  <c r="M553" i="1"/>
  <c r="Q553" i="1"/>
  <c r="M293" i="1"/>
  <c r="Q293" i="1"/>
  <c r="M356" i="1"/>
  <c r="Q356" i="1"/>
  <c r="M469" i="1"/>
  <c r="Q469" i="1"/>
  <c r="M243" i="1"/>
  <c r="Q243" i="1"/>
  <c r="M382" i="1"/>
  <c r="Q382" i="1"/>
  <c r="M613" i="1"/>
  <c r="Q613" i="1"/>
  <c r="M443" i="1"/>
  <c r="Q443" i="1"/>
  <c r="M499" i="1"/>
  <c r="Q499" i="1"/>
  <c r="M633" i="1"/>
  <c r="Q633" i="1"/>
  <c r="M698" i="1"/>
  <c r="Q698" i="1"/>
  <c r="M764" i="1"/>
  <c r="Q764" i="1"/>
  <c r="M814" i="1"/>
  <c r="Q814" i="1"/>
  <c r="M878" i="1"/>
  <c r="Q878" i="1"/>
  <c r="M955" i="1"/>
  <c r="Q955" i="1"/>
  <c r="M1116" i="1"/>
  <c r="Q1116" i="1"/>
  <c r="M478" i="1"/>
  <c r="Q478" i="1"/>
  <c r="M540" i="1"/>
  <c r="Q540" i="1"/>
  <c r="M669" i="1"/>
  <c r="Q669" i="1"/>
  <c r="M1387" i="1"/>
  <c r="Q1387" i="1"/>
  <c r="M1530" i="1"/>
  <c r="Q1530" i="1"/>
  <c r="M384" i="1"/>
  <c r="Q384" i="1"/>
  <c r="M896" i="1"/>
  <c r="Q896" i="1"/>
  <c r="M1145" i="1"/>
  <c r="Q1145" i="1"/>
  <c r="M593" i="1"/>
  <c r="Q593" i="1"/>
  <c r="M649" i="1"/>
  <c r="Q649" i="1"/>
  <c r="M719" i="1"/>
  <c r="Q719" i="1"/>
  <c r="M1261" i="1"/>
  <c r="Q1261" i="1"/>
  <c r="M801" i="1"/>
  <c r="Q801" i="1"/>
  <c r="M1176" i="1"/>
  <c r="Q1176" i="1"/>
  <c r="M1237" i="1"/>
  <c r="Q1237" i="1"/>
  <c r="M1311" i="1"/>
  <c r="Q1311" i="1"/>
  <c r="M1146" i="1"/>
  <c r="Q1146" i="1"/>
  <c r="M1267" i="1"/>
  <c r="Q1267" i="1"/>
  <c r="M1468" i="1"/>
  <c r="Q1468" i="1"/>
  <c r="M1231" i="1"/>
  <c r="Q1231" i="1"/>
  <c r="M1295" i="1"/>
  <c r="Q1295" i="1"/>
  <c r="M1382" i="1"/>
  <c r="Q1382" i="1"/>
  <c r="M934" i="1"/>
  <c r="Q934" i="1"/>
  <c r="M990" i="1"/>
  <c r="Q990" i="1"/>
  <c r="M1125" i="1"/>
  <c r="Q1125" i="1"/>
  <c r="M1313" i="1"/>
  <c r="Q1313" i="1"/>
  <c r="M1429" i="1"/>
  <c r="Q1429" i="1"/>
  <c r="M1276" i="1"/>
  <c r="Q1276" i="1"/>
  <c r="M1372" i="1"/>
  <c r="Q1372" i="1"/>
  <c r="M1473" i="1"/>
  <c r="Q1473" i="1"/>
  <c r="M1305" i="1"/>
  <c r="Q1305" i="1"/>
  <c r="M1521" i="1"/>
  <c r="Q1521" i="1"/>
  <c r="M1339" i="1"/>
  <c r="Q1339" i="1"/>
  <c r="M374" i="1"/>
  <c r="Q374" i="1"/>
  <c r="M460" i="1"/>
  <c r="Q460" i="1"/>
  <c r="M1404" i="1"/>
  <c r="Q1404" i="1"/>
  <c r="M324" i="1"/>
  <c r="Q324" i="1"/>
  <c r="M1210" i="1"/>
  <c r="Q1210" i="1"/>
  <c r="M1393" i="1"/>
  <c r="Q1393" i="1"/>
  <c r="M925" i="1"/>
  <c r="Q925" i="1"/>
  <c r="M1236" i="1"/>
  <c r="Q1236" i="1"/>
  <c r="M820" i="1"/>
  <c r="Q820" i="1"/>
  <c r="M987" i="1"/>
  <c r="Q987" i="1"/>
  <c r="M1318" i="1"/>
  <c r="Q1318" i="1"/>
  <c r="M1554" i="1"/>
  <c r="Q1554" i="1"/>
  <c r="M463" i="1"/>
  <c r="Q463" i="1"/>
  <c r="M1136" i="1"/>
  <c r="Q1136" i="1"/>
  <c r="M804" i="1"/>
  <c r="Q804" i="1"/>
  <c r="M1548" i="1"/>
  <c r="Q1548" i="1"/>
  <c r="M1452" i="1"/>
  <c r="Q1452" i="1"/>
  <c r="M1376" i="1"/>
  <c r="Q1376" i="1"/>
  <c r="M1328" i="1"/>
  <c r="Q1328" i="1"/>
  <c r="M1264" i="1"/>
  <c r="Q1264" i="1"/>
  <c r="M1337" i="1"/>
  <c r="Q1337" i="1"/>
  <c r="M1296" i="1"/>
  <c r="Q1296" i="1"/>
  <c r="M1345" i="1"/>
  <c r="Q1345" i="1"/>
  <c r="M1142" i="1"/>
  <c r="Q1142" i="1"/>
  <c r="J11" i="1"/>
  <c r="L11" i="1"/>
  <c r="M1384" i="1"/>
  <c r="Q1384" i="1"/>
  <c r="M1362" i="1"/>
  <c r="Q1362" i="1"/>
  <c r="M1105" i="1"/>
  <c r="Q1105" i="1"/>
  <c r="M1228" i="1"/>
  <c r="Q1228" i="1"/>
  <c r="M1338" i="1"/>
  <c r="Q1338" i="1"/>
  <c r="M1323" i="1"/>
  <c r="Q1323" i="1"/>
  <c r="M1858" i="1"/>
  <c r="Q1858" i="1"/>
  <c r="M1698" i="1"/>
  <c r="Q1698" i="1"/>
  <c r="M1592" i="1"/>
  <c r="Q1592" i="1"/>
  <c r="M584" i="1"/>
  <c r="Q584" i="1"/>
  <c r="M755" i="1"/>
  <c r="Q755" i="1"/>
  <c r="M840" i="1"/>
  <c r="Q840" i="1"/>
  <c r="M1011" i="1"/>
  <c r="Q1011" i="1"/>
  <c r="M185" i="1"/>
  <c r="Q185" i="1"/>
  <c r="M1682" i="1"/>
  <c r="Q1682" i="1"/>
  <c r="M555" i="1"/>
  <c r="Q555" i="1"/>
  <c r="M640" i="1"/>
  <c r="Q640" i="1"/>
  <c r="M811" i="1"/>
  <c r="Q811" i="1"/>
  <c r="M1820" i="1"/>
  <c r="Q1820" i="1"/>
  <c r="M886" i="1"/>
  <c r="Q886" i="1"/>
  <c r="M395" i="1"/>
  <c r="Q395" i="1"/>
  <c r="M480" i="1"/>
  <c r="Q480" i="1"/>
  <c r="M565" i="1"/>
  <c r="Q565" i="1"/>
  <c r="M651" i="1"/>
  <c r="Q651" i="1"/>
  <c r="M736" i="1"/>
  <c r="Q736" i="1"/>
  <c r="M821" i="1"/>
  <c r="Q821" i="1"/>
  <c r="M907" i="1"/>
  <c r="Q907" i="1"/>
  <c r="M992" i="1"/>
  <c r="Q992" i="1"/>
  <c r="M1077" i="1"/>
  <c r="Q1077" i="1"/>
  <c r="M1163" i="1"/>
  <c r="Q1163" i="1"/>
  <c r="M1248" i="1"/>
  <c r="Q1248" i="1"/>
  <c r="M1333" i="1"/>
  <c r="Q1333" i="1"/>
  <c r="M1496" i="1"/>
  <c r="Q1496" i="1"/>
  <c r="M1665" i="1"/>
  <c r="Q1665" i="1"/>
  <c r="M1849" i="1"/>
  <c r="Q1849" i="1"/>
  <c r="M129" i="1"/>
  <c r="Q129" i="1"/>
  <c r="M214" i="1"/>
  <c r="Q214" i="1"/>
  <c r="M300" i="1"/>
  <c r="Q300" i="1"/>
  <c r="M385" i="1"/>
  <c r="Q385" i="1"/>
  <c r="M470" i="1"/>
  <c r="Q470" i="1"/>
  <c r="M556" i="1"/>
  <c r="Q556" i="1"/>
  <c r="M641" i="1"/>
  <c r="Q641" i="1"/>
  <c r="M726" i="1"/>
  <c r="Q726" i="1"/>
  <c r="M812" i="1"/>
  <c r="Q812" i="1"/>
  <c r="M897" i="1"/>
  <c r="Q897" i="1"/>
  <c r="M982" i="1"/>
  <c r="Q982" i="1"/>
  <c r="M1068" i="1"/>
  <c r="Q1068" i="1"/>
  <c r="M1153" i="1"/>
  <c r="Q1153" i="1"/>
  <c r="M1238" i="1"/>
  <c r="Q1238" i="1"/>
  <c r="M1324" i="1"/>
  <c r="Q1324" i="1"/>
  <c r="M1474" i="1"/>
  <c r="Q1474" i="1"/>
  <c r="M1644" i="1"/>
  <c r="Q1644" i="1"/>
  <c r="M1825" i="1"/>
  <c r="Q1825" i="1"/>
  <c r="M163" i="1"/>
  <c r="Q163" i="1"/>
  <c r="M248" i="1"/>
  <c r="Q248" i="1"/>
  <c r="M333" i="1"/>
  <c r="Q333" i="1"/>
  <c r="M419" i="1"/>
  <c r="Q419" i="1"/>
  <c r="M504" i="1"/>
  <c r="Q504" i="1"/>
  <c r="M589" i="1"/>
  <c r="Q589" i="1"/>
  <c r="M675" i="1"/>
  <c r="Q675" i="1"/>
  <c r="M760" i="1"/>
  <c r="Q760" i="1"/>
  <c r="M845" i="1"/>
  <c r="Q845" i="1"/>
  <c r="M931" i="1"/>
  <c r="Q931" i="1"/>
  <c r="M1016" i="1"/>
  <c r="Q1016" i="1"/>
  <c r="M1101" i="1"/>
  <c r="Q1101" i="1"/>
  <c r="M1187" i="1"/>
  <c r="Q1187" i="1"/>
  <c r="M1272" i="1"/>
  <c r="Q1272" i="1"/>
  <c r="M1370" i="1"/>
  <c r="Q1370" i="1"/>
  <c r="M1544" i="1"/>
  <c r="Q1544" i="1"/>
  <c r="M1713" i="1"/>
  <c r="Q1713" i="1"/>
  <c r="M151" i="1"/>
  <c r="Q151" i="1"/>
  <c r="M215" i="1"/>
  <c r="Q215" i="1"/>
  <c r="M279" i="1"/>
  <c r="Q279" i="1"/>
  <c r="M343" i="1"/>
  <c r="Q343" i="1"/>
  <c r="M407" i="1"/>
  <c r="Q407" i="1"/>
  <c r="M471" i="1"/>
  <c r="Q471" i="1"/>
  <c r="M535" i="1"/>
  <c r="Q535" i="1"/>
  <c r="M599" i="1"/>
  <c r="Q599" i="1"/>
  <c r="M663" i="1"/>
  <c r="Q663" i="1"/>
  <c r="M727" i="1"/>
  <c r="Q727" i="1"/>
  <c r="M791" i="1"/>
  <c r="Q791" i="1"/>
  <c r="M855" i="1"/>
  <c r="Q855" i="1"/>
  <c r="M919" i="1"/>
  <c r="Q919" i="1"/>
  <c r="M983" i="1"/>
  <c r="Q983" i="1"/>
  <c r="M1047" i="1"/>
  <c r="Q1047" i="1"/>
  <c r="M1111" i="1"/>
  <c r="Q1111" i="1"/>
  <c r="M1175" i="1"/>
  <c r="Q1175" i="1"/>
  <c r="M1239" i="1"/>
  <c r="Q1239" i="1"/>
  <c r="M1303" i="1"/>
  <c r="Q1303" i="1"/>
  <c r="M1392" i="1"/>
  <c r="Q1392" i="1"/>
  <c r="M1520" i="1"/>
  <c r="Q1520" i="1"/>
  <c r="M1648" i="1"/>
  <c r="Q1648" i="1"/>
  <c r="M1776" i="1"/>
  <c r="Q1776" i="1"/>
  <c r="M130" i="1"/>
  <c r="Q130" i="1"/>
  <c r="M194" i="1"/>
  <c r="Q194" i="1"/>
  <c r="M258" i="1"/>
  <c r="Q258" i="1"/>
  <c r="M322" i="1"/>
  <c r="Q322" i="1"/>
  <c r="M386" i="1"/>
  <c r="Q386" i="1"/>
  <c r="M450" i="1"/>
  <c r="Q450" i="1"/>
  <c r="M514" i="1"/>
  <c r="Q514" i="1"/>
  <c r="M578" i="1"/>
  <c r="Q578" i="1"/>
  <c r="M642" i="1"/>
  <c r="Q642" i="1"/>
  <c r="M706" i="1"/>
  <c r="Q706" i="1"/>
  <c r="M770" i="1"/>
  <c r="Q770" i="1"/>
  <c r="M834" i="1"/>
  <c r="Q834" i="1"/>
  <c r="M898" i="1"/>
  <c r="Q898" i="1"/>
  <c r="M962" i="1"/>
  <c r="Q962" i="1"/>
  <c r="M1026" i="1"/>
  <c r="Q1026" i="1"/>
  <c r="M1090" i="1"/>
  <c r="Q1090" i="1"/>
  <c r="M1154" i="1"/>
  <c r="Q1154" i="1"/>
  <c r="M1218" i="1"/>
  <c r="Q1218" i="1"/>
  <c r="M1282" i="1"/>
  <c r="Q1282" i="1"/>
  <c r="M1348" i="1"/>
  <c r="Q1348" i="1"/>
  <c r="M1476" i="1"/>
  <c r="Q1476" i="1"/>
  <c r="M1604" i="1"/>
  <c r="Q1604" i="1"/>
  <c r="M1732" i="1"/>
  <c r="Q1732" i="1"/>
  <c r="M1395" i="1"/>
  <c r="Q1395" i="1"/>
  <c r="M1459" i="1"/>
  <c r="Q1459" i="1"/>
  <c r="M1523" i="1"/>
  <c r="Q1523" i="1"/>
  <c r="M1587" i="1"/>
  <c r="Q1587" i="1"/>
  <c r="M1651" i="1"/>
  <c r="Q1651" i="1"/>
  <c r="M1715" i="1"/>
  <c r="Q1715" i="1"/>
  <c r="M1779" i="1"/>
  <c r="Q1779" i="1"/>
  <c r="M1843" i="1"/>
  <c r="Q1843" i="1"/>
  <c r="M1357" i="1"/>
  <c r="Q1357" i="1"/>
  <c r="M1421" i="1"/>
  <c r="Q1421" i="1"/>
  <c r="M1485" i="1"/>
  <c r="Q1485" i="1"/>
  <c r="M1549" i="1"/>
  <c r="Q1549" i="1"/>
  <c r="M1613" i="1"/>
  <c r="Q1613" i="1"/>
  <c r="M1677" i="1"/>
  <c r="Q1677" i="1"/>
  <c r="M1741" i="1"/>
  <c r="Q1741" i="1"/>
  <c r="M1805" i="1"/>
  <c r="Q1805" i="1"/>
  <c r="M1374" i="1"/>
  <c r="Q1374" i="1"/>
  <c r="M1438" i="1"/>
  <c r="Q1438" i="1"/>
  <c r="M1502" i="1"/>
  <c r="Q1502" i="1"/>
  <c r="M1566" i="1"/>
  <c r="Q1566" i="1"/>
  <c r="M1630" i="1"/>
  <c r="Q1630" i="1"/>
  <c r="M1694" i="1"/>
  <c r="Q1694" i="1"/>
  <c r="M1758" i="1"/>
  <c r="Q1758" i="1"/>
  <c r="M1822" i="1"/>
  <c r="Q1822" i="1"/>
  <c r="M1391" i="1"/>
  <c r="Q1391" i="1"/>
  <c r="M1455" i="1"/>
  <c r="Q1455" i="1"/>
  <c r="M1519" i="1"/>
  <c r="Q1519" i="1"/>
  <c r="M1583" i="1"/>
  <c r="Q1583" i="1"/>
  <c r="M1647" i="1"/>
  <c r="Q1647" i="1"/>
  <c r="M1711" i="1"/>
  <c r="Q1711" i="1"/>
  <c r="M1775" i="1"/>
  <c r="Q1775" i="1"/>
  <c r="M1839" i="1"/>
  <c r="Q1839" i="1"/>
  <c r="M753" i="1"/>
  <c r="Q753" i="1"/>
  <c r="M944" i="1"/>
  <c r="Q944" i="1"/>
  <c r="M430" i="1"/>
  <c r="Q430" i="1"/>
  <c r="M1656" i="1"/>
  <c r="Q1656" i="1"/>
  <c r="M1441" i="1"/>
  <c r="Q1441" i="1"/>
  <c r="M1569" i="1"/>
  <c r="Q1569" i="1"/>
  <c r="M237" i="1"/>
  <c r="Q237" i="1"/>
  <c r="M579" i="1"/>
  <c r="Q579" i="1"/>
  <c r="M835" i="1"/>
  <c r="Q835" i="1"/>
  <c r="M143" i="1"/>
  <c r="Q143" i="1"/>
  <c r="M527" i="1"/>
  <c r="Q527" i="1"/>
  <c r="M655" i="1"/>
  <c r="Q655" i="1"/>
  <c r="M506" i="1"/>
  <c r="Q506" i="1"/>
  <c r="M890" i="1"/>
  <c r="Q890" i="1"/>
  <c r="M1082" i="1"/>
  <c r="Q1082" i="1"/>
  <c r="M1460" i="1"/>
  <c r="Q1460" i="1"/>
  <c r="M1707" i="1"/>
  <c r="Q1707" i="1"/>
  <c r="M1750" i="1"/>
  <c r="Q1750" i="1"/>
  <c r="M836" i="1"/>
  <c r="Q836" i="1"/>
  <c r="M988" i="1"/>
  <c r="Q988" i="1"/>
  <c r="M1201" i="1"/>
  <c r="Q1201" i="1"/>
  <c r="M1762" i="1"/>
  <c r="Q1762" i="1"/>
  <c r="M213" i="1"/>
  <c r="Q213" i="1"/>
  <c r="M1714" i="1"/>
  <c r="Q1714" i="1"/>
  <c r="M325" i="1"/>
  <c r="Q325" i="1"/>
  <c r="M996" i="1"/>
  <c r="Q996" i="1"/>
  <c r="M464" i="1"/>
  <c r="Q464" i="1"/>
  <c r="M976" i="1"/>
  <c r="Q976" i="1"/>
  <c r="M444" i="1"/>
  <c r="Q444" i="1"/>
  <c r="M785" i="1"/>
  <c r="Q785" i="1"/>
  <c r="M404" i="1"/>
  <c r="Q404" i="1"/>
  <c r="M339" i="1"/>
  <c r="Q339" i="1"/>
  <c r="M765" i="1"/>
  <c r="Q765" i="1"/>
  <c r="M1107" i="1"/>
  <c r="Q1107" i="1"/>
  <c r="M1722" i="1"/>
  <c r="Q172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M689" i="1"/>
  <c r="Q689" i="1"/>
  <c r="M580" i="1"/>
  <c r="Q580" i="1"/>
  <c r="M357" i="1"/>
  <c r="Q357" i="1"/>
  <c r="M862" i="1"/>
  <c r="Q862" i="1"/>
  <c r="M341" i="1"/>
  <c r="Q341" i="1"/>
  <c r="M1017" i="1"/>
  <c r="Q1017" i="1"/>
  <c r="M326" i="1"/>
  <c r="Q326" i="1"/>
  <c r="M997" i="1"/>
  <c r="Q997" i="1"/>
  <c r="M465" i="1"/>
  <c r="Q465" i="1"/>
  <c r="M281" i="1"/>
  <c r="Q281" i="1"/>
  <c r="M1108" i="1"/>
  <c r="Q1108" i="1"/>
  <c r="M264" i="1"/>
  <c r="Q264" i="1"/>
  <c r="M691" i="1"/>
  <c r="Q691" i="1"/>
  <c r="M661" i="1"/>
  <c r="Q661" i="1"/>
  <c r="M1088" i="1"/>
  <c r="Q1088" i="1"/>
  <c r="M1688" i="1"/>
  <c r="Q1688" i="1"/>
  <c r="M566" i="1"/>
  <c r="Q566" i="1"/>
  <c r="M344" i="1"/>
  <c r="Q344" i="1"/>
  <c r="M223" i="1"/>
  <c r="Q223" i="1"/>
  <c r="M543" i="1"/>
  <c r="Q543" i="1"/>
  <c r="M927" i="1"/>
  <c r="Q927" i="1"/>
  <c r="M202" i="1"/>
  <c r="Q202" i="1"/>
  <c r="M714" i="1"/>
  <c r="Q714" i="1"/>
  <c r="M1034" i="1"/>
  <c r="Q1034" i="1"/>
  <c r="M1226" i="1"/>
  <c r="Q1226" i="1"/>
  <c r="M1748" i="1"/>
  <c r="Q1748" i="1"/>
  <c r="M1702" i="1"/>
  <c r="Q1702" i="1"/>
  <c r="M219" i="1"/>
  <c r="Q219" i="1"/>
  <c r="M1484" i="1"/>
  <c r="Q1484" i="1"/>
  <c r="M1481" i="1"/>
  <c r="Q1481" i="1"/>
  <c r="M542" i="1"/>
  <c r="Q542" i="1"/>
  <c r="M1054" i="1"/>
  <c r="Q1054" i="1"/>
  <c r="M868" i="1"/>
  <c r="Q868" i="1"/>
  <c r="M507" i="1"/>
  <c r="Q507" i="1"/>
  <c r="M848" i="1"/>
  <c r="Q848" i="1"/>
  <c r="M329" i="1"/>
  <c r="Q329" i="1"/>
  <c r="M828" i="1"/>
  <c r="Q828" i="1"/>
  <c r="M297" i="1"/>
  <c r="Q297" i="1"/>
  <c r="M1129" i="1"/>
  <c r="Q1129" i="1"/>
  <c r="M445" i="1"/>
  <c r="Q445" i="1"/>
  <c r="M872" i="1"/>
  <c r="Q872" i="1"/>
  <c r="M1746" i="1"/>
  <c r="Q1746" i="1"/>
  <c r="M672" i="1"/>
  <c r="Q672" i="1"/>
  <c r="M1099" i="1"/>
  <c r="Q1099" i="1"/>
  <c r="M1706" i="1"/>
  <c r="Q1706" i="1"/>
  <c r="M406" i="1"/>
  <c r="Q406" i="1"/>
  <c r="M918" i="1"/>
  <c r="Q918" i="1"/>
  <c r="M1516" i="1"/>
  <c r="Q1516" i="1"/>
  <c r="M184" i="1"/>
  <c r="Q184" i="1"/>
  <c r="M611" i="1"/>
  <c r="Q611" i="1"/>
  <c r="M1037" i="1"/>
  <c r="Q1037" i="1"/>
  <c r="M487" i="1"/>
  <c r="Q487" i="1"/>
  <c r="M871" i="1"/>
  <c r="Q871" i="1"/>
  <c r="M1127" i="1"/>
  <c r="Q1127" i="1"/>
  <c r="M1552" i="1"/>
  <c r="Q1552" i="1"/>
  <c r="M210" i="1"/>
  <c r="Q210" i="1"/>
  <c r="M530" i="1"/>
  <c r="Q530" i="1"/>
  <c r="M786" i="1"/>
  <c r="Q786" i="1"/>
  <c r="M978" i="1"/>
  <c r="Q978" i="1"/>
  <c r="M1170" i="1"/>
  <c r="Q1170" i="1"/>
  <c r="M1508" i="1"/>
  <c r="Q1508" i="1"/>
  <c r="M1475" i="1"/>
  <c r="Q1475" i="1"/>
  <c r="M1731" i="1"/>
  <c r="Q1731" i="1"/>
  <c r="M1565" i="1"/>
  <c r="Q1565" i="1"/>
  <c r="M1390" i="1"/>
  <c r="Q1390" i="1"/>
  <c r="M1518" i="1"/>
  <c r="Q1518" i="1"/>
  <c r="M1710" i="1"/>
  <c r="Q1710" i="1"/>
  <c r="M1774" i="1"/>
  <c r="Q1774" i="1"/>
  <c r="M1838" i="1"/>
  <c r="Q1838" i="1"/>
  <c r="M1343" i="1"/>
  <c r="Q1343" i="1"/>
  <c r="M1407" i="1"/>
  <c r="Q1407" i="1"/>
  <c r="M1471" i="1"/>
  <c r="Q1471" i="1"/>
  <c r="M1535" i="1"/>
  <c r="Q1535" i="1"/>
  <c r="M1599" i="1"/>
  <c r="Q1599" i="1"/>
  <c r="M1663" i="1"/>
  <c r="Q1663" i="1"/>
  <c r="M1727" i="1"/>
  <c r="Q1727" i="1"/>
  <c r="M1791" i="1"/>
  <c r="Q1791" i="1"/>
  <c r="M1855" i="1"/>
  <c r="Q1855" i="1"/>
  <c r="M1113" i="1"/>
  <c r="Q1113" i="1"/>
  <c r="M1094" i="1"/>
  <c r="Q1094" i="1"/>
  <c r="M1158" i="1"/>
  <c r="Q1158" i="1"/>
  <c r="M1222" i="1"/>
  <c r="Q1222" i="1"/>
  <c r="M318" i="1"/>
  <c r="Q318" i="1"/>
  <c r="M1628" i="1"/>
  <c r="Q1628" i="1"/>
  <c r="M157" i="1"/>
  <c r="Q157" i="1"/>
  <c r="M1642" i="1"/>
  <c r="Q1642" i="1"/>
  <c r="M630" i="1"/>
  <c r="Q630" i="1"/>
  <c r="M1690" i="1"/>
  <c r="Q1690" i="1"/>
  <c r="M399" i="1"/>
  <c r="Q399" i="1"/>
  <c r="M911" i="1"/>
  <c r="Q911" i="1"/>
  <c r="M1039" i="1"/>
  <c r="Q1039" i="1"/>
  <c r="M378" i="1"/>
  <c r="Q378" i="1"/>
  <c r="M762" i="1"/>
  <c r="Q762" i="1"/>
  <c r="M1588" i="1"/>
  <c r="Q1588" i="1"/>
  <c r="M1848" i="1"/>
  <c r="Q1848" i="1"/>
  <c r="M1643" i="1"/>
  <c r="Q1643" i="1"/>
  <c r="M1797" i="1"/>
  <c r="Q1797" i="1"/>
  <c r="M1814" i="1"/>
  <c r="Q1814" i="1"/>
  <c r="M625" i="1"/>
  <c r="Q625" i="1"/>
  <c r="M1073" i="1"/>
  <c r="Q1073" i="1"/>
  <c r="M1243" i="1"/>
  <c r="Q1243" i="1"/>
  <c r="M203" i="1"/>
  <c r="Q203" i="1"/>
  <c r="M670" i="1"/>
  <c r="Q670" i="1"/>
  <c r="M1721" i="1"/>
  <c r="Q1721" i="1"/>
  <c r="M233" i="1"/>
  <c r="Q233" i="1"/>
  <c r="M1166" i="1"/>
  <c r="Q1166" i="1"/>
  <c r="M294" i="1"/>
  <c r="Q294" i="1"/>
  <c r="M956" i="1"/>
  <c r="Q956" i="1"/>
  <c r="M574" i="1"/>
  <c r="Q574" i="1"/>
  <c r="M1257" i="1"/>
  <c r="Q1257" i="1"/>
  <c r="M168" i="1"/>
  <c r="Q168" i="1"/>
  <c r="M509" i="1"/>
  <c r="Q509" i="1"/>
  <c r="M851" i="1"/>
  <c r="Q851" i="1"/>
  <c r="M1021" i="1"/>
  <c r="Q1021" i="1"/>
  <c r="M1277" i="1"/>
  <c r="Q1277" i="1"/>
  <c r="M1705" i="1"/>
  <c r="Q1705" i="1"/>
  <c r="M166" i="1"/>
  <c r="Q166" i="1"/>
  <c r="M165" i="1"/>
  <c r="Q165" i="1"/>
  <c r="M1180" i="1"/>
  <c r="Q1180" i="1"/>
  <c r="M220" i="1"/>
  <c r="Q220" i="1"/>
  <c r="M692" i="1"/>
  <c r="Q692" i="1"/>
  <c r="M1785" i="1"/>
  <c r="Q1785" i="1"/>
  <c r="M206" i="1"/>
  <c r="Q206" i="1"/>
  <c r="M676" i="1"/>
  <c r="Q676" i="1"/>
  <c r="M1737" i="1"/>
  <c r="Q1737" i="1"/>
  <c r="M827" i="1"/>
  <c r="Q827" i="1"/>
  <c r="M596" i="1"/>
  <c r="Q596" i="1"/>
  <c r="M1278" i="1"/>
  <c r="Q1278" i="1"/>
  <c r="M349" i="1"/>
  <c r="Q349" i="1"/>
  <c r="M861" i="1"/>
  <c r="Q861" i="1"/>
  <c r="M1576" i="1"/>
  <c r="Q1576" i="1"/>
  <c r="M405" i="1"/>
  <c r="Q405" i="1"/>
  <c r="M917" i="1"/>
  <c r="Q917" i="1"/>
  <c r="M481" i="1"/>
  <c r="Q481" i="1"/>
  <c r="M822" i="1"/>
  <c r="Q822" i="1"/>
  <c r="M1164" i="1"/>
  <c r="Q1164" i="1"/>
  <c r="M1850" i="1"/>
  <c r="Q1850" i="1"/>
  <c r="M259" i="1"/>
  <c r="Q259" i="1"/>
  <c r="M685" i="1"/>
  <c r="Q685" i="1"/>
  <c r="M856" i="1"/>
  <c r="Q856" i="1"/>
  <c r="M1197" i="1"/>
  <c r="Q1197" i="1"/>
  <c r="M351" i="1"/>
  <c r="Q351" i="1"/>
  <c r="M607" i="1"/>
  <c r="Q607" i="1"/>
  <c r="M799" i="1"/>
  <c r="Q799" i="1"/>
  <c r="M991" i="1"/>
  <c r="Q991" i="1"/>
  <c r="M1119" i="1"/>
  <c r="Q1119" i="1"/>
  <c r="M1247" i="1"/>
  <c r="Q1247" i="1"/>
  <c r="M1536" i="1"/>
  <c r="Q1536" i="1"/>
  <c r="M138" i="1"/>
  <c r="Q138" i="1"/>
  <c r="M458" i="1"/>
  <c r="Q458" i="1"/>
  <c r="M778" i="1"/>
  <c r="Q778" i="1"/>
  <c r="M1493" i="1"/>
  <c r="Q1493" i="1"/>
  <c r="M1749" i="1"/>
  <c r="Q1749" i="1"/>
  <c r="M1574" i="1"/>
  <c r="Q1574" i="1"/>
  <c r="M1830" i="1"/>
  <c r="Q1830" i="1"/>
  <c r="M145" i="1"/>
  <c r="Q145" i="1"/>
  <c r="M1778" i="1"/>
  <c r="Q1778" i="1"/>
  <c r="M966" i="1"/>
  <c r="Q966" i="1"/>
  <c r="M516" i="1"/>
  <c r="Q516" i="1"/>
  <c r="M1134" i="1"/>
  <c r="Q1134" i="1"/>
  <c r="M1038" i="1"/>
  <c r="Q1038" i="1"/>
  <c r="M208" i="1"/>
  <c r="Q208" i="1"/>
  <c r="M1377" i="1"/>
  <c r="Q1377" i="1"/>
  <c r="M486" i="1"/>
  <c r="Q486" i="1"/>
  <c r="M1169" i="1"/>
  <c r="Q1169" i="1"/>
  <c r="M446" i="1"/>
  <c r="Q446" i="1"/>
  <c r="M531" i="1"/>
  <c r="Q531" i="1"/>
  <c r="M957" i="1"/>
  <c r="Q957" i="1"/>
  <c r="M501" i="1"/>
  <c r="Q501" i="1"/>
  <c r="M843" i="1"/>
  <c r="Q843" i="1"/>
  <c r="M1184" i="1"/>
  <c r="Q1184" i="1"/>
  <c r="M236" i="1"/>
  <c r="Q236" i="1"/>
  <c r="M662" i="1"/>
  <c r="Q662" i="1"/>
  <c r="M355" i="1"/>
  <c r="Q355" i="1"/>
  <c r="M867" i="1"/>
  <c r="Q867" i="1"/>
  <c r="M231" i="1"/>
  <c r="Q231" i="1"/>
  <c r="M551" i="1"/>
  <c r="Q551" i="1"/>
  <c r="M935" i="1"/>
  <c r="Q935" i="1"/>
  <c r="M1255" i="1"/>
  <c r="Q1255" i="1"/>
  <c r="M1680" i="1"/>
  <c r="Q1680" i="1"/>
  <c r="M466" i="1"/>
  <c r="Q466" i="1"/>
  <c r="M722" i="1"/>
  <c r="Q722" i="1"/>
  <c r="M1042" i="1"/>
  <c r="Q1042" i="1"/>
  <c r="M1234" i="1"/>
  <c r="Q1234" i="1"/>
  <c r="M1380" i="1"/>
  <c r="Q1380" i="1"/>
  <c r="M1411" i="1"/>
  <c r="Q1411" i="1"/>
  <c r="M1667" i="1"/>
  <c r="Q1667" i="1"/>
  <c r="M1437" i="1"/>
  <c r="Q1437" i="1"/>
  <c r="M1629" i="1"/>
  <c r="Q1629" i="1"/>
  <c r="M1757" i="1"/>
  <c r="Q1757" i="1"/>
  <c r="M1454" i="1"/>
  <c r="Q1454" i="1"/>
  <c r="M1582" i="1"/>
  <c r="Q1582" i="1"/>
  <c r="M581" i="1"/>
  <c r="Q581" i="1"/>
  <c r="M921" i="1"/>
  <c r="Q921" i="1"/>
  <c r="M453" i="1"/>
  <c r="Q453" i="1"/>
  <c r="M622" i="1"/>
  <c r="Q622" i="1"/>
  <c r="M900" i="1"/>
  <c r="Q900" i="1"/>
  <c r="M393" i="1"/>
  <c r="Q393" i="1"/>
  <c r="M905" i="1"/>
  <c r="Q905" i="1"/>
  <c r="M1076" i="1"/>
  <c r="Q1076" i="1"/>
  <c r="M240" i="1"/>
  <c r="Q240" i="1"/>
  <c r="M718" i="1"/>
  <c r="Q718" i="1"/>
  <c r="M1458" i="1"/>
  <c r="Q1458" i="1"/>
  <c r="M603" i="1"/>
  <c r="Q603" i="1"/>
  <c r="M361" i="1"/>
  <c r="Q361" i="1"/>
  <c r="M699" i="1"/>
  <c r="Q699" i="1"/>
  <c r="M869" i="1"/>
  <c r="Q869" i="1"/>
  <c r="M1040" i="1"/>
  <c r="Q1040" i="1"/>
  <c r="M1211" i="1"/>
  <c r="Q1211" i="1"/>
  <c r="M1418" i="1"/>
  <c r="Q1418" i="1"/>
  <c r="M1804" i="1"/>
  <c r="Q1804" i="1"/>
  <c r="M283" i="1"/>
  <c r="Q283" i="1"/>
  <c r="M209" i="1"/>
  <c r="Q209" i="1"/>
  <c r="M347" i="1"/>
  <c r="Q347" i="1"/>
  <c r="M508" i="1"/>
  <c r="Q508" i="1"/>
  <c r="M678" i="1"/>
  <c r="Q678" i="1"/>
  <c r="M849" i="1"/>
  <c r="Q849" i="1"/>
  <c r="M1020" i="1"/>
  <c r="Q1020" i="1"/>
  <c r="M1190" i="1"/>
  <c r="Q1190" i="1"/>
  <c r="M1740" i="1"/>
  <c r="Q1740" i="1"/>
  <c r="M177" i="1"/>
  <c r="Q177" i="1"/>
  <c r="M315" i="1"/>
  <c r="Q315" i="1"/>
  <c r="M468" i="1"/>
  <c r="Q468" i="1"/>
  <c r="M638" i="1"/>
  <c r="Q638" i="1"/>
  <c r="M809" i="1"/>
  <c r="Q809" i="1"/>
  <c r="M980" i="1"/>
  <c r="Q980" i="1"/>
  <c r="M1150" i="1"/>
  <c r="Q1150" i="1"/>
  <c r="M200" i="1"/>
  <c r="Q200" i="1"/>
  <c r="M285" i="1"/>
  <c r="Q285" i="1"/>
  <c r="M371" i="1"/>
  <c r="Q371" i="1"/>
  <c r="M456" i="1"/>
  <c r="Q456" i="1"/>
  <c r="M541" i="1"/>
  <c r="Q541" i="1"/>
  <c r="M627" i="1"/>
  <c r="Q627" i="1"/>
  <c r="M712" i="1"/>
  <c r="Q712" i="1"/>
  <c r="M797" i="1"/>
  <c r="Q797" i="1"/>
  <c r="M883" i="1"/>
  <c r="Q883" i="1"/>
  <c r="M968" i="1"/>
  <c r="Q968" i="1"/>
  <c r="M1053" i="1"/>
  <c r="Q1053" i="1"/>
  <c r="M1139" i="1"/>
  <c r="Q1139" i="1"/>
  <c r="M1224" i="1"/>
  <c r="Q1224" i="1"/>
  <c r="M1448" i="1"/>
  <c r="Q1448" i="1"/>
  <c r="M1617" i="1"/>
  <c r="Q1617" i="1"/>
  <c r="M1788" i="1"/>
  <c r="Q1788" i="1"/>
  <c r="M1769" i="1"/>
  <c r="Q1769" i="1"/>
  <c r="M427" i="1"/>
  <c r="Q427" i="1"/>
  <c r="M512" i="1"/>
  <c r="Q512" i="1"/>
  <c r="M597" i="1"/>
  <c r="Q597" i="1"/>
  <c r="M683" i="1"/>
  <c r="Q683" i="1"/>
  <c r="M768" i="1"/>
  <c r="Q768" i="1"/>
  <c r="M853" i="1"/>
  <c r="Q853" i="1"/>
  <c r="M939" i="1"/>
  <c r="Q939" i="1"/>
  <c r="M1024" i="1"/>
  <c r="Q1024" i="1"/>
  <c r="M1109" i="1"/>
  <c r="Q1109" i="1"/>
  <c r="M1195" i="1"/>
  <c r="Q1195" i="1"/>
  <c r="M1280" i="1"/>
  <c r="Q1280" i="1"/>
  <c r="M1560" i="1"/>
  <c r="Q1560" i="1"/>
  <c r="M1729" i="1"/>
  <c r="Q1729" i="1"/>
  <c r="M161" i="1"/>
  <c r="Q161" i="1"/>
  <c r="M246" i="1"/>
  <c r="Q246" i="1"/>
  <c r="M332" i="1"/>
  <c r="Q332" i="1"/>
  <c r="M417" i="1"/>
  <c r="Q417" i="1"/>
  <c r="M502" i="1"/>
  <c r="Q502" i="1"/>
  <c r="M588" i="1"/>
  <c r="Q588" i="1"/>
  <c r="M673" i="1"/>
  <c r="Q673" i="1"/>
  <c r="M758" i="1"/>
  <c r="Q758" i="1"/>
  <c r="M844" i="1"/>
  <c r="Q844" i="1"/>
  <c r="M929" i="1"/>
  <c r="Q929" i="1"/>
  <c r="M1014" i="1"/>
  <c r="Q1014" i="1"/>
  <c r="M1100" i="1"/>
  <c r="Q1100" i="1"/>
  <c r="M1185" i="1"/>
  <c r="Q1185" i="1"/>
  <c r="M1369" i="1"/>
  <c r="Q1369" i="1"/>
  <c r="M1708" i="1"/>
  <c r="Q1708" i="1"/>
  <c r="M195" i="1"/>
  <c r="Q195" i="1"/>
  <c r="M280" i="1"/>
  <c r="Q280" i="1"/>
  <c r="M365" i="1"/>
  <c r="Q365" i="1"/>
  <c r="M451" i="1"/>
  <c r="Q451" i="1"/>
  <c r="M536" i="1"/>
  <c r="Q536" i="1"/>
  <c r="M621" i="1"/>
  <c r="Q621" i="1"/>
  <c r="M707" i="1"/>
  <c r="Q707" i="1"/>
  <c r="M792" i="1"/>
  <c r="Q792" i="1"/>
  <c r="M877" i="1"/>
  <c r="Q877" i="1"/>
  <c r="M963" i="1"/>
  <c r="Q963" i="1"/>
  <c r="M1048" i="1"/>
  <c r="Q1048" i="1"/>
  <c r="M1133" i="1"/>
  <c r="Q1133" i="1"/>
  <c r="M1219" i="1"/>
  <c r="Q1219" i="1"/>
  <c r="M1304" i="1"/>
  <c r="Q1304" i="1"/>
  <c r="M1608" i="1"/>
  <c r="Q1608" i="1"/>
  <c r="M1777" i="1"/>
  <c r="Q1777" i="1"/>
  <c r="M175" i="1"/>
  <c r="Q175" i="1"/>
  <c r="M239" i="1"/>
  <c r="Q239" i="1"/>
  <c r="M303" i="1"/>
  <c r="Q303" i="1"/>
  <c r="M367" i="1"/>
  <c r="Q367" i="1"/>
  <c r="M431" i="1"/>
  <c r="Q431" i="1"/>
  <c r="M495" i="1"/>
  <c r="Q495" i="1"/>
  <c r="M559" i="1"/>
  <c r="Q559" i="1"/>
  <c r="M623" i="1"/>
  <c r="Q623" i="1"/>
  <c r="M687" i="1"/>
  <c r="Q687" i="1"/>
  <c r="M751" i="1"/>
  <c r="Q751" i="1"/>
  <c r="M815" i="1"/>
  <c r="Q815" i="1"/>
  <c r="M879" i="1"/>
  <c r="Q879" i="1"/>
  <c r="M943" i="1"/>
  <c r="Q943" i="1"/>
  <c r="M1007" i="1"/>
  <c r="Q1007" i="1"/>
  <c r="M1071" i="1"/>
  <c r="Q1071" i="1"/>
  <c r="M1135" i="1"/>
  <c r="Q1135" i="1"/>
  <c r="M1199" i="1"/>
  <c r="Q1199" i="1"/>
  <c r="M1263" i="1"/>
  <c r="Q1263" i="1"/>
  <c r="M1327" i="1"/>
  <c r="Q1327" i="1"/>
  <c r="M1440" i="1"/>
  <c r="Q1440" i="1"/>
  <c r="M1568" i="1"/>
  <c r="Q1568" i="1"/>
  <c r="M1696" i="1"/>
  <c r="Q1696" i="1"/>
  <c r="M1824" i="1"/>
  <c r="Q1824" i="1"/>
  <c r="M154" i="1"/>
  <c r="Q154" i="1"/>
  <c r="M218" i="1"/>
  <c r="Q218" i="1"/>
  <c r="M282" i="1"/>
  <c r="Q282" i="1"/>
  <c r="M346" i="1"/>
  <c r="Q346" i="1"/>
  <c r="M410" i="1"/>
  <c r="Q410" i="1"/>
  <c r="M474" i="1"/>
  <c r="Q474" i="1"/>
  <c r="M538" i="1"/>
  <c r="Q538" i="1"/>
  <c r="M602" i="1"/>
  <c r="Q602" i="1"/>
  <c r="M666" i="1"/>
  <c r="Q666" i="1"/>
  <c r="M730" i="1"/>
  <c r="Q730" i="1"/>
  <c r="M794" i="1"/>
  <c r="Q794" i="1"/>
  <c r="M858" i="1"/>
  <c r="Q858" i="1"/>
  <c r="M922" i="1"/>
  <c r="Q922" i="1"/>
  <c r="M986" i="1"/>
  <c r="Q986" i="1"/>
  <c r="M1050" i="1"/>
  <c r="Q1050" i="1"/>
  <c r="M1114" i="1"/>
  <c r="Q1114" i="1"/>
  <c r="M1178" i="1"/>
  <c r="Q1178" i="1"/>
  <c r="M1242" i="1"/>
  <c r="Q1242" i="1"/>
  <c r="M1306" i="1"/>
  <c r="Q1306" i="1"/>
  <c r="M1396" i="1"/>
  <c r="Q1396" i="1"/>
  <c r="M1652" i="1"/>
  <c r="Q1652" i="1"/>
  <c r="M1780" i="1"/>
  <c r="Q1780" i="1"/>
  <c r="M1784" i="1"/>
  <c r="Q1784" i="1"/>
  <c r="M1355" i="1"/>
  <c r="Q1355" i="1"/>
  <c r="M1419" i="1"/>
  <c r="Q1419" i="1"/>
  <c r="M1483" i="1"/>
  <c r="Q1483" i="1"/>
  <c r="M1547" i="1"/>
  <c r="Q1547" i="1"/>
  <c r="M1611" i="1"/>
  <c r="Q1611" i="1"/>
  <c r="M1675" i="1"/>
  <c r="Q1675" i="1"/>
  <c r="M1739" i="1"/>
  <c r="Q1739" i="1"/>
  <c r="M1803" i="1"/>
  <c r="Q1803" i="1"/>
  <c r="M1381" i="1"/>
  <c r="Q1381" i="1"/>
  <c r="M1445" i="1"/>
  <c r="Q1445" i="1"/>
  <c r="M1509" i="1"/>
  <c r="Q1509" i="1"/>
  <c r="M1573" i="1"/>
  <c r="Q1573" i="1"/>
  <c r="M1637" i="1"/>
  <c r="Q1637" i="1"/>
  <c r="M1701" i="1"/>
  <c r="Q1701" i="1"/>
  <c r="M1765" i="1"/>
  <c r="Q1765" i="1"/>
  <c r="M1829" i="1"/>
  <c r="Q1829" i="1"/>
  <c r="M337" i="1"/>
  <c r="Q337" i="1"/>
  <c r="M1398" i="1"/>
  <c r="Q1398" i="1"/>
  <c r="M1462" i="1"/>
  <c r="Q1462" i="1"/>
  <c r="M1526" i="1"/>
  <c r="Q1526" i="1"/>
  <c r="M1590" i="1"/>
  <c r="Q1590" i="1"/>
  <c r="M1654" i="1"/>
  <c r="Q1654" i="1"/>
  <c r="M1718" i="1"/>
  <c r="Q1718" i="1"/>
  <c r="M1782" i="1"/>
  <c r="Q1782" i="1"/>
  <c r="M1846" i="1"/>
  <c r="Q1846" i="1"/>
  <c r="M1351" i="1"/>
  <c r="Q1351" i="1"/>
  <c r="M1415" i="1"/>
  <c r="Q1415" i="1"/>
  <c r="M1479" i="1"/>
  <c r="Q1479" i="1"/>
  <c r="M1543" i="1"/>
  <c r="Q1543" i="1"/>
  <c r="M1607" i="1"/>
  <c r="Q1607" i="1"/>
  <c r="M1671" i="1"/>
  <c r="Q1671" i="1"/>
  <c r="M1735" i="1"/>
  <c r="Q1735" i="1"/>
  <c r="M1799" i="1"/>
  <c r="Q1799" i="1"/>
  <c r="M817" i="1"/>
  <c r="Q817" i="1"/>
  <c r="M452" i="1"/>
  <c r="Q452" i="1"/>
  <c r="M708" i="1"/>
  <c r="Q708" i="1"/>
  <c r="M582" i="1"/>
  <c r="Q582" i="1"/>
  <c r="M646" i="1"/>
  <c r="Q646" i="1"/>
  <c r="M710" i="1"/>
  <c r="Q710" i="1"/>
  <c r="M881" i="1"/>
  <c r="Q881" i="1"/>
  <c r="M773" i="1"/>
  <c r="Q773" i="1"/>
  <c r="M1221" i="1"/>
  <c r="Q1221" i="1"/>
  <c r="M1285" i="1"/>
  <c r="Q1285" i="1"/>
  <c r="M1657" i="1"/>
  <c r="Q1657" i="1"/>
  <c r="M1220" i="1"/>
  <c r="Q1220" i="1"/>
  <c r="M171" i="1"/>
  <c r="Q171" i="1"/>
  <c r="M156" i="1"/>
  <c r="Q156" i="1"/>
  <c r="M724" i="1"/>
  <c r="Q724" i="1"/>
  <c r="M1057" i="1"/>
  <c r="Q1057" i="1"/>
  <c r="M1625" i="1"/>
  <c r="Q1625" i="1"/>
  <c r="M408" i="1"/>
  <c r="Q408" i="1"/>
  <c r="M664" i="1"/>
  <c r="Q664" i="1"/>
  <c r="M1005" i="1"/>
  <c r="Q1005" i="1"/>
  <c r="M783" i="1"/>
  <c r="Q783" i="1"/>
  <c r="M1103" i="1"/>
  <c r="Q1103" i="1"/>
  <c r="M250" i="1"/>
  <c r="Q250" i="1"/>
  <c r="M442" i="1"/>
  <c r="Q442" i="1"/>
  <c r="M634" i="1"/>
  <c r="Q634" i="1"/>
  <c r="M826" i="1"/>
  <c r="Q826" i="1"/>
  <c r="M1716" i="1"/>
  <c r="Q1716" i="1"/>
  <c r="M1515" i="1"/>
  <c r="Q1515" i="1"/>
  <c r="M1835" i="1"/>
  <c r="Q1835" i="1"/>
  <c r="M1477" i="1"/>
  <c r="Q1477" i="1"/>
  <c r="M1733" i="1"/>
  <c r="Q1733" i="1"/>
  <c r="M1622" i="1"/>
  <c r="Q1622" i="1"/>
  <c r="M316" i="1"/>
  <c r="Q316" i="1"/>
  <c r="M217" i="1"/>
  <c r="Q217" i="1"/>
  <c r="M624" i="1"/>
  <c r="Q624" i="1"/>
  <c r="M1070" i="1"/>
  <c r="Q1070" i="1"/>
  <c r="M340" i="1"/>
  <c r="Q340" i="1"/>
  <c r="M841" i="1"/>
  <c r="Q841" i="1"/>
  <c r="M188" i="1"/>
  <c r="Q188" i="1"/>
  <c r="M654" i="1"/>
  <c r="Q654" i="1"/>
  <c r="M1674" i="1"/>
  <c r="Q1674" i="1"/>
  <c r="M635" i="1"/>
  <c r="Q635" i="1"/>
  <c r="M805" i="1"/>
  <c r="Q805" i="1"/>
  <c r="M1593" i="1"/>
  <c r="Q1593" i="1"/>
  <c r="M916" i="1"/>
  <c r="Q916" i="1"/>
  <c r="M595" i="1"/>
  <c r="Q595" i="1"/>
  <c r="M936" i="1"/>
  <c r="Q936" i="1"/>
  <c r="M1192" i="1"/>
  <c r="Q1192" i="1"/>
  <c r="M1612" i="1"/>
  <c r="Q1612" i="1"/>
  <c r="M1028" i="1"/>
  <c r="Q1028" i="1"/>
  <c r="M539" i="1"/>
  <c r="Q539" i="1"/>
  <c r="M1008" i="1"/>
  <c r="Q1008" i="1"/>
  <c r="M505" i="1"/>
  <c r="Q505" i="1"/>
  <c r="M1188" i="1"/>
  <c r="Q1188" i="1"/>
  <c r="M235" i="1"/>
  <c r="Q235" i="1"/>
  <c r="M485" i="1"/>
  <c r="Q485" i="1"/>
  <c r="M1168" i="1"/>
  <c r="Q1168" i="1"/>
  <c r="M176" i="1"/>
  <c r="Q176" i="1"/>
  <c r="M806" i="1"/>
  <c r="Q806" i="1"/>
  <c r="M179" i="1"/>
  <c r="Q179" i="1"/>
  <c r="M605" i="1"/>
  <c r="Q605" i="1"/>
  <c r="M947" i="1"/>
  <c r="Q947" i="1"/>
  <c r="M1203" i="1"/>
  <c r="Q1203" i="1"/>
  <c r="M1724" i="1"/>
  <c r="Q1724" i="1"/>
  <c r="M491" i="1"/>
  <c r="Q491" i="1"/>
  <c r="M140" i="1"/>
  <c r="Q140" i="1"/>
  <c r="M396" i="1"/>
  <c r="Q396" i="1"/>
  <c r="M652" i="1"/>
  <c r="Q652" i="1"/>
  <c r="M993" i="1"/>
  <c r="Q993" i="1"/>
  <c r="M1497" i="1"/>
  <c r="Q1497" i="1"/>
  <c r="M429" i="1"/>
  <c r="Q429" i="1"/>
  <c r="M771" i="1"/>
  <c r="Q771" i="1"/>
  <c r="M1112" i="1"/>
  <c r="Q1112" i="1"/>
  <c r="M1736" i="1"/>
  <c r="Q1736" i="1"/>
  <c r="M159" i="1"/>
  <c r="Q159" i="1"/>
  <c r="M394" i="1"/>
  <c r="Q394" i="1"/>
  <c r="M650" i="1"/>
  <c r="Q650" i="1"/>
  <c r="M842" i="1"/>
  <c r="Q842" i="1"/>
  <c r="M1098" i="1"/>
  <c r="Q1098" i="1"/>
  <c r="M1492" i="1"/>
  <c r="Q1492" i="1"/>
  <c r="M1531" i="1"/>
  <c r="Q1531" i="1"/>
  <c r="M1787" i="1"/>
  <c r="Q1787" i="1"/>
  <c r="M1557" i="1"/>
  <c r="Q1557" i="1"/>
  <c r="M1813" i="1"/>
  <c r="Q1813" i="1"/>
  <c r="M1446" i="1"/>
  <c r="Q1446" i="1"/>
  <c r="M1638" i="1"/>
  <c r="Q1638" i="1"/>
  <c r="M517" i="1"/>
  <c r="Q517" i="1"/>
  <c r="M668" i="1"/>
  <c r="Q668" i="1"/>
  <c r="M713" i="1"/>
  <c r="Q713" i="1"/>
  <c r="M1857" i="1"/>
  <c r="Q1857" i="1"/>
  <c r="M222" i="1"/>
  <c r="Q222" i="1"/>
  <c r="M697" i="1"/>
  <c r="Q697" i="1"/>
  <c r="M1786" i="1"/>
  <c r="Q1786" i="1"/>
  <c r="M677" i="1"/>
  <c r="Q677" i="1"/>
  <c r="M1738" i="1"/>
  <c r="Q1738" i="1"/>
  <c r="M657" i="1"/>
  <c r="Q657" i="1"/>
  <c r="M1692" i="1"/>
  <c r="Q1692" i="1"/>
  <c r="M617" i="1"/>
  <c r="Q617" i="1"/>
  <c r="M1596" i="1"/>
  <c r="Q1596" i="1"/>
  <c r="M189" i="1"/>
  <c r="Q189" i="1"/>
  <c r="M616" i="1"/>
  <c r="Q616" i="1"/>
  <c r="M1043" i="1"/>
  <c r="Q1043" i="1"/>
  <c r="M1594" i="1"/>
  <c r="Q1594" i="1"/>
  <c r="M928" i="1"/>
  <c r="Q928" i="1"/>
  <c r="M1269" i="1"/>
  <c r="Q1269" i="1"/>
  <c r="M150" i="1"/>
  <c r="Q150" i="1"/>
  <c r="M577" i="1"/>
  <c r="Q577" i="1"/>
  <c r="M1004" i="1"/>
  <c r="Q1004" i="1"/>
  <c r="M1260" i="1"/>
  <c r="Q1260" i="1"/>
  <c r="M525" i="1"/>
  <c r="Q525" i="1"/>
  <c r="M781" i="1"/>
  <c r="Q781" i="1"/>
  <c r="M1208" i="1"/>
  <c r="Q1208" i="1"/>
  <c r="M167" i="1"/>
  <c r="Q167" i="1"/>
  <c r="M423" i="1"/>
  <c r="Q423" i="1"/>
  <c r="M743" i="1"/>
  <c r="Q743" i="1"/>
  <c r="M1063" i="1"/>
  <c r="Q1063" i="1"/>
  <c r="M1319" i="1"/>
  <c r="Q1319" i="1"/>
  <c r="M338" i="1"/>
  <c r="Q338" i="1"/>
  <c r="M594" i="1"/>
  <c r="Q594" i="1"/>
  <c r="M850" i="1"/>
  <c r="Q850" i="1"/>
  <c r="M1106" i="1"/>
  <c r="Q1106" i="1"/>
  <c r="M1298" i="1"/>
  <c r="Q1298" i="1"/>
  <c r="M1764" i="1"/>
  <c r="Q1764" i="1"/>
  <c r="M1347" i="1"/>
  <c r="Q1347" i="1"/>
  <c r="M1603" i="1"/>
  <c r="Q1603" i="1"/>
  <c r="M1795" i="1"/>
  <c r="Q1795" i="1"/>
  <c r="M1373" i="1"/>
  <c r="Q1373" i="1"/>
  <c r="M1501" i="1"/>
  <c r="Q1501" i="1"/>
  <c r="M1693" i="1"/>
  <c r="Q1693" i="1"/>
  <c r="M1821" i="1"/>
  <c r="Q1821" i="1"/>
  <c r="M1646" i="1"/>
  <c r="Q1646" i="1"/>
  <c r="M180" i="1"/>
  <c r="Q180" i="1"/>
  <c r="M1400" i="1"/>
  <c r="Q1400" i="1"/>
  <c r="M1394" i="1"/>
  <c r="Q1394" i="1"/>
  <c r="M1720" i="1"/>
  <c r="Q1720" i="1"/>
  <c r="M1354" i="1"/>
  <c r="Q1354" i="1"/>
  <c r="M254" i="1"/>
  <c r="Q254" i="1"/>
  <c r="M734" i="1"/>
  <c r="Q734" i="1"/>
  <c r="M1490" i="1"/>
  <c r="Q1490" i="1"/>
  <c r="M377" i="1"/>
  <c r="Q377" i="1"/>
  <c r="M889" i="1"/>
  <c r="Q889" i="1"/>
  <c r="M1230" i="1"/>
  <c r="Q1230" i="1"/>
  <c r="M224" i="1"/>
  <c r="Q224" i="1"/>
  <c r="M528" i="1"/>
  <c r="Q528" i="1"/>
  <c r="M1833" i="1"/>
  <c r="Q1833" i="1"/>
  <c r="M985" i="1"/>
  <c r="Q985" i="1"/>
  <c r="M859" i="1"/>
  <c r="Q859" i="1"/>
  <c r="M857" i="1"/>
  <c r="Q857" i="1"/>
  <c r="M1009" i="1"/>
  <c r="Q1009" i="1"/>
  <c r="M837" i="1"/>
  <c r="Q837" i="1"/>
  <c r="M134" i="1"/>
  <c r="Q134" i="1"/>
  <c r="M585" i="1"/>
  <c r="Q585" i="1"/>
  <c r="M926" i="1"/>
  <c r="Q926" i="1"/>
  <c r="M1532" i="1"/>
  <c r="Q1532" i="1"/>
  <c r="M256" i="1"/>
  <c r="Q256" i="1"/>
  <c r="M569" i="1"/>
  <c r="Q569" i="1"/>
  <c r="M910" i="1"/>
  <c r="Q910" i="1"/>
  <c r="M1081" i="1"/>
  <c r="Q1081" i="1"/>
  <c r="M1500" i="1"/>
  <c r="Q1500" i="1"/>
  <c r="M241" i="1"/>
  <c r="Q241" i="1"/>
  <c r="M379" i="1"/>
  <c r="Q379" i="1"/>
  <c r="M549" i="1"/>
  <c r="Q549" i="1"/>
  <c r="M720" i="1"/>
  <c r="Q720" i="1"/>
  <c r="M891" i="1"/>
  <c r="Q891" i="1"/>
  <c r="M1061" i="1"/>
  <c r="Q1061" i="1"/>
  <c r="M1232" i="1"/>
  <c r="Q1232" i="1"/>
  <c r="M1464" i="1"/>
  <c r="Q1464" i="1"/>
  <c r="M228" i="1"/>
  <c r="Q228" i="1"/>
  <c r="M363" i="1"/>
  <c r="Q363" i="1"/>
  <c r="M529" i="1"/>
  <c r="Q529" i="1"/>
  <c r="M700" i="1"/>
  <c r="Q700" i="1"/>
  <c r="M870" i="1"/>
  <c r="Q870" i="1"/>
  <c r="M1041" i="1"/>
  <c r="Q1041" i="1"/>
  <c r="M1212" i="1"/>
  <c r="Q1212" i="1"/>
  <c r="M1420" i="1"/>
  <c r="Q1420" i="1"/>
  <c r="M1809" i="1"/>
  <c r="Q1809" i="1"/>
  <c r="M196" i="1"/>
  <c r="Q196" i="1"/>
  <c r="M331" i="1"/>
  <c r="Q331" i="1"/>
  <c r="M489" i="1"/>
  <c r="Q489" i="1"/>
  <c r="M660" i="1"/>
  <c r="Q660" i="1"/>
  <c r="M830" i="1"/>
  <c r="Q830" i="1"/>
  <c r="M1001" i="1"/>
  <c r="Q1001" i="1"/>
  <c r="M1172" i="1"/>
  <c r="Q1172" i="1"/>
  <c r="M1342" i="1"/>
  <c r="Q1342" i="1"/>
  <c r="M1697" i="1"/>
  <c r="Q1697" i="1"/>
  <c r="M211" i="1"/>
  <c r="Q211" i="1"/>
  <c r="M296" i="1"/>
  <c r="Q296" i="1"/>
  <c r="M381" i="1"/>
  <c r="Q381" i="1"/>
  <c r="M467" i="1"/>
  <c r="Q467" i="1"/>
  <c r="M552" i="1"/>
  <c r="Q552" i="1"/>
  <c r="M637" i="1"/>
  <c r="Q637" i="1"/>
  <c r="M723" i="1"/>
  <c r="Q723" i="1"/>
  <c r="M808" i="1"/>
  <c r="Q808" i="1"/>
  <c r="M893" i="1"/>
  <c r="Q893" i="1"/>
  <c r="M979" i="1"/>
  <c r="Q979" i="1"/>
  <c r="M1064" i="1"/>
  <c r="Q1064" i="1"/>
  <c r="M1149" i="1"/>
  <c r="Q1149" i="1"/>
  <c r="M1235" i="1"/>
  <c r="Q1235" i="1"/>
  <c r="M1320" i="1"/>
  <c r="Q1320" i="1"/>
  <c r="M1466" i="1"/>
  <c r="Q1466" i="1"/>
  <c r="M1640" i="1"/>
  <c r="Q1640" i="1"/>
  <c r="M1817" i="1"/>
  <c r="Q1817" i="1"/>
  <c r="M1793" i="1"/>
  <c r="Q1793" i="1"/>
  <c r="M437" i="1"/>
  <c r="Q437" i="1"/>
  <c r="M523" i="1"/>
  <c r="Q523" i="1"/>
  <c r="M608" i="1"/>
  <c r="Q608" i="1"/>
  <c r="M693" i="1"/>
  <c r="Q693" i="1"/>
  <c r="M779" i="1"/>
  <c r="Q779" i="1"/>
  <c r="M864" i="1"/>
  <c r="Q864" i="1"/>
  <c r="M949" i="1"/>
  <c r="Q949" i="1"/>
  <c r="M1035" i="1"/>
  <c r="Q1035" i="1"/>
  <c r="M1120" i="1"/>
  <c r="Q1120" i="1"/>
  <c r="M1205" i="1"/>
  <c r="Q1205" i="1"/>
  <c r="M1291" i="1"/>
  <c r="Q1291" i="1"/>
  <c r="M1409" i="1"/>
  <c r="Q1409" i="1"/>
  <c r="M1578" i="1"/>
  <c r="Q1578" i="1"/>
  <c r="M1752" i="1"/>
  <c r="Q1752" i="1"/>
  <c r="M172" i="1"/>
  <c r="Q172" i="1"/>
  <c r="M257" i="1"/>
  <c r="Q257" i="1"/>
  <c r="M342" i="1"/>
  <c r="Q342" i="1"/>
  <c r="M428" i="1"/>
  <c r="Q428" i="1"/>
  <c r="M513" i="1"/>
  <c r="Q513" i="1"/>
  <c r="M598" i="1"/>
  <c r="Q598" i="1"/>
  <c r="M684" i="1"/>
  <c r="Q684" i="1"/>
  <c r="M769" i="1"/>
  <c r="Q769" i="1"/>
  <c r="M854" i="1"/>
  <c r="Q854" i="1"/>
  <c r="M940" i="1"/>
  <c r="Q940" i="1"/>
  <c r="M1025" i="1"/>
  <c r="Q1025" i="1"/>
  <c r="M1110" i="1"/>
  <c r="Q1110" i="1"/>
  <c r="M1196" i="1"/>
  <c r="Q1196" i="1"/>
  <c r="M1281" i="1"/>
  <c r="Q1281" i="1"/>
  <c r="M1388" i="1"/>
  <c r="Q1388" i="1"/>
  <c r="M1561" i="1"/>
  <c r="Q1561" i="1"/>
  <c r="M1730" i="1"/>
  <c r="Q1730" i="1"/>
  <c r="M205" i="1"/>
  <c r="Q205" i="1"/>
  <c r="M291" i="1"/>
  <c r="Q291" i="1"/>
  <c r="M376" i="1"/>
  <c r="Q376" i="1"/>
  <c r="M461" i="1"/>
  <c r="Q461" i="1"/>
  <c r="M547" i="1"/>
  <c r="Q547" i="1"/>
  <c r="M632" i="1"/>
  <c r="Q632" i="1"/>
  <c r="M717" i="1"/>
  <c r="Q717" i="1"/>
  <c r="M803" i="1"/>
  <c r="Q803" i="1"/>
  <c r="M888" i="1"/>
  <c r="Q888" i="1"/>
  <c r="M973" i="1"/>
  <c r="Q973" i="1"/>
  <c r="M1059" i="1"/>
  <c r="Q1059" i="1"/>
  <c r="M1144" i="1"/>
  <c r="Q1144" i="1"/>
  <c r="M1229" i="1"/>
  <c r="Q1229" i="1"/>
  <c r="M1315" i="1"/>
  <c r="Q1315" i="1"/>
  <c r="M1457" i="1"/>
  <c r="Q1457" i="1"/>
  <c r="M1626" i="1"/>
  <c r="Q1626" i="1"/>
  <c r="M1802" i="1"/>
  <c r="Q1802" i="1"/>
  <c r="M183" i="1"/>
  <c r="Q183" i="1"/>
  <c r="M247" i="1"/>
  <c r="Q247" i="1"/>
  <c r="M311" i="1"/>
  <c r="Q311" i="1"/>
  <c r="M375" i="1"/>
  <c r="Q375" i="1"/>
  <c r="M439" i="1"/>
  <c r="Q439" i="1"/>
  <c r="M503" i="1"/>
  <c r="Q503" i="1"/>
  <c r="M567" i="1"/>
  <c r="Q567" i="1"/>
  <c r="M631" i="1"/>
  <c r="Q631" i="1"/>
  <c r="M695" i="1"/>
  <c r="Q695" i="1"/>
  <c r="M759" i="1"/>
  <c r="Q759" i="1"/>
  <c r="M823" i="1"/>
  <c r="Q823" i="1"/>
  <c r="M887" i="1"/>
  <c r="Q887" i="1"/>
  <c r="M951" i="1"/>
  <c r="Q951" i="1"/>
  <c r="M1015" i="1"/>
  <c r="Q1015" i="1"/>
  <c r="M1079" i="1"/>
  <c r="Q1079" i="1"/>
  <c r="M1143" i="1"/>
  <c r="Q1143" i="1"/>
  <c r="M1207" i="1"/>
  <c r="Q1207" i="1"/>
  <c r="M1271" i="1"/>
  <c r="Q1271" i="1"/>
  <c r="M1335" i="1"/>
  <c r="Q1335" i="1"/>
  <c r="M1456" i="1"/>
  <c r="Q1456" i="1"/>
  <c r="M1584" i="1"/>
  <c r="Q1584" i="1"/>
  <c r="M1712" i="1"/>
  <c r="Q1712" i="1"/>
  <c r="M1840" i="1"/>
  <c r="Q1840" i="1"/>
  <c r="M162" i="1"/>
  <c r="Q162" i="1"/>
  <c r="M226" i="1"/>
  <c r="Q226" i="1"/>
  <c r="M290" i="1"/>
  <c r="Q290" i="1"/>
  <c r="M354" i="1"/>
  <c r="Q354" i="1"/>
  <c r="M418" i="1"/>
  <c r="Q418" i="1"/>
  <c r="M482" i="1"/>
  <c r="Q482" i="1"/>
  <c r="M546" i="1"/>
  <c r="Q546" i="1"/>
  <c r="M610" i="1"/>
  <c r="Q610" i="1"/>
  <c r="M674" i="1"/>
  <c r="Q674" i="1"/>
  <c r="M738" i="1"/>
  <c r="Q738" i="1"/>
  <c r="M802" i="1"/>
  <c r="Q802" i="1"/>
  <c r="M866" i="1"/>
  <c r="Q866" i="1"/>
  <c r="M930" i="1"/>
  <c r="Q930" i="1"/>
  <c r="M994" i="1"/>
  <c r="Q994" i="1"/>
  <c r="M1058" i="1"/>
  <c r="Q1058" i="1"/>
  <c r="M1122" i="1"/>
  <c r="Q1122" i="1"/>
  <c r="M1186" i="1"/>
  <c r="Q1186" i="1"/>
  <c r="M1250" i="1"/>
  <c r="Q1250" i="1"/>
  <c r="M1314" i="1"/>
  <c r="Q1314" i="1"/>
  <c r="M1412" i="1"/>
  <c r="Q1412" i="1"/>
  <c r="M1540" i="1"/>
  <c r="Q1540" i="1"/>
  <c r="M1668" i="1"/>
  <c r="Q1668" i="1"/>
  <c r="M1796" i="1"/>
  <c r="Q1796" i="1"/>
  <c r="M1800" i="1"/>
  <c r="Q1800" i="1"/>
  <c r="M1363" i="1"/>
  <c r="Q1363" i="1"/>
  <c r="M1427" i="1"/>
  <c r="Q1427" i="1"/>
  <c r="M1491" i="1"/>
  <c r="Q1491" i="1"/>
  <c r="M1555" i="1"/>
  <c r="Q1555" i="1"/>
  <c r="M1619" i="1"/>
  <c r="Q1619" i="1"/>
  <c r="M1683" i="1"/>
  <c r="Q1683" i="1"/>
  <c r="M1747" i="1"/>
  <c r="Q1747" i="1"/>
  <c r="M1811" i="1"/>
  <c r="Q1811" i="1"/>
  <c r="M1389" i="1"/>
  <c r="Q1389" i="1"/>
  <c r="M1453" i="1"/>
  <c r="Q1453" i="1"/>
  <c r="M1517" i="1"/>
  <c r="Q1517" i="1"/>
  <c r="M1581" i="1"/>
  <c r="Q1581" i="1"/>
  <c r="M1645" i="1"/>
  <c r="Q1645" i="1"/>
  <c r="M1709" i="1"/>
  <c r="Q1709" i="1"/>
  <c r="M1773" i="1"/>
  <c r="Q1773" i="1"/>
  <c r="M1837" i="1"/>
  <c r="Q1837" i="1"/>
  <c r="M1406" i="1"/>
  <c r="Q1406" i="1"/>
  <c r="M1470" i="1"/>
  <c r="Q1470" i="1"/>
  <c r="M1534" i="1"/>
  <c r="Q1534" i="1"/>
  <c r="M1598" i="1"/>
  <c r="Q1598" i="1"/>
  <c r="M1662" i="1"/>
  <c r="Q1662" i="1"/>
  <c r="M1726" i="1"/>
  <c r="Q1726" i="1"/>
  <c r="M1790" i="1"/>
  <c r="Q1790" i="1"/>
  <c r="M1854" i="1"/>
  <c r="Q1854" i="1"/>
  <c r="M1284" i="1"/>
  <c r="Q1284" i="1"/>
  <c r="M1051" i="1"/>
  <c r="Q1051" i="1"/>
  <c r="M1065" i="1"/>
  <c r="Q1065" i="1"/>
  <c r="M1704" i="1"/>
  <c r="Q1704" i="1"/>
  <c r="M725" i="1"/>
  <c r="Q725" i="1"/>
  <c r="M981" i="1"/>
  <c r="Q981" i="1"/>
  <c r="M1067" i="1"/>
  <c r="Q1067" i="1"/>
  <c r="M289" i="1"/>
  <c r="Q289" i="1"/>
  <c r="M545" i="1"/>
  <c r="Q545" i="1"/>
  <c r="M1801" i="1"/>
  <c r="Q1801" i="1"/>
  <c r="M152" i="1"/>
  <c r="Q152" i="1"/>
  <c r="M749" i="1"/>
  <c r="Q749" i="1"/>
  <c r="M1091" i="1"/>
  <c r="Q1091" i="1"/>
  <c r="M271" i="1"/>
  <c r="Q271" i="1"/>
  <c r="M591" i="1"/>
  <c r="Q591" i="1"/>
  <c r="M847" i="1"/>
  <c r="Q847" i="1"/>
  <c r="M1760" i="1"/>
  <c r="Q1760" i="1"/>
  <c r="M314" i="1"/>
  <c r="Q314" i="1"/>
  <c r="M570" i="1"/>
  <c r="Q570" i="1"/>
  <c r="M954" i="1"/>
  <c r="Q954" i="1"/>
  <c r="M1579" i="1"/>
  <c r="Q1579" i="1"/>
  <c r="M1541" i="1"/>
  <c r="Q1541" i="1"/>
  <c r="M1529" i="1"/>
  <c r="Q1529" i="1"/>
  <c r="M1836" i="1"/>
  <c r="Q1836" i="1"/>
  <c r="M752" i="1"/>
  <c r="Q752" i="1"/>
  <c r="M1761" i="1"/>
  <c r="Q1761" i="1"/>
  <c r="M793" i="1"/>
  <c r="Q793" i="1"/>
  <c r="M604" i="1"/>
  <c r="Q604" i="1"/>
  <c r="M1182" i="1"/>
  <c r="Q1182" i="1"/>
  <c r="M309" i="1"/>
  <c r="Q309" i="1"/>
  <c r="M1633" i="1"/>
  <c r="Q1633" i="1"/>
  <c r="M158" i="1"/>
  <c r="Q158" i="1"/>
  <c r="M1126" i="1"/>
  <c r="Q1126" i="1"/>
  <c r="M745" i="1"/>
  <c r="Q745" i="1"/>
  <c r="M424" i="1"/>
  <c r="Q424" i="1"/>
  <c r="M267" i="1"/>
  <c r="Q267" i="1"/>
  <c r="M1610" i="1"/>
  <c r="Q1610" i="1"/>
  <c r="M731" i="1"/>
  <c r="Q731" i="1"/>
  <c r="M149" i="1"/>
  <c r="Q149" i="1"/>
  <c r="M1033" i="1"/>
  <c r="Q1033" i="1"/>
  <c r="M846" i="1"/>
  <c r="Q846" i="1"/>
  <c r="M313" i="1"/>
  <c r="Q313" i="1"/>
  <c r="M977" i="1"/>
  <c r="Q977" i="1"/>
  <c r="M425" i="1"/>
  <c r="Q425" i="1"/>
  <c r="M766" i="1"/>
  <c r="Q766" i="1"/>
  <c r="M520" i="1"/>
  <c r="Q520" i="1"/>
  <c r="M1032" i="1"/>
  <c r="Q1032" i="1"/>
  <c r="M1288" i="1"/>
  <c r="Q1288" i="1"/>
  <c r="M251" i="1"/>
  <c r="Q251" i="1"/>
  <c r="M576" i="1"/>
  <c r="Q576" i="1"/>
  <c r="M832" i="1"/>
  <c r="Q832" i="1"/>
  <c r="M1173" i="1"/>
  <c r="Q1173" i="1"/>
  <c r="M225" i="1"/>
  <c r="Q225" i="1"/>
  <c r="M908" i="1"/>
  <c r="Q908" i="1"/>
  <c r="M1249" i="1"/>
  <c r="Q1249" i="1"/>
  <c r="M600" i="1"/>
  <c r="Q600" i="1"/>
  <c r="M941" i="1"/>
  <c r="Q941" i="1"/>
  <c r="M1283" i="1"/>
  <c r="Q1283" i="1"/>
  <c r="M415" i="1"/>
  <c r="Q415" i="1"/>
  <c r="M671" i="1"/>
  <c r="Q671" i="1"/>
  <c r="M863" i="1"/>
  <c r="Q863" i="1"/>
  <c r="M1055" i="1"/>
  <c r="Q1055" i="1"/>
  <c r="M1183" i="1"/>
  <c r="Q1183" i="1"/>
  <c r="M1664" i="1"/>
  <c r="Q1664" i="1"/>
  <c r="M330" i="1"/>
  <c r="Q330" i="1"/>
  <c r="M586" i="1"/>
  <c r="Q586" i="1"/>
  <c r="M970" i="1"/>
  <c r="Q970" i="1"/>
  <c r="M1290" i="1"/>
  <c r="Q1290" i="1"/>
  <c r="M1723" i="1"/>
  <c r="Q1723" i="1"/>
  <c r="M1621" i="1"/>
  <c r="Q1621" i="1"/>
  <c r="M1093" i="1"/>
  <c r="Q1093" i="1"/>
  <c r="M1522" i="1"/>
  <c r="Q1522" i="1"/>
  <c r="M945" i="1"/>
  <c r="Q945" i="1"/>
  <c r="M238" i="1"/>
  <c r="Q238" i="1"/>
  <c r="M884" i="1"/>
  <c r="Q884" i="1"/>
  <c r="M358" i="1"/>
  <c r="Q358" i="1"/>
  <c r="M1209" i="1"/>
  <c r="Q1209" i="1"/>
  <c r="M1189" i="1"/>
  <c r="Q1189" i="1"/>
  <c r="M192" i="1"/>
  <c r="Q192" i="1"/>
  <c r="M998" i="1"/>
  <c r="Q998" i="1"/>
  <c r="M958" i="1"/>
  <c r="Q958" i="1"/>
  <c r="M275" i="1"/>
  <c r="Q275" i="1"/>
  <c r="M701" i="1"/>
  <c r="Q701" i="1"/>
  <c r="M1213" i="1"/>
  <c r="Q1213" i="1"/>
  <c r="M587" i="1"/>
  <c r="Q587" i="1"/>
  <c r="M1013" i="1"/>
  <c r="Q1013" i="1"/>
  <c r="M1537" i="1"/>
  <c r="Q1537" i="1"/>
  <c r="M492" i="1"/>
  <c r="Q492" i="1"/>
  <c r="M833" i="1"/>
  <c r="Q833" i="1"/>
  <c r="M1174" i="1"/>
  <c r="Q1174" i="1"/>
  <c r="M269" i="1"/>
  <c r="Q269" i="1"/>
  <c r="M696" i="1"/>
  <c r="Q696" i="1"/>
  <c r="M1123" i="1"/>
  <c r="Q1123" i="1"/>
  <c r="M1754" i="1"/>
  <c r="Q1754" i="1"/>
  <c r="M359" i="1"/>
  <c r="Q359" i="1"/>
  <c r="M679" i="1"/>
  <c r="Q679" i="1"/>
  <c r="M999" i="1"/>
  <c r="Q999" i="1"/>
  <c r="M1808" i="1"/>
  <c r="Q1808" i="1"/>
  <c r="M274" i="1"/>
  <c r="Q274" i="1"/>
  <c r="M368" i="1"/>
  <c r="Q368" i="1"/>
  <c r="M1650" i="1"/>
  <c r="Q1650" i="1"/>
  <c r="M454" i="1"/>
  <c r="Q454" i="1"/>
  <c r="M902" i="1"/>
  <c r="Q902" i="1"/>
  <c r="M1072" i="1"/>
  <c r="Q1072" i="1"/>
  <c r="M433" i="1"/>
  <c r="Q433" i="1"/>
  <c r="M564" i="1"/>
  <c r="Q564" i="1"/>
  <c r="M1246" i="1"/>
  <c r="Q1246" i="1"/>
  <c r="M548" i="1"/>
  <c r="Q548" i="1"/>
  <c r="M1060" i="1"/>
  <c r="Q1060" i="1"/>
  <c r="M1528" i="1"/>
  <c r="Q1528" i="1"/>
  <c r="M518" i="1"/>
  <c r="Q518" i="1"/>
  <c r="M132" i="1"/>
  <c r="Q132" i="1"/>
  <c r="M1308" i="1"/>
  <c r="Q1308" i="1"/>
  <c r="M409" i="1"/>
  <c r="Q409" i="1"/>
  <c r="M1307" i="1"/>
  <c r="Q1307" i="1"/>
  <c r="M390" i="1"/>
  <c r="Q390" i="1"/>
  <c r="M1609" i="1"/>
  <c r="Q1609" i="1"/>
  <c r="M560" i="1"/>
  <c r="Q560" i="1"/>
  <c r="M1286" i="1"/>
  <c r="Q1286" i="1"/>
  <c r="M388" i="1"/>
  <c r="Q388" i="1"/>
  <c r="M272" i="1"/>
  <c r="Q272" i="1"/>
  <c r="M414" i="1"/>
  <c r="Q414" i="1"/>
  <c r="M756" i="1"/>
  <c r="Q756" i="1"/>
  <c r="M1097" i="1"/>
  <c r="Q1097" i="1"/>
  <c r="M1268" i="1"/>
  <c r="Q1268" i="1"/>
  <c r="M398" i="1"/>
  <c r="Q398" i="1"/>
  <c r="M740" i="1"/>
  <c r="Q740" i="1"/>
  <c r="M1252" i="1"/>
  <c r="Q1252" i="1"/>
  <c r="M1834" i="1"/>
  <c r="Q1834" i="1"/>
  <c r="M1401" i="1"/>
  <c r="Q1401" i="1"/>
  <c r="M923" i="1"/>
  <c r="Q923" i="1"/>
  <c r="M473" i="1"/>
  <c r="Q473" i="1"/>
  <c r="M1262" i="1"/>
  <c r="Q1262" i="1"/>
  <c r="M796" i="1"/>
  <c r="Q796" i="1"/>
  <c r="M352" i="1"/>
  <c r="Q352" i="1"/>
  <c r="M1244" i="1"/>
  <c r="Q1244" i="1"/>
  <c r="M795" i="1"/>
  <c r="Q795" i="1"/>
  <c r="M350" i="1"/>
  <c r="Q350" i="1"/>
  <c r="M1482" i="1"/>
  <c r="Q1482" i="1"/>
  <c r="M964" i="1"/>
  <c r="Q964" i="1"/>
  <c r="M1241" i="1"/>
  <c r="Q1241" i="1"/>
  <c r="M774" i="1"/>
  <c r="Q774" i="1"/>
  <c r="M336" i="1"/>
  <c r="Q336" i="1"/>
  <c r="M153" i="1"/>
  <c r="Q153" i="1"/>
  <c r="M288" i="1"/>
  <c r="Q288" i="1"/>
  <c r="M436" i="1"/>
  <c r="Q436" i="1"/>
  <c r="M606" i="1"/>
  <c r="Q606" i="1"/>
  <c r="M777" i="1"/>
  <c r="Q777" i="1"/>
  <c r="M948" i="1"/>
  <c r="Q948" i="1"/>
  <c r="M1118" i="1"/>
  <c r="Q1118" i="1"/>
  <c r="M1289" i="1"/>
  <c r="Q1289" i="1"/>
  <c r="M1577" i="1"/>
  <c r="Q1577" i="1"/>
  <c r="M137" i="1"/>
  <c r="Q137" i="1"/>
  <c r="M273" i="1"/>
  <c r="Q273" i="1"/>
  <c r="M420" i="1"/>
  <c r="Q420" i="1"/>
  <c r="M590" i="1"/>
  <c r="Q590" i="1"/>
  <c r="M761" i="1"/>
  <c r="Q761" i="1"/>
  <c r="M932" i="1"/>
  <c r="Q932" i="1"/>
  <c r="M1102" i="1"/>
  <c r="Q1102" i="1"/>
  <c r="M1273" i="1"/>
  <c r="Q1273" i="1"/>
  <c r="M1545" i="1"/>
  <c r="Q1545" i="1"/>
  <c r="M260" i="1"/>
  <c r="Q260" i="1"/>
  <c r="M400" i="1"/>
  <c r="Q400" i="1"/>
  <c r="M571" i="1"/>
  <c r="Q571" i="1"/>
  <c r="M741" i="1"/>
  <c r="Q741" i="1"/>
  <c r="M912" i="1"/>
  <c r="Q912" i="1"/>
  <c r="M1083" i="1"/>
  <c r="Q1083" i="1"/>
  <c r="M1253" i="1"/>
  <c r="Q1253" i="1"/>
  <c r="M1505" i="1"/>
  <c r="Q1505" i="1"/>
  <c r="M244" i="1"/>
  <c r="Q244" i="1"/>
  <c r="M380" i="1"/>
  <c r="Q380" i="1"/>
  <c r="M550" i="1"/>
  <c r="Q550" i="1"/>
  <c r="M721" i="1"/>
  <c r="Q721" i="1"/>
  <c r="M892" i="1"/>
  <c r="Q892" i="1"/>
  <c r="M1062" i="1"/>
  <c r="Q1062" i="1"/>
  <c r="M1233" i="1"/>
  <c r="Q1233" i="1"/>
  <c r="M1465" i="1"/>
  <c r="Q1465" i="1"/>
  <c r="M475" i="1"/>
  <c r="Q475" i="1"/>
  <c r="M212" i="1"/>
  <c r="Q212" i="1"/>
  <c r="M348" i="1"/>
  <c r="Q348" i="1"/>
  <c r="M510" i="1"/>
  <c r="Q510" i="1"/>
  <c r="M681" i="1"/>
  <c r="Q681" i="1"/>
  <c r="M852" i="1"/>
  <c r="Q852" i="1"/>
  <c r="M1022" i="1"/>
  <c r="Q1022" i="1"/>
  <c r="M1193" i="1"/>
  <c r="Q1193" i="1"/>
  <c r="M1385" i="1"/>
  <c r="Q1385" i="1"/>
  <c r="M1756" i="1"/>
  <c r="Q1756" i="1"/>
  <c r="M299" i="1"/>
  <c r="Q299" i="1"/>
  <c r="M136" i="1"/>
  <c r="Q136" i="1"/>
  <c r="M221" i="1"/>
  <c r="Q221" i="1"/>
  <c r="M307" i="1"/>
  <c r="Q307" i="1"/>
  <c r="M392" i="1"/>
  <c r="Q392" i="1"/>
  <c r="M477" i="1"/>
  <c r="Q477" i="1"/>
  <c r="M563" i="1"/>
  <c r="Q563" i="1"/>
  <c r="M648" i="1"/>
  <c r="Q648" i="1"/>
  <c r="M733" i="1"/>
  <c r="Q733" i="1"/>
  <c r="M819" i="1"/>
  <c r="Q819" i="1"/>
  <c r="M904" i="1"/>
  <c r="Q904" i="1"/>
  <c r="M989" i="1"/>
  <c r="Q989" i="1"/>
  <c r="M1075" i="1"/>
  <c r="Q1075" i="1"/>
  <c r="M1160" i="1"/>
  <c r="Q1160" i="1"/>
  <c r="M1245" i="1"/>
  <c r="Q1245" i="1"/>
  <c r="M1331" i="1"/>
  <c r="Q1331" i="1"/>
  <c r="M1489" i="1"/>
  <c r="Q1489" i="1"/>
  <c r="M1658" i="1"/>
  <c r="Q1658" i="1"/>
  <c r="M1841" i="1"/>
  <c r="Q1841" i="1"/>
  <c r="M1818" i="1"/>
  <c r="Q1818" i="1"/>
  <c r="M448" i="1"/>
  <c r="Q448" i="1"/>
  <c r="M533" i="1"/>
  <c r="Q533" i="1"/>
  <c r="M619" i="1"/>
  <c r="Q619" i="1"/>
  <c r="M704" i="1"/>
  <c r="Q704" i="1"/>
  <c r="M789" i="1"/>
  <c r="Q789" i="1"/>
  <c r="M875" i="1"/>
  <c r="Q875" i="1"/>
  <c r="M960" i="1"/>
  <c r="Q960" i="1"/>
  <c r="M1045" i="1"/>
  <c r="Q1045" i="1"/>
  <c r="M1131" i="1"/>
  <c r="Q1131" i="1"/>
  <c r="M1216" i="1"/>
  <c r="Q1216" i="1"/>
  <c r="M1301" i="1"/>
  <c r="Q1301" i="1"/>
  <c r="M1432" i="1"/>
  <c r="Q1432" i="1"/>
  <c r="M1601" i="1"/>
  <c r="Q1601" i="1"/>
  <c r="M1770" i="1"/>
  <c r="Q1770" i="1"/>
  <c r="M201" i="1"/>
  <c r="Q201" i="1"/>
  <c r="M182" i="1"/>
  <c r="Q182" i="1"/>
  <c r="M268" i="1"/>
  <c r="Q268" i="1"/>
  <c r="M353" i="1"/>
  <c r="Q353" i="1"/>
  <c r="M438" i="1"/>
  <c r="Q438" i="1"/>
  <c r="M524" i="1"/>
  <c r="Q524" i="1"/>
  <c r="M609" i="1"/>
  <c r="Q609" i="1"/>
  <c r="M694" i="1"/>
  <c r="Q694" i="1"/>
  <c r="M780" i="1"/>
  <c r="Q780" i="1"/>
  <c r="M865" i="1"/>
  <c r="Q865" i="1"/>
  <c r="M950" i="1"/>
  <c r="Q950" i="1"/>
  <c r="M1036" i="1"/>
  <c r="Q1036" i="1"/>
  <c r="M1121" i="1"/>
  <c r="Q1121" i="1"/>
  <c r="M1206" i="1"/>
  <c r="Q1206" i="1"/>
  <c r="M1292" i="1"/>
  <c r="Q1292" i="1"/>
  <c r="M1410" i="1"/>
  <c r="Q1410" i="1"/>
  <c r="M1580" i="1"/>
  <c r="Q1580" i="1"/>
  <c r="M1753" i="1"/>
  <c r="Q1753" i="1"/>
  <c r="M131" i="1"/>
  <c r="Q131" i="1"/>
  <c r="M216" i="1"/>
  <c r="Q216" i="1"/>
  <c r="M301" i="1"/>
  <c r="Q301" i="1"/>
  <c r="M387" i="1"/>
  <c r="Q387" i="1"/>
  <c r="M472" i="1"/>
  <c r="Q472" i="1"/>
  <c r="M557" i="1"/>
  <c r="Q557" i="1"/>
  <c r="M643" i="1"/>
  <c r="Q643" i="1"/>
  <c r="M728" i="1"/>
  <c r="Q728" i="1"/>
  <c r="M813" i="1"/>
  <c r="Q813" i="1"/>
  <c r="M899" i="1"/>
  <c r="Q899" i="1"/>
  <c r="M984" i="1"/>
  <c r="Q984" i="1"/>
  <c r="M1069" i="1"/>
  <c r="Q1069" i="1"/>
  <c r="M1155" i="1"/>
  <c r="Q1155" i="1"/>
  <c r="M1240" i="1"/>
  <c r="Q1240" i="1"/>
  <c r="M1325" i="1"/>
  <c r="Q1325" i="1"/>
  <c r="M1480" i="1"/>
  <c r="Q1480" i="1"/>
  <c r="M1649" i="1"/>
  <c r="Q1649" i="1"/>
  <c r="M1826" i="1"/>
  <c r="Q1826" i="1"/>
  <c r="M537" i="1"/>
  <c r="Q537" i="1"/>
  <c r="M191" i="1"/>
  <c r="Q191" i="1"/>
  <c r="M255" i="1"/>
  <c r="Q255" i="1"/>
  <c r="M319" i="1"/>
  <c r="Q319" i="1"/>
  <c r="M383" i="1"/>
  <c r="Q383" i="1"/>
  <c r="M447" i="1"/>
  <c r="Q447" i="1"/>
  <c r="M511" i="1"/>
  <c r="Q511" i="1"/>
  <c r="M575" i="1"/>
  <c r="Q575" i="1"/>
  <c r="M639" i="1"/>
  <c r="Q639" i="1"/>
  <c r="M703" i="1"/>
  <c r="Q703" i="1"/>
  <c r="M767" i="1"/>
  <c r="Q767" i="1"/>
  <c r="M831" i="1"/>
  <c r="Q831" i="1"/>
  <c r="M895" i="1"/>
  <c r="Q895" i="1"/>
  <c r="M959" i="1"/>
  <c r="Q959" i="1"/>
  <c r="M1023" i="1"/>
  <c r="Q1023" i="1"/>
  <c r="M1087" i="1"/>
  <c r="Q1087" i="1"/>
  <c r="M1151" i="1"/>
  <c r="Q1151" i="1"/>
  <c r="M1215" i="1"/>
  <c r="Q1215" i="1"/>
  <c r="M1279" i="1"/>
  <c r="Q1279" i="1"/>
  <c r="M1344" i="1"/>
  <c r="Q1344" i="1"/>
  <c r="M1472" i="1"/>
  <c r="Q1472" i="1"/>
  <c r="M1600" i="1"/>
  <c r="Q1600" i="1"/>
  <c r="M1728" i="1"/>
  <c r="Q1728" i="1"/>
  <c r="M1856" i="1"/>
  <c r="Q1856" i="1"/>
  <c r="M1265" i="1"/>
  <c r="Q1265" i="1"/>
  <c r="M170" i="1"/>
  <c r="Q170" i="1"/>
  <c r="M234" i="1"/>
  <c r="Q234" i="1"/>
  <c r="M298" i="1"/>
  <c r="Q298" i="1"/>
  <c r="M362" i="1"/>
  <c r="Q362" i="1"/>
  <c r="M426" i="1"/>
  <c r="Q426" i="1"/>
  <c r="M490" i="1"/>
  <c r="Q490" i="1"/>
  <c r="M554" i="1"/>
  <c r="Q554" i="1"/>
  <c r="M618" i="1"/>
  <c r="Q618" i="1"/>
  <c r="M682" i="1"/>
  <c r="Q682" i="1"/>
  <c r="M746" i="1"/>
  <c r="Q746" i="1"/>
  <c r="M810" i="1"/>
  <c r="Q810" i="1"/>
  <c r="M874" i="1"/>
  <c r="Q874" i="1"/>
  <c r="M938" i="1"/>
  <c r="Q938" i="1"/>
  <c r="M1002" i="1"/>
  <c r="Q1002" i="1"/>
  <c r="M1066" i="1"/>
  <c r="Q1066" i="1"/>
  <c r="M1130" i="1"/>
  <c r="Q1130" i="1"/>
  <c r="M1194" i="1"/>
  <c r="Q1194" i="1"/>
  <c r="M1258" i="1"/>
  <c r="Q1258" i="1"/>
  <c r="M1322" i="1"/>
  <c r="Q1322" i="1"/>
  <c r="M1428" i="1"/>
  <c r="Q1428" i="1"/>
  <c r="M1556" i="1"/>
  <c r="Q1556" i="1"/>
  <c r="M1684" i="1"/>
  <c r="Q1684" i="1"/>
  <c r="M1812" i="1"/>
  <c r="Q1812" i="1"/>
  <c r="M1816" i="1"/>
  <c r="Q1816" i="1"/>
  <c r="M1371" i="1"/>
  <c r="Q1371" i="1"/>
  <c r="M1435" i="1"/>
  <c r="Q1435" i="1"/>
  <c r="M1499" i="1"/>
  <c r="Q1499" i="1"/>
  <c r="M1563" i="1"/>
  <c r="Q1563" i="1"/>
  <c r="M1627" i="1"/>
  <c r="Q1627" i="1"/>
  <c r="M1691" i="1"/>
  <c r="Q1691" i="1"/>
  <c r="M1755" i="1"/>
  <c r="Q1755" i="1"/>
  <c r="M1819" i="1"/>
  <c r="Q1819" i="1"/>
  <c r="M1397" i="1"/>
  <c r="Q1397" i="1"/>
  <c r="M1461" i="1"/>
  <c r="Q1461" i="1"/>
  <c r="M1525" i="1"/>
  <c r="Q1525" i="1"/>
  <c r="M1589" i="1"/>
  <c r="Q1589" i="1"/>
  <c r="M1653" i="1"/>
  <c r="Q1653" i="1"/>
  <c r="M1717" i="1"/>
  <c r="Q1717" i="1"/>
  <c r="M1781" i="1"/>
  <c r="Q1781" i="1"/>
  <c r="M1845" i="1"/>
  <c r="Q1845" i="1"/>
  <c r="M369" i="1"/>
  <c r="Q369" i="1"/>
  <c r="M497" i="1"/>
  <c r="Q497" i="1"/>
  <c r="M1350" i="1"/>
  <c r="Q1350" i="1"/>
  <c r="M1414" i="1"/>
  <c r="Q1414" i="1"/>
  <c r="M1478" i="1"/>
  <c r="Q1478" i="1"/>
  <c r="M1542" i="1"/>
  <c r="Q1542" i="1"/>
  <c r="M1606" i="1"/>
  <c r="Q1606" i="1"/>
  <c r="M1670" i="1"/>
  <c r="Q1670" i="1"/>
  <c r="M1734" i="1"/>
  <c r="Q1734" i="1"/>
  <c r="M1798" i="1"/>
  <c r="Q1798" i="1"/>
  <c r="M494" i="1"/>
  <c r="Q494" i="1"/>
  <c r="M1673" i="1"/>
  <c r="Q1673" i="1"/>
  <c r="M142" i="1"/>
  <c r="Q142" i="1"/>
  <c r="M323" i="1"/>
  <c r="Q323" i="1"/>
  <c r="M665" i="1"/>
  <c r="Q665" i="1"/>
  <c r="M335" i="1"/>
  <c r="Q335" i="1"/>
  <c r="M975" i="1"/>
  <c r="Q975" i="1"/>
  <c r="M1018" i="1"/>
  <c r="Q1018" i="1"/>
  <c r="M1844" i="1"/>
  <c r="Q1844" i="1"/>
  <c r="M1451" i="1"/>
  <c r="Q1451" i="1"/>
  <c r="M1771" i="1"/>
  <c r="Q1771" i="1"/>
  <c r="M1669" i="1"/>
  <c r="Q1669" i="1"/>
  <c r="M1686" i="1"/>
  <c r="Q1686" i="1"/>
  <c r="M230" i="1"/>
  <c r="Q230" i="1"/>
  <c r="M1092" i="1"/>
  <c r="Q1092" i="1"/>
  <c r="M198" i="1"/>
  <c r="Q198" i="1"/>
  <c r="M500" i="1"/>
  <c r="Q500" i="1"/>
  <c r="M1012" i="1"/>
  <c r="Q1012" i="1"/>
  <c r="M484" i="1"/>
  <c r="Q484" i="1"/>
  <c r="M825" i="1"/>
  <c r="Q825" i="1"/>
  <c r="M174" i="1"/>
  <c r="Q174" i="1"/>
  <c r="M1147" i="1"/>
  <c r="Q1147" i="1"/>
  <c r="M614" i="1"/>
  <c r="Q614" i="1"/>
  <c r="M1297" i="1"/>
  <c r="Q1297" i="1"/>
  <c r="M262" i="1"/>
  <c r="Q262" i="1"/>
  <c r="M1086" i="1"/>
  <c r="Q1086" i="1"/>
  <c r="M253" i="1"/>
  <c r="Q253" i="1"/>
  <c r="M680" i="1"/>
  <c r="Q680" i="1"/>
  <c r="M1156" i="1"/>
  <c r="Q1156" i="1"/>
  <c r="M1029" i="1"/>
  <c r="Q1029" i="1"/>
  <c r="M561" i="1"/>
  <c r="Q561" i="1"/>
  <c r="M558" i="1"/>
  <c r="Q558" i="1"/>
  <c r="M521" i="1"/>
  <c r="Q521" i="1"/>
  <c r="M1204" i="1"/>
  <c r="Q1204" i="1"/>
  <c r="M190" i="1"/>
  <c r="Q190" i="1"/>
  <c r="M656" i="1"/>
  <c r="Q656" i="1"/>
  <c r="M1676" i="1"/>
  <c r="Q1676" i="1"/>
  <c r="M636" i="1"/>
  <c r="Q636" i="1"/>
  <c r="M1148" i="1"/>
  <c r="Q1148" i="1"/>
  <c r="M144" i="1"/>
  <c r="Q144" i="1"/>
  <c r="M937" i="1"/>
  <c r="Q937" i="1"/>
  <c r="M435" i="1"/>
  <c r="Q435" i="1"/>
  <c r="M776" i="1"/>
  <c r="Q776" i="1"/>
  <c r="M1117" i="1"/>
  <c r="Q1117" i="1"/>
  <c r="M1745" i="1"/>
  <c r="Q1745" i="1"/>
  <c r="M747" i="1"/>
  <c r="Q747" i="1"/>
  <c r="M1003" i="1"/>
  <c r="Q1003" i="1"/>
  <c r="M1259" i="1"/>
  <c r="Q1259" i="1"/>
  <c r="M310" i="1"/>
  <c r="Q310" i="1"/>
  <c r="M737" i="1"/>
  <c r="Q737" i="1"/>
  <c r="M1078" i="1"/>
  <c r="Q1078" i="1"/>
  <c r="M1666" i="1"/>
  <c r="Q1666" i="1"/>
  <c r="M173" i="1"/>
  <c r="Q173" i="1"/>
  <c r="M515" i="1"/>
  <c r="Q515" i="1"/>
  <c r="M1027" i="1"/>
  <c r="Q1027" i="1"/>
  <c r="M1562" i="1"/>
  <c r="Q1562" i="1"/>
  <c r="M287" i="1"/>
  <c r="Q287" i="1"/>
  <c r="M479" i="1"/>
  <c r="Q479" i="1"/>
  <c r="M735" i="1"/>
  <c r="Q735" i="1"/>
  <c r="M1792" i="1"/>
  <c r="Q1792" i="1"/>
  <c r="M266" i="1"/>
  <c r="Q266" i="1"/>
  <c r="M522" i="1"/>
  <c r="Q522" i="1"/>
  <c r="M906" i="1"/>
  <c r="Q906" i="1"/>
  <c r="M1162" i="1"/>
  <c r="Q1162" i="1"/>
  <c r="M1620" i="1"/>
  <c r="Q1620" i="1"/>
  <c r="M1851" i="1"/>
  <c r="Q1851" i="1"/>
  <c r="M1685" i="1"/>
  <c r="Q1685" i="1"/>
  <c r="M1510" i="1"/>
  <c r="Q1510" i="1"/>
  <c r="M1766" i="1"/>
  <c r="Q1766" i="1"/>
  <c r="M644" i="1"/>
  <c r="Q644" i="1"/>
  <c r="M965" i="1"/>
  <c r="Q965" i="1"/>
  <c r="M496" i="1"/>
  <c r="Q496" i="1"/>
  <c r="M373" i="1"/>
  <c r="Q373" i="1"/>
  <c r="M1225" i="1"/>
  <c r="Q1225" i="1"/>
  <c r="M526" i="1"/>
  <c r="Q526" i="1"/>
  <c r="M1417" i="1"/>
  <c r="Q1417" i="1"/>
  <c r="M345" i="1"/>
  <c r="Q345" i="1"/>
  <c r="M1019" i="1"/>
  <c r="Q1019" i="1"/>
  <c r="M1340" i="1"/>
  <c r="Q1340" i="1"/>
  <c r="M160" i="1"/>
  <c r="Q160" i="1"/>
  <c r="M788" i="1"/>
  <c r="Q788" i="1"/>
  <c r="M360" i="1"/>
  <c r="Q360" i="1"/>
  <c r="M787" i="1"/>
  <c r="Q787" i="1"/>
  <c r="M1128" i="1"/>
  <c r="Q1128" i="1"/>
  <c r="M1768" i="1"/>
  <c r="Q1768" i="1"/>
  <c r="M416" i="1"/>
  <c r="Q416" i="1"/>
  <c r="M757" i="1"/>
  <c r="Q757" i="1"/>
  <c r="M1368" i="1"/>
  <c r="Q1368" i="1"/>
  <c r="M321" i="1"/>
  <c r="Q321" i="1"/>
  <c r="M748" i="1"/>
  <c r="Q748" i="1"/>
  <c r="M1089" i="1"/>
  <c r="Q1089" i="1"/>
  <c r="M1689" i="1"/>
  <c r="Q1689" i="1"/>
  <c r="M440" i="1"/>
  <c r="Q440" i="1"/>
  <c r="M952" i="1"/>
  <c r="Q952" i="1"/>
  <c r="M1416" i="1"/>
  <c r="Q1416" i="1"/>
  <c r="M295" i="1"/>
  <c r="Q295" i="1"/>
  <c r="M615" i="1"/>
  <c r="Q615" i="1"/>
  <c r="M807" i="1"/>
  <c r="Q807" i="1"/>
  <c r="M1191" i="1"/>
  <c r="Q1191" i="1"/>
  <c r="M1424" i="1"/>
  <c r="Q1424" i="1"/>
  <c r="M146" i="1"/>
  <c r="Q146" i="1"/>
  <c r="M402" i="1"/>
  <c r="Q402" i="1"/>
  <c r="M658" i="1"/>
  <c r="Q658" i="1"/>
  <c r="M914" i="1"/>
  <c r="Q914" i="1"/>
  <c r="M1636" i="1"/>
  <c r="Q1636" i="1"/>
  <c r="M1539" i="1"/>
  <c r="Q1539" i="1"/>
  <c r="M1030" i="1"/>
  <c r="Q1030" i="1"/>
  <c r="M1326" i="1"/>
  <c r="Q1326" i="1"/>
  <c r="M860" i="1"/>
  <c r="Q860" i="1"/>
  <c r="M411" i="1"/>
  <c r="Q411" i="1"/>
  <c r="M1200" i="1"/>
  <c r="Q1200" i="1"/>
  <c r="M750" i="1"/>
  <c r="Q750" i="1"/>
  <c r="M304" i="1"/>
  <c r="Q304" i="1"/>
  <c r="M1198" i="1"/>
  <c r="Q1198" i="1"/>
  <c r="M732" i="1"/>
  <c r="Q732" i="1"/>
  <c r="M302" i="1"/>
  <c r="Q302" i="1"/>
  <c r="M1356" i="1"/>
  <c r="Q1356" i="1"/>
  <c r="M901" i="1"/>
  <c r="Q901" i="1"/>
  <c r="M1179" i="1"/>
  <c r="Q1179" i="1"/>
  <c r="M729" i="1"/>
  <c r="Q729" i="1"/>
  <c r="M286" i="1"/>
  <c r="Q286" i="1"/>
  <c r="M169" i="1"/>
  <c r="Q169" i="1"/>
  <c r="M305" i="1"/>
  <c r="Q305" i="1"/>
  <c r="M457" i="1"/>
  <c r="Q457" i="1"/>
  <c r="M628" i="1"/>
  <c r="Q628" i="1"/>
  <c r="M798" i="1"/>
  <c r="Q798" i="1"/>
  <c r="M969" i="1"/>
  <c r="Q969" i="1"/>
  <c r="M1140" i="1"/>
  <c r="Q1140" i="1"/>
  <c r="M1310" i="1"/>
  <c r="Q1310" i="1"/>
  <c r="M1618" i="1"/>
  <c r="Q1618" i="1"/>
  <c r="M155" i="1"/>
  <c r="Q155" i="1"/>
  <c r="M292" i="1"/>
  <c r="Q292" i="1"/>
  <c r="M441" i="1"/>
  <c r="Q441" i="1"/>
  <c r="M612" i="1"/>
  <c r="Q612" i="1"/>
  <c r="M782" i="1"/>
  <c r="Q782" i="1"/>
  <c r="M953" i="1"/>
  <c r="Q953" i="1"/>
  <c r="M1124" i="1"/>
  <c r="Q1124" i="1"/>
  <c r="M1294" i="1"/>
  <c r="Q1294" i="1"/>
  <c r="M1586" i="1"/>
  <c r="Q1586" i="1"/>
  <c r="M139" i="1"/>
  <c r="Q139" i="1"/>
  <c r="M276" i="1"/>
  <c r="Q276" i="1"/>
  <c r="M421" i="1"/>
  <c r="Q421" i="1"/>
  <c r="M592" i="1"/>
  <c r="Q592" i="1"/>
  <c r="M763" i="1"/>
  <c r="Q763" i="1"/>
  <c r="M933" i="1"/>
  <c r="Q933" i="1"/>
  <c r="M1104" i="1"/>
  <c r="Q1104" i="1"/>
  <c r="M1275" i="1"/>
  <c r="Q1275" i="1"/>
  <c r="M1546" i="1"/>
  <c r="Q1546" i="1"/>
  <c r="M261" i="1"/>
  <c r="Q261" i="1"/>
  <c r="M401" i="1"/>
  <c r="Q401" i="1"/>
  <c r="M572" i="1"/>
  <c r="Q572" i="1"/>
  <c r="M742" i="1"/>
  <c r="Q742" i="1"/>
  <c r="M913" i="1"/>
  <c r="Q913" i="1"/>
  <c r="M1084" i="1"/>
  <c r="Q1084" i="1"/>
  <c r="M1254" i="1"/>
  <c r="Q1254" i="1"/>
  <c r="M1506" i="1"/>
  <c r="Q1506" i="1"/>
  <c r="M229" i="1"/>
  <c r="Q229" i="1"/>
  <c r="M366" i="1"/>
  <c r="Q366" i="1"/>
  <c r="M532" i="1"/>
  <c r="Q532" i="1"/>
  <c r="M702" i="1"/>
  <c r="Q702" i="1"/>
  <c r="M873" i="1"/>
  <c r="Q873" i="1"/>
  <c r="M1044" i="1"/>
  <c r="Q1044" i="1"/>
  <c r="M1214" i="1"/>
  <c r="Q1214" i="1"/>
  <c r="M1426" i="1"/>
  <c r="Q1426" i="1"/>
  <c r="M1810" i="1"/>
  <c r="Q1810" i="1"/>
  <c r="M147" i="1"/>
  <c r="Q147" i="1"/>
  <c r="M232" i="1"/>
  <c r="Q232" i="1"/>
  <c r="M317" i="1"/>
  <c r="Q317" i="1"/>
  <c r="M403" i="1"/>
  <c r="Q403" i="1"/>
  <c r="M488" i="1"/>
  <c r="Q488" i="1"/>
  <c r="M573" i="1"/>
  <c r="Q573" i="1"/>
  <c r="M659" i="1"/>
  <c r="Q659" i="1"/>
  <c r="M744" i="1"/>
  <c r="Q744" i="1"/>
  <c r="M829" i="1"/>
  <c r="Q829" i="1"/>
  <c r="M915" i="1"/>
  <c r="Q915" i="1"/>
  <c r="M1000" i="1"/>
  <c r="Q1000" i="1"/>
  <c r="M1085" i="1"/>
  <c r="Q1085" i="1"/>
  <c r="M1171" i="1"/>
  <c r="Q1171" i="1"/>
  <c r="M1256" i="1"/>
  <c r="Q1256" i="1"/>
  <c r="M1341" i="1"/>
  <c r="Q1341" i="1"/>
  <c r="M1512" i="1"/>
  <c r="Q1512" i="1"/>
  <c r="M1681" i="1"/>
  <c r="Q1681" i="1"/>
  <c r="M1660" i="1"/>
  <c r="Q1660" i="1"/>
  <c r="M1842" i="1"/>
  <c r="Q1842" i="1"/>
  <c r="M459" i="1"/>
  <c r="Q459" i="1"/>
  <c r="M544" i="1"/>
  <c r="Q544" i="1"/>
  <c r="M629" i="1"/>
  <c r="Q629" i="1"/>
  <c r="M715" i="1"/>
  <c r="Q715" i="1"/>
  <c r="M800" i="1"/>
  <c r="Q800" i="1"/>
  <c r="M885" i="1"/>
  <c r="Q885" i="1"/>
  <c r="M971" i="1"/>
  <c r="Q971" i="1"/>
  <c r="M1056" i="1"/>
  <c r="Q1056" i="1"/>
  <c r="M1141" i="1"/>
  <c r="Q1141" i="1"/>
  <c r="M1227" i="1"/>
  <c r="Q1227" i="1"/>
  <c r="M1312" i="1"/>
  <c r="Q1312" i="1"/>
  <c r="M1450" i="1"/>
  <c r="Q1450" i="1"/>
  <c r="M1624" i="1"/>
  <c r="Q1624" i="1"/>
  <c r="M1794" i="1"/>
  <c r="Q1794" i="1"/>
  <c r="M193" i="1"/>
  <c r="Q193" i="1"/>
  <c r="M278" i="1"/>
  <c r="Q278" i="1"/>
  <c r="M364" i="1"/>
  <c r="Q364" i="1"/>
  <c r="M449" i="1"/>
  <c r="Q449" i="1"/>
  <c r="M534" i="1"/>
  <c r="Q534" i="1"/>
  <c r="M620" i="1"/>
  <c r="Q620" i="1"/>
  <c r="M705" i="1"/>
  <c r="Q705" i="1"/>
  <c r="M790" i="1"/>
  <c r="Q790" i="1"/>
  <c r="M876" i="1"/>
  <c r="Q876" i="1"/>
  <c r="M961" i="1"/>
  <c r="Q961" i="1"/>
  <c r="M1046" i="1"/>
  <c r="Q1046" i="1"/>
  <c r="M1132" i="1"/>
  <c r="Q1132" i="1"/>
  <c r="M1217" i="1"/>
  <c r="Q1217" i="1"/>
  <c r="M1302" i="1"/>
  <c r="Q1302" i="1"/>
  <c r="M1433" i="1"/>
  <c r="Q1433" i="1"/>
  <c r="M1602" i="1"/>
  <c r="Q1602" i="1"/>
  <c r="M1772" i="1"/>
  <c r="Q1772" i="1"/>
  <c r="M141" i="1"/>
  <c r="Q141" i="1"/>
  <c r="M227" i="1"/>
  <c r="Q227" i="1"/>
  <c r="M312" i="1"/>
  <c r="Q312" i="1"/>
  <c r="M397" i="1"/>
  <c r="Q397" i="1"/>
  <c r="M483" i="1"/>
  <c r="Q483" i="1"/>
  <c r="M568" i="1"/>
  <c r="Q568" i="1"/>
  <c r="M653" i="1"/>
  <c r="Q653" i="1"/>
  <c r="M739" i="1"/>
  <c r="Q739" i="1"/>
  <c r="M824" i="1"/>
  <c r="Q824" i="1"/>
  <c r="M909" i="1"/>
  <c r="Q909" i="1"/>
  <c r="M995" i="1"/>
  <c r="Q995" i="1"/>
  <c r="M1080" i="1"/>
  <c r="Q1080" i="1"/>
  <c r="M1165" i="1"/>
  <c r="Q1165" i="1"/>
  <c r="M1251" i="1"/>
  <c r="Q1251" i="1"/>
  <c r="M1336" i="1"/>
  <c r="Q1336" i="1"/>
  <c r="M1498" i="1"/>
  <c r="Q1498" i="1"/>
  <c r="M1672" i="1"/>
  <c r="Q1672" i="1"/>
  <c r="M1852" i="1"/>
  <c r="Q1852" i="1"/>
  <c r="M601" i="1"/>
  <c r="Q601" i="1"/>
  <c r="M135" i="1"/>
  <c r="Q135" i="1"/>
  <c r="M199" i="1"/>
  <c r="Q199" i="1"/>
  <c r="M263" i="1"/>
  <c r="Q263" i="1"/>
  <c r="M327" i="1"/>
  <c r="Q327" i="1"/>
  <c r="M391" i="1"/>
  <c r="Q391" i="1"/>
  <c r="M455" i="1"/>
  <c r="Q455" i="1"/>
  <c r="M519" i="1"/>
  <c r="Q519" i="1"/>
  <c r="M583" i="1"/>
  <c r="Q583" i="1"/>
  <c r="M647" i="1"/>
  <c r="Q647" i="1"/>
  <c r="M711" i="1"/>
  <c r="Q711" i="1"/>
  <c r="M775" i="1"/>
  <c r="Q775" i="1"/>
  <c r="M839" i="1"/>
  <c r="Q839" i="1"/>
  <c r="M903" i="1"/>
  <c r="Q903" i="1"/>
  <c r="M967" i="1"/>
  <c r="Q967" i="1"/>
  <c r="M1031" i="1"/>
  <c r="Q1031" i="1"/>
  <c r="M1095" i="1"/>
  <c r="Q1095" i="1"/>
  <c r="M1159" i="1"/>
  <c r="Q1159" i="1"/>
  <c r="M1223" i="1"/>
  <c r="Q1223" i="1"/>
  <c r="M1287" i="1"/>
  <c r="Q1287" i="1"/>
  <c r="M1360" i="1"/>
  <c r="Q1360" i="1"/>
  <c r="M1488" i="1"/>
  <c r="Q1488" i="1"/>
  <c r="M1616" i="1"/>
  <c r="Q1616" i="1"/>
  <c r="M1744" i="1"/>
  <c r="Q1744" i="1"/>
  <c r="M178" i="1"/>
  <c r="Q178" i="1"/>
  <c r="M242" i="1"/>
  <c r="Q242" i="1"/>
  <c r="M306" i="1"/>
  <c r="Q306" i="1"/>
  <c r="M370" i="1"/>
  <c r="Q370" i="1"/>
  <c r="M434" i="1"/>
  <c r="Q434" i="1"/>
  <c r="M498" i="1"/>
  <c r="Q498" i="1"/>
  <c r="M562" i="1"/>
  <c r="Q562" i="1"/>
  <c r="M626" i="1"/>
  <c r="Q626" i="1"/>
  <c r="M690" i="1"/>
  <c r="Q690" i="1"/>
  <c r="M754" i="1"/>
  <c r="Q754" i="1"/>
  <c r="M818" i="1"/>
  <c r="Q818" i="1"/>
  <c r="M882" i="1"/>
  <c r="Q882" i="1"/>
  <c r="M946" i="1"/>
  <c r="Q946" i="1"/>
  <c r="M1010" i="1"/>
  <c r="Q1010" i="1"/>
  <c r="M1074" i="1"/>
  <c r="Q1074" i="1"/>
  <c r="M1138" i="1"/>
  <c r="Q1138" i="1"/>
  <c r="M1202" i="1"/>
  <c r="Q1202" i="1"/>
  <c r="M1266" i="1"/>
  <c r="Q1266" i="1"/>
  <c r="M1330" i="1"/>
  <c r="Q1330" i="1"/>
  <c r="M1444" i="1"/>
  <c r="Q1444" i="1"/>
  <c r="M1572" i="1"/>
  <c r="Q1572" i="1"/>
  <c r="M1700" i="1"/>
  <c r="Q1700" i="1"/>
  <c r="M1828" i="1"/>
  <c r="Q1828" i="1"/>
  <c r="M1832" i="1"/>
  <c r="Q1832" i="1"/>
  <c r="M1379" i="1"/>
  <c r="Q1379" i="1"/>
  <c r="M1443" i="1"/>
  <c r="Q1443" i="1"/>
  <c r="M1507" i="1"/>
  <c r="Q1507" i="1"/>
  <c r="M1571" i="1"/>
  <c r="Q1571" i="1"/>
  <c r="M1635" i="1"/>
  <c r="Q1635" i="1"/>
  <c r="M1699" i="1"/>
  <c r="Q1699" i="1"/>
  <c r="M1763" i="1"/>
  <c r="Q1763" i="1"/>
  <c r="M1827" i="1"/>
  <c r="Q1827" i="1"/>
  <c r="M1405" i="1"/>
  <c r="Q1405" i="1"/>
  <c r="M1469" i="1"/>
  <c r="Q1469" i="1"/>
  <c r="M1533" i="1"/>
  <c r="Q1533" i="1"/>
  <c r="M1597" i="1"/>
  <c r="Q1597" i="1"/>
  <c r="M1661" i="1"/>
  <c r="Q1661" i="1"/>
  <c r="M1725" i="1"/>
  <c r="Q1725" i="1"/>
  <c r="M1789" i="1"/>
  <c r="Q1789" i="1"/>
  <c r="M1853" i="1"/>
  <c r="Q1853" i="1"/>
  <c r="M1358" i="1"/>
  <c r="Q1358" i="1"/>
  <c r="M1422" i="1"/>
  <c r="Q1422" i="1"/>
  <c r="M1486" i="1"/>
  <c r="Q1486" i="1"/>
  <c r="M1550" i="1"/>
  <c r="Q1550" i="1"/>
  <c r="M1614" i="1"/>
  <c r="Q1614" i="1"/>
  <c r="M1678" i="1"/>
  <c r="Q1678" i="1"/>
  <c r="M1742" i="1"/>
  <c r="Q1742" i="1"/>
  <c r="M1806" i="1"/>
  <c r="Q1806" i="1"/>
  <c r="M709" i="1"/>
  <c r="Q709" i="1"/>
  <c r="M880" i="1"/>
  <c r="Q880" i="1"/>
  <c r="M133" i="1"/>
  <c r="Q133" i="1"/>
  <c r="M1157" i="1"/>
  <c r="Q1157" i="1"/>
  <c r="M1399" i="1"/>
  <c r="Q1399" i="1"/>
  <c r="M1463" i="1"/>
  <c r="Q1463" i="1"/>
  <c r="M1527" i="1"/>
  <c r="Q1527" i="1"/>
  <c r="M1591" i="1"/>
  <c r="Q1591" i="1"/>
  <c r="M1655" i="1"/>
  <c r="Q1655" i="1"/>
  <c r="M1719" i="1"/>
  <c r="Q1719" i="1"/>
  <c r="M1783" i="1"/>
  <c r="Q1783" i="1"/>
  <c r="M1847" i="1"/>
  <c r="Q1847" i="1"/>
  <c r="M372" i="1"/>
  <c r="Q372" i="1"/>
  <c r="M1564" i="1"/>
  <c r="Q1564" i="1"/>
  <c r="M1359" i="1"/>
  <c r="Q1359" i="1"/>
  <c r="M1423" i="1"/>
  <c r="Q1423" i="1"/>
  <c r="M1487" i="1"/>
  <c r="Q1487" i="1"/>
  <c r="M1551" i="1"/>
  <c r="Q1551" i="1"/>
  <c r="M1615" i="1"/>
  <c r="Q1615" i="1"/>
  <c r="M1679" i="1"/>
  <c r="Q1679" i="1"/>
  <c r="M1743" i="1"/>
  <c r="Q1743" i="1"/>
  <c r="M1807" i="1"/>
  <c r="Q1807" i="1"/>
  <c r="M181" i="1"/>
  <c r="Q181" i="1"/>
  <c r="M270" i="1"/>
  <c r="Q270" i="1"/>
  <c r="M1442" i="1"/>
  <c r="Q1442" i="1"/>
  <c r="M772" i="1"/>
  <c r="Q772" i="1"/>
  <c r="M334" i="1"/>
  <c r="Q334" i="1"/>
  <c r="M1367" i="1"/>
  <c r="Q1367" i="1"/>
  <c r="M1431" i="1"/>
  <c r="Q1431" i="1"/>
  <c r="M1495" i="1"/>
  <c r="Q1495" i="1"/>
  <c r="M1559" i="1"/>
  <c r="Q1559" i="1"/>
  <c r="M1623" i="1"/>
  <c r="Q1623" i="1"/>
  <c r="M1687" i="1"/>
  <c r="Q1687" i="1"/>
  <c r="M1751" i="1"/>
  <c r="Q1751" i="1"/>
  <c r="M1815" i="1"/>
  <c r="Q1815" i="1"/>
  <c r="M816" i="1"/>
  <c r="Q816" i="1"/>
  <c r="M1353" i="1"/>
  <c r="Q1353" i="1"/>
  <c r="M1375" i="1"/>
  <c r="Q1375" i="1"/>
  <c r="M1439" i="1"/>
  <c r="Q1439" i="1"/>
  <c r="M1503" i="1"/>
  <c r="Q1503" i="1"/>
  <c r="M1567" i="1"/>
  <c r="Q1567" i="1"/>
  <c r="M1631" i="1"/>
  <c r="Q1631" i="1"/>
  <c r="M1695" i="1"/>
  <c r="Q1695" i="1"/>
  <c r="M1759" i="1"/>
  <c r="Q1759" i="1"/>
  <c r="M1823" i="1"/>
  <c r="Q1823" i="1"/>
  <c r="M284" i="1"/>
  <c r="Q284" i="1"/>
  <c r="M476" i="1"/>
  <c r="Q476" i="1"/>
  <c r="M1049" i="1"/>
  <c r="Q1049" i="1"/>
  <c r="M1177" i="1"/>
  <c r="Q1177" i="1"/>
  <c r="M197" i="1"/>
  <c r="Q197" i="1"/>
  <c r="M389" i="1"/>
  <c r="Q389" i="1"/>
  <c r="M148" i="1"/>
  <c r="Q148" i="1"/>
  <c r="M1383" i="1"/>
  <c r="Q1383" i="1"/>
  <c r="M1447" i="1"/>
  <c r="Q1447" i="1"/>
  <c r="M1511" i="1"/>
  <c r="Q1511" i="1"/>
  <c r="M1575" i="1"/>
  <c r="Q1575" i="1"/>
  <c r="M1639" i="1"/>
  <c r="Q1639" i="1"/>
  <c r="M1703" i="1"/>
  <c r="Q1703" i="1"/>
  <c r="M1767" i="1"/>
  <c r="Q1767" i="1"/>
  <c r="M1831" i="1"/>
  <c r="Q1831" i="1"/>
  <c r="L10" i="1"/>
  <c r="M164" i="1"/>
  <c r="Q164" i="1"/>
  <c r="M924" i="1"/>
  <c r="Q924" i="1"/>
  <c r="M1052" i="1"/>
  <c r="Q1052" i="1"/>
  <c r="M942" i="1"/>
  <c r="Q942" i="1"/>
  <c r="M645" i="1"/>
  <c r="Q645" i="1"/>
  <c r="M1006" i="1"/>
  <c r="Q1006" i="1"/>
  <c r="M412" i="1"/>
  <c r="Q412" i="1"/>
  <c r="J12" i="1"/>
  <c r="J13" i="1"/>
  <c r="L12" i="1"/>
  <c r="S130" i="1"/>
  <c r="U9" i="1"/>
  <c r="J14" i="1"/>
  <c r="L13" i="1"/>
  <c r="U10" i="1"/>
  <c r="S131" i="1"/>
  <c r="J15" i="1"/>
  <c r="L14" i="1"/>
  <c r="S132" i="1"/>
  <c r="U11" i="1"/>
  <c r="J16" i="1"/>
  <c r="L15" i="1"/>
  <c r="S133" i="1"/>
  <c r="U12" i="1"/>
  <c r="J17" i="1"/>
  <c r="L16" i="1"/>
  <c r="U13" i="1"/>
  <c r="S134" i="1"/>
  <c r="J18" i="1"/>
  <c r="L17" i="1"/>
  <c r="S135" i="1"/>
  <c r="U14" i="1"/>
  <c r="J19" i="1"/>
  <c r="L18" i="1"/>
  <c r="S136" i="1"/>
  <c r="U15" i="1"/>
  <c r="J20" i="1"/>
  <c r="L19" i="1"/>
  <c r="U16" i="1"/>
  <c r="S137" i="1"/>
  <c r="J21" i="1"/>
  <c r="L20" i="1"/>
  <c r="U17" i="1"/>
  <c r="S138" i="1"/>
  <c r="J22" i="1"/>
  <c r="L21" i="1"/>
  <c r="U18" i="1"/>
  <c r="S139" i="1"/>
  <c r="J23" i="1"/>
  <c r="L22" i="1"/>
  <c r="S140" i="1"/>
  <c r="U19" i="1"/>
  <c r="J24" i="1"/>
  <c r="L23" i="1"/>
  <c r="S141" i="1"/>
  <c r="U20" i="1"/>
  <c r="J25" i="1"/>
  <c r="L24" i="1"/>
  <c r="S142" i="1"/>
  <c r="U21" i="1"/>
  <c r="J26" i="1"/>
  <c r="L25" i="1"/>
  <c r="U22" i="1"/>
  <c r="S143" i="1"/>
  <c r="J27" i="1"/>
  <c r="L26" i="1"/>
  <c r="U23" i="1"/>
  <c r="S144" i="1"/>
  <c r="J28" i="1"/>
  <c r="L27" i="1"/>
  <c r="S145" i="1"/>
  <c r="U24" i="1"/>
  <c r="J29" i="1"/>
  <c r="L28" i="1"/>
  <c r="S146" i="1"/>
  <c r="U25" i="1"/>
  <c r="J30" i="1"/>
  <c r="L29" i="1"/>
  <c r="S147" i="1"/>
  <c r="U26" i="1"/>
  <c r="J31" i="1"/>
  <c r="L30" i="1"/>
  <c r="S148" i="1"/>
  <c r="U27" i="1"/>
  <c r="J32" i="1"/>
  <c r="L31" i="1"/>
  <c r="S149" i="1"/>
  <c r="U28" i="1"/>
  <c r="J33" i="1"/>
  <c r="L32" i="1"/>
  <c r="U29" i="1"/>
  <c r="S150" i="1"/>
  <c r="J34" i="1"/>
  <c r="L33" i="1"/>
  <c r="U30" i="1"/>
  <c r="S151" i="1"/>
  <c r="J35" i="1"/>
  <c r="L34" i="1"/>
  <c r="U31" i="1"/>
  <c r="S152" i="1"/>
  <c r="J36" i="1"/>
  <c r="L35" i="1"/>
  <c r="S153" i="1"/>
  <c r="U32" i="1"/>
  <c r="J37" i="1"/>
  <c r="L36" i="1"/>
  <c r="S154" i="1"/>
  <c r="U33" i="1"/>
  <c r="J38" i="1"/>
  <c r="L37" i="1"/>
  <c r="U34" i="1"/>
  <c r="S155" i="1"/>
  <c r="J39" i="1"/>
  <c r="L38" i="1"/>
  <c r="U35" i="1"/>
  <c r="S156" i="1"/>
  <c r="J40" i="1"/>
  <c r="L39" i="1"/>
  <c r="U36" i="1"/>
  <c r="S157" i="1"/>
  <c r="J41" i="1"/>
  <c r="L40" i="1"/>
  <c r="S158" i="1"/>
  <c r="U37" i="1"/>
  <c r="J42" i="1"/>
  <c r="L41" i="1"/>
  <c r="U38" i="1"/>
  <c r="S159" i="1"/>
  <c r="J43" i="1"/>
  <c r="L42" i="1"/>
  <c r="U39" i="1"/>
  <c r="S160" i="1"/>
  <c r="J44" i="1"/>
  <c r="L43" i="1"/>
  <c r="U40" i="1"/>
  <c r="S161" i="1"/>
  <c r="J45" i="1"/>
  <c r="L44" i="1"/>
  <c r="U41" i="1"/>
  <c r="S162" i="1"/>
  <c r="J46" i="1"/>
  <c r="L45" i="1"/>
  <c r="U42" i="1"/>
  <c r="S163" i="1"/>
  <c r="J47" i="1"/>
  <c r="L46" i="1"/>
  <c r="S164" i="1"/>
  <c r="U43" i="1"/>
  <c r="J48" i="1"/>
  <c r="L47" i="1"/>
  <c r="U44" i="1"/>
  <c r="S165" i="1"/>
  <c r="J49" i="1"/>
  <c r="L48" i="1"/>
  <c r="S166" i="1"/>
  <c r="U45" i="1"/>
  <c r="J50" i="1"/>
  <c r="L49" i="1"/>
  <c r="U46" i="1"/>
  <c r="S167" i="1"/>
  <c r="J51" i="1"/>
  <c r="L50" i="1"/>
  <c r="S168" i="1"/>
  <c r="U47" i="1"/>
  <c r="J52" i="1"/>
  <c r="L51" i="1"/>
  <c r="S169" i="1"/>
  <c r="U48" i="1"/>
  <c r="J53" i="1"/>
  <c r="L52" i="1"/>
  <c r="S170" i="1"/>
  <c r="U49" i="1"/>
  <c r="J54" i="1"/>
  <c r="L53" i="1"/>
  <c r="S171" i="1"/>
  <c r="U50" i="1"/>
  <c r="J55" i="1"/>
  <c r="L54" i="1"/>
  <c r="U51" i="1"/>
  <c r="S172" i="1"/>
  <c r="J56" i="1"/>
  <c r="L55" i="1"/>
  <c r="S173" i="1"/>
  <c r="U52" i="1"/>
  <c r="J57" i="1"/>
  <c r="L56" i="1"/>
  <c r="S174" i="1"/>
  <c r="U53" i="1"/>
  <c r="J58" i="1"/>
  <c r="L57" i="1"/>
  <c r="U54" i="1"/>
  <c r="S175" i="1"/>
  <c r="J59" i="1"/>
  <c r="L58" i="1"/>
  <c r="U55" i="1"/>
  <c r="S176" i="1"/>
  <c r="J60" i="1"/>
  <c r="L59" i="1"/>
  <c r="S177" i="1"/>
  <c r="U56" i="1"/>
  <c r="J61" i="1"/>
  <c r="L60" i="1"/>
  <c r="S178" i="1"/>
  <c r="U57" i="1"/>
  <c r="J62" i="1"/>
  <c r="L61" i="1"/>
  <c r="S179" i="1"/>
  <c r="U58" i="1"/>
  <c r="J63" i="1"/>
  <c r="L62" i="1"/>
  <c r="U59" i="1"/>
  <c r="S180" i="1"/>
  <c r="J64" i="1"/>
  <c r="L63" i="1"/>
  <c r="U60" i="1"/>
  <c r="S181" i="1"/>
  <c r="J65" i="1"/>
  <c r="L64" i="1"/>
  <c r="U61" i="1"/>
  <c r="S182" i="1"/>
  <c r="J66" i="1"/>
  <c r="L65" i="1"/>
  <c r="U62" i="1"/>
  <c r="S183" i="1"/>
  <c r="J67" i="1"/>
  <c r="L66" i="1"/>
  <c r="U63" i="1"/>
  <c r="S184" i="1"/>
  <c r="J68" i="1"/>
  <c r="L67" i="1"/>
  <c r="U64" i="1"/>
  <c r="S185" i="1"/>
  <c r="J69" i="1"/>
  <c r="L68" i="1"/>
  <c r="S186" i="1"/>
  <c r="U65" i="1"/>
  <c r="J70" i="1"/>
  <c r="L69" i="1"/>
  <c r="U66" i="1"/>
  <c r="S187" i="1"/>
  <c r="J71" i="1"/>
  <c r="L70" i="1"/>
  <c r="U67" i="1"/>
  <c r="S188" i="1"/>
  <c r="J72" i="1"/>
  <c r="L71" i="1"/>
  <c r="S189" i="1"/>
  <c r="U68" i="1"/>
  <c r="J73" i="1"/>
  <c r="L72" i="1"/>
  <c r="S190" i="1"/>
  <c r="U69" i="1"/>
  <c r="J74" i="1"/>
  <c r="L73" i="1"/>
  <c r="S191" i="1"/>
  <c r="U70" i="1"/>
  <c r="J75" i="1"/>
  <c r="L74" i="1"/>
  <c r="S192" i="1"/>
  <c r="U71" i="1"/>
  <c r="J76" i="1"/>
  <c r="L75" i="1"/>
  <c r="U72" i="1"/>
  <c r="S193" i="1"/>
  <c r="J77" i="1"/>
  <c r="L76" i="1"/>
  <c r="S194" i="1"/>
  <c r="U73" i="1"/>
  <c r="J78" i="1"/>
  <c r="L77" i="1"/>
  <c r="U74" i="1"/>
  <c r="S195" i="1"/>
  <c r="J79" i="1"/>
  <c r="L78" i="1"/>
  <c r="U75" i="1"/>
  <c r="S196" i="1"/>
  <c r="J80" i="1"/>
  <c r="L79" i="1"/>
  <c r="S197" i="1"/>
  <c r="U76" i="1"/>
  <c r="J81" i="1"/>
  <c r="L80" i="1"/>
  <c r="U77" i="1"/>
  <c r="S198" i="1"/>
  <c r="J82" i="1"/>
  <c r="L81" i="1"/>
  <c r="S199" i="1"/>
  <c r="U78" i="1"/>
  <c r="J83" i="1"/>
  <c r="L82" i="1"/>
  <c r="S200" i="1"/>
  <c r="U79" i="1"/>
  <c r="J84" i="1"/>
  <c r="L83" i="1"/>
  <c r="S201" i="1"/>
  <c r="U80" i="1"/>
  <c r="J85" i="1"/>
  <c r="L84" i="1"/>
  <c r="S202" i="1"/>
  <c r="U81" i="1"/>
  <c r="J86" i="1"/>
  <c r="L85" i="1"/>
  <c r="S203" i="1"/>
  <c r="U82" i="1"/>
  <c r="J87" i="1"/>
  <c r="L86" i="1"/>
  <c r="U83" i="1"/>
  <c r="S204" i="1"/>
  <c r="J88" i="1"/>
  <c r="L87" i="1"/>
  <c r="S205" i="1"/>
  <c r="U84" i="1"/>
  <c r="J89" i="1"/>
  <c r="L88" i="1"/>
  <c r="S206" i="1"/>
  <c r="U85" i="1"/>
  <c r="J90" i="1"/>
  <c r="L89" i="1"/>
  <c r="U86" i="1"/>
  <c r="S207" i="1"/>
  <c r="J91" i="1"/>
  <c r="L90" i="1"/>
  <c r="U87" i="1"/>
  <c r="S208" i="1"/>
  <c r="J92" i="1"/>
  <c r="L91" i="1"/>
  <c r="U88" i="1"/>
  <c r="S209" i="1"/>
  <c r="J93" i="1"/>
  <c r="L92" i="1"/>
  <c r="S210" i="1"/>
  <c r="U89" i="1"/>
  <c r="J94" i="1"/>
  <c r="L93" i="1"/>
  <c r="U90" i="1"/>
  <c r="S211" i="1"/>
  <c r="J95" i="1"/>
  <c r="L94" i="1"/>
  <c r="S212" i="1"/>
  <c r="U91" i="1"/>
  <c r="J96" i="1"/>
  <c r="L95" i="1"/>
  <c r="U92" i="1"/>
  <c r="S213" i="1"/>
  <c r="J97" i="1"/>
  <c r="L96" i="1"/>
  <c r="U93" i="1"/>
  <c r="S214" i="1"/>
  <c r="J98" i="1"/>
  <c r="L97" i="1"/>
  <c r="U94" i="1"/>
  <c r="S215" i="1"/>
  <c r="J99" i="1"/>
  <c r="L98" i="1"/>
  <c r="S216" i="1"/>
  <c r="U95" i="1"/>
  <c r="J100" i="1"/>
  <c r="L99" i="1"/>
  <c r="U96" i="1"/>
  <c r="S217" i="1"/>
  <c r="J101" i="1"/>
  <c r="L100" i="1"/>
  <c r="U97" i="1"/>
  <c r="S218" i="1"/>
  <c r="J102" i="1"/>
  <c r="L101" i="1"/>
  <c r="S219" i="1"/>
  <c r="U98" i="1"/>
  <c r="J103" i="1"/>
  <c r="L102" i="1"/>
  <c r="U99" i="1"/>
  <c r="S220" i="1"/>
  <c r="J104" i="1"/>
  <c r="L103" i="1"/>
  <c r="S221" i="1"/>
  <c r="U100" i="1"/>
  <c r="J105" i="1"/>
  <c r="L104" i="1"/>
  <c r="S222" i="1"/>
  <c r="U101" i="1"/>
  <c r="J106" i="1"/>
  <c r="L105" i="1"/>
  <c r="U102" i="1"/>
  <c r="S223" i="1"/>
  <c r="J107" i="1"/>
  <c r="L106" i="1"/>
  <c r="S224" i="1"/>
  <c r="U103" i="1"/>
  <c r="J108" i="1"/>
  <c r="L107" i="1"/>
  <c r="U104" i="1"/>
  <c r="S225" i="1"/>
  <c r="J109" i="1"/>
  <c r="L108" i="1"/>
  <c r="U105" i="1"/>
  <c r="S226" i="1"/>
  <c r="J110" i="1"/>
  <c r="L109" i="1"/>
  <c r="U106" i="1"/>
  <c r="S227" i="1"/>
  <c r="J111" i="1"/>
  <c r="L110" i="1"/>
  <c r="S228" i="1"/>
  <c r="U107" i="1"/>
  <c r="J112" i="1"/>
  <c r="L111" i="1"/>
  <c r="S229" i="1"/>
  <c r="U108" i="1"/>
  <c r="J113" i="1"/>
  <c r="L112" i="1"/>
  <c r="U109" i="1"/>
  <c r="S230" i="1"/>
  <c r="J114" i="1"/>
  <c r="L113" i="1"/>
  <c r="U110" i="1"/>
  <c r="S231" i="1"/>
  <c r="J115" i="1"/>
  <c r="L114" i="1"/>
  <c r="U111" i="1"/>
  <c r="S232" i="1"/>
  <c r="J116" i="1"/>
  <c r="L115" i="1"/>
  <c r="U112" i="1"/>
  <c r="S233" i="1"/>
  <c r="J117" i="1"/>
  <c r="L116" i="1"/>
  <c r="U113" i="1"/>
  <c r="S234" i="1"/>
  <c r="J118" i="1"/>
  <c r="L117" i="1"/>
  <c r="U114" i="1"/>
  <c r="S235" i="1"/>
  <c r="J119" i="1"/>
  <c r="L118" i="1"/>
  <c r="S236" i="1"/>
  <c r="U115" i="1"/>
  <c r="J120" i="1"/>
  <c r="L119" i="1"/>
  <c r="U116" i="1"/>
  <c r="S237" i="1"/>
  <c r="J121" i="1"/>
  <c r="L120" i="1"/>
  <c r="U117" i="1"/>
  <c r="S238" i="1"/>
  <c r="J122" i="1"/>
  <c r="L121" i="1"/>
  <c r="U118" i="1"/>
  <c r="S239" i="1"/>
  <c r="J123" i="1"/>
  <c r="L122" i="1"/>
  <c r="U119" i="1"/>
  <c r="S240" i="1"/>
  <c r="J124" i="1"/>
  <c r="L123" i="1"/>
  <c r="S241" i="1"/>
  <c r="U120" i="1"/>
  <c r="J125" i="1"/>
  <c r="L124" i="1"/>
  <c r="U121" i="1"/>
  <c r="S242" i="1"/>
  <c r="J126" i="1"/>
  <c r="L125" i="1"/>
  <c r="S243" i="1"/>
  <c r="U122" i="1"/>
  <c r="J127" i="1"/>
  <c r="L126" i="1"/>
  <c r="U123" i="1"/>
  <c r="S244" i="1"/>
  <c r="J128" i="1"/>
  <c r="L127" i="1"/>
  <c r="U124" i="1"/>
  <c r="S245" i="1"/>
  <c r="J129" i="1"/>
  <c r="L128" i="1"/>
  <c r="U125" i="1"/>
  <c r="S246" i="1"/>
  <c r="L129" i="1"/>
  <c r="T9" i="1"/>
  <c r="V9" i="1"/>
  <c r="J130" i="1"/>
  <c r="O129" i="1"/>
  <c r="U126" i="1"/>
  <c r="S247" i="1"/>
  <c r="J131" i="1"/>
  <c r="L130" i="1"/>
  <c r="O130" i="1"/>
  <c r="T10" i="1"/>
  <c r="V10" i="1"/>
  <c r="S248" i="1"/>
  <c r="U127" i="1"/>
  <c r="T11" i="1"/>
  <c r="V11" i="1"/>
  <c r="J132" i="1"/>
  <c r="O131" i="1"/>
  <c r="L131" i="1"/>
  <c r="U128" i="1"/>
  <c r="S249" i="1"/>
  <c r="T12" i="1"/>
  <c r="V12" i="1"/>
  <c r="O132" i="1"/>
  <c r="J133" i="1"/>
  <c r="L132" i="1"/>
  <c r="S250" i="1"/>
  <c r="U129" i="1"/>
  <c r="O133" i="1"/>
  <c r="J134" i="1"/>
  <c r="L133" i="1"/>
  <c r="T13" i="1"/>
  <c r="V13" i="1"/>
  <c r="S251" i="1"/>
  <c r="U130" i="1"/>
  <c r="O134" i="1"/>
  <c r="J135" i="1"/>
  <c r="T14" i="1"/>
  <c r="V14" i="1"/>
  <c r="L134" i="1"/>
  <c r="S252" i="1"/>
  <c r="U131" i="1"/>
  <c r="O135" i="1"/>
  <c r="J136" i="1"/>
  <c r="T15" i="1"/>
  <c r="V15" i="1"/>
  <c r="L135" i="1"/>
  <c r="U132" i="1"/>
  <c r="S253" i="1"/>
  <c r="T16" i="1"/>
  <c r="V16" i="1"/>
  <c r="J137" i="1"/>
  <c r="O136" i="1"/>
  <c r="L136" i="1"/>
  <c r="U133" i="1"/>
  <c r="S254" i="1"/>
  <c r="O137" i="1"/>
  <c r="T17" i="1"/>
  <c r="V17" i="1"/>
  <c r="J138" i="1"/>
  <c r="L137" i="1"/>
  <c r="U134" i="1"/>
  <c r="S255" i="1"/>
  <c r="T18" i="1"/>
  <c r="V18" i="1"/>
  <c r="J139" i="1"/>
  <c r="O138" i="1"/>
  <c r="L138" i="1"/>
  <c r="S256" i="1"/>
  <c r="U135" i="1"/>
  <c r="J140" i="1"/>
  <c r="T19" i="1"/>
  <c r="V19" i="1"/>
  <c r="O139" i="1"/>
  <c r="L139" i="1"/>
  <c r="U136" i="1"/>
  <c r="S257" i="1"/>
  <c r="T20" i="1"/>
  <c r="V20" i="1"/>
  <c r="J141" i="1"/>
  <c r="O140" i="1"/>
  <c r="L140" i="1"/>
  <c r="S258" i="1"/>
  <c r="U137" i="1"/>
  <c r="O141" i="1"/>
  <c r="J142" i="1"/>
  <c r="L141" i="1"/>
  <c r="T21" i="1"/>
  <c r="V21" i="1"/>
  <c r="U138" i="1"/>
  <c r="S259" i="1"/>
  <c r="O142" i="1"/>
  <c r="J143" i="1"/>
  <c r="T22" i="1"/>
  <c r="V22" i="1"/>
  <c r="L142" i="1"/>
  <c r="U139" i="1"/>
  <c r="S260" i="1"/>
  <c r="O143" i="1"/>
  <c r="J144" i="1"/>
  <c r="T23" i="1"/>
  <c r="V23" i="1"/>
  <c r="L143" i="1"/>
  <c r="U140" i="1"/>
  <c r="S261" i="1"/>
  <c r="T24" i="1"/>
  <c r="V24" i="1"/>
  <c r="J145" i="1"/>
  <c r="O144" i="1"/>
  <c r="L144" i="1"/>
  <c r="S262" i="1"/>
  <c r="U141" i="1"/>
  <c r="O145" i="1"/>
  <c r="T25" i="1"/>
  <c r="V25" i="1"/>
  <c r="J146" i="1"/>
  <c r="L145" i="1"/>
  <c r="U142" i="1"/>
  <c r="S263" i="1"/>
  <c r="J147" i="1"/>
  <c r="O146" i="1"/>
  <c r="L146" i="1"/>
  <c r="T26" i="1"/>
  <c r="V26" i="1"/>
  <c r="S264" i="1"/>
  <c r="U143" i="1"/>
  <c r="T27" i="1"/>
  <c r="V27" i="1"/>
  <c r="J148" i="1"/>
  <c r="O147" i="1"/>
  <c r="L147" i="1"/>
  <c r="S265" i="1"/>
  <c r="U144" i="1"/>
  <c r="L148" i="1"/>
  <c r="O148" i="1"/>
  <c r="T28" i="1"/>
  <c r="V28" i="1"/>
  <c r="J149" i="1"/>
  <c r="S266" i="1"/>
  <c r="U145" i="1"/>
  <c r="J150" i="1"/>
  <c r="O149" i="1"/>
  <c r="L149" i="1"/>
  <c r="T29" i="1"/>
  <c r="V29" i="1"/>
  <c r="U146" i="1"/>
  <c r="S267" i="1"/>
  <c r="L150" i="1"/>
  <c r="O150" i="1"/>
  <c r="T30" i="1"/>
  <c r="V30" i="1"/>
  <c r="J151" i="1"/>
  <c r="U147" i="1"/>
  <c r="S268" i="1"/>
  <c r="O151" i="1"/>
  <c r="J152" i="1"/>
  <c r="T31" i="1"/>
  <c r="V31" i="1"/>
  <c r="L151" i="1"/>
  <c r="U148" i="1"/>
  <c r="S269" i="1"/>
  <c r="J153" i="1"/>
  <c r="O152" i="1"/>
  <c r="L152" i="1"/>
  <c r="T32" i="1"/>
  <c r="V32" i="1"/>
  <c r="U149" i="1"/>
  <c r="S270" i="1"/>
  <c r="T33" i="1"/>
  <c r="V33" i="1"/>
  <c r="O153" i="1"/>
  <c r="J154" i="1"/>
  <c r="L153" i="1"/>
  <c r="S271" i="1"/>
  <c r="U150" i="1"/>
  <c r="T34" i="1"/>
  <c r="V34" i="1"/>
  <c r="O154" i="1"/>
  <c r="J155" i="1"/>
  <c r="L154" i="1"/>
  <c r="S272" i="1"/>
  <c r="U151" i="1"/>
  <c r="J156" i="1"/>
  <c r="O155" i="1"/>
  <c r="T35" i="1"/>
  <c r="V35" i="1"/>
  <c r="L155" i="1"/>
  <c r="U152" i="1"/>
  <c r="S273" i="1"/>
  <c r="O156" i="1"/>
  <c r="J157" i="1"/>
  <c r="T36" i="1"/>
  <c r="V36" i="1"/>
  <c r="L156" i="1"/>
  <c r="S274" i="1"/>
  <c r="U153" i="1"/>
  <c r="J158" i="1"/>
  <c r="O157" i="1"/>
  <c r="T37" i="1"/>
  <c r="V37" i="1"/>
  <c r="L157" i="1"/>
  <c r="S275" i="1"/>
  <c r="U154" i="1"/>
  <c r="L158" i="1"/>
  <c r="T38" i="1"/>
  <c r="V38" i="1"/>
  <c r="J159" i="1"/>
  <c r="O158" i="1"/>
  <c r="S276" i="1"/>
  <c r="U155" i="1"/>
  <c r="J160" i="1"/>
  <c r="O159" i="1"/>
  <c r="T39" i="1"/>
  <c r="V39" i="1"/>
  <c r="L159" i="1"/>
  <c r="U156" i="1"/>
  <c r="S277" i="1"/>
  <c r="O160" i="1"/>
  <c r="J161" i="1"/>
  <c r="T40" i="1"/>
  <c r="V40" i="1"/>
  <c r="L160" i="1"/>
  <c r="U157" i="1"/>
  <c r="S278" i="1"/>
  <c r="O161" i="1"/>
  <c r="T41" i="1"/>
  <c r="V41" i="1"/>
  <c r="L161" i="1"/>
  <c r="J162" i="1"/>
  <c r="U158" i="1"/>
  <c r="S279" i="1"/>
  <c r="J163" i="1"/>
  <c r="T42" i="1"/>
  <c r="V42" i="1"/>
  <c r="O162" i="1"/>
  <c r="L162" i="1"/>
  <c r="S280" i="1"/>
  <c r="U159" i="1"/>
  <c r="O163" i="1"/>
  <c r="T43" i="1"/>
  <c r="V43" i="1"/>
  <c r="J164" i="1"/>
  <c r="L163" i="1"/>
  <c r="S281" i="1"/>
  <c r="U160" i="1"/>
  <c r="O164" i="1"/>
  <c r="T44" i="1"/>
  <c r="V44" i="1"/>
  <c r="J165" i="1"/>
  <c r="L164" i="1"/>
  <c r="S282" i="1"/>
  <c r="U161" i="1"/>
  <c r="T45" i="1"/>
  <c r="V45" i="1"/>
  <c r="O165" i="1"/>
  <c r="J166" i="1"/>
  <c r="L165" i="1"/>
  <c r="U162" i="1"/>
  <c r="S283" i="1"/>
  <c r="J167" i="1"/>
  <c r="O166" i="1"/>
  <c r="L166" i="1"/>
  <c r="T46" i="1"/>
  <c r="V46" i="1"/>
  <c r="S284" i="1"/>
  <c r="U163" i="1"/>
  <c r="O167" i="1"/>
  <c r="T47" i="1"/>
  <c r="V47" i="1"/>
  <c r="J168" i="1"/>
  <c r="L167" i="1"/>
  <c r="U164" i="1"/>
  <c r="S285" i="1"/>
  <c r="O168" i="1"/>
  <c r="J169" i="1"/>
  <c r="T48" i="1"/>
  <c r="V48" i="1"/>
  <c r="L168" i="1"/>
  <c r="S286" i="1"/>
  <c r="U165" i="1"/>
  <c r="J170" i="1"/>
  <c r="T49" i="1"/>
  <c r="V49" i="1"/>
  <c r="O169" i="1"/>
  <c r="L169" i="1"/>
  <c r="S287" i="1"/>
  <c r="U166" i="1"/>
  <c r="T50" i="1"/>
  <c r="V50" i="1"/>
  <c r="L170" i="1"/>
  <c r="O170" i="1"/>
  <c r="J171" i="1"/>
  <c r="U167" i="1"/>
  <c r="S288" i="1"/>
  <c r="L171" i="1"/>
  <c r="J172" i="1"/>
  <c r="T51" i="1"/>
  <c r="V51" i="1"/>
  <c r="O171" i="1"/>
  <c r="S289" i="1"/>
  <c r="U168" i="1"/>
  <c r="T52" i="1"/>
  <c r="V52" i="1"/>
  <c r="L172" i="1"/>
  <c r="J173" i="1"/>
  <c r="O172" i="1"/>
  <c r="S290" i="1"/>
  <c r="U169" i="1"/>
  <c r="O173" i="1"/>
  <c r="L173" i="1"/>
  <c r="T53" i="1"/>
  <c r="V53" i="1"/>
  <c r="J174" i="1"/>
  <c r="S291" i="1"/>
  <c r="U170" i="1"/>
  <c r="T54" i="1"/>
  <c r="V54" i="1"/>
  <c r="J175" i="1"/>
  <c r="O174" i="1"/>
  <c r="L174" i="1"/>
  <c r="U171" i="1"/>
  <c r="S292" i="1"/>
  <c r="J176" i="1"/>
  <c r="O175" i="1"/>
  <c r="T55" i="1"/>
  <c r="V55" i="1"/>
  <c r="L175" i="1"/>
  <c r="U172" i="1"/>
  <c r="S293" i="1"/>
  <c r="J177" i="1"/>
  <c r="O176" i="1"/>
  <c r="T56" i="1"/>
  <c r="V56" i="1"/>
  <c r="L176" i="1"/>
  <c r="S294" i="1"/>
  <c r="U173" i="1"/>
  <c r="O177" i="1"/>
  <c r="J178" i="1"/>
  <c r="T57" i="1"/>
  <c r="V57" i="1"/>
  <c r="L177" i="1"/>
  <c r="S295" i="1"/>
  <c r="U174" i="1"/>
  <c r="J179" i="1"/>
  <c r="O178" i="1"/>
  <c r="T58" i="1"/>
  <c r="V58" i="1"/>
  <c r="L178" i="1"/>
  <c r="S296" i="1"/>
  <c r="U175" i="1"/>
  <c r="L179" i="1"/>
  <c r="J180" i="1"/>
  <c r="T59" i="1"/>
  <c r="V59" i="1"/>
  <c r="O179" i="1"/>
  <c r="U176" i="1"/>
  <c r="S297" i="1"/>
  <c r="J181" i="1"/>
  <c r="T60" i="1"/>
  <c r="V60" i="1"/>
  <c r="O180" i="1"/>
  <c r="L180" i="1"/>
  <c r="U177" i="1"/>
  <c r="S298" i="1"/>
  <c r="T61" i="1"/>
  <c r="V61" i="1"/>
  <c r="O181" i="1"/>
  <c r="J182" i="1"/>
  <c r="L181" i="1"/>
  <c r="U178" i="1"/>
  <c r="S299" i="1"/>
  <c r="J183" i="1"/>
  <c r="T62" i="1"/>
  <c r="V62" i="1"/>
  <c r="O182" i="1"/>
  <c r="L182" i="1"/>
  <c r="U179" i="1"/>
  <c r="S300" i="1"/>
  <c r="J184" i="1"/>
  <c r="T63" i="1"/>
  <c r="V63" i="1"/>
  <c r="O183" i="1"/>
  <c r="L183" i="1"/>
  <c r="U180" i="1"/>
  <c r="S301" i="1"/>
  <c r="O184" i="1"/>
  <c r="T64" i="1"/>
  <c r="V64" i="1"/>
  <c r="J185" i="1"/>
  <c r="L184" i="1"/>
  <c r="U181" i="1"/>
  <c r="S302" i="1"/>
  <c r="J186" i="1"/>
  <c r="O185" i="1"/>
  <c r="T65" i="1"/>
  <c r="V65" i="1"/>
  <c r="L185" i="1"/>
  <c r="U182" i="1"/>
  <c r="S303" i="1"/>
  <c r="O186" i="1"/>
  <c r="T66" i="1"/>
  <c r="V66" i="1"/>
  <c r="J187" i="1"/>
  <c r="L186" i="1"/>
  <c r="U183" i="1"/>
  <c r="S304" i="1"/>
  <c r="O187" i="1"/>
  <c r="T67" i="1"/>
  <c r="V67" i="1"/>
  <c r="J188" i="1"/>
  <c r="L187" i="1"/>
  <c r="U184" i="1"/>
  <c r="S305" i="1"/>
  <c r="O188" i="1"/>
  <c r="J189" i="1"/>
  <c r="T68" i="1"/>
  <c r="V68" i="1"/>
  <c r="L188" i="1"/>
  <c r="U185" i="1"/>
  <c r="S306" i="1"/>
  <c r="T69" i="1"/>
  <c r="V69" i="1"/>
  <c r="J190" i="1"/>
  <c r="O189" i="1"/>
  <c r="L189" i="1"/>
  <c r="U186" i="1"/>
  <c r="S307" i="1"/>
  <c r="O190" i="1"/>
  <c r="J191" i="1"/>
  <c r="L190" i="1"/>
  <c r="T70" i="1"/>
  <c r="V70" i="1"/>
  <c r="S308" i="1"/>
  <c r="U187" i="1"/>
  <c r="O191" i="1"/>
  <c r="T71" i="1"/>
  <c r="V71" i="1"/>
  <c r="L191" i="1"/>
  <c r="J192" i="1"/>
  <c r="S309" i="1"/>
  <c r="U188" i="1"/>
  <c r="O192" i="1"/>
  <c r="T72" i="1"/>
  <c r="V72" i="1"/>
  <c r="J193" i="1"/>
  <c r="L192" i="1"/>
  <c r="U189" i="1"/>
  <c r="S310" i="1"/>
  <c r="O193" i="1"/>
  <c r="T73" i="1"/>
  <c r="V73" i="1"/>
  <c r="J194" i="1"/>
  <c r="L193" i="1"/>
  <c r="U190" i="1"/>
  <c r="S311" i="1"/>
  <c r="T74" i="1"/>
  <c r="V74" i="1"/>
  <c r="O194" i="1"/>
  <c r="J195" i="1"/>
  <c r="L194" i="1"/>
  <c r="S312" i="1"/>
  <c r="U191" i="1"/>
  <c r="T75" i="1"/>
  <c r="V75" i="1"/>
  <c r="J196" i="1"/>
  <c r="O195" i="1"/>
  <c r="L195" i="1"/>
  <c r="U192" i="1"/>
  <c r="S313" i="1"/>
  <c r="J197" i="1"/>
  <c r="T76" i="1"/>
  <c r="V76" i="1"/>
  <c r="O196" i="1"/>
  <c r="L196" i="1"/>
  <c r="U193" i="1"/>
  <c r="S314" i="1"/>
  <c r="J198" i="1"/>
  <c r="T77" i="1"/>
  <c r="V77" i="1"/>
  <c r="O197" i="1"/>
  <c r="L197" i="1"/>
  <c r="U194" i="1"/>
  <c r="S315" i="1"/>
  <c r="T78" i="1"/>
  <c r="V78" i="1"/>
  <c r="O198" i="1"/>
  <c r="J199" i="1"/>
  <c r="L198" i="1"/>
  <c r="U195" i="1"/>
  <c r="S316" i="1"/>
  <c r="J200" i="1"/>
  <c r="O199" i="1"/>
  <c r="T79" i="1"/>
  <c r="V79" i="1"/>
  <c r="L199" i="1"/>
  <c r="U196" i="1"/>
  <c r="S317" i="1"/>
  <c r="O200" i="1"/>
  <c r="J201" i="1"/>
  <c r="T80" i="1"/>
  <c r="V80" i="1"/>
  <c r="L200" i="1"/>
  <c r="S318" i="1"/>
  <c r="U197" i="1"/>
  <c r="T81" i="1"/>
  <c r="V81" i="1"/>
  <c r="J202" i="1"/>
  <c r="O201" i="1"/>
  <c r="L201" i="1"/>
  <c r="U198" i="1"/>
  <c r="S319" i="1"/>
  <c r="T82" i="1"/>
  <c r="V82" i="1"/>
  <c r="L202" i="1"/>
  <c r="O202" i="1"/>
  <c r="J203" i="1"/>
  <c r="S320" i="1"/>
  <c r="U199" i="1"/>
  <c r="O203" i="1"/>
  <c r="J204" i="1"/>
  <c r="T83" i="1"/>
  <c r="V83" i="1"/>
  <c r="L203" i="1"/>
  <c r="S321" i="1"/>
  <c r="U200" i="1"/>
  <c r="L204" i="1"/>
  <c r="T84" i="1"/>
  <c r="V84" i="1"/>
  <c r="O204" i="1"/>
  <c r="J205" i="1"/>
  <c r="S322" i="1"/>
  <c r="U201" i="1"/>
  <c r="O205" i="1"/>
  <c r="T85" i="1"/>
  <c r="V85" i="1"/>
  <c r="J206" i="1"/>
  <c r="L205" i="1"/>
  <c r="U202" i="1"/>
  <c r="S323" i="1"/>
  <c r="L206" i="1"/>
  <c r="T86" i="1"/>
  <c r="V86" i="1"/>
  <c r="O206" i="1"/>
  <c r="J207" i="1"/>
  <c r="U203" i="1"/>
  <c r="S324" i="1"/>
  <c r="O207" i="1"/>
  <c r="T87" i="1"/>
  <c r="V87" i="1"/>
  <c r="J208" i="1"/>
  <c r="L207" i="1"/>
  <c r="U204" i="1"/>
  <c r="S325" i="1"/>
  <c r="O208" i="1"/>
  <c r="T88" i="1"/>
  <c r="V88" i="1"/>
  <c r="J209" i="1"/>
  <c r="L208" i="1"/>
  <c r="S326" i="1"/>
  <c r="U205" i="1"/>
  <c r="T89" i="1"/>
  <c r="V89" i="1"/>
  <c r="J210" i="1"/>
  <c r="L209" i="1"/>
  <c r="O209" i="1"/>
  <c r="S327" i="1"/>
  <c r="U206" i="1"/>
  <c r="O210" i="1"/>
  <c r="J211" i="1"/>
  <c r="T90" i="1"/>
  <c r="V90" i="1"/>
  <c r="L210" i="1"/>
  <c r="U207" i="1"/>
  <c r="S328" i="1"/>
  <c r="J212" i="1"/>
  <c r="O211" i="1"/>
  <c r="T91" i="1"/>
  <c r="V91" i="1"/>
  <c r="L211" i="1"/>
  <c r="S329" i="1"/>
  <c r="U208" i="1"/>
  <c r="T92" i="1"/>
  <c r="V92" i="1"/>
  <c r="J213" i="1"/>
  <c r="O212" i="1"/>
  <c r="L212" i="1"/>
  <c r="S330" i="1"/>
  <c r="U209" i="1"/>
  <c r="J214" i="1"/>
  <c r="O213" i="1"/>
  <c r="L213" i="1"/>
  <c r="T93" i="1"/>
  <c r="V93" i="1"/>
  <c r="S331" i="1"/>
  <c r="U210" i="1"/>
  <c r="T94" i="1"/>
  <c r="V94" i="1"/>
  <c r="O214" i="1"/>
  <c r="J215" i="1"/>
  <c r="L214" i="1"/>
  <c r="U211" i="1"/>
  <c r="S332" i="1"/>
  <c r="L215" i="1"/>
  <c r="J216" i="1"/>
  <c r="O215" i="1"/>
  <c r="T95" i="1"/>
  <c r="V95" i="1"/>
  <c r="S333" i="1"/>
  <c r="U212" i="1"/>
  <c r="O216" i="1"/>
  <c r="J217" i="1"/>
  <c r="T96" i="1"/>
  <c r="V96" i="1"/>
  <c r="L216" i="1"/>
  <c r="S334" i="1"/>
  <c r="U213" i="1"/>
  <c r="T97" i="1"/>
  <c r="V97" i="1"/>
  <c r="O217" i="1"/>
  <c r="J218" i="1"/>
  <c r="L217" i="1"/>
  <c r="S335" i="1"/>
  <c r="U214" i="1"/>
  <c r="O218" i="1"/>
  <c r="T98" i="1"/>
  <c r="V98" i="1"/>
  <c r="J219" i="1"/>
  <c r="L218" i="1"/>
  <c r="U215" i="1"/>
  <c r="S336" i="1"/>
  <c r="J220" i="1"/>
  <c r="T99" i="1"/>
  <c r="V99" i="1"/>
  <c r="O219" i="1"/>
  <c r="L219" i="1"/>
  <c r="S337" i="1"/>
  <c r="U216" i="1"/>
  <c r="O220" i="1"/>
  <c r="J221" i="1"/>
  <c r="T100" i="1"/>
  <c r="V100" i="1"/>
  <c r="L220" i="1"/>
  <c r="U217" i="1"/>
  <c r="S338" i="1"/>
  <c r="O221" i="1"/>
  <c r="L221" i="1"/>
  <c r="J222" i="1"/>
  <c r="T101" i="1"/>
  <c r="V101" i="1"/>
  <c r="S339" i="1"/>
  <c r="U218" i="1"/>
  <c r="L222" i="1"/>
  <c r="O222" i="1"/>
  <c r="J223" i="1"/>
  <c r="T102" i="1"/>
  <c r="V102" i="1"/>
  <c r="S340" i="1"/>
  <c r="U219" i="1"/>
  <c r="O223" i="1"/>
  <c r="J224" i="1"/>
  <c r="T103" i="1"/>
  <c r="V103" i="1"/>
  <c r="L223" i="1"/>
  <c r="S341" i="1"/>
  <c r="U220" i="1"/>
  <c r="J225" i="1"/>
  <c r="T104" i="1"/>
  <c r="V104" i="1"/>
  <c r="O224" i="1"/>
  <c r="L224" i="1"/>
  <c r="S342" i="1"/>
  <c r="U221" i="1"/>
  <c r="L225" i="1"/>
  <c r="T105" i="1"/>
  <c r="V105" i="1"/>
  <c r="O225" i="1"/>
  <c r="J226" i="1"/>
  <c r="S343" i="1"/>
  <c r="U222" i="1"/>
  <c r="J227" i="1"/>
  <c r="T106" i="1"/>
  <c r="V106" i="1"/>
  <c r="L226" i="1"/>
  <c r="O226" i="1"/>
  <c r="U223" i="1"/>
  <c r="S344" i="1"/>
  <c r="L227" i="1"/>
  <c r="T107" i="1"/>
  <c r="V107" i="1"/>
  <c r="J228" i="1"/>
  <c r="O227" i="1"/>
  <c r="U224" i="1"/>
  <c r="S345" i="1"/>
  <c r="J229" i="1"/>
  <c r="T108" i="1"/>
  <c r="V108" i="1"/>
  <c r="O228" i="1"/>
  <c r="L228" i="1"/>
  <c r="S346" i="1"/>
  <c r="U225" i="1"/>
  <c r="L229" i="1"/>
  <c r="T109" i="1"/>
  <c r="V109" i="1"/>
  <c r="O229" i="1"/>
  <c r="J230" i="1"/>
  <c r="U226" i="1"/>
  <c r="S347" i="1"/>
  <c r="T110" i="1"/>
  <c r="V110" i="1"/>
  <c r="J231" i="1"/>
  <c r="O230" i="1"/>
  <c r="L230" i="1"/>
  <c r="S348" i="1"/>
  <c r="U227" i="1"/>
  <c r="T111" i="1"/>
  <c r="V111" i="1"/>
  <c r="J232" i="1"/>
  <c r="O231" i="1"/>
  <c r="L231" i="1"/>
  <c r="S349" i="1"/>
  <c r="U228" i="1"/>
  <c r="O232" i="1"/>
  <c r="T112" i="1"/>
  <c r="V112" i="1"/>
  <c r="J233" i="1"/>
  <c r="L232" i="1"/>
  <c r="U229" i="1"/>
  <c r="S350" i="1"/>
  <c r="O233" i="1"/>
  <c r="J234" i="1"/>
  <c r="T113" i="1"/>
  <c r="V113" i="1"/>
  <c r="L233" i="1"/>
  <c r="U230" i="1"/>
  <c r="S351" i="1"/>
  <c r="J235" i="1"/>
  <c r="T114" i="1"/>
  <c r="V114" i="1"/>
  <c r="O234" i="1"/>
  <c r="L234" i="1"/>
  <c r="U231" i="1"/>
  <c r="S352" i="1"/>
  <c r="J236" i="1"/>
  <c r="T115" i="1"/>
  <c r="V115" i="1"/>
  <c r="O235" i="1"/>
  <c r="L235" i="1"/>
  <c r="S353" i="1"/>
  <c r="U232" i="1"/>
  <c r="J237" i="1"/>
  <c r="O236" i="1"/>
  <c r="L236" i="1"/>
  <c r="T116" i="1"/>
  <c r="V116" i="1"/>
  <c r="S354" i="1"/>
  <c r="U233" i="1"/>
  <c r="L237" i="1"/>
  <c r="J238" i="1"/>
  <c r="O237" i="1"/>
  <c r="T117" i="1"/>
  <c r="V117" i="1"/>
  <c r="U234" i="1"/>
  <c r="S355" i="1"/>
  <c r="J239" i="1"/>
  <c r="O238" i="1"/>
  <c r="L238" i="1"/>
  <c r="T118" i="1"/>
  <c r="V118" i="1"/>
  <c r="U235" i="1"/>
  <c r="S356" i="1"/>
  <c r="L239" i="1"/>
  <c r="O239" i="1"/>
  <c r="J240" i="1"/>
  <c r="T119" i="1"/>
  <c r="V119" i="1"/>
  <c r="S357" i="1"/>
  <c r="U236" i="1"/>
  <c r="O240" i="1"/>
  <c r="J241" i="1"/>
  <c r="T120" i="1"/>
  <c r="V120" i="1"/>
  <c r="L240" i="1"/>
  <c r="S358" i="1"/>
  <c r="U237" i="1"/>
  <c r="L241" i="1"/>
  <c r="J242" i="1"/>
  <c r="T121" i="1"/>
  <c r="V121" i="1"/>
  <c r="O241" i="1"/>
  <c r="S359" i="1"/>
  <c r="U238" i="1"/>
  <c r="O242" i="1"/>
  <c r="T122" i="1"/>
  <c r="V122" i="1"/>
  <c r="L242" i="1"/>
  <c r="J243" i="1"/>
  <c r="S360" i="1"/>
  <c r="U239" i="1"/>
  <c r="T123" i="1"/>
  <c r="V123" i="1"/>
  <c r="O243" i="1"/>
  <c r="L243" i="1"/>
  <c r="J244" i="1"/>
  <c r="U240" i="1"/>
  <c r="S361" i="1"/>
  <c r="T124" i="1"/>
  <c r="V124" i="1"/>
  <c r="O244" i="1"/>
  <c r="J245" i="1"/>
  <c r="L244" i="1"/>
  <c r="U241" i="1"/>
  <c r="S362" i="1"/>
  <c r="T125" i="1"/>
  <c r="V125" i="1"/>
  <c r="J246" i="1"/>
  <c r="O245" i="1"/>
  <c r="L245" i="1"/>
  <c r="S363" i="1"/>
  <c r="U242" i="1"/>
  <c r="T126" i="1"/>
  <c r="V126" i="1"/>
  <c r="L246" i="1"/>
  <c r="J247" i="1"/>
  <c r="O246" i="1"/>
  <c r="U243" i="1"/>
  <c r="S364" i="1"/>
  <c r="T127" i="1"/>
  <c r="V127" i="1"/>
  <c r="J248" i="1"/>
  <c r="O247" i="1"/>
  <c r="L247" i="1"/>
  <c r="U244" i="1"/>
  <c r="S365" i="1"/>
  <c r="T128" i="1"/>
  <c r="V128" i="1"/>
  <c r="L248" i="1"/>
  <c r="O248" i="1"/>
  <c r="J249" i="1"/>
  <c r="S366" i="1"/>
  <c r="U245" i="1"/>
  <c r="T129" i="1"/>
  <c r="V129" i="1"/>
  <c r="J250" i="1"/>
  <c r="O249" i="1"/>
  <c r="L249" i="1"/>
  <c r="U246" i="1"/>
  <c r="S367" i="1"/>
  <c r="T130" i="1"/>
  <c r="V130" i="1"/>
  <c r="J251" i="1"/>
  <c r="O250" i="1"/>
  <c r="L250" i="1"/>
  <c r="U247" i="1"/>
  <c r="S368" i="1"/>
  <c r="T131" i="1"/>
  <c r="V131" i="1"/>
  <c r="L251" i="1"/>
  <c r="J252" i="1"/>
  <c r="O251" i="1"/>
  <c r="S369" i="1"/>
  <c r="U248" i="1"/>
  <c r="J253" i="1"/>
  <c r="T132" i="1"/>
  <c r="V132" i="1"/>
  <c r="O252" i="1"/>
  <c r="L252" i="1"/>
  <c r="U249" i="1"/>
  <c r="S370" i="1"/>
  <c r="J254" i="1"/>
  <c r="T133" i="1"/>
  <c r="V133" i="1"/>
  <c r="O253" i="1"/>
  <c r="L253" i="1"/>
  <c r="U250" i="1"/>
  <c r="S371" i="1"/>
  <c r="T134" i="1"/>
  <c r="V134" i="1"/>
  <c r="O254" i="1"/>
  <c r="J255" i="1"/>
  <c r="L254" i="1"/>
  <c r="S372" i="1"/>
  <c r="U251" i="1"/>
  <c r="T135" i="1"/>
  <c r="V135" i="1"/>
  <c r="O255" i="1"/>
  <c r="J256" i="1"/>
  <c r="L255" i="1"/>
  <c r="U252" i="1"/>
  <c r="S373" i="1"/>
  <c r="T136" i="1"/>
  <c r="V136" i="1"/>
  <c r="L256" i="1"/>
  <c r="J257" i="1"/>
  <c r="O256" i="1"/>
  <c r="U253" i="1"/>
  <c r="S374" i="1"/>
  <c r="L257" i="1"/>
  <c r="T137" i="1"/>
  <c r="V137" i="1"/>
  <c r="O257" i="1"/>
  <c r="J258" i="1"/>
  <c r="S375" i="1"/>
  <c r="U254" i="1"/>
  <c r="L258" i="1"/>
  <c r="O258" i="1"/>
  <c r="J259" i="1"/>
  <c r="T138" i="1"/>
  <c r="V138" i="1"/>
  <c r="S376" i="1"/>
  <c r="U255" i="1"/>
  <c r="T139" i="1"/>
  <c r="V139" i="1"/>
  <c r="L259" i="1"/>
  <c r="O259" i="1"/>
  <c r="J260" i="1"/>
  <c r="S377" i="1"/>
  <c r="U256" i="1"/>
  <c r="J261" i="1"/>
  <c r="T140" i="1"/>
  <c r="V140" i="1"/>
  <c r="O260" i="1"/>
  <c r="L260" i="1"/>
  <c r="S378" i="1"/>
  <c r="U257" i="1"/>
  <c r="O261" i="1"/>
  <c r="T141" i="1"/>
  <c r="V141" i="1"/>
  <c r="L261" i="1"/>
  <c r="J262" i="1"/>
  <c r="S379" i="1"/>
  <c r="U258" i="1"/>
  <c r="J263" i="1"/>
  <c r="O262" i="1"/>
  <c r="L262" i="1"/>
  <c r="T142" i="1"/>
  <c r="V142" i="1"/>
  <c r="U259" i="1"/>
  <c r="S380" i="1"/>
  <c r="J264" i="1"/>
  <c r="O263" i="1"/>
  <c r="T143" i="1"/>
  <c r="V143" i="1"/>
  <c r="L263" i="1"/>
  <c r="S381" i="1"/>
  <c r="U260" i="1"/>
  <c r="J265" i="1"/>
  <c r="O264" i="1"/>
  <c r="L264" i="1"/>
  <c r="T144" i="1"/>
  <c r="V144" i="1"/>
  <c r="S382" i="1"/>
  <c r="U261" i="1"/>
  <c r="J266" i="1"/>
  <c r="L265" i="1"/>
  <c r="O265" i="1"/>
  <c r="T145" i="1"/>
  <c r="V145" i="1"/>
  <c r="U262" i="1"/>
  <c r="S383" i="1"/>
  <c r="O266" i="1"/>
  <c r="J267" i="1"/>
  <c r="T146" i="1"/>
  <c r="V146" i="1"/>
  <c r="L266" i="1"/>
  <c r="S384" i="1"/>
  <c r="U263" i="1"/>
  <c r="J268" i="1"/>
  <c r="O267" i="1"/>
  <c r="T147" i="1"/>
  <c r="V147" i="1"/>
  <c r="L267" i="1"/>
  <c r="S385" i="1"/>
  <c r="U264" i="1"/>
  <c r="T148" i="1"/>
  <c r="V148" i="1"/>
  <c r="L268" i="1"/>
  <c r="O268" i="1"/>
  <c r="J269" i="1"/>
  <c r="U265" i="1"/>
  <c r="S386" i="1"/>
  <c r="L269" i="1"/>
  <c r="O269" i="1"/>
  <c r="T149" i="1"/>
  <c r="V149" i="1"/>
  <c r="J270" i="1"/>
  <c r="S387" i="1"/>
  <c r="U266" i="1"/>
  <c r="T150" i="1"/>
  <c r="V150" i="1"/>
  <c r="L270" i="1"/>
  <c r="O270" i="1"/>
  <c r="J271" i="1"/>
  <c r="U267" i="1"/>
  <c r="S388" i="1"/>
  <c r="L271" i="1"/>
  <c r="J272" i="1"/>
  <c r="T151" i="1"/>
  <c r="V151" i="1"/>
  <c r="O271" i="1"/>
  <c r="S389" i="1"/>
  <c r="U268" i="1"/>
  <c r="O272" i="1"/>
  <c r="T152" i="1"/>
  <c r="V152" i="1"/>
  <c r="L272" i="1"/>
  <c r="J273" i="1"/>
  <c r="S390" i="1"/>
  <c r="U269" i="1"/>
  <c r="L273" i="1"/>
  <c r="O273" i="1"/>
  <c r="T153" i="1"/>
  <c r="V153" i="1"/>
  <c r="J274" i="1"/>
  <c r="U270" i="1"/>
  <c r="S391" i="1"/>
  <c r="J275" i="1"/>
  <c r="L274" i="1"/>
  <c r="O274" i="1"/>
  <c r="T154" i="1"/>
  <c r="V154" i="1"/>
  <c r="S392" i="1"/>
  <c r="U271" i="1"/>
  <c r="J276" i="1"/>
  <c r="L275" i="1"/>
  <c r="T155" i="1"/>
  <c r="V155" i="1"/>
  <c r="O275" i="1"/>
  <c r="U272" i="1"/>
  <c r="S393" i="1"/>
  <c r="O276" i="1"/>
  <c r="J277" i="1"/>
  <c r="T156" i="1"/>
  <c r="V156" i="1"/>
  <c r="L276" i="1"/>
  <c r="S394" i="1"/>
  <c r="U273" i="1"/>
  <c r="O277" i="1"/>
  <c r="J278" i="1"/>
  <c r="L277" i="1"/>
  <c r="T157" i="1"/>
  <c r="V157" i="1"/>
  <c r="S395" i="1"/>
  <c r="U274" i="1"/>
  <c r="T158" i="1"/>
  <c r="V158" i="1"/>
  <c r="L278" i="1"/>
  <c r="J279" i="1"/>
  <c r="O278" i="1"/>
  <c r="U275" i="1"/>
  <c r="S396" i="1"/>
  <c r="L279" i="1"/>
  <c r="J280" i="1"/>
  <c r="T159" i="1"/>
  <c r="V159" i="1"/>
  <c r="O279" i="1"/>
  <c r="S397" i="1"/>
  <c r="U276" i="1"/>
  <c r="O280" i="1"/>
  <c r="L280" i="1"/>
  <c r="T160" i="1"/>
  <c r="V160" i="1"/>
  <c r="J281" i="1"/>
  <c r="U277" i="1"/>
  <c r="S398" i="1"/>
  <c r="J282" i="1"/>
  <c r="T161" i="1"/>
  <c r="V161" i="1"/>
  <c r="L281" i="1"/>
  <c r="O281" i="1"/>
  <c r="S399" i="1"/>
  <c r="U278" i="1"/>
  <c r="T162" i="1"/>
  <c r="V162" i="1"/>
  <c r="J283" i="1"/>
  <c r="L282" i="1"/>
  <c r="O282" i="1"/>
  <c r="S400" i="1"/>
  <c r="U279" i="1"/>
  <c r="T163" i="1"/>
  <c r="V163" i="1"/>
  <c r="L283" i="1"/>
  <c r="J284" i="1"/>
  <c r="O283" i="1"/>
  <c r="S401" i="1"/>
  <c r="U280" i="1"/>
  <c r="J285" i="1"/>
  <c r="T164" i="1"/>
  <c r="V164" i="1"/>
  <c r="O284" i="1"/>
  <c r="L284" i="1"/>
  <c r="S402" i="1"/>
  <c r="U281" i="1"/>
  <c r="J286" i="1"/>
  <c r="L285" i="1"/>
  <c r="O285" i="1"/>
  <c r="T165" i="1"/>
  <c r="V165" i="1"/>
  <c r="S403" i="1"/>
  <c r="U282" i="1"/>
  <c r="J287" i="1"/>
  <c r="L286" i="1"/>
  <c r="T166" i="1"/>
  <c r="V166" i="1"/>
  <c r="O286" i="1"/>
  <c r="S404" i="1"/>
  <c r="U283" i="1"/>
  <c r="T167" i="1"/>
  <c r="V167" i="1"/>
  <c r="O287" i="1"/>
  <c r="L287" i="1"/>
  <c r="J288" i="1"/>
  <c r="S405" i="1"/>
  <c r="U284" i="1"/>
  <c r="T168" i="1"/>
  <c r="V168" i="1"/>
  <c r="L288" i="1"/>
  <c r="J289" i="1"/>
  <c r="O288" i="1"/>
  <c r="S406" i="1"/>
  <c r="U285" i="1"/>
  <c r="J290" i="1"/>
  <c r="T169" i="1"/>
  <c r="V169" i="1"/>
  <c r="O289" i="1"/>
  <c r="L289" i="1"/>
  <c r="S407" i="1"/>
  <c r="U286" i="1"/>
  <c r="T170" i="1"/>
  <c r="V170" i="1"/>
  <c r="L290" i="1"/>
  <c r="J291" i="1"/>
  <c r="O290" i="1"/>
  <c r="S408" i="1"/>
  <c r="U287" i="1"/>
  <c r="J292" i="1"/>
  <c r="O291" i="1"/>
  <c r="L291" i="1"/>
  <c r="T171" i="1"/>
  <c r="V171" i="1"/>
  <c r="S409" i="1"/>
  <c r="U288" i="1"/>
  <c r="T172" i="1"/>
  <c r="V172" i="1"/>
  <c r="J293" i="1"/>
  <c r="O292" i="1"/>
  <c r="L292" i="1"/>
  <c r="S410" i="1"/>
  <c r="U289" i="1"/>
  <c r="J294" i="1"/>
  <c r="O293" i="1"/>
  <c r="L293" i="1"/>
  <c r="T173" i="1"/>
  <c r="V173" i="1"/>
  <c r="U290" i="1"/>
  <c r="S411" i="1"/>
  <c r="J295" i="1"/>
  <c r="L294" i="1"/>
  <c r="T174" i="1"/>
  <c r="V174" i="1"/>
  <c r="O294" i="1"/>
  <c r="S412" i="1"/>
  <c r="U291" i="1"/>
  <c r="O295" i="1"/>
  <c r="J296" i="1"/>
  <c r="T175" i="1"/>
  <c r="V175" i="1"/>
  <c r="L295" i="1"/>
  <c r="S413" i="1"/>
  <c r="U292" i="1"/>
  <c r="T176" i="1"/>
  <c r="V176" i="1"/>
  <c r="O296" i="1"/>
  <c r="J297" i="1"/>
  <c r="L296" i="1"/>
  <c r="U293" i="1"/>
  <c r="S414" i="1"/>
  <c r="T177" i="1"/>
  <c r="V177" i="1"/>
  <c r="L297" i="1"/>
  <c r="J298" i="1"/>
  <c r="O297" i="1"/>
  <c r="U294" i="1"/>
  <c r="S415" i="1"/>
  <c r="J299" i="1"/>
  <c r="T178" i="1"/>
  <c r="V178" i="1"/>
  <c r="L298" i="1"/>
  <c r="O298" i="1"/>
  <c r="S416" i="1"/>
  <c r="U295" i="1"/>
  <c r="J300" i="1"/>
  <c r="O299" i="1"/>
  <c r="T179" i="1"/>
  <c r="V179" i="1"/>
  <c r="L299" i="1"/>
  <c r="S417" i="1"/>
  <c r="U296" i="1"/>
  <c r="T180" i="1"/>
  <c r="V180" i="1"/>
  <c r="L300" i="1"/>
  <c r="J301" i="1"/>
  <c r="O300" i="1"/>
  <c r="U297" i="1"/>
  <c r="S418" i="1"/>
  <c r="T181" i="1"/>
  <c r="V181" i="1"/>
  <c r="O301" i="1"/>
  <c r="L301" i="1"/>
  <c r="J302" i="1"/>
  <c r="S419" i="1"/>
  <c r="U298" i="1"/>
  <c r="J303" i="1"/>
  <c r="T182" i="1"/>
  <c r="V182" i="1"/>
  <c r="L302" i="1"/>
  <c r="O302" i="1"/>
  <c r="U299" i="1"/>
  <c r="S420" i="1"/>
  <c r="O303" i="1"/>
  <c r="J304" i="1"/>
  <c r="L303" i="1"/>
  <c r="T183" i="1"/>
  <c r="V183" i="1"/>
  <c r="S421" i="1"/>
  <c r="U300" i="1"/>
  <c r="O304" i="1"/>
  <c r="T184" i="1"/>
  <c r="V184" i="1"/>
  <c r="L304" i="1"/>
  <c r="J305" i="1"/>
  <c r="U301" i="1"/>
  <c r="S422" i="1"/>
  <c r="O305" i="1"/>
  <c r="T185" i="1"/>
  <c r="V185" i="1"/>
  <c r="L305" i="1"/>
  <c r="J306" i="1"/>
  <c r="S423" i="1"/>
  <c r="U302" i="1"/>
  <c r="T186" i="1"/>
  <c r="V186" i="1"/>
  <c r="J307" i="1"/>
  <c r="L306" i="1"/>
  <c r="O306" i="1"/>
  <c r="S424" i="1"/>
  <c r="U303" i="1"/>
  <c r="O307" i="1"/>
  <c r="L307" i="1"/>
  <c r="T187" i="1"/>
  <c r="V187" i="1"/>
  <c r="J308" i="1"/>
  <c r="U304" i="1"/>
  <c r="S425" i="1"/>
  <c r="O308" i="1"/>
  <c r="T188" i="1"/>
  <c r="V188" i="1"/>
  <c r="L308" i="1"/>
  <c r="J309" i="1"/>
  <c r="U305" i="1"/>
  <c r="S426" i="1"/>
  <c r="T189" i="1"/>
  <c r="V189" i="1"/>
  <c r="L309" i="1"/>
  <c r="J310" i="1"/>
  <c r="O309" i="1"/>
  <c r="U306" i="1"/>
  <c r="S427" i="1"/>
  <c r="T190" i="1"/>
  <c r="V190" i="1"/>
  <c r="L310" i="1"/>
  <c r="J311" i="1"/>
  <c r="O310" i="1"/>
  <c r="S428" i="1"/>
  <c r="U307" i="1"/>
  <c r="J312" i="1"/>
  <c r="O311" i="1"/>
  <c r="T191" i="1"/>
  <c r="V191" i="1"/>
  <c r="L311" i="1"/>
  <c r="S429" i="1"/>
  <c r="U308" i="1"/>
  <c r="T192" i="1"/>
  <c r="V192" i="1"/>
  <c r="O312" i="1"/>
  <c r="J313" i="1"/>
  <c r="L312" i="1"/>
  <c r="S430" i="1"/>
  <c r="U309" i="1"/>
  <c r="J314" i="1"/>
  <c r="O313" i="1"/>
  <c r="L313" i="1"/>
  <c r="T193" i="1"/>
  <c r="V193" i="1"/>
  <c r="S431" i="1"/>
  <c r="U310" i="1"/>
  <c r="J315" i="1"/>
  <c r="T194" i="1"/>
  <c r="V194" i="1"/>
  <c r="O314" i="1"/>
  <c r="L314" i="1"/>
  <c r="U311" i="1"/>
  <c r="S432" i="1"/>
  <c r="J316" i="1"/>
  <c r="O315" i="1"/>
  <c r="L315" i="1"/>
  <c r="T195" i="1"/>
  <c r="V195" i="1"/>
  <c r="S433" i="1"/>
  <c r="U312" i="1"/>
  <c r="O316" i="1"/>
  <c r="J317" i="1"/>
  <c r="L316" i="1"/>
  <c r="T196" i="1"/>
  <c r="V196" i="1"/>
  <c r="S434" i="1"/>
  <c r="U313" i="1"/>
  <c r="T197" i="1"/>
  <c r="V197" i="1"/>
  <c r="J318" i="1"/>
  <c r="L317" i="1"/>
  <c r="O317" i="1"/>
  <c r="U314" i="1"/>
  <c r="S435" i="1"/>
  <c r="T198" i="1"/>
  <c r="V198" i="1"/>
  <c r="J319" i="1"/>
  <c r="O318" i="1"/>
  <c r="L318" i="1"/>
  <c r="U315" i="1"/>
  <c r="S436" i="1"/>
  <c r="J320" i="1"/>
  <c r="L319" i="1"/>
  <c r="O319" i="1"/>
  <c r="T199" i="1"/>
  <c r="V199" i="1"/>
  <c r="U316" i="1"/>
  <c r="S437" i="1"/>
  <c r="O320" i="1"/>
  <c r="L320" i="1"/>
  <c r="T200" i="1"/>
  <c r="V200" i="1"/>
  <c r="J321" i="1"/>
  <c r="U317" i="1"/>
  <c r="S438" i="1"/>
  <c r="T201" i="1"/>
  <c r="V201" i="1"/>
  <c r="J322" i="1"/>
  <c r="L321" i="1"/>
  <c r="O321" i="1"/>
  <c r="U318" i="1"/>
  <c r="S439" i="1"/>
  <c r="O322" i="1"/>
  <c r="T202" i="1"/>
  <c r="V202" i="1"/>
  <c r="J323" i="1"/>
  <c r="L322" i="1"/>
  <c r="S440" i="1"/>
  <c r="U319" i="1"/>
  <c r="L323" i="1"/>
  <c r="J324" i="1"/>
  <c r="T203" i="1"/>
  <c r="V203" i="1"/>
  <c r="O323" i="1"/>
  <c r="S441" i="1"/>
  <c r="U320" i="1"/>
  <c r="O324" i="1"/>
  <c r="J325" i="1"/>
  <c r="L324" i="1"/>
  <c r="T204" i="1"/>
  <c r="V204" i="1"/>
  <c r="U321" i="1"/>
  <c r="S442" i="1"/>
  <c r="J326" i="1"/>
  <c r="T205" i="1"/>
  <c r="V205" i="1"/>
  <c r="L325" i="1"/>
  <c r="O325" i="1"/>
  <c r="S443" i="1"/>
  <c r="U322" i="1"/>
  <c r="T206" i="1"/>
  <c r="V206" i="1"/>
  <c r="O326" i="1"/>
  <c r="L326" i="1"/>
  <c r="J327" i="1"/>
  <c r="U323" i="1"/>
  <c r="S444" i="1"/>
  <c r="O327" i="1"/>
  <c r="J328" i="1"/>
  <c r="L327" i="1"/>
  <c r="T207" i="1"/>
  <c r="V207" i="1"/>
  <c r="U324" i="1"/>
  <c r="S445" i="1"/>
  <c r="O328" i="1"/>
  <c r="L328" i="1"/>
  <c r="J329" i="1"/>
  <c r="T208" i="1"/>
  <c r="V208" i="1"/>
  <c r="U325" i="1"/>
  <c r="S446" i="1"/>
  <c r="O329" i="1"/>
  <c r="T209" i="1"/>
  <c r="V209" i="1"/>
  <c r="L329" i="1"/>
  <c r="J330" i="1"/>
  <c r="S447" i="1"/>
  <c r="U326" i="1"/>
  <c r="T210" i="1"/>
  <c r="V210" i="1"/>
  <c r="J331" i="1"/>
  <c r="L330" i="1"/>
  <c r="O330" i="1"/>
  <c r="U327" i="1"/>
  <c r="S448" i="1"/>
  <c r="O331" i="1"/>
  <c r="T211" i="1"/>
  <c r="V211" i="1"/>
  <c r="J332" i="1"/>
  <c r="L331" i="1"/>
  <c r="U328" i="1"/>
  <c r="S449" i="1"/>
  <c r="O332" i="1"/>
  <c r="T212" i="1"/>
  <c r="V212" i="1"/>
  <c r="L332" i="1"/>
  <c r="J333" i="1"/>
  <c r="U329" i="1"/>
  <c r="S450" i="1"/>
  <c r="T213" i="1"/>
  <c r="V213" i="1"/>
  <c r="O333" i="1"/>
  <c r="J334" i="1"/>
  <c r="L333" i="1"/>
  <c r="S451" i="1"/>
  <c r="U330" i="1"/>
  <c r="J335" i="1"/>
  <c r="O334" i="1"/>
  <c r="L334" i="1"/>
  <c r="T214" i="1"/>
  <c r="V214" i="1"/>
  <c r="S452" i="1"/>
  <c r="U331" i="1"/>
  <c r="J336" i="1"/>
  <c r="T215" i="1"/>
  <c r="V215" i="1"/>
  <c r="L335" i="1"/>
  <c r="O335" i="1"/>
  <c r="S453" i="1"/>
  <c r="U332" i="1"/>
  <c r="J337" i="1"/>
  <c r="T216" i="1"/>
  <c r="V216" i="1"/>
  <c r="L336" i="1"/>
  <c r="O336" i="1"/>
  <c r="U333" i="1"/>
  <c r="S454" i="1"/>
  <c r="J338" i="1"/>
  <c r="T217" i="1"/>
  <c r="V217" i="1"/>
  <c r="O337" i="1"/>
  <c r="L337" i="1"/>
  <c r="S455" i="1"/>
  <c r="U334" i="1"/>
  <c r="O338" i="1"/>
  <c r="T218" i="1"/>
  <c r="V218" i="1"/>
  <c r="L338" i="1"/>
  <c r="J339" i="1"/>
  <c r="S456" i="1"/>
  <c r="U335" i="1"/>
  <c r="O339" i="1"/>
  <c r="J340" i="1"/>
  <c r="T219" i="1"/>
  <c r="V219" i="1"/>
  <c r="L339" i="1"/>
  <c r="U336" i="1"/>
  <c r="S457" i="1"/>
  <c r="O340" i="1"/>
  <c r="J341" i="1"/>
  <c r="L340" i="1"/>
  <c r="T220" i="1"/>
  <c r="V220" i="1"/>
  <c r="U337" i="1"/>
  <c r="S458" i="1"/>
  <c r="T221" i="1"/>
  <c r="V221" i="1"/>
  <c r="J342" i="1"/>
  <c r="O341" i="1"/>
  <c r="L341" i="1"/>
  <c r="S459" i="1"/>
  <c r="U338" i="1"/>
  <c r="J343" i="1"/>
  <c r="O342" i="1"/>
  <c r="T222" i="1"/>
  <c r="V222" i="1"/>
  <c r="L342" i="1"/>
  <c r="U339" i="1"/>
  <c r="S460" i="1"/>
  <c r="J344" i="1"/>
  <c r="T223" i="1"/>
  <c r="V223" i="1"/>
  <c r="O343" i="1"/>
  <c r="L343" i="1"/>
  <c r="U340" i="1"/>
  <c r="S461" i="1"/>
  <c r="O344" i="1"/>
  <c r="T224" i="1"/>
  <c r="V224" i="1"/>
  <c r="L344" i="1"/>
  <c r="J345" i="1"/>
  <c r="U341" i="1"/>
  <c r="S462" i="1"/>
  <c r="O345" i="1"/>
  <c r="L345" i="1"/>
  <c r="J346" i="1"/>
  <c r="T225" i="1"/>
  <c r="V225" i="1"/>
  <c r="S463" i="1"/>
  <c r="U342" i="1"/>
  <c r="J347" i="1"/>
  <c r="T226" i="1"/>
  <c r="V226" i="1"/>
  <c r="O346" i="1"/>
  <c r="L346" i="1"/>
  <c r="U343" i="1"/>
  <c r="S464" i="1"/>
  <c r="J348" i="1"/>
  <c r="T227" i="1"/>
  <c r="V227" i="1"/>
  <c r="O347" i="1"/>
  <c r="L347" i="1"/>
  <c r="U344" i="1"/>
  <c r="S465" i="1"/>
  <c r="T228" i="1"/>
  <c r="V228" i="1"/>
  <c r="J349" i="1"/>
  <c r="L348" i="1"/>
  <c r="O348" i="1"/>
  <c r="U345" i="1"/>
  <c r="S466" i="1"/>
  <c r="J350" i="1"/>
  <c r="T229" i="1"/>
  <c r="V229" i="1"/>
  <c r="L349" i="1"/>
  <c r="O349" i="1"/>
  <c r="S467" i="1"/>
  <c r="U346" i="1"/>
  <c r="O350" i="1"/>
  <c r="J351" i="1"/>
  <c r="L350" i="1"/>
  <c r="T230" i="1"/>
  <c r="V230" i="1"/>
  <c r="U347" i="1"/>
  <c r="S468" i="1"/>
  <c r="T231" i="1"/>
  <c r="V231" i="1"/>
  <c r="O351" i="1"/>
  <c r="L351" i="1"/>
  <c r="J352" i="1"/>
  <c r="S469" i="1"/>
  <c r="U348" i="1"/>
  <c r="O352" i="1"/>
  <c r="L352" i="1"/>
  <c r="T232" i="1"/>
  <c r="V232" i="1"/>
  <c r="J353" i="1"/>
  <c r="S470" i="1"/>
  <c r="U349" i="1"/>
  <c r="L353" i="1"/>
  <c r="T233" i="1"/>
  <c r="V233" i="1"/>
  <c r="O353" i="1"/>
  <c r="J354" i="1"/>
  <c r="U350" i="1"/>
  <c r="S471" i="1"/>
  <c r="O354" i="1"/>
  <c r="L354" i="1"/>
  <c r="T234" i="1"/>
  <c r="V234" i="1"/>
  <c r="J355" i="1"/>
  <c r="S472" i="1"/>
  <c r="U351" i="1"/>
  <c r="T235" i="1"/>
  <c r="V235" i="1"/>
  <c r="L355" i="1"/>
  <c r="O355" i="1"/>
  <c r="J356" i="1"/>
  <c r="U352" i="1"/>
  <c r="S473" i="1"/>
  <c r="J357" i="1"/>
  <c r="O356" i="1"/>
  <c r="L356" i="1"/>
  <c r="T236" i="1"/>
  <c r="V236" i="1"/>
  <c r="U353" i="1"/>
  <c r="S474" i="1"/>
  <c r="T237" i="1"/>
  <c r="V237" i="1"/>
  <c r="O357" i="1"/>
  <c r="J358" i="1"/>
  <c r="L357" i="1"/>
  <c r="U354" i="1"/>
  <c r="S475" i="1"/>
  <c r="O358" i="1"/>
  <c r="T238" i="1"/>
  <c r="V238" i="1"/>
  <c r="J359" i="1"/>
  <c r="L358" i="1"/>
  <c r="U355" i="1"/>
  <c r="S476" i="1"/>
  <c r="J360" i="1"/>
  <c r="O359" i="1"/>
  <c r="L359" i="1"/>
  <c r="T239" i="1"/>
  <c r="V239" i="1"/>
  <c r="U356" i="1"/>
  <c r="S477" i="1"/>
  <c r="J361" i="1"/>
  <c r="T240" i="1"/>
  <c r="V240" i="1"/>
  <c r="L360" i="1"/>
  <c r="O360" i="1"/>
  <c r="U357" i="1"/>
  <c r="S478" i="1"/>
  <c r="J362" i="1"/>
  <c r="O361" i="1"/>
  <c r="T241" i="1"/>
  <c r="V241" i="1"/>
  <c r="L361" i="1"/>
  <c r="U358" i="1"/>
  <c r="S479" i="1"/>
  <c r="T242" i="1"/>
  <c r="V242" i="1"/>
  <c r="O362" i="1"/>
  <c r="L362" i="1"/>
  <c r="J363" i="1"/>
  <c r="U359" i="1"/>
  <c r="S480" i="1"/>
  <c r="T243" i="1"/>
  <c r="V243" i="1"/>
  <c r="O363" i="1"/>
  <c r="J364" i="1"/>
  <c r="L363" i="1"/>
  <c r="S481" i="1"/>
  <c r="U360" i="1"/>
  <c r="J365" i="1"/>
  <c r="T244" i="1"/>
  <c r="V244" i="1"/>
  <c r="L364" i="1"/>
  <c r="O364" i="1"/>
  <c r="S482" i="1"/>
  <c r="U361" i="1"/>
  <c r="J366" i="1"/>
  <c r="L365" i="1"/>
  <c r="T245" i="1"/>
  <c r="V245" i="1"/>
  <c r="O365" i="1"/>
  <c r="U362" i="1"/>
  <c r="S483" i="1"/>
  <c r="L366" i="1"/>
  <c r="O366" i="1"/>
  <c r="J367" i="1"/>
  <c r="T246" i="1"/>
  <c r="V246" i="1"/>
  <c r="U363" i="1"/>
  <c r="S484" i="1"/>
  <c r="J368" i="1"/>
  <c r="T247" i="1"/>
  <c r="V247" i="1"/>
  <c r="O367" i="1"/>
  <c r="L367" i="1"/>
  <c r="U364" i="1"/>
  <c r="S485" i="1"/>
  <c r="J369" i="1"/>
  <c r="T248" i="1"/>
  <c r="V248" i="1"/>
  <c r="L368" i="1"/>
  <c r="O368" i="1"/>
  <c r="U365" i="1"/>
  <c r="S486" i="1"/>
  <c r="T249" i="1"/>
  <c r="V249" i="1"/>
  <c r="J370" i="1"/>
  <c r="L369" i="1"/>
  <c r="O369" i="1"/>
  <c r="S487" i="1"/>
  <c r="U366" i="1"/>
  <c r="O370" i="1"/>
  <c r="L370" i="1"/>
  <c r="J371" i="1"/>
  <c r="T250" i="1"/>
  <c r="V250" i="1"/>
  <c r="S488" i="1"/>
  <c r="U367" i="1"/>
  <c r="T251" i="1"/>
  <c r="V251" i="1"/>
  <c r="J372" i="1"/>
  <c r="L371" i="1"/>
  <c r="O371" i="1"/>
  <c r="U368" i="1"/>
  <c r="S489" i="1"/>
  <c r="J373" i="1"/>
  <c r="L372" i="1"/>
  <c r="T252" i="1"/>
  <c r="V252" i="1"/>
  <c r="O372" i="1"/>
  <c r="S490" i="1"/>
  <c r="U369" i="1"/>
  <c r="J374" i="1"/>
  <c r="L373" i="1"/>
  <c r="T253" i="1"/>
  <c r="V253" i="1"/>
  <c r="O373" i="1"/>
  <c r="U370" i="1"/>
  <c r="S491" i="1"/>
  <c r="T254" i="1"/>
  <c r="V254" i="1"/>
  <c r="J375" i="1"/>
  <c r="O374" i="1"/>
  <c r="L374" i="1"/>
  <c r="U371" i="1"/>
  <c r="S492" i="1"/>
  <c r="T255" i="1"/>
  <c r="V255" i="1"/>
  <c r="J376" i="1"/>
  <c r="L375" i="1"/>
  <c r="O375" i="1"/>
  <c r="U372" i="1"/>
  <c r="S493" i="1"/>
  <c r="O376" i="1"/>
  <c r="T256" i="1"/>
  <c r="V256" i="1"/>
  <c r="L376" i="1"/>
  <c r="J377" i="1"/>
  <c r="S494" i="1"/>
  <c r="U373" i="1"/>
  <c r="T257" i="1"/>
  <c r="V257" i="1"/>
  <c r="J378" i="1"/>
  <c r="L377" i="1"/>
  <c r="O377" i="1"/>
  <c r="U374" i="1"/>
  <c r="S495" i="1"/>
  <c r="O378" i="1"/>
  <c r="J379" i="1"/>
  <c r="L378" i="1"/>
  <c r="T258" i="1"/>
  <c r="V258" i="1"/>
  <c r="U375" i="1"/>
  <c r="S496" i="1"/>
  <c r="O379" i="1"/>
  <c r="T259" i="1"/>
  <c r="V259" i="1"/>
  <c r="L379" i="1"/>
  <c r="J380" i="1"/>
  <c r="U376" i="1"/>
  <c r="S497" i="1"/>
  <c r="O380" i="1"/>
  <c r="J381" i="1"/>
  <c r="T260" i="1"/>
  <c r="V260" i="1"/>
  <c r="L380" i="1"/>
  <c r="U377" i="1"/>
  <c r="S498" i="1"/>
  <c r="T261" i="1"/>
  <c r="V261" i="1"/>
  <c r="L381" i="1"/>
  <c r="J382" i="1"/>
  <c r="O381" i="1"/>
  <c r="S499" i="1"/>
  <c r="U378" i="1"/>
  <c r="O382" i="1"/>
  <c r="L382" i="1"/>
  <c r="J383" i="1"/>
  <c r="T262" i="1"/>
  <c r="V262" i="1"/>
  <c r="S500" i="1"/>
  <c r="U379" i="1"/>
  <c r="T263" i="1"/>
  <c r="V263" i="1"/>
  <c r="L383" i="1"/>
  <c r="O383" i="1"/>
  <c r="J384" i="1"/>
  <c r="S501" i="1"/>
  <c r="U380" i="1"/>
  <c r="O384" i="1"/>
  <c r="T264" i="1"/>
  <c r="V264" i="1"/>
  <c r="J385" i="1"/>
  <c r="L384" i="1"/>
  <c r="S502" i="1"/>
  <c r="U381" i="1"/>
  <c r="J386" i="1"/>
  <c r="T265" i="1"/>
  <c r="V265" i="1"/>
  <c r="O385" i="1"/>
  <c r="L385" i="1"/>
  <c r="U382" i="1"/>
  <c r="S503" i="1"/>
  <c r="J387" i="1"/>
  <c r="T266" i="1"/>
  <c r="V266" i="1"/>
  <c r="L386" i="1"/>
  <c r="O386" i="1"/>
  <c r="S504" i="1"/>
  <c r="U383" i="1"/>
  <c r="O387" i="1"/>
  <c r="J388" i="1"/>
  <c r="T267" i="1"/>
  <c r="V267" i="1"/>
  <c r="L387" i="1"/>
  <c r="S505" i="1"/>
  <c r="U384" i="1"/>
  <c r="J389" i="1"/>
  <c r="T268" i="1"/>
  <c r="V268" i="1"/>
  <c r="O388" i="1"/>
  <c r="L388" i="1"/>
  <c r="U385" i="1"/>
  <c r="S506" i="1"/>
  <c r="T269" i="1"/>
  <c r="V269" i="1"/>
  <c r="L389" i="1"/>
  <c r="O389" i="1"/>
  <c r="J390" i="1"/>
  <c r="S507" i="1"/>
  <c r="U386" i="1"/>
  <c r="J391" i="1"/>
  <c r="O390" i="1"/>
  <c r="L390" i="1"/>
  <c r="T270" i="1"/>
  <c r="V270" i="1"/>
  <c r="S508" i="1"/>
  <c r="U387" i="1"/>
  <c r="T271" i="1"/>
  <c r="V271" i="1"/>
  <c r="J392" i="1"/>
  <c r="L391" i="1"/>
  <c r="O391" i="1"/>
  <c r="S509" i="1"/>
  <c r="U388" i="1"/>
  <c r="J393" i="1"/>
  <c r="T272" i="1"/>
  <c r="V272" i="1"/>
  <c r="L392" i="1"/>
  <c r="O392" i="1"/>
  <c r="U389" i="1"/>
  <c r="S510" i="1"/>
  <c r="L393" i="1"/>
  <c r="O393" i="1"/>
  <c r="T273" i="1"/>
  <c r="V273" i="1"/>
  <c r="J394" i="1"/>
  <c r="S511" i="1"/>
  <c r="U390" i="1"/>
  <c r="L394" i="1"/>
  <c r="T274" i="1"/>
  <c r="V274" i="1"/>
  <c r="O394" i="1"/>
  <c r="J395" i="1"/>
  <c r="U391" i="1"/>
  <c r="S512" i="1"/>
  <c r="O395" i="1"/>
  <c r="L395" i="1"/>
  <c r="T275" i="1"/>
  <c r="V275" i="1"/>
  <c r="J396" i="1"/>
  <c r="S513" i="1"/>
  <c r="U392" i="1"/>
  <c r="J397" i="1"/>
  <c r="O396" i="1"/>
  <c r="T276" i="1"/>
  <c r="V276" i="1"/>
  <c r="L396" i="1"/>
  <c r="U393" i="1"/>
  <c r="S514" i="1"/>
  <c r="O397" i="1"/>
  <c r="J398" i="1"/>
  <c r="T277" i="1"/>
  <c r="V277" i="1"/>
  <c r="L397" i="1"/>
  <c r="S515" i="1"/>
  <c r="U394" i="1"/>
  <c r="O398" i="1"/>
  <c r="T278" i="1"/>
  <c r="V278" i="1"/>
  <c r="J399" i="1"/>
  <c r="L398" i="1"/>
  <c r="U395" i="1"/>
  <c r="S516" i="1"/>
  <c r="J400" i="1"/>
  <c r="L399" i="1"/>
  <c r="T279" i="1"/>
  <c r="V279" i="1"/>
  <c r="O399" i="1"/>
  <c r="U396" i="1"/>
  <c r="S517" i="1"/>
  <c r="O400" i="1"/>
  <c r="T280" i="1"/>
  <c r="V280" i="1"/>
  <c r="L400" i="1"/>
  <c r="J401" i="1"/>
  <c r="U397" i="1"/>
  <c r="S518" i="1"/>
  <c r="T281" i="1"/>
  <c r="V281" i="1"/>
  <c r="J402" i="1"/>
  <c r="L401" i="1"/>
  <c r="O401" i="1"/>
  <c r="S519" i="1"/>
  <c r="U398" i="1"/>
  <c r="J403" i="1"/>
  <c r="T282" i="1"/>
  <c r="V282" i="1"/>
  <c r="O402" i="1"/>
  <c r="L402" i="1"/>
  <c r="U399" i="1"/>
  <c r="S520" i="1"/>
  <c r="T283" i="1"/>
  <c r="V283" i="1"/>
  <c r="O403" i="1"/>
  <c r="L403" i="1"/>
  <c r="J404" i="1"/>
  <c r="U400" i="1"/>
  <c r="S521" i="1"/>
  <c r="T284" i="1"/>
  <c r="V284" i="1"/>
  <c r="L404" i="1"/>
  <c r="J405" i="1"/>
  <c r="O404" i="1"/>
  <c r="U401" i="1"/>
  <c r="S522" i="1"/>
  <c r="J406" i="1"/>
  <c r="O405" i="1"/>
  <c r="L405" i="1"/>
  <c r="T285" i="1"/>
  <c r="V285" i="1"/>
  <c r="S523" i="1"/>
  <c r="U402" i="1"/>
  <c r="O406" i="1"/>
  <c r="L406" i="1"/>
  <c r="T286" i="1"/>
  <c r="V286" i="1"/>
  <c r="J407" i="1"/>
  <c r="S524" i="1"/>
  <c r="U403" i="1"/>
  <c r="L407" i="1"/>
  <c r="O407" i="1"/>
  <c r="J408" i="1"/>
  <c r="T287" i="1"/>
  <c r="V287" i="1"/>
  <c r="U404" i="1"/>
  <c r="S525" i="1"/>
  <c r="O408" i="1"/>
  <c r="J409" i="1"/>
  <c r="T288" i="1"/>
  <c r="V288" i="1"/>
  <c r="L408" i="1"/>
  <c r="U405" i="1"/>
  <c r="S526" i="1"/>
  <c r="O409" i="1"/>
  <c r="J410" i="1"/>
  <c r="T289" i="1"/>
  <c r="V289" i="1"/>
  <c r="L409" i="1"/>
  <c r="S527" i="1"/>
  <c r="U406" i="1"/>
  <c r="T290" i="1"/>
  <c r="V290" i="1"/>
  <c r="O410" i="1"/>
  <c r="L410" i="1"/>
  <c r="J411" i="1"/>
  <c r="S528" i="1"/>
  <c r="U407" i="1"/>
  <c r="J412" i="1"/>
  <c r="L411" i="1"/>
  <c r="O411" i="1"/>
  <c r="T291" i="1"/>
  <c r="V291" i="1"/>
  <c r="S529" i="1"/>
  <c r="U408" i="1"/>
  <c r="O412" i="1"/>
  <c r="L412" i="1"/>
  <c r="T292" i="1"/>
  <c r="V292" i="1"/>
  <c r="J413" i="1"/>
  <c r="U409" i="1"/>
  <c r="S530" i="1"/>
  <c r="J414" i="1"/>
  <c r="T293" i="1"/>
  <c r="V293" i="1"/>
  <c r="L413" i="1"/>
  <c r="O413" i="1"/>
  <c r="S531" i="1"/>
  <c r="U410" i="1"/>
  <c r="O414" i="1"/>
  <c r="T294" i="1"/>
  <c r="V294" i="1"/>
  <c r="L414" i="1"/>
  <c r="J415" i="1"/>
  <c r="U411" i="1"/>
  <c r="S532" i="1"/>
  <c r="L415" i="1"/>
  <c r="J416" i="1"/>
  <c r="O415" i="1"/>
  <c r="T295" i="1"/>
  <c r="V295" i="1"/>
  <c r="U412" i="1"/>
  <c r="S533" i="1"/>
  <c r="O416" i="1"/>
  <c r="L416" i="1"/>
  <c r="T296" i="1"/>
  <c r="V296" i="1"/>
  <c r="J417" i="1"/>
  <c r="S534" i="1"/>
  <c r="U413" i="1"/>
  <c r="T297" i="1"/>
  <c r="V297" i="1"/>
  <c r="J418" i="1"/>
  <c r="O417" i="1"/>
  <c r="L417" i="1"/>
  <c r="S535" i="1"/>
  <c r="U414" i="1"/>
  <c r="T298" i="1"/>
  <c r="V298" i="1"/>
  <c r="L418" i="1"/>
  <c r="J419" i="1"/>
  <c r="O418" i="1"/>
  <c r="U415" i="1"/>
  <c r="S536" i="1"/>
  <c r="J420" i="1"/>
  <c r="O419" i="1"/>
  <c r="T299" i="1"/>
  <c r="V299" i="1"/>
  <c r="L419" i="1"/>
  <c r="U416" i="1"/>
  <c r="S537" i="1"/>
  <c r="J421" i="1"/>
  <c r="L420" i="1"/>
  <c r="T300" i="1"/>
  <c r="V300" i="1"/>
  <c r="O420" i="1"/>
  <c r="U417" i="1"/>
  <c r="S538" i="1"/>
  <c r="O421" i="1"/>
  <c r="T301" i="1"/>
  <c r="V301" i="1"/>
  <c r="L421" i="1"/>
  <c r="J422" i="1"/>
  <c r="U418" i="1"/>
  <c r="S539" i="1"/>
  <c r="O422" i="1"/>
  <c r="J423" i="1"/>
  <c r="L422" i="1"/>
  <c r="T302" i="1"/>
  <c r="V302" i="1"/>
  <c r="S540" i="1"/>
  <c r="U419" i="1"/>
  <c r="O423" i="1"/>
  <c r="L423" i="1"/>
  <c r="J424" i="1"/>
  <c r="T303" i="1"/>
  <c r="V303" i="1"/>
  <c r="S541" i="1"/>
  <c r="U420" i="1"/>
  <c r="O424" i="1"/>
  <c r="L424" i="1"/>
  <c r="J425" i="1"/>
  <c r="T304" i="1"/>
  <c r="V304" i="1"/>
  <c r="S542" i="1"/>
  <c r="U421" i="1"/>
  <c r="O425" i="1"/>
  <c r="T305" i="1"/>
  <c r="V305" i="1"/>
  <c r="J426" i="1"/>
  <c r="L425" i="1"/>
  <c r="S543" i="1"/>
  <c r="U422" i="1"/>
  <c r="J427" i="1"/>
  <c r="L426" i="1"/>
  <c r="O426" i="1"/>
  <c r="T306" i="1"/>
  <c r="V306" i="1"/>
  <c r="U423" i="1"/>
  <c r="S544" i="1"/>
  <c r="L427" i="1"/>
  <c r="J428" i="1"/>
  <c r="T307" i="1"/>
  <c r="V307" i="1"/>
  <c r="O427" i="1"/>
  <c r="U424" i="1"/>
  <c r="S545" i="1"/>
  <c r="T308" i="1"/>
  <c r="V308" i="1"/>
  <c r="O428" i="1"/>
  <c r="J429" i="1"/>
  <c r="L428" i="1"/>
  <c r="U425" i="1"/>
  <c r="S546" i="1"/>
  <c r="T309" i="1"/>
  <c r="V309" i="1"/>
  <c r="J430" i="1"/>
  <c r="L429" i="1"/>
  <c r="O429" i="1"/>
  <c r="U426" i="1"/>
  <c r="S547" i="1"/>
  <c r="O430" i="1"/>
  <c r="L430" i="1"/>
  <c r="T310" i="1"/>
  <c r="V310" i="1"/>
  <c r="J431" i="1"/>
  <c r="U427" i="1"/>
  <c r="S548" i="1"/>
  <c r="O431" i="1"/>
  <c r="J432" i="1"/>
  <c r="L431" i="1"/>
  <c r="T311" i="1"/>
  <c r="V311" i="1"/>
  <c r="S549" i="1"/>
  <c r="U428" i="1"/>
  <c r="O432" i="1"/>
  <c r="L432" i="1"/>
  <c r="T312" i="1"/>
  <c r="V312" i="1"/>
  <c r="J433" i="1"/>
  <c r="S550" i="1"/>
  <c r="U429" i="1"/>
  <c r="O433" i="1"/>
  <c r="J434" i="1"/>
  <c r="T313" i="1"/>
  <c r="V313" i="1"/>
  <c r="L433" i="1"/>
  <c r="S551" i="1"/>
  <c r="U430" i="1"/>
  <c r="T314" i="1"/>
  <c r="V314" i="1"/>
  <c r="L434" i="1"/>
  <c r="J435" i="1"/>
  <c r="O434" i="1"/>
  <c r="U431" i="1"/>
  <c r="S552" i="1"/>
  <c r="O435" i="1"/>
  <c r="L435" i="1"/>
  <c r="T315" i="1"/>
  <c r="V315" i="1"/>
  <c r="J436" i="1"/>
  <c r="S553" i="1"/>
  <c r="U432" i="1"/>
  <c r="J437" i="1"/>
  <c r="L436" i="1"/>
  <c r="O436" i="1"/>
  <c r="T316" i="1"/>
  <c r="V316" i="1"/>
  <c r="S554" i="1"/>
  <c r="U433" i="1"/>
  <c r="O437" i="1"/>
  <c r="L437" i="1"/>
  <c r="T317" i="1"/>
  <c r="V317" i="1"/>
  <c r="J438" i="1"/>
  <c r="S555" i="1"/>
  <c r="U434" i="1"/>
  <c r="L438" i="1"/>
  <c r="O438" i="1"/>
  <c r="J439" i="1"/>
  <c r="T318" i="1"/>
  <c r="V318" i="1"/>
  <c r="U435" i="1"/>
  <c r="S556" i="1"/>
  <c r="T319" i="1"/>
  <c r="V319" i="1"/>
  <c r="J440" i="1"/>
  <c r="L439" i="1"/>
  <c r="O439" i="1"/>
  <c r="U436" i="1"/>
  <c r="S557" i="1"/>
  <c r="T320" i="1"/>
  <c r="V320" i="1"/>
  <c r="J441" i="1"/>
  <c r="O440" i="1"/>
  <c r="L440" i="1"/>
  <c r="U437" i="1"/>
  <c r="S558" i="1"/>
  <c r="T321" i="1"/>
  <c r="V321" i="1"/>
  <c r="J442" i="1"/>
  <c r="O441" i="1"/>
  <c r="L441" i="1"/>
  <c r="S559" i="1"/>
  <c r="U438" i="1"/>
  <c r="T322" i="1"/>
  <c r="V322" i="1"/>
  <c r="O442" i="1"/>
  <c r="J443" i="1"/>
  <c r="L442" i="1"/>
  <c r="U439" i="1"/>
  <c r="S560" i="1"/>
  <c r="J444" i="1"/>
  <c r="O443" i="1"/>
  <c r="L443" i="1"/>
  <c r="T323" i="1"/>
  <c r="V323" i="1"/>
  <c r="S561" i="1"/>
  <c r="U440" i="1"/>
  <c r="T324" i="1"/>
  <c r="V324" i="1"/>
  <c r="L444" i="1"/>
  <c r="J445" i="1"/>
  <c r="O444" i="1"/>
  <c r="S562" i="1"/>
  <c r="U441" i="1"/>
  <c r="L445" i="1"/>
  <c r="T325" i="1"/>
  <c r="V325" i="1"/>
  <c r="J446" i="1"/>
  <c r="O445" i="1"/>
  <c r="S563" i="1"/>
  <c r="U442" i="1"/>
  <c r="O446" i="1"/>
  <c r="J447" i="1"/>
  <c r="T326" i="1"/>
  <c r="V326" i="1"/>
  <c r="L446" i="1"/>
  <c r="S564" i="1"/>
  <c r="U443" i="1"/>
  <c r="L447" i="1"/>
  <c r="J448" i="1"/>
  <c r="O447" i="1"/>
  <c r="T327" i="1"/>
  <c r="V327" i="1"/>
  <c r="U444" i="1"/>
  <c r="S565" i="1"/>
  <c r="T328" i="1"/>
  <c r="V328" i="1"/>
  <c r="L448" i="1"/>
  <c r="O448" i="1"/>
  <c r="J449" i="1"/>
  <c r="S566" i="1"/>
  <c r="U445" i="1"/>
  <c r="J450" i="1"/>
  <c r="T329" i="1"/>
  <c r="V329" i="1"/>
  <c r="L449" i="1"/>
  <c r="O449" i="1"/>
  <c r="U446" i="1"/>
  <c r="S567" i="1"/>
  <c r="O450" i="1"/>
  <c r="J451" i="1"/>
  <c r="T330" i="1"/>
  <c r="V330" i="1"/>
  <c r="L450" i="1"/>
  <c r="U447" i="1"/>
  <c r="S568" i="1"/>
  <c r="T331" i="1"/>
  <c r="V331" i="1"/>
  <c r="O451" i="1"/>
  <c r="J452" i="1"/>
  <c r="L451" i="1"/>
  <c r="U448" i="1"/>
  <c r="S569" i="1"/>
  <c r="O452" i="1"/>
  <c r="L452" i="1"/>
  <c r="J453" i="1"/>
  <c r="T332" i="1"/>
  <c r="V332" i="1"/>
  <c r="U449" i="1"/>
  <c r="S570" i="1"/>
  <c r="J454" i="1"/>
  <c r="T333" i="1"/>
  <c r="V333" i="1"/>
  <c r="O453" i="1"/>
  <c r="L453" i="1"/>
  <c r="S571" i="1"/>
  <c r="U450" i="1"/>
  <c r="T334" i="1"/>
  <c r="V334" i="1"/>
  <c r="J455" i="1"/>
  <c r="O454" i="1"/>
  <c r="L454" i="1"/>
  <c r="U451" i="1"/>
  <c r="S572" i="1"/>
  <c r="J456" i="1"/>
  <c r="T335" i="1"/>
  <c r="V335" i="1"/>
  <c r="O455" i="1"/>
  <c r="L455" i="1"/>
  <c r="U452" i="1"/>
  <c r="S573" i="1"/>
  <c r="O456" i="1"/>
  <c r="T336" i="1"/>
  <c r="V336" i="1"/>
  <c r="J457" i="1"/>
  <c r="L456" i="1"/>
  <c r="S574" i="1"/>
  <c r="U453" i="1"/>
  <c r="T337" i="1"/>
  <c r="V337" i="1"/>
  <c r="L457" i="1"/>
  <c r="J458" i="1"/>
  <c r="O457" i="1"/>
  <c r="S575" i="1"/>
  <c r="U454" i="1"/>
  <c r="O458" i="1"/>
  <c r="T338" i="1"/>
  <c r="V338" i="1"/>
  <c r="L458" i="1"/>
  <c r="J459" i="1"/>
  <c r="S576" i="1"/>
  <c r="U455" i="1"/>
  <c r="O459" i="1"/>
  <c r="J460" i="1"/>
  <c r="L459" i="1"/>
  <c r="T339" i="1"/>
  <c r="V339" i="1"/>
  <c r="S577" i="1"/>
  <c r="U456" i="1"/>
  <c r="J461" i="1"/>
  <c r="T340" i="1"/>
  <c r="V340" i="1"/>
  <c r="L460" i="1"/>
  <c r="O460" i="1"/>
  <c r="U457" i="1"/>
  <c r="S578" i="1"/>
  <c r="J462" i="1"/>
  <c r="O461" i="1"/>
  <c r="T341" i="1"/>
  <c r="V341" i="1"/>
  <c r="L461" i="1"/>
  <c r="U458" i="1"/>
  <c r="S579" i="1"/>
  <c r="T342" i="1"/>
  <c r="V342" i="1"/>
  <c r="L462" i="1"/>
  <c r="J463" i="1"/>
  <c r="O462" i="1"/>
  <c r="S580" i="1"/>
  <c r="U459" i="1"/>
  <c r="J464" i="1"/>
  <c r="T343" i="1"/>
  <c r="V343" i="1"/>
  <c r="L463" i="1"/>
  <c r="O463" i="1"/>
  <c r="S581" i="1"/>
  <c r="U460" i="1"/>
  <c r="T344" i="1"/>
  <c r="V344" i="1"/>
  <c r="O464" i="1"/>
  <c r="L464" i="1"/>
  <c r="J465" i="1"/>
  <c r="U461" i="1"/>
  <c r="S582" i="1"/>
  <c r="T345" i="1"/>
  <c r="V345" i="1"/>
  <c r="J466" i="1"/>
  <c r="O465" i="1"/>
  <c r="L465" i="1"/>
  <c r="U462" i="1"/>
  <c r="S583" i="1"/>
  <c r="J467" i="1"/>
  <c r="L466" i="1"/>
  <c r="T346" i="1"/>
  <c r="V346" i="1"/>
  <c r="O466" i="1"/>
  <c r="U463" i="1"/>
  <c r="S584" i="1"/>
  <c r="O467" i="1"/>
  <c r="L467" i="1"/>
  <c r="J468" i="1"/>
  <c r="T347" i="1"/>
  <c r="V347" i="1"/>
  <c r="U464" i="1"/>
  <c r="S585" i="1"/>
  <c r="J469" i="1"/>
  <c r="O468" i="1"/>
  <c r="T348" i="1"/>
  <c r="V348" i="1"/>
  <c r="L468" i="1"/>
  <c r="U465" i="1"/>
  <c r="S586" i="1"/>
  <c r="T349" i="1"/>
  <c r="V349" i="1"/>
  <c r="J470" i="1"/>
  <c r="O469" i="1"/>
  <c r="L469" i="1"/>
  <c r="S587" i="1"/>
  <c r="U466" i="1"/>
  <c r="O470" i="1"/>
  <c r="L470" i="1"/>
  <c r="J471" i="1"/>
  <c r="T350" i="1"/>
  <c r="V350" i="1"/>
  <c r="S588" i="1"/>
  <c r="U467" i="1"/>
  <c r="T351" i="1"/>
  <c r="V351" i="1"/>
  <c r="L471" i="1"/>
  <c r="J472" i="1"/>
  <c r="O471" i="1"/>
  <c r="U468" i="1"/>
  <c r="S589" i="1"/>
  <c r="O472" i="1"/>
  <c r="L472" i="1"/>
  <c r="J473" i="1"/>
  <c r="T352" i="1"/>
  <c r="V352" i="1"/>
  <c r="S590" i="1"/>
  <c r="U469" i="1"/>
  <c r="T353" i="1"/>
  <c r="V353" i="1"/>
  <c r="L473" i="1"/>
  <c r="O473" i="1"/>
  <c r="J474" i="1"/>
  <c r="U470" i="1"/>
  <c r="S591" i="1"/>
  <c r="T354" i="1"/>
  <c r="V354" i="1"/>
  <c r="L474" i="1"/>
  <c r="J475" i="1"/>
  <c r="O474" i="1"/>
  <c r="U471" i="1"/>
  <c r="S592" i="1"/>
  <c r="O475" i="1"/>
  <c r="T355" i="1"/>
  <c r="V355" i="1"/>
  <c r="J476" i="1"/>
  <c r="L475" i="1"/>
  <c r="U472" i="1"/>
  <c r="S593" i="1"/>
  <c r="T356" i="1"/>
  <c r="V356" i="1"/>
  <c r="L476" i="1"/>
  <c r="O476" i="1"/>
  <c r="J477" i="1"/>
  <c r="S594" i="1"/>
  <c r="U473" i="1"/>
  <c r="O477" i="1"/>
  <c r="T357" i="1"/>
  <c r="V357" i="1"/>
  <c r="J478" i="1"/>
  <c r="L477" i="1"/>
  <c r="U474" i="1"/>
  <c r="S595" i="1"/>
  <c r="T358" i="1"/>
  <c r="V358" i="1"/>
  <c r="O478" i="1"/>
  <c r="L478" i="1"/>
  <c r="J479" i="1"/>
  <c r="S596" i="1"/>
  <c r="U475" i="1"/>
  <c r="T359" i="1"/>
  <c r="V359" i="1"/>
  <c r="J480" i="1"/>
  <c r="O479" i="1"/>
  <c r="L479" i="1"/>
  <c r="S597" i="1"/>
  <c r="U476" i="1"/>
  <c r="J481" i="1"/>
  <c r="L480" i="1"/>
  <c r="O480" i="1"/>
  <c r="T360" i="1"/>
  <c r="V360" i="1"/>
  <c r="U477" i="1"/>
  <c r="S598" i="1"/>
  <c r="O481" i="1"/>
  <c r="T361" i="1"/>
  <c r="V361" i="1"/>
  <c r="J482" i="1"/>
  <c r="L481" i="1"/>
  <c r="S599" i="1"/>
  <c r="U478" i="1"/>
  <c r="T362" i="1"/>
  <c r="V362" i="1"/>
  <c r="L482" i="1"/>
  <c r="O482" i="1"/>
  <c r="J483" i="1"/>
  <c r="S600" i="1"/>
  <c r="U479" i="1"/>
  <c r="T363" i="1"/>
  <c r="V363" i="1"/>
  <c r="O483" i="1"/>
  <c r="J484" i="1"/>
  <c r="L483" i="1"/>
  <c r="S601" i="1"/>
  <c r="U480" i="1"/>
  <c r="T364" i="1"/>
  <c r="V364" i="1"/>
  <c r="O484" i="1"/>
  <c r="J485" i="1"/>
  <c r="L484" i="1"/>
  <c r="U481" i="1"/>
  <c r="S602" i="1"/>
  <c r="T365" i="1"/>
  <c r="V365" i="1"/>
  <c r="O485" i="1"/>
  <c r="J486" i="1"/>
  <c r="L485" i="1"/>
  <c r="S603" i="1"/>
  <c r="U482" i="1"/>
  <c r="J487" i="1"/>
  <c r="O486" i="1"/>
  <c r="T366" i="1"/>
  <c r="V366" i="1"/>
  <c r="L486" i="1"/>
  <c r="U483" i="1"/>
  <c r="S604" i="1"/>
  <c r="O487" i="1"/>
  <c r="L487" i="1"/>
  <c r="J488" i="1"/>
  <c r="T367" i="1"/>
  <c r="V367" i="1"/>
  <c r="U484" i="1"/>
  <c r="S605" i="1"/>
  <c r="T368" i="1"/>
  <c r="V368" i="1"/>
  <c r="J489" i="1"/>
  <c r="L488" i="1"/>
  <c r="O488" i="1"/>
  <c r="U485" i="1"/>
  <c r="S606" i="1"/>
  <c r="J490" i="1"/>
  <c r="T369" i="1"/>
  <c r="V369" i="1"/>
  <c r="O489" i="1"/>
  <c r="L489" i="1"/>
  <c r="S607" i="1"/>
  <c r="U486" i="1"/>
  <c r="O490" i="1"/>
  <c r="T370" i="1"/>
  <c r="V370" i="1"/>
  <c r="L490" i="1"/>
  <c r="J491" i="1"/>
  <c r="S608" i="1"/>
  <c r="U487" i="1"/>
  <c r="T371" i="1"/>
  <c r="V371" i="1"/>
  <c r="O491" i="1"/>
  <c r="L491" i="1"/>
  <c r="J492" i="1"/>
  <c r="S609" i="1"/>
  <c r="U488" i="1"/>
  <c r="L492" i="1"/>
  <c r="T372" i="1"/>
  <c r="V372" i="1"/>
  <c r="O492" i="1"/>
  <c r="J493" i="1"/>
  <c r="S610" i="1"/>
  <c r="U489" i="1"/>
  <c r="J494" i="1"/>
  <c r="L493" i="1"/>
  <c r="T373" i="1"/>
  <c r="V373" i="1"/>
  <c r="O493" i="1"/>
  <c r="S611" i="1"/>
  <c r="U490" i="1"/>
  <c r="J495" i="1"/>
  <c r="L494" i="1"/>
  <c r="O494" i="1"/>
  <c r="T374" i="1"/>
  <c r="V374" i="1"/>
  <c r="U491" i="1"/>
  <c r="S612" i="1"/>
  <c r="L495" i="1"/>
  <c r="T375" i="1"/>
  <c r="V375" i="1"/>
  <c r="O495" i="1"/>
  <c r="J496" i="1"/>
  <c r="S613" i="1"/>
  <c r="U492" i="1"/>
  <c r="J497" i="1"/>
  <c r="O496" i="1"/>
  <c r="L496" i="1"/>
  <c r="T376" i="1"/>
  <c r="V376" i="1"/>
  <c r="S614" i="1"/>
  <c r="U493" i="1"/>
  <c r="J498" i="1"/>
  <c r="O497" i="1"/>
  <c r="L497" i="1"/>
  <c r="T377" i="1"/>
  <c r="V377" i="1"/>
  <c r="S615" i="1"/>
  <c r="U494" i="1"/>
  <c r="O498" i="1"/>
  <c r="J499" i="1"/>
  <c r="T378" i="1"/>
  <c r="V378" i="1"/>
  <c r="L498" i="1"/>
  <c r="U495" i="1"/>
  <c r="S616" i="1"/>
  <c r="J500" i="1"/>
  <c r="L499" i="1"/>
  <c r="O499" i="1"/>
  <c r="T379" i="1"/>
  <c r="V379" i="1"/>
  <c r="S617" i="1"/>
  <c r="U496" i="1"/>
  <c r="J501" i="1"/>
  <c r="O500" i="1"/>
  <c r="L500" i="1"/>
  <c r="T380" i="1"/>
  <c r="V380" i="1"/>
  <c r="S618" i="1"/>
  <c r="U497" i="1"/>
  <c r="J502" i="1"/>
  <c r="L501" i="1"/>
  <c r="O501" i="1"/>
  <c r="T381" i="1"/>
  <c r="V381" i="1"/>
  <c r="U498" i="1"/>
  <c r="S619" i="1"/>
  <c r="L502" i="1"/>
  <c r="T382" i="1"/>
  <c r="V382" i="1"/>
  <c r="J503" i="1"/>
  <c r="O502" i="1"/>
  <c r="U499" i="1"/>
  <c r="S620" i="1"/>
  <c r="L503" i="1"/>
  <c r="O503" i="1"/>
  <c r="T383" i="1"/>
  <c r="V383" i="1"/>
  <c r="J504" i="1"/>
  <c r="S621" i="1"/>
  <c r="U500" i="1"/>
  <c r="L504" i="1"/>
  <c r="T384" i="1"/>
  <c r="V384" i="1"/>
  <c r="O504" i="1"/>
  <c r="J505" i="1"/>
  <c r="U501" i="1"/>
  <c r="S622" i="1"/>
  <c r="J506" i="1"/>
  <c r="O505" i="1"/>
  <c r="T385" i="1"/>
  <c r="V385" i="1"/>
  <c r="L505" i="1"/>
  <c r="U502" i="1"/>
  <c r="S623" i="1"/>
  <c r="T386" i="1"/>
  <c r="V386" i="1"/>
  <c r="L506" i="1"/>
  <c r="O506" i="1"/>
  <c r="J507" i="1"/>
  <c r="S624" i="1"/>
  <c r="U503" i="1"/>
  <c r="T387" i="1"/>
  <c r="V387" i="1"/>
  <c r="J508" i="1"/>
  <c r="O507" i="1"/>
  <c r="L507" i="1"/>
  <c r="U504" i="1"/>
  <c r="S625" i="1"/>
  <c r="T388" i="1"/>
  <c r="V388" i="1"/>
  <c r="L508" i="1"/>
  <c r="O508" i="1"/>
  <c r="J509" i="1"/>
  <c r="U505" i="1"/>
  <c r="S626" i="1"/>
  <c r="J510" i="1"/>
  <c r="L509" i="1"/>
  <c r="T389" i="1"/>
  <c r="V389" i="1"/>
  <c r="O509" i="1"/>
  <c r="S627" i="1"/>
  <c r="U506" i="1"/>
  <c r="O510" i="1"/>
  <c r="T390" i="1"/>
  <c r="V390" i="1"/>
  <c r="L510" i="1"/>
  <c r="J511" i="1"/>
  <c r="S628" i="1"/>
  <c r="U507" i="1"/>
  <c r="J512" i="1"/>
  <c r="T391" i="1"/>
  <c r="V391" i="1"/>
  <c r="O511" i="1"/>
  <c r="L511" i="1"/>
  <c r="S629" i="1"/>
  <c r="U508" i="1"/>
  <c r="O512" i="1"/>
  <c r="J513" i="1"/>
  <c r="L512" i="1"/>
  <c r="T392" i="1"/>
  <c r="V392" i="1"/>
  <c r="S630" i="1"/>
  <c r="U509" i="1"/>
  <c r="O513" i="1"/>
  <c r="L513" i="1"/>
  <c r="T393" i="1"/>
  <c r="V393" i="1"/>
  <c r="J514" i="1"/>
  <c r="S631" i="1"/>
  <c r="U510" i="1"/>
  <c r="J515" i="1"/>
  <c r="O514" i="1"/>
  <c r="L514" i="1"/>
  <c r="T394" i="1"/>
  <c r="V394" i="1"/>
  <c r="S632" i="1"/>
  <c r="U511" i="1"/>
  <c r="L515" i="1"/>
  <c r="O515" i="1"/>
  <c r="J516" i="1"/>
  <c r="T395" i="1"/>
  <c r="V395" i="1"/>
  <c r="S633" i="1"/>
  <c r="U512" i="1"/>
  <c r="J517" i="1"/>
  <c r="T396" i="1"/>
  <c r="V396" i="1"/>
  <c r="O516" i="1"/>
  <c r="L516" i="1"/>
  <c r="S634" i="1"/>
  <c r="U513" i="1"/>
  <c r="T397" i="1"/>
  <c r="V397" i="1"/>
  <c r="J518" i="1"/>
  <c r="O517" i="1"/>
  <c r="L517" i="1"/>
  <c r="U514" i="1"/>
  <c r="S635" i="1"/>
  <c r="T398" i="1"/>
  <c r="V398" i="1"/>
  <c r="J519" i="1"/>
  <c r="L518" i="1"/>
  <c r="O518" i="1"/>
  <c r="U515" i="1"/>
  <c r="S636" i="1"/>
  <c r="T399" i="1"/>
  <c r="V399" i="1"/>
  <c r="O519" i="1"/>
  <c r="J520" i="1"/>
  <c r="L519" i="1"/>
  <c r="S637" i="1"/>
  <c r="U516" i="1"/>
  <c r="T400" i="1"/>
  <c r="V400" i="1"/>
  <c r="J521" i="1"/>
  <c r="O520" i="1"/>
  <c r="L520" i="1"/>
  <c r="S638" i="1"/>
  <c r="U517" i="1"/>
  <c r="L521" i="1"/>
  <c r="J522" i="1"/>
  <c r="T401" i="1"/>
  <c r="V401" i="1"/>
  <c r="O521" i="1"/>
  <c r="S639" i="1"/>
  <c r="U518" i="1"/>
  <c r="J523" i="1"/>
  <c r="T402" i="1"/>
  <c r="V402" i="1"/>
  <c r="L522" i="1"/>
  <c r="O522" i="1"/>
  <c r="S640" i="1"/>
  <c r="U519" i="1"/>
  <c r="O523" i="1"/>
  <c r="J524" i="1"/>
  <c r="L523" i="1"/>
  <c r="T403" i="1"/>
  <c r="V403" i="1"/>
  <c r="U520" i="1"/>
  <c r="S641" i="1"/>
  <c r="T404" i="1"/>
  <c r="V404" i="1"/>
  <c r="O524" i="1"/>
  <c r="J525" i="1"/>
  <c r="L524" i="1"/>
  <c r="S642" i="1"/>
  <c r="U521" i="1"/>
  <c r="J526" i="1"/>
  <c r="O525" i="1"/>
  <c r="L525" i="1"/>
  <c r="T405" i="1"/>
  <c r="V405" i="1"/>
  <c r="U522" i="1"/>
  <c r="S643" i="1"/>
  <c r="J527" i="1"/>
  <c r="T406" i="1"/>
  <c r="V406" i="1"/>
  <c r="L526" i="1"/>
  <c r="O526" i="1"/>
  <c r="U523" i="1"/>
  <c r="S644" i="1"/>
  <c r="O527" i="1"/>
  <c r="T407" i="1"/>
  <c r="V407" i="1"/>
  <c r="L527" i="1"/>
  <c r="J528" i="1"/>
  <c r="S645" i="1"/>
  <c r="U524" i="1"/>
  <c r="T408" i="1"/>
  <c r="V408" i="1"/>
  <c r="O528" i="1"/>
  <c r="L528" i="1"/>
  <c r="J529" i="1"/>
  <c r="S646" i="1"/>
  <c r="U525" i="1"/>
  <c r="O529" i="1"/>
  <c r="T409" i="1"/>
  <c r="V409" i="1"/>
  <c r="L529" i="1"/>
  <c r="J530" i="1"/>
  <c r="S647" i="1"/>
  <c r="U526" i="1"/>
  <c r="T410" i="1"/>
  <c r="V410" i="1"/>
  <c r="L530" i="1"/>
  <c r="O530" i="1"/>
  <c r="J531" i="1"/>
  <c r="S648" i="1"/>
  <c r="U527" i="1"/>
  <c r="T411" i="1"/>
  <c r="V411" i="1"/>
  <c r="L531" i="1"/>
  <c r="J532" i="1"/>
  <c r="O531" i="1"/>
  <c r="S649" i="1"/>
  <c r="U528" i="1"/>
  <c r="O532" i="1"/>
  <c r="J533" i="1"/>
  <c r="L532" i="1"/>
  <c r="T412" i="1"/>
  <c r="V412" i="1"/>
  <c r="S650" i="1"/>
  <c r="U529" i="1"/>
  <c r="T413" i="1"/>
  <c r="V413" i="1"/>
  <c r="O533" i="1"/>
  <c r="L533" i="1"/>
  <c r="J534" i="1"/>
  <c r="U530" i="1"/>
  <c r="S651" i="1"/>
  <c r="O534" i="1"/>
  <c r="J535" i="1"/>
  <c r="T414" i="1"/>
  <c r="V414" i="1"/>
  <c r="L534" i="1"/>
  <c r="U531" i="1"/>
  <c r="S652" i="1"/>
  <c r="O535" i="1"/>
  <c r="J536" i="1"/>
  <c r="L535" i="1"/>
  <c r="T415" i="1"/>
  <c r="V415" i="1"/>
  <c r="U532" i="1"/>
  <c r="S653" i="1"/>
  <c r="T416" i="1"/>
  <c r="V416" i="1"/>
  <c r="O536" i="1"/>
  <c r="L536" i="1"/>
  <c r="J537" i="1"/>
  <c r="U533" i="1"/>
  <c r="S654" i="1"/>
  <c r="T417" i="1"/>
  <c r="V417" i="1"/>
  <c r="L537" i="1"/>
  <c r="O537" i="1"/>
  <c r="J538" i="1"/>
  <c r="S655" i="1"/>
  <c r="U534" i="1"/>
  <c r="O538" i="1"/>
  <c r="T418" i="1"/>
  <c r="V418" i="1"/>
  <c r="L538" i="1"/>
  <c r="J539" i="1"/>
  <c r="S656" i="1"/>
  <c r="U535" i="1"/>
  <c r="J540" i="1"/>
  <c r="O539" i="1"/>
  <c r="L539" i="1"/>
  <c r="T419" i="1"/>
  <c r="V419" i="1"/>
  <c r="S657" i="1"/>
  <c r="U536" i="1"/>
  <c r="T420" i="1"/>
  <c r="V420" i="1"/>
  <c r="J541" i="1"/>
  <c r="L540" i="1"/>
  <c r="O540" i="1"/>
  <c r="S658" i="1"/>
  <c r="U537" i="1"/>
  <c r="L541" i="1"/>
  <c r="T421" i="1"/>
  <c r="V421" i="1"/>
  <c r="J542" i="1"/>
  <c r="O541" i="1"/>
  <c r="S659" i="1"/>
  <c r="U538" i="1"/>
  <c r="T422" i="1"/>
  <c r="V422" i="1"/>
  <c r="J543" i="1"/>
  <c r="O542" i="1"/>
  <c r="L542" i="1"/>
  <c r="U539" i="1"/>
  <c r="S660" i="1"/>
  <c r="T423" i="1"/>
  <c r="V423" i="1"/>
  <c r="J544" i="1"/>
  <c r="O543" i="1"/>
  <c r="L543" i="1"/>
  <c r="S661" i="1"/>
  <c r="U540" i="1"/>
  <c r="J545" i="1"/>
  <c r="O544" i="1"/>
  <c r="T424" i="1"/>
  <c r="V424" i="1"/>
  <c r="L544" i="1"/>
  <c r="U541" i="1"/>
  <c r="S662" i="1"/>
  <c r="J546" i="1"/>
  <c r="L545" i="1"/>
  <c r="T425" i="1"/>
  <c r="V425" i="1"/>
  <c r="O545" i="1"/>
  <c r="U542" i="1"/>
  <c r="S663" i="1"/>
  <c r="T426" i="1"/>
  <c r="V426" i="1"/>
  <c r="L546" i="1"/>
  <c r="O546" i="1"/>
  <c r="J547" i="1"/>
  <c r="U543" i="1"/>
  <c r="S664" i="1"/>
  <c r="T427" i="1"/>
  <c r="V427" i="1"/>
  <c r="O547" i="1"/>
  <c r="L547" i="1"/>
  <c r="J548" i="1"/>
  <c r="U544" i="1"/>
  <c r="S665" i="1"/>
  <c r="J549" i="1"/>
  <c r="O548" i="1"/>
  <c r="L548" i="1"/>
  <c r="T428" i="1"/>
  <c r="V428" i="1"/>
  <c r="U545" i="1"/>
  <c r="S666" i="1"/>
  <c r="J550" i="1"/>
  <c r="T429" i="1"/>
  <c r="V429" i="1"/>
  <c r="O549" i="1"/>
  <c r="L549" i="1"/>
  <c r="U546" i="1"/>
  <c r="S667" i="1"/>
  <c r="J551" i="1"/>
  <c r="L550" i="1"/>
  <c r="T430" i="1"/>
  <c r="V430" i="1"/>
  <c r="O550" i="1"/>
  <c r="U547" i="1"/>
  <c r="S668" i="1"/>
  <c r="T431" i="1"/>
  <c r="V431" i="1"/>
  <c r="J552" i="1"/>
  <c r="L551" i="1"/>
  <c r="O551" i="1"/>
  <c r="U548" i="1"/>
  <c r="S669" i="1"/>
  <c r="J553" i="1"/>
  <c r="O552" i="1"/>
  <c r="L552" i="1"/>
  <c r="T432" i="1"/>
  <c r="V432" i="1"/>
  <c r="U549" i="1"/>
  <c r="S670" i="1"/>
  <c r="O553" i="1"/>
  <c r="L553" i="1"/>
  <c r="T433" i="1"/>
  <c r="V433" i="1"/>
  <c r="J554" i="1"/>
  <c r="U550" i="1"/>
  <c r="S671" i="1"/>
  <c r="O554" i="1"/>
  <c r="J555" i="1"/>
  <c r="L554" i="1"/>
  <c r="T434" i="1"/>
  <c r="V434" i="1"/>
  <c r="S672" i="1"/>
  <c r="U551" i="1"/>
  <c r="J556" i="1"/>
  <c r="T435" i="1"/>
  <c r="V435" i="1"/>
  <c r="L555" i="1"/>
  <c r="O555" i="1"/>
  <c r="S673" i="1"/>
  <c r="U552" i="1"/>
  <c r="T436" i="1"/>
  <c r="V436" i="1"/>
  <c r="L556" i="1"/>
  <c r="O556" i="1"/>
  <c r="J557" i="1"/>
  <c r="S674" i="1"/>
  <c r="U553" i="1"/>
  <c r="O557" i="1"/>
  <c r="T437" i="1"/>
  <c r="V437" i="1"/>
  <c r="J558" i="1"/>
  <c r="L557" i="1"/>
  <c r="U554" i="1"/>
  <c r="S675" i="1"/>
  <c r="T438" i="1"/>
  <c r="V438" i="1"/>
  <c r="L558" i="1"/>
  <c r="O558" i="1"/>
  <c r="J559" i="1"/>
  <c r="S676" i="1"/>
  <c r="U555" i="1"/>
  <c r="T439" i="1"/>
  <c r="V439" i="1"/>
  <c r="J560" i="1"/>
  <c r="L559" i="1"/>
  <c r="O559" i="1"/>
  <c r="U556" i="1"/>
  <c r="S677" i="1"/>
  <c r="J561" i="1"/>
  <c r="O560" i="1"/>
  <c r="L560" i="1"/>
  <c r="T440" i="1"/>
  <c r="V440" i="1"/>
  <c r="U557" i="1"/>
  <c r="S678" i="1"/>
  <c r="J562" i="1"/>
  <c r="O561" i="1"/>
  <c r="L561" i="1"/>
  <c r="T441" i="1"/>
  <c r="V441" i="1"/>
  <c r="U558" i="1"/>
  <c r="S679" i="1"/>
  <c r="L562" i="1"/>
  <c r="J563" i="1"/>
  <c r="O562" i="1"/>
  <c r="T442" i="1"/>
  <c r="V442" i="1"/>
  <c r="U559" i="1"/>
  <c r="S680" i="1"/>
  <c r="O563" i="1"/>
  <c r="T443" i="1"/>
  <c r="V443" i="1"/>
  <c r="J564" i="1"/>
  <c r="L563" i="1"/>
  <c r="S681" i="1"/>
  <c r="U560" i="1"/>
  <c r="T444" i="1"/>
  <c r="V444" i="1"/>
  <c r="O564" i="1"/>
  <c r="J565" i="1"/>
  <c r="L564" i="1"/>
  <c r="S682" i="1"/>
  <c r="U561" i="1"/>
  <c r="J566" i="1"/>
  <c r="L565" i="1"/>
  <c r="O565" i="1"/>
  <c r="T445" i="1"/>
  <c r="V445" i="1"/>
  <c r="S683" i="1"/>
  <c r="U562" i="1"/>
  <c r="J567" i="1"/>
  <c r="T446" i="1"/>
  <c r="V446" i="1"/>
  <c r="O566" i="1"/>
  <c r="L566" i="1"/>
  <c r="S684" i="1"/>
  <c r="U563" i="1"/>
  <c r="J568" i="1"/>
  <c r="T447" i="1"/>
  <c r="V447" i="1"/>
  <c r="L567" i="1"/>
  <c r="O567" i="1"/>
  <c r="U564" i="1"/>
  <c r="S685" i="1"/>
  <c r="O568" i="1"/>
  <c r="L568" i="1"/>
  <c r="T448" i="1"/>
  <c r="V448" i="1"/>
  <c r="J569" i="1"/>
  <c r="U565" i="1"/>
  <c r="S686" i="1"/>
  <c r="T449" i="1"/>
  <c r="V449" i="1"/>
  <c r="O569" i="1"/>
  <c r="J570" i="1"/>
  <c r="L569" i="1"/>
  <c r="U566" i="1"/>
  <c r="S687" i="1"/>
  <c r="O570" i="1"/>
  <c r="J571" i="1"/>
  <c r="T450" i="1"/>
  <c r="V450" i="1"/>
  <c r="L570" i="1"/>
  <c r="S688" i="1"/>
  <c r="U567" i="1"/>
  <c r="L571" i="1"/>
  <c r="T451" i="1"/>
  <c r="V451" i="1"/>
  <c r="O571" i="1"/>
  <c r="J572" i="1"/>
  <c r="U568" i="1"/>
  <c r="S689" i="1"/>
  <c r="J573" i="1"/>
  <c r="L572" i="1"/>
  <c r="O572" i="1"/>
  <c r="T452" i="1"/>
  <c r="V452" i="1"/>
  <c r="S690" i="1"/>
  <c r="U569" i="1"/>
  <c r="J574" i="1"/>
  <c r="O573" i="1"/>
  <c r="T453" i="1"/>
  <c r="V453" i="1"/>
  <c r="L573" i="1"/>
  <c r="U570" i="1"/>
  <c r="S691" i="1"/>
  <c r="T454" i="1"/>
  <c r="V454" i="1"/>
  <c r="O574" i="1"/>
  <c r="L574" i="1"/>
  <c r="J575" i="1"/>
  <c r="S692" i="1"/>
  <c r="U571" i="1"/>
  <c r="O575" i="1"/>
  <c r="T455" i="1"/>
  <c r="V455" i="1"/>
  <c r="L575" i="1"/>
  <c r="J576" i="1"/>
  <c r="S693" i="1"/>
  <c r="U572" i="1"/>
  <c r="O576" i="1"/>
  <c r="T456" i="1"/>
  <c r="V456" i="1"/>
  <c r="J577" i="1"/>
  <c r="L576" i="1"/>
  <c r="U573" i="1"/>
  <c r="S694" i="1"/>
  <c r="J578" i="1"/>
  <c r="T457" i="1"/>
  <c r="V457" i="1"/>
  <c r="O577" i="1"/>
  <c r="L577" i="1"/>
  <c r="S695" i="1"/>
  <c r="U574" i="1"/>
  <c r="T458" i="1"/>
  <c r="V458" i="1"/>
  <c r="J579" i="1"/>
  <c r="L578" i="1"/>
  <c r="O578" i="1"/>
  <c r="S696" i="1"/>
  <c r="U575" i="1"/>
  <c r="O579" i="1"/>
  <c r="L579" i="1"/>
  <c r="J580" i="1"/>
  <c r="T459" i="1"/>
  <c r="V459" i="1"/>
  <c r="U576" i="1"/>
  <c r="S697" i="1"/>
  <c r="O580" i="1"/>
  <c r="T460" i="1"/>
  <c r="V460" i="1"/>
  <c r="J581" i="1"/>
  <c r="L580" i="1"/>
  <c r="S698" i="1"/>
  <c r="U577" i="1"/>
  <c r="O581" i="1"/>
  <c r="L581" i="1"/>
  <c r="T461" i="1"/>
  <c r="V461" i="1"/>
  <c r="J582" i="1"/>
  <c r="S699" i="1"/>
  <c r="U578" i="1"/>
  <c r="L582" i="1"/>
  <c r="O582" i="1"/>
  <c r="T462" i="1"/>
  <c r="V462" i="1"/>
  <c r="J583" i="1"/>
  <c r="U579" i="1"/>
  <c r="S700" i="1"/>
  <c r="O583" i="1"/>
  <c r="J584" i="1"/>
  <c r="L583" i="1"/>
  <c r="T463" i="1"/>
  <c r="V463" i="1"/>
  <c r="U580" i="1"/>
  <c r="S701" i="1"/>
  <c r="J585" i="1"/>
  <c r="L584" i="1"/>
  <c r="T464" i="1"/>
  <c r="V464" i="1"/>
  <c r="O584" i="1"/>
  <c r="S702" i="1"/>
  <c r="U581" i="1"/>
  <c r="T465" i="1"/>
  <c r="V465" i="1"/>
  <c r="L585" i="1"/>
  <c r="J586" i="1"/>
  <c r="O585" i="1"/>
  <c r="U582" i="1"/>
  <c r="S703" i="1"/>
  <c r="O586" i="1"/>
  <c r="T466" i="1"/>
  <c r="V466" i="1"/>
  <c r="J587" i="1"/>
  <c r="L586" i="1"/>
  <c r="U583" i="1"/>
  <c r="S704" i="1"/>
  <c r="O587" i="1"/>
  <c r="J588" i="1"/>
  <c r="L587" i="1"/>
  <c r="T467" i="1"/>
  <c r="V467" i="1"/>
  <c r="U584" i="1"/>
  <c r="S705" i="1"/>
  <c r="T468" i="1"/>
  <c r="V468" i="1"/>
  <c r="L588" i="1"/>
  <c r="O588" i="1"/>
  <c r="J589" i="1"/>
  <c r="S706" i="1"/>
  <c r="U585" i="1"/>
  <c r="O589" i="1"/>
  <c r="T469" i="1"/>
  <c r="V469" i="1"/>
  <c r="L589" i="1"/>
  <c r="J590" i="1"/>
  <c r="S707" i="1"/>
  <c r="U586" i="1"/>
  <c r="J591" i="1"/>
  <c r="T470" i="1"/>
  <c r="V470" i="1"/>
  <c r="O590" i="1"/>
  <c r="L590" i="1"/>
  <c r="S708" i="1"/>
  <c r="U587" i="1"/>
  <c r="J592" i="1"/>
  <c r="O591" i="1"/>
  <c r="T471" i="1"/>
  <c r="V471" i="1"/>
  <c r="L591" i="1"/>
  <c r="U588" i="1"/>
  <c r="S709" i="1"/>
  <c r="T472" i="1"/>
  <c r="V472" i="1"/>
  <c r="J593" i="1"/>
  <c r="O592" i="1"/>
  <c r="L592" i="1"/>
  <c r="S710" i="1"/>
  <c r="U589" i="1"/>
  <c r="J594" i="1"/>
  <c r="L593" i="1"/>
  <c r="O593" i="1"/>
  <c r="T473" i="1"/>
  <c r="V473" i="1"/>
  <c r="S711" i="1"/>
  <c r="U590" i="1"/>
  <c r="J595" i="1"/>
  <c r="O594" i="1"/>
  <c r="L594" i="1"/>
  <c r="T474" i="1"/>
  <c r="V474" i="1"/>
  <c r="S712" i="1"/>
  <c r="U591" i="1"/>
  <c r="J596" i="1"/>
  <c r="O595" i="1"/>
  <c r="T475" i="1"/>
  <c r="V475" i="1"/>
  <c r="L595" i="1"/>
  <c r="S713" i="1"/>
  <c r="U592" i="1"/>
  <c r="J597" i="1"/>
  <c r="L596" i="1"/>
  <c r="O596" i="1"/>
  <c r="T476" i="1"/>
  <c r="V476" i="1"/>
  <c r="U593" i="1"/>
  <c r="S714" i="1"/>
  <c r="J598" i="1"/>
  <c r="L597" i="1"/>
  <c r="T477" i="1"/>
  <c r="V477" i="1"/>
  <c r="O597" i="1"/>
  <c r="U594" i="1"/>
  <c r="S715" i="1"/>
  <c r="O598" i="1"/>
  <c r="L598" i="1"/>
  <c r="T478" i="1"/>
  <c r="V478" i="1"/>
  <c r="J599" i="1"/>
  <c r="U595" i="1"/>
  <c r="S716" i="1"/>
  <c r="J600" i="1"/>
  <c r="O599" i="1"/>
  <c r="L599" i="1"/>
  <c r="T479" i="1"/>
  <c r="V479" i="1"/>
  <c r="U596" i="1"/>
  <c r="S717" i="1"/>
  <c r="T480" i="1"/>
  <c r="V480" i="1"/>
  <c r="O600" i="1"/>
  <c r="J601" i="1"/>
  <c r="L600" i="1"/>
  <c r="S718" i="1"/>
  <c r="U597" i="1"/>
  <c r="O601" i="1"/>
  <c r="T481" i="1"/>
  <c r="V481" i="1"/>
  <c r="L601" i="1"/>
  <c r="J602" i="1"/>
  <c r="S719" i="1"/>
  <c r="U598" i="1"/>
  <c r="T482" i="1"/>
  <c r="V482" i="1"/>
  <c r="O602" i="1"/>
  <c r="L602" i="1"/>
  <c r="J603" i="1"/>
  <c r="S720" i="1"/>
  <c r="U599" i="1"/>
  <c r="O603" i="1"/>
  <c r="L603" i="1"/>
  <c r="T483" i="1"/>
  <c r="V483" i="1"/>
  <c r="J604" i="1"/>
  <c r="U600" i="1"/>
  <c r="S721" i="1"/>
  <c r="T484" i="1"/>
  <c r="V484" i="1"/>
  <c r="L604" i="1"/>
  <c r="J605" i="1"/>
  <c r="O604" i="1"/>
  <c r="U601" i="1"/>
  <c r="S722" i="1"/>
  <c r="T485" i="1"/>
  <c r="V485" i="1"/>
  <c r="J606" i="1"/>
  <c r="O605" i="1"/>
  <c r="L605" i="1"/>
  <c r="S723" i="1"/>
  <c r="U602" i="1"/>
  <c r="J607" i="1"/>
  <c r="O606" i="1"/>
  <c r="L606" i="1"/>
  <c r="T486" i="1"/>
  <c r="V486" i="1"/>
  <c r="U603" i="1"/>
  <c r="S724" i="1"/>
  <c r="O607" i="1"/>
  <c r="T487" i="1"/>
  <c r="V487" i="1"/>
  <c r="L607" i="1"/>
  <c r="J608" i="1"/>
  <c r="S725" i="1"/>
  <c r="U604" i="1"/>
  <c r="T488" i="1"/>
  <c r="V488" i="1"/>
  <c r="L608" i="1"/>
  <c r="O608" i="1"/>
  <c r="J609" i="1"/>
  <c r="U605" i="1"/>
  <c r="S726" i="1"/>
  <c r="J610" i="1"/>
  <c r="O609" i="1"/>
  <c r="T489" i="1"/>
  <c r="V489" i="1"/>
  <c r="L609" i="1"/>
  <c r="U606" i="1"/>
  <c r="S727" i="1"/>
  <c r="T490" i="1"/>
  <c r="V490" i="1"/>
  <c r="O610" i="1"/>
  <c r="L610" i="1"/>
  <c r="J611" i="1"/>
  <c r="U607" i="1"/>
  <c r="S728" i="1"/>
  <c r="J612" i="1"/>
  <c r="L611" i="1"/>
  <c r="O611" i="1"/>
  <c r="T491" i="1"/>
  <c r="V491" i="1"/>
  <c r="U608" i="1"/>
  <c r="S729" i="1"/>
  <c r="T492" i="1"/>
  <c r="V492" i="1"/>
  <c r="O612" i="1"/>
  <c r="J613" i="1"/>
  <c r="L612" i="1"/>
  <c r="S730" i="1"/>
  <c r="U609" i="1"/>
  <c r="T493" i="1"/>
  <c r="V493" i="1"/>
  <c r="O613" i="1"/>
  <c r="L613" i="1"/>
  <c r="J614" i="1"/>
  <c r="S731" i="1"/>
  <c r="U610" i="1"/>
  <c r="O614" i="1"/>
  <c r="L614" i="1"/>
  <c r="T494" i="1"/>
  <c r="V494" i="1"/>
  <c r="J615" i="1"/>
  <c r="S732" i="1"/>
  <c r="U611" i="1"/>
  <c r="T495" i="1"/>
  <c r="V495" i="1"/>
  <c r="L615" i="1"/>
  <c r="J616" i="1"/>
  <c r="O615" i="1"/>
  <c r="U612" i="1"/>
  <c r="S733" i="1"/>
  <c r="J617" i="1"/>
  <c r="O616" i="1"/>
  <c r="L616" i="1"/>
  <c r="T496" i="1"/>
  <c r="V496" i="1"/>
  <c r="U613" i="1"/>
  <c r="S734" i="1"/>
  <c r="J618" i="1"/>
  <c r="T497" i="1"/>
  <c r="V497" i="1"/>
  <c r="O617" i="1"/>
  <c r="L617" i="1"/>
  <c r="U614" i="1"/>
  <c r="S735" i="1"/>
  <c r="T498" i="1"/>
  <c r="V498" i="1"/>
  <c r="L618" i="1"/>
  <c r="J619" i="1"/>
  <c r="O618" i="1"/>
  <c r="U615" i="1"/>
  <c r="S736" i="1"/>
  <c r="O619" i="1"/>
  <c r="L619" i="1"/>
  <c r="T499" i="1"/>
  <c r="V499" i="1"/>
  <c r="J620" i="1"/>
  <c r="S737" i="1"/>
  <c r="U616" i="1"/>
  <c r="T500" i="1"/>
  <c r="V500" i="1"/>
  <c r="J621" i="1"/>
  <c r="L620" i="1"/>
  <c r="O620" i="1"/>
  <c r="U617" i="1"/>
  <c r="S738" i="1"/>
  <c r="O621" i="1"/>
  <c r="L621" i="1"/>
  <c r="T501" i="1"/>
  <c r="V501" i="1"/>
  <c r="J622" i="1"/>
  <c r="U618" i="1"/>
  <c r="S739" i="1"/>
  <c r="T502" i="1"/>
  <c r="V502" i="1"/>
  <c r="J623" i="1"/>
  <c r="L622" i="1"/>
  <c r="O622" i="1"/>
  <c r="U619" i="1"/>
  <c r="S740" i="1"/>
  <c r="O623" i="1"/>
  <c r="L623" i="1"/>
  <c r="J624" i="1"/>
  <c r="T503" i="1"/>
  <c r="V503" i="1"/>
  <c r="S741" i="1"/>
  <c r="U620" i="1"/>
  <c r="T504" i="1"/>
  <c r="V504" i="1"/>
  <c r="O624" i="1"/>
  <c r="J625" i="1"/>
  <c r="L624" i="1"/>
  <c r="U621" i="1"/>
  <c r="S742" i="1"/>
  <c r="O625" i="1"/>
  <c r="L625" i="1"/>
  <c r="T505" i="1"/>
  <c r="V505" i="1"/>
  <c r="J626" i="1"/>
  <c r="U622" i="1"/>
  <c r="S743" i="1"/>
  <c r="T506" i="1"/>
  <c r="V506" i="1"/>
  <c r="L626" i="1"/>
  <c r="J627" i="1"/>
  <c r="O626" i="1"/>
  <c r="U623" i="1"/>
  <c r="S744" i="1"/>
  <c r="O627" i="1"/>
  <c r="L627" i="1"/>
  <c r="T507" i="1"/>
  <c r="V507" i="1"/>
  <c r="J628" i="1"/>
  <c r="U624" i="1"/>
  <c r="S745" i="1"/>
  <c r="T508" i="1"/>
  <c r="V508" i="1"/>
  <c r="L628" i="1"/>
  <c r="J629" i="1"/>
  <c r="O628" i="1"/>
  <c r="S746" i="1"/>
  <c r="U625" i="1"/>
  <c r="O629" i="1"/>
  <c r="L629" i="1"/>
  <c r="J630" i="1"/>
  <c r="T509" i="1"/>
  <c r="V509" i="1"/>
  <c r="S747" i="1"/>
  <c r="U626" i="1"/>
  <c r="J631" i="1"/>
  <c r="O630" i="1"/>
  <c r="L630" i="1"/>
  <c r="T510" i="1"/>
  <c r="V510" i="1"/>
  <c r="U627" i="1"/>
  <c r="S748" i="1"/>
  <c r="O631" i="1"/>
  <c r="T511" i="1"/>
  <c r="V511" i="1"/>
  <c r="J632" i="1"/>
  <c r="L631" i="1"/>
  <c r="U628" i="1"/>
  <c r="S749" i="1"/>
  <c r="O632" i="1"/>
  <c r="T512" i="1"/>
  <c r="V512" i="1"/>
  <c r="L632" i="1"/>
  <c r="J633" i="1"/>
  <c r="S750" i="1"/>
  <c r="U629" i="1"/>
  <c r="T513" i="1"/>
  <c r="V513" i="1"/>
  <c r="O633" i="1"/>
  <c r="L633" i="1"/>
  <c r="J634" i="1"/>
  <c r="U630" i="1"/>
  <c r="S751" i="1"/>
  <c r="L634" i="1"/>
  <c r="O634" i="1"/>
  <c r="T514" i="1"/>
  <c r="V514" i="1"/>
  <c r="J635" i="1"/>
  <c r="U631" i="1"/>
  <c r="S752" i="1"/>
  <c r="O635" i="1"/>
  <c r="L635" i="1"/>
  <c r="J636" i="1"/>
  <c r="T515" i="1"/>
  <c r="V515" i="1"/>
  <c r="S753" i="1"/>
  <c r="U632" i="1"/>
  <c r="L636" i="1"/>
  <c r="O636" i="1"/>
  <c r="J637" i="1"/>
  <c r="T516" i="1"/>
  <c r="V516" i="1"/>
  <c r="S754" i="1"/>
  <c r="U633" i="1"/>
  <c r="O637" i="1"/>
  <c r="J638" i="1"/>
  <c r="T517" i="1"/>
  <c r="V517" i="1"/>
  <c r="L637" i="1"/>
  <c r="U634" i="1"/>
  <c r="S755" i="1"/>
  <c r="J639" i="1"/>
  <c r="T518" i="1"/>
  <c r="V518" i="1"/>
  <c r="O638" i="1"/>
  <c r="L638" i="1"/>
  <c r="U635" i="1"/>
  <c r="S756" i="1"/>
  <c r="J640" i="1"/>
  <c r="L639" i="1"/>
  <c r="T519" i="1"/>
  <c r="V519" i="1"/>
  <c r="O639" i="1"/>
  <c r="S757" i="1"/>
  <c r="U636" i="1"/>
  <c r="T520" i="1"/>
  <c r="V520" i="1"/>
  <c r="O640" i="1"/>
  <c r="J641" i="1"/>
  <c r="L640" i="1"/>
  <c r="U637" i="1"/>
  <c r="S758" i="1"/>
  <c r="T521" i="1"/>
  <c r="V521" i="1"/>
  <c r="L641" i="1"/>
  <c r="O641" i="1"/>
  <c r="J642" i="1"/>
  <c r="U638" i="1"/>
  <c r="S759" i="1"/>
  <c r="T522" i="1"/>
  <c r="V522" i="1"/>
  <c r="J643" i="1"/>
  <c r="L642" i="1"/>
  <c r="O642" i="1"/>
  <c r="S760" i="1"/>
  <c r="U639" i="1"/>
  <c r="O643" i="1"/>
  <c r="L643" i="1"/>
  <c r="J644" i="1"/>
  <c r="T523" i="1"/>
  <c r="V523" i="1"/>
  <c r="S761" i="1"/>
  <c r="U640" i="1"/>
  <c r="J645" i="1"/>
  <c r="T524" i="1"/>
  <c r="V524" i="1"/>
  <c r="L644" i="1"/>
  <c r="O644" i="1"/>
  <c r="U641" i="1"/>
  <c r="S762" i="1"/>
  <c r="J646" i="1"/>
  <c r="T525" i="1"/>
  <c r="V525" i="1"/>
  <c r="O645" i="1"/>
  <c r="L645" i="1"/>
  <c r="S763" i="1"/>
  <c r="U642" i="1"/>
  <c r="O646" i="1"/>
  <c r="T526" i="1"/>
  <c r="V526" i="1"/>
  <c r="L646" i="1"/>
  <c r="J647" i="1"/>
  <c r="S764" i="1"/>
  <c r="U643" i="1"/>
  <c r="O647" i="1"/>
  <c r="T527" i="1"/>
  <c r="V527" i="1"/>
  <c r="J648" i="1"/>
  <c r="L647" i="1"/>
  <c r="U644" i="1"/>
  <c r="S765" i="1"/>
  <c r="T528" i="1"/>
  <c r="V528" i="1"/>
  <c r="L648" i="1"/>
  <c r="J649" i="1"/>
  <c r="O648" i="1"/>
  <c r="U645" i="1"/>
  <c r="S766" i="1"/>
  <c r="J650" i="1"/>
  <c r="L649" i="1"/>
  <c r="O649" i="1"/>
  <c r="T529" i="1"/>
  <c r="V529" i="1"/>
  <c r="S767" i="1"/>
  <c r="U646" i="1"/>
  <c r="L650" i="1"/>
  <c r="O650" i="1"/>
  <c r="J651" i="1"/>
  <c r="T530" i="1"/>
  <c r="V530" i="1"/>
  <c r="U647" i="1"/>
  <c r="S768" i="1"/>
  <c r="J652" i="1"/>
  <c r="T531" i="1"/>
  <c r="V531" i="1"/>
  <c r="L651" i="1"/>
  <c r="O651" i="1"/>
  <c r="S769" i="1"/>
  <c r="U648" i="1"/>
  <c r="L652" i="1"/>
  <c r="T532" i="1"/>
  <c r="V532" i="1"/>
  <c r="O652" i="1"/>
  <c r="J653" i="1"/>
  <c r="S770" i="1"/>
  <c r="U649" i="1"/>
  <c r="T533" i="1"/>
  <c r="V533" i="1"/>
  <c r="J654" i="1"/>
  <c r="L653" i="1"/>
  <c r="O653" i="1"/>
  <c r="U650" i="1"/>
  <c r="S771" i="1"/>
  <c r="O654" i="1"/>
  <c r="J655" i="1"/>
  <c r="T534" i="1"/>
  <c r="V534" i="1"/>
  <c r="L654" i="1"/>
  <c r="U651" i="1"/>
  <c r="S772" i="1"/>
  <c r="T535" i="1"/>
  <c r="V535" i="1"/>
  <c r="J656" i="1"/>
  <c r="O655" i="1"/>
  <c r="L655" i="1"/>
  <c r="U652" i="1"/>
  <c r="S773" i="1"/>
  <c r="T536" i="1"/>
  <c r="V536" i="1"/>
  <c r="O656" i="1"/>
  <c r="L656" i="1"/>
  <c r="J657" i="1"/>
  <c r="U653" i="1"/>
  <c r="S774" i="1"/>
  <c r="T537" i="1"/>
  <c r="V537" i="1"/>
  <c r="J658" i="1"/>
  <c r="L657" i="1"/>
  <c r="O657" i="1"/>
  <c r="U654" i="1"/>
  <c r="S775" i="1"/>
  <c r="J659" i="1"/>
  <c r="O658" i="1"/>
  <c r="T538" i="1"/>
  <c r="V538" i="1"/>
  <c r="L658" i="1"/>
  <c r="S776" i="1"/>
  <c r="U655" i="1"/>
  <c r="L659" i="1"/>
  <c r="O659" i="1"/>
  <c r="J660" i="1"/>
  <c r="T539" i="1"/>
  <c r="V539" i="1"/>
  <c r="U656" i="1"/>
  <c r="S777" i="1"/>
  <c r="O660" i="1"/>
  <c r="J661" i="1"/>
  <c r="L660" i="1"/>
  <c r="T540" i="1"/>
  <c r="V540" i="1"/>
  <c r="U657" i="1"/>
  <c r="S778" i="1"/>
  <c r="T541" i="1"/>
  <c r="V541" i="1"/>
  <c r="O661" i="1"/>
  <c r="J662" i="1"/>
  <c r="L661" i="1"/>
  <c r="S779" i="1"/>
  <c r="U658" i="1"/>
  <c r="T542" i="1"/>
  <c r="V542" i="1"/>
  <c r="L662" i="1"/>
  <c r="O662" i="1"/>
  <c r="J663" i="1"/>
  <c r="S780" i="1"/>
  <c r="U659" i="1"/>
  <c r="O663" i="1"/>
  <c r="J664" i="1"/>
  <c r="T543" i="1"/>
  <c r="V543" i="1"/>
  <c r="L663" i="1"/>
  <c r="U660" i="1"/>
  <c r="S781" i="1"/>
  <c r="T544" i="1"/>
  <c r="V544" i="1"/>
  <c r="O664" i="1"/>
  <c r="L664" i="1"/>
  <c r="J665" i="1"/>
  <c r="U661" i="1"/>
  <c r="S782" i="1"/>
  <c r="J666" i="1"/>
  <c r="O665" i="1"/>
  <c r="L665" i="1"/>
  <c r="T545" i="1"/>
  <c r="V545" i="1"/>
  <c r="U662" i="1"/>
  <c r="S783" i="1"/>
  <c r="T546" i="1"/>
  <c r="V546" i="1"/>
  <c r="L666" i="1"/>
  <c r="O666" i="1"/>
  <c r="J667" i="1"/>
  <c r="S784" i="1"/>
  <c r="U663" i="1"/>
  <c r="O667" i="1"/>
  <c r="T547" i="1"/>
  <c r="V547" i="1"/>
  <c r="L667" i="1"/>
  <c r="J668" i="1"/>
  <c r="S785" i="1"/>
  <c r="U664" i="1"/>
  <c r="T548" i="1"/>
  <c r="V548" i="1"/>
  <c r="J669" i="1"/>
  <c r="O668" i="1"/>
  <c r="L668" i="1"/>
  <c r="S786" i="1"/>
  <c r="U665" i="1"/>
  <c r="O669" i="1"/>
  <c r="T549" i="1"/>
  <c r="V549" i="1"/>
  <c r="J670" i="1"/>
  <c r="L669" i="1"/>
  <c r="U666" i="1"/>
  <c r="S787" i="1"/>
  <c r="T550" i="1"/>
  <c r="V550" i="1"/>
  <c r="O670" i="1"/>
  <c r="J671" i="1"/>
  <c r="L670" i="1"/>
  <c r="S788" i="1"/>
  <c r="U667" i="1"/>
  <c r="J672" i="1"/>
  <c r="T551" i="1"/>
  <c r="V551" i="1"/>
  <c r="L671" i="1"/>
  <c r="O671" i="1"/>
  <c r="S789" i="1"/>
  <c r="U668" i="1"/>
  <c r="O672" i="1"/>
  <c r="T552" i="1"/>
  <c r="V552" i="1"/>
  <c r="L672" i="1"/>
  <c r="J673" i="1"/>
  <c r="S790" i="1"/>
  <c r="U669" i="1"/>
  <c r="L673" i="1"/>
  <c r="T553" i="1"/>
  <c r="V553" i="1"/>
  <c r="J674" i="1"/>
  <c r="O673" i="1"/>
  <c r="U670" i="1"/>
  <c r="S791" i="1"/>
  <c r="T554" i="1"/>
  <c r="V554" i="1"/>
  <c r="L674" i="1"/>
  <c r="J675" i="1"/>
  <c r="O674" i="1"/>
  <c r="S792" i="1"/>
  <c r="U671" i="1"/>
  <c r="L675" i="1"/>
  <c r="J676" i="1"/>
  <c r="T555" i="1"/>
  <c r="V555" i="1"/>
  <c r="O675" i="1"/>
  <c r="S793" i="1"/>
  <c r="U672" i="1"/>
  <c r="O676" i="1"/>
  <c r="L676" i="1"/>
  <c r="T556" i="1"/>
  <c r="V556" i="1"/>
  <c r="J677" i="1"/>
  <c r="U673" i="1"/>
  <c r="S794" i="1"/>
  <c r="O677" i="1"/>
  <c r="J678" i="1"/>
  <c r="L677" i="1"/>
  <c r="T557" i="1"/>
  <c r="V557" i="1"/>
  <c r="U674" i="1"/>
  <c r="S795" i="1"/>
  <c r="O678" i="1"/>
  <c r="L678" i="1"/>
  <c r="J679" i="1"/>
  <c r="T558" i="1"/>
  <c r="V558" i="1"/>
  <c r="U675" i="1"/>
  <c r="S796" i="1"/>
  <c r="O679" i="1"/>
  <c r="T559" i="1"/>
  <c r="V559" i="1"/>
  <c r="J680" i="1"/>
  <c r="L679" i="1"/>
  <c r="S797" i="1"/>
  <c r="U676" i="1"/>
  <c r="J681" i="1"/>
  <c r="O680" i="1"/>
  <c r="L680" i="1"/>
  <c r="T560" i="1"/>
  <c r="V560" i="1"/>
  <c r="S798" i="1"/>
  <c r="U677" i="1"/>
  <c r="T561" i="1"/>
  <c r="V561" i="1"/>
  <c r="L681" i="1"/>
  <c r="J682" i="1"/>
  <c r="O681" i="1"/>
  <c r="S799" i="1"/>
  <c r="U678" i="1"/>
  <c r="J683" i="1"/>
  <c r="L682" i="1"/>
  <c r="O682" i="1"/>
  <c r="T562" i="1"/>
  <c r="V562" i="1"/>
  <c r="U679" i="1"/>
  <c r="S800" i="1"/>
  <c r="T563" i="1"/>
  <c r="V563" i="1"/>
  <c r="J684" i="1"/>
  <c r="O683" i="1"/>
  <c r="L683" i="1"/>
  <c r="U680" i="1"/>
  <c r="S801" i="1"/>
  <c r="O684" i="1"/>
  <c r="L684" i="1"/>
  <c r="J685" i="1"/>
  <c r="T564" i="1"/>
  <c r="V564" i="1"/>
  <c r="S802" i="1"/>
  <c r="U681" i="1"/>
  <c r="L685" i="1"/>
  <c r="O685" i="1"/>
  <c r="T565" i="1"/>
  <c r="V565" i="1"/>
  <c r="J686" i="1"/>
  <c r="U682" i="1"/>
  <c r="S803" i="1"/>
  <c r="T566" i="1"/>
  <c r="V566" i="1"/>
  <c r="O686" i="1"/>
  <c r="L686" i="1"/>
  <c r="J687" i="1"/>
  <c r="S804" i="1"/>
  <c r="U683" i="1"/>
  <c r="L687" i="1"/>
  <c r="J688" i="1"/>
  <c r="T567" i="1"/>
  <c r="V567" i="1"/>
  <c r="O687" i="1"/>
  <c r="U684" i="1"/>
  <c r="S805" i="1"/>
  <c r="O688" i="1"/>
  <c r="T568" i="1"/>
  <c r="V568" i="1"/>
  <c r="J689" i="1"/>
  <c r="L688" i="1"/>
  <c r="U685" i="1"/>
  <c r="S806" i="1"/>
  <c r="J690" i="1"/>
  <c r="T569" i="1"/>
  <c r="V569" i="1"/>
  <c r="O689" i="1"/>
  <c r="L689" i="1"/>
  <c r="S807" i="1"/>
  <c r="U686" i="1"/>
  <c r="T570" i="1"/>
  <c r="V570" i="1"/>
  <c r="L690" i="1"/>
  <c r="O690" i="1"/>
  <c r="J691" i="1"/>
  <c r="U687" i="1"/>
  <c r="S808" i="1"/>
  <c r="T571" i="1"/>
  <c r="V571" i="1"/>
  <c r="J692" i="1"/>
  <c r="O691" i="1"/>
  <c r="L691" i="1"/>
  <c r="U688" i="1"/>
  <c r="S809" i="1"/>
  <c r="O692" i="1"/>
  <c r="L692" i="1"/>
  <c r="J693" i="1"/>
  <c r="T572" i="1"/>
  <c r="V572" i="1"/>
  <c r="U689" i="1"/>
  <c r="S810" i="1"/>
  <c r="O693" i="1"/>
  <c r="J694" i="1"/>
  <c r="L693" i="1"/>
  <c r="T573" i="1"/>
  <c r="V573" i="1"/>
  <c r="S811" i="1"/>
  <c r="U690" i="1"/>
  <c r="T574" i="1"/>
  <c r="V574" i="1"/>
  <c r="J695" i="1"/>
  <c r="O694" i="1"/>
  <c r="L694" i="1"/>
  <c r="U691" i="1"/>
  <c r="S812" i="1"/>
  <c r="O695" i="1"/>
  <c r="J696" i="1"/>
  <c r="L695" i="1"/>
  <c r="T575" i="1"/>
  <c r="V575" i="1"/>
  <c r="S813" i="1"/>
  <c r="U692" i="1"/>
  <c r="T576" i="1"/>
  <c r="V576" i="1"/>
  <c r="L696" i="1"/>
  <c r="O696" i="1"/>
  <c r="J697" i="1"/>
  <c r="S814" i="1"/>
  <c r="U693" i="1"/>
  <c r="O697" i="1"/>
  <c r="L697" i="1"/>
  <c r="T577" i="1"/>
  <c r="V577" i="1"/>
  <c r="J698" i="1"/>
  <c r="U694" i="1"/>
  <c r="S815" i="1"/>
  <c r="T578" i="1"/>
  <c r="V578" i="1"/>
  <c r="L698" i="1"/>
  <c r="J699" i="1"/>
  <c r="O698" i="1"/>
  <c r="U695" i="1"/>
  <c r="S816" i="1"/>
  <c r="T579" i="1"/>
  <c r="V579" i="1"/>
  <c r="L699" i="1"/>
  <c r="J700" i="1"/>
  <c r="O699" i="1"/>
  <c r="S817" i="1"/>
  <c r="U696" i="1"/>
  <c r="J701" i="1"/>
  <c r="T580" i="1"/>
  <c r="V580" i="1"/>
  <c r="L700" i="1"/>
  <c r="O700" i="1"/>
  <c r="U697" i="1"/>
  <c r="S818" i="1"/>
  <c r="J702" i="1"/>
  <c r="L701" i="1"/>
  <c r="O701" i="1"/>
  <c r="T581" i="1"/>
  <c r="V581" i="1"/>
  <c r="S819" i="1"/>
  <c r="U698" i="1"/>
  <c r="J703" i="1"/>
  <c r="L702" i="1"/>
  <c r="O702" i="1"/>
  <c r="T582" i="1"/>
  <c r="V582" i="1"/>
  <c r="S820" i="1"/>
  <c r="U699" i="1"/>
  <c r="T583" i="1"/>
  <c r="V583" i="1"/>
  <c r="L703" i="1"/>
  <c r="O703" i="1"/>
  <c r="J704" i="1"/>
  <c r="U700" i="1"/>
  <c r="S821" i="1"/>
  <c r="T584" i="1"/>
  <c r="V584" i="1"/>
  <c r="O704" i="1"/>
  <c r="J705" i="1"/>
  <c r="L704" i="1"/>
  <c r="S822" i="1"/>
  <c r="U701" i="1"/>
  <c r="T585" i="1"/>
  <c r="V585" i="1"/>
  <c r="L705" i="1"/>
  <c r="J706" i="1"/>
  <c r="O705" i="1"/>
  <c r="S823" i="1"/>
  <c r="U702" i="1"/>
  <c r="O706" i="1"/>
  <c r="J707" i="1"/>
  <c r="L706" i="1"/>
  <c r="T586" i="1"/>
  <c r="V586" i="1"/>
  <c r="U703" i="1"/>
  <c r="S824" i="1"/>
  <c r="O707" i="1"/>
  <c r="L707" i="1"/>
  <c r="J708" i="1"/>
  <c r="T587" i="1"/>
  <c r="V587" i="1"/>
  <c r="U704" i="1"/>
  <c r="S825" i="1"/>
  <c r="J709" i="1"/>
  <c r="L708" i="1"/>
  <c r="O708" i="1"/>
  <c r="T588" i="1"/>
  <c r="V588" i="1"/>
  <c r="S826" i="1"/>
  <c r="U705" i="1"/>
  <c r="O709" i="1"/>
  <c r="T589" i="1"/>
  <c r="V589" i="1"/>
  <c r="J710" i="1"/>
  <c r="L709" i="1"/>
  <c r="S827" i="1"/>
  <c r="U706" i="1"/>
  <c r="J711" i="1"/>
  <c r="T590" i="1"/>
  <c r="V590" i="1"/>
  <c r="L710" i="1"/>
  <c r="O710" i="1"/>
  <c r="U707" i="1"/>
  <c r="S828" i="1"/>
  <c r="J712" i="1"/>
  <c r="T591" i="1"/>
  <c r="V591" i="1"/>
  <c r="O711" i="1"/>
  <c r="L711" i="1"/>
  <c r="U708" i="1"/>
  <c r="S829" i="1"/>
  <c r="T592" i="1"/>
  <c r="V592" i="1"/>
  <c r="L712" i="1"/>
  <c r="J713" i="1"/>
  <c r="O712" i="1"/>
  <c r="S830" i="1"/>
  <c r="U709" i="1"/>
  <c r="J714" i="1"/>
  <c r="T593" i="1"/>
  <c r="V593" i="1"/>
  <c r="O713" i="1"/>
  <c r="L713" i="1"/>
  <c r="U710" i="1"/>
  <c r="S831" i="1"/>
  <c r="O714" i="1"/>
  <c r="T594" i="1"/>
  <c r="V594" i="1"/>
  <c r="L714" i="1"/>
  <c r="J715" i="1"/>
  <c r="U711" i="1"/>
  <c r="S832" i="1"/>
  <c r="L715" i="1"/>
  <c r="O715" i="1"/>
  <c r="T595" i="1"/>
  <c r="V595" i="1"/>
  <c r="J716" i="1"/>
  <c r="S833" i="1"/>
  <c r="U712" i="1"/>
  <c r="O716" i="1"/>
  <c r="L716" i="1"/>
  <c r="T596" i="1"/>
  <c r="V596" i="1"/>
  <c r="J717" i="1"/>
  <c r="U713" i="1"/>
  <c r="S834" i="1"/>
  <c r="J718" i="1"/>
  <c r="T597" i="1"/>
  <c r="V597" i="1"/>
  <c r="L717" i="1"/>
  <c r="O717" i="1"/>
  <c r="S835" i="1"/>
  <c r="U714" i="1"/>
  <c r="O718" i="1"/>
  <c r="L718" i="1"/>
  <c r="J719" i="1"/>
  <c r="T598" i="1"/>
  <c r="V598" i="1"/>
  <c r="S836" i="1"/>
  <c r="U715" i="1"/>
  <c r="O719" i="1"/>
  <c r="L719" i="1"/>
  <c r="T599" i="1"/>
  <c r="V599" i="1"/>
  <c r="J720" i="1"/>
  <c r="U716" i="1"/>
  <c r="S837" i="1"/>
  <c r="T600" i="1"/>
  <c r="V600" i="1"/>
  <c r="J721" i="1"/>
  <c r="L720" i="1"/>
  <c r="O720" i="1"/>
  <c r="U717" i="1"/>
  <c r="S838" i="1"/>
  <c r="O721" i="1"/>
  <c r="J722" i="1"/>
  <c r="T601" i="1"/>
  <c r="V601" i="1"/>
  <c r="L721" i="1"/>
  <c r="S839" i="1"/>
  <c r="U718" i="1"/>
  <c r="T602" i="1"/>
  <c r="V602" i="1"/>
  <c r="J723" i="1"/>
  <c r="O722" i="1"/>
  <c r="L722" i="1"/>
  <c r="U719" i="1"/>
  <c r="S840" i="1"/>
  <c r="O723" i="1"/>
  <c r="J724" i="1"/>
  <c r="T603" i="1"/>
  <c r="V603" i="1"/>
  <c r="L723" i="1"/>
  <c r="U720" i="1"/>
  <c r="S841" i="1"/>
  <c r="J725" i="1"/>
  <c r="T604" i="1"/>
  <c r="V604" i="1"/>
  <c r="L724" i="1"/>
  <c r="O724" i="1"/>
  <c r="S842" i="1"/>
  <c r="U721" i="1"/>
  <c r="O725" i="1"/>
  <c r="J726" i="1"/>
  <c r="L725" i="1"/>
  <c r="T605" i="1"/>
  <c r="V605" i="1"/>
  <c r="S843" i="1"/>
  <c r="U722" i="1"/>
  <c r="O726" i="1"/>
  <c r="L726" i="1"/>
  <c r="J727" i="1"/>
  <c r="T606" i="1"/>
  <c r="V606" i="1"/>
  <c r="U723" i="1"/>
  <c r="S844" i="1"/>
  <c r="T607" i="1"/>
  <c r="V607" i="1"/>
  <c r="J728" i="1"/>
  <c r="O727" i="1"/>
  <c r="L727" i="1"/>
  <c r="U724" i="1"/>
  <c r="S845" i="1"/>
  <c r="T608" i="1"/>
  <c r="V608" i="1"/>
  <c r="O728" i="1"/>
  <c r="L728" i="1"/>
  <c r="J729" i="1"/>
  <c r="U725" i="1"/>
  <c r="S846" i="1"/>
  <c r="J730" i="1"/>
  <c r="O729" i="1"/>
  <c r="L729" i="1"/>
  <c r="T609" i="1"/>
  <c r="V609" i="1"/>
  <c r="S847" i="1"/>
  <c r="U726" i="1"/>
  <c r="J731" i="1"/>
  <c r="L730" i="1"/>
  <c r="T610" i="1"/>
  <c r="V610" i="1"/>
  <c r="O730" i="1"/>
  <c r="U727" i="1"/>
  <c r="S848" i="1"/>
  <c r="T611" i="1"/>
  <c r="V611" i="1"/>
  <c r="O731" i="1"/>
  <c r="L731" i="1"/>
  <c r="J732" i="1"/>
  <c r="S849" i="1"/>
  <c r="U728" i="1"/>
  <c r="J733" i="1"/>
  <c r="L732" i="1"/>
  <c r="T612" i="1"/>
  <c r="V612" i="1"/>
  <c r="O732" i="1"/>
  <c r="S850" i="1"/>
  <c r="U729" i="1"/>
  <c r="O733" i="1"/>
  <c r="J734" i="1"/>
  <c r="L733" i="1"/>
  <c r="T613" i="1"/>
  <c r="V613" i="1"/>
  <c r="S851" i="1"/>
  <c r="U730" i="1"/>
  <c r="J735" i="1"/>
  <c r="T614" i="1"/>
  <c r="V614" i="1"/>
  <c r="O734" i="1"/>
  <c r="L734" i="1"/>
  <c r="S852" i="1"/>
  <c r="U731" i="1"/>
  <c r="T615" i="1"/>
  <c r="V615" i="1"/>
  <c r="L735" i="1"/>
  <c r="O735" i="1"/>
  <c r="J736" i="1"/>
  <c r="U732" i="1"/>
  <c r="S853" i="1"/>
  <c r="J737" i="1"/>
  <c r="O736" i="1"/>
  <c r="T616" i="1"/>
  <c r="V616" i="1"/>
  <c r="L736" i="1"/>
  <c r="U733" i="1"/>
  <c r="S854" i="1"/>
  <c r="O737" i="1"/>
  <c r="J738" i="1"/>
  <c r="L737" i="1"/>
  <c r="T617" i="1"/>
  <c r="V617" i="1"/>
  <c r="U734" i="1"/>
  <c r="S855" i="1"/>
  <c r="J739" i="1"/>
  <c r="L738" i="1"/>
  <c r="O738" i="1"/>
  <c r="T618" i="1"/>
  <c r="V618" i="1"/>
  <c r="S856" i="1"/>
  <c r="U735" i="1"/>
  <c r="O739" i="1"/>
  <c r="J740" i="1"/>
  <c r="T619" i="1"/>
  <c r="V619" i="1"/>
  <c r="L739" i="1"/>
  <c r="U736" i="1"/>
  <c r="S857" i="1"/>
  <c r="J741" i="1"/>
  <c r="T620" i="1"/>
  <c r="V620" i="1"/>
  <c r="L740" i="1"/>
  <c r="O740" i="1"/>
  <c r="S858" i="1"/>
  <c r="U737" i="1"/>
  <c r="T621" i="1"/>
  <c r="V621" i="1"/>
  <c r="J742" i="1"/>
  <c r="L741" i="1"/>
  <c r="O741" i="1"/>
  <c r="S859" i="1"/>
  <c r="U738" i="1"/>
  <c r="O742" i="1"/>
  <c r="T622" i="1"/>
  <c r="V622" i="1"/>
  <c r="J743" i="1"/>
  <c r="L742" i="1"/>
  <c r="U739" i="1"/>
  <c r="S860" i="1"/>
  <c r="T623" i="1"/>
  <c r="V623" i="1"/>
  <c r="J744" i="1"/>
  <c r="O743" i="1"/>
  <c r="L743" i="1"/>
  <c r="U740" i="1"/>
  <c r="S861" i="1"/>
  <c r="L744" i="1"/>
  <c r="J745" i="1"/>
  <c r="O744" i="1"/>
  <c r="T624" i="1"/>
  <c r="V624" i="1"/>
  <c r="S862" i="1"/>
  <c r="U741" i="1"/>
  <c r="J746" i="1"/>
  <c r="T625" i="1"/>
  <c r="V625" i="1"/>
  <c r="O745" i="1"/>
  <c r="L745" i="1"/>
  <c r="U742" i="1"/>
  <c r="S863" i="1"/>
  <c r="J747" i="1"/>
  <c r="L746" i="1"/>
  <c r="O746" i="1"/>
  <c r="T626" i="1"/>
  <c r="V626" i="1"/>
  <c r="U743" i="1"/>
  <c r="S864" i="1"/>
  <c r="O747" i="1"/>
  <c r="L747" i="1"/>
  <c r="J748" i="1"/>
  <c r="T627" i="1"/>
  <c r="V627" i="1"/>
  <c r="S865" i="1"/>
  <c r="U744" i="1"/>
  <c r="O748" i="1"/>
  <c r="J749" i="1"/>
  <c r="T628" i="1"/>
  <c r="V628" i="1"/>
  <c r="L748" i="1"/>
  <c r="U745" i="1"/>
  <c r="S866" i="1"/>
  <c r="T629" i="1"/>
  <c r="V629" i="1"/>
  <c r="J750" i="1"/>
  <c r="O749" i="1"/>
  <c r="L749" i="1"/>
  <c r="S867" i="1"/>
  <c r="U746" i="1"/>
  <c r="T630" i="1"/>
  <c r="V630" i="1"/>
  <c r="O750" i="1"/>
  <c r="J751" i="1"/>
  <c r="L750" i="1"/>
  <c r="U747" i="1"/>
  <c r="S868" i="1"/>
  <c r="J752" i="1"/>
  <c r="O751" i="1"/>
  <c r="L751" i="1"/>
  <c r="T631" i="1"/>
  <c r="V631" i="1"/>
  <c r="S869" i="1"/>
  <c r="U748" i="1"/>
  <c r="O752" i="1"/>
  <c r="L752" i="1"/>
  <c r="J753" i="1"/>
  <c r="T632" i="1"/>
  <c r="V632" i="1"/>
  <c r="S870" i="1"/>
  <c r="U749" i="1"/>
  <c r="O753" i="1"/>
  <c r="J754" i="1"/>
  <c r="T633" i="1"/>
  <c r="V633" i="1"/>
  <c r="L753" i="1"/>
  <c r="U750" i="1"/>
  <c r="S871" i="1"/>
  <c r="J755" i="1"/>
  <c r="T634" i="1"/>
  <c r="V634" i="1"/>
  <c r="L754" i="1"/>
  <c r="O754" i="1"/>
  <c r="S872" i="1"/>
  <c r="U751" i="1"/>
  <c r="T635" i="1"/>
  <c r="V635" i="1"/>
  <c r="L755" i="1"/>
  <c r="O755" i="1"/>
  <c r="J756" i="1"/>
  <c r="S873" i="1"/>
  <c r="U752" i="1"/>
  <c r="J757" i="1"/>
  <c r="L756" i="1"/>
  <c r="T636" i="1"/>
  <c r="V636" i="1"/>
  <c r="O756" i="1"/>
  <c r="S874" i="1"/>
  <c r="U753" i="1"/>
  <c r="J758" i="1"/>
  <c r="L757" i="1"/>
  <c r="O757" i="1"/>
  <c r="T637" i="1"/>
  <c r="V637" i="1"/>
  <c r="U754" i="1"/>
  <c r="S875" i="1"/>
  <c r="O758" i="1"/>
  <c r="T638" i="1"/>
  <c r="V638" i="1"/>
  <c r="L758" i="1"/>
  <c r="J759" i="1"/>
  <c r="S876" i="1"/>
  <c r="U755" i="1"/>
  <c r="J760" i="1"/>
  <c r="T639" i="1"/>
  <c r="V639" i="1"/>
  <c r="L759" i="1"/>
  <c r="O759" i="1"/>
  <c r="U756" i="1"/>
  <c r="S877" i="1"/>
  <c r="J761" i="1"/>
  <c r="L760" i="1"/>
  <c r="T640" i="1"/>
  <c r="V640" i="1"/>
  <c r="O760" i="1"/>
  <c r="S878" i="1"/>
  <c r="U757" i="1"/>
  <c r="T641" i="1"/>
  <c r="V641" i="1"/>
  <c r="L761" i="1"/>
  <c r="J762" i="1"/>
  <c r="O761" i="1"/>
  <c r="S879" i="1"/>
  <c r="U758" i="1"/>
  <c r="T642" i="1"/>
  <c r="V642" i="1"/>
  <c r="J763" i="1"/>
  <c r="L762" i="1"/>
  <c r="O762" i="1"/>
  <c r="U759" i="1"/>
  <c r="S880" i="1"/>
  <c r="O763" i="1"/>
  <c r="L763" i="1"/>
  <c r="J764" i="1"/>
  <c r="T643" i="1"/>
  <c r="V643" i="1"/>
  <c r="S881" i="1"/>
  <c r="U760" i="1"/>
  <c r="J765" i="1"/>
  <c r="T644" i="1"/>
  <c r="V644" i="1"/>
  <c r="O764" i="1"/>
  <c r="L764" i="1"/>
  <c r="S882" i="1"/>
  <c r="U761" i="1"/>
  <c r="J766" i="1"/>
  <c r="L765" i="1"/>
  <c r="O765" i="1"/>
  <c r="T645" i="1"/>
  <c r="V645" i="1"/>
  <c r="S883" i="1"/>
  <c r="U762" i="1"/>
  <c r="T646" i="1"/>
  <c r="V646" i="1"/>
  <c r="O766" i="1"/>
  <c r="J767" i="1"/>
  <c r="L766" i="1"/>
  <c r="S884" i="1"/>
  <c r="U763" i="1"/>
  <c r="J768" i="1"/>
  <c r="T647" i="1"/>
  <c r="V647" i="1"/>
  <c r="L767" i="1"/>
  <c r="O767" i="1"/>
  <c r="S885" i="1"/>
  <c r="U764" i="1"/>
  <c r="J769" i="1"/>
  <c r="O768" i="1"/>
  <c r="T648" i="1"/>
  <c r="V648" i="1"/>
  <c r="L768" i="1"/>
  <c r="U765" i="1"/>
  <c r="S886" i="1"/>
  <c r="O769" i="1"/>
  <c r="T649" i="1"/>
  <c r="V649" i="1"/>
  <c r="J770" i="1"/>
  <c r="L769" i="1"/>
  <c r="S887" i="1"/>
  <c r="U766" i="1"/>
  <c r="T650" i="1"/>
  <c r="V650" i="1"/>
  <c r="J771" i="1"/>
  <c r="L770" i="1"/>
  <c r="O770" i="1"/>
  <c r="U767" i="1"/>
  <c r="S888" i="1"/>
  <c r="T651" i="1"/>
  <c r="V651" i="1"/>
  <c r="O771" i="1"/>
  <c r="J772" i="1"/>
  <c r="L771" i="1"/>
  <c r="U768" i="1"/>
  <c r="S889" i="1"/>
  <c r="O772" i="1"/>
  <c r="J773" i="1"/>
  <c r="L772" i="1"/>
  <c r="T652" i="1"/>
  <c r="V652" i="1"/>
  <c r="S890" i="1"/>
  <c r="U769" i="1"/>
  <c r="O773" i="1"/>
  <c r="L773" i="1"/>
  <c r="J774" i="1"/>
  <c r="T653" i="1"/>
  <c r="V653" i="1"/>
  <c r="U770" i="1"/>
  <c r="S891" i="1"/>
  <c r="T654" i="1"/>
  <c r="V654" i="1"/>
  <c r="J775" i="1"/>
  <c r="L774" i="1"/>
  <c r="O774" i="1"/>
  <c r="S892" i="1"/>
  <c r="U771" i="1"/>
  <c r="T655" i="1"/>
  <c r="V655" i="1"/>
  <c r="J776" i="1"/>
  <c r="O775" i="1"/>
  <c r="L775" i="1"/>
  <c r="S893" i="1"/>
  <c r="U772" i="1"/>
  <c r="J777" i="1"/>
  <c r="L776" i="1"/>
  <c r="O776" i="1"/>
  <c r="T656" i="1"/>
  <c r="V656" i="1"/>
  <c r="S894" i="1"/>
  <c r="U773" i="1"/>
  <c r="O777" i="1"/>
  <c r="J778" i="1"/>
  <c r="T657" i="1"/>
  <c r="V657" i="1"/>
  <c r="L777" i="1"/>
  <c r="S895" i="1"/>
  <c r="U774" i="1"/>
  <c r="J779" i="1"/>
  <c r="O778" i="1"/>
  <c r="L778" i="1"/>
  <c r="T658" i="1"/>
  <c r="V658" i="1"/>
  <c r="U775" i="1"/>
  <c r="S896" i="1"/>
  <c r="J780" i="1"/>
  <c r="L779" i="1"/>
  <c r="T659" i="1"/>
  <c r="V659" i="1"/>
  <c r="O779" i="1"/>
  <c r="U776" i="1"/>
  <c r="S897" i="1"/>
  <c r="J781" i="1"/>
  <c r="T660" i="1"/>
  <c r="V660" i="1"/>
  <c r="L780" i="1"/>
  <c r="O780" i="1"/>
  <c r="U777" i="1"/>
  <c r="S898" i="1"/>
  <c r="J782" i="1"/>
  <c r="O781" i="1"/>
  <c r="L781" i="1"/>
  <c r="T661" i="1"/>
  <c r="V661" i="1"/>
  <c r="U778" i="1"/>
  <c r="S899" i="1"/>
  <c r="O782" i="1"/>
  <c r="L782" i="1"/>
  <c r="T662" i="1"/>
  <c r="V662" i="1"/>
  <c r="J783" i="1"/>
  <c r="S900" i="1"/>
  <c r="U779" i="1"/>
  <c r="J784" i="1"/>
  <c r="L783" i="1"/>
  <c r="T663" i="1"/>
  <c r="V663" i="1"/>
  <c r="O783" i="1"/>
  <c r="U780" i="1"/>
  <c r="S901" i="1"/>
  <c r="J785" i="1"/>
  <c r="L784" i="1"/>
  <c r="T664" i="1"/>
  <c r="V664" i="1"/>
  <c r="O784" i="1"/>
  <c r="S902" i="1"/>
  <c r="U781" i="1"/>
  <c r="T665" i="1"/>
  <c r="V665" i="1"/>
  <c r="J786" i="1"/>
  <c r="O785" i="1"/>
  <c r="L785" i="1"/>
  <c r="S903" i="1"/>
  <c r="U782" i="1"/>
  <c r="T666" i="1"/>
  <c r="V666" i="1"/>
  <c r="L786" i="1"/>
  <c r="O786" i="1"/>
  <c r="J787" i="1"/>
  <c r="U783" i="1"/>
  <c r="S904" i="1"/>
  <c r="O787" i="1"/>
  <c r="T667" i="1"/>
  <c r="V667" i="1"/>
  <c r="J788" i="1"/>
  <c r="L787" i="1"/>
  <c r="S905" i="1"/>
  <c r="U784" i="1"/>
  <c r="J789" i="1"/>
  <c r="T668" i="1"/>
  <c r="V668" i="1"/>
  <c r="L788" i="1"/>
  <c r="O788" i="1"/>
  <c r="S906" i="1"/>
  <c r="U785" i="1"/>
  <c r="L789" i="1"/>
  <c r="O789" i="1"/>
  <c r="T669" i="1"/>
  <c r="V669" i="1"/>
  <c r="J790" i="1"/>
  <c r="S907" i="1"/>
  <c r="U786" i="1"/>
  <c r="J791" i="1"/>
  <c r="L790" i="1"/>
  <c r="O790" i="1"/>
  <c r="T670" i="1"/>
  <c r="V670" i="1"/>
  <c r="S908" i="1"/>
  <c r="U787" i="1"/>
  <c r="J792" i="1"/>
  <c r="T671" i="1"/>
  <c r="V671" i="1"/>
  <c r="O791" i="1"/>
  <c r="L791" i="1"/>
  <c r="U788" i="1"/>
  <c r="S909" i="1"/>
  <c r="O792" i="1"/>
  <c r="L792" i="1"/>
  <c r="J793" i="1"/>
  <c r="T672" i="1"/>
  <c r="V672" i="1"/>
  <c r="S910" i="1"/>
  <c r="U789" i="1"/>
  <c r="T673" i="1"/>
  <c r="V673" i="1"/>
  <c r="J794" i="1"/>
  <c r="L793" i="1"/>
  <c r="O793" i="1"/>
  <c r="U790" i="1"/>
  <c r="S911" i="1"/>
  <c r="J795" i="1"/>
  <c r="L794" i="1"/>
  <c r="O794" i="1"/>
  <c r="T674" i="1"/>
  <c r="V674" i="1"/>
  <c r="U791" i="1"/>
  <c r="S912" i="1"/>
  <c r="J796" i="1"/>
  <c r="O795" i="1"/>
  <c r="T675" i="1"/>
  <c r="V675" i="1"/>
  <c r="L795" i="1"/>
  <c r="S913" i="1"/>
  <c r="U792" i="1"/>
  <c r="J797" i="1"/>
  <c r="O796" i="1"/>
  <c r="L796" i="1"/>
  <c r="T676" i="1"/>
  <c r="V676" i="1"/>
  <c r="U793" i="1"/>
  <c r="S914" i="1"/>
  <c r="J798" i="1"/>
  <c r="O797" i="1"/>
  <c r="T677" i="1"/>
  <c r="V677" i="1"/>
  <c r="L797" i="1"/>
  <c r="U794" i="1"/>
  <c r="S915" i="1"/>
  <c r="J799" i="1"/>
  <c r="O798" i="1"/>
  <c r="T678" i="1"/>
  <c r="V678" i="1"/>
  <c r="L798" i="1"/>
  <c r="S916" i="1"/>
  <c r="U795" i="1"/>
  <c r="J800" i="1"/>
  <c r="L799" i="1"/>
  <c r="T679" i="1"/>
  <c r="V679" i="1"/>
  <c r="O799" i="1"/>
  <c r="U796" i="1"/>
  <c r="S917" i="1"/>
  <c r="J801" i="1"/>
  <c r="L800" i="1"/>
  <c r="T680" i="1"/>
  <c r="V680" i="1"/>
  <c r="O800" i="1"/>
  <c r="U797" i="1"/>
  <c r="S918" i="1"/>
  <c r="T681" i="1"/>
  <c r="V681" i="1"/>
  <c r="L801" i="1"/>
  <c r="O801" i="1"/>
  <c r="J802" i="1"/>
  <c r="U798" i="1"/>
  <c r="S919" i="1"/>
  <c r="T682" i="1"/>
  <c r="V682" i="1"/>
  <c r="J803" i="1"/>
  <c r="L802" i="1"/>
  <c r="O802" i="1"/>
  <c r="S920" i="1"/>
  <c r="U799" i="1"/>
  <c r="T683" i="1"/>
  <c r="V683" i="1"/>
  <c r="J804" i="1"/>
  <c r="L803" i="1"/>
  <c r="O803" i="1"/>
  <c r="U800" i="1"/>
  <c r="S921" i="1"/>
  <c r="O804" i="1"/>
  <c r="L804" i="1"/>
  <c r="J805" i="1"/>
  <c r="T684" i="1"/>
  <c r="V684" i="1"/>
  <c r="U801" i="1"/>
  <c r="S922" i="1"/>
  <c r="T685" i="1"/>
  <c r="V685" i="1"/>
  <c r="L805" i="1"/>
  <c r="J806" i="1"/>
  <c r="O805" i="1"/>
  <c r="U802" i="1"/>
  <c r="S923" i="1"/>
  <c r="O806" i="1"/>
  <c r="T686" i="1"/>
  <c r="V686" i="1"/>
  <c r="L806" i="1"/>
  <c r="J807" i="1"/>
  <c r="S924" i="1"/>
  <c r="U803" i="1"/>
  <c r="J808" i="1"/>
  <c r="T687" i="1"/>
  <c r="V687" i="1"/>
  <c r="O807" i="1"/>
  <c r="L807" i="1"/>
  <c r="U804" i="1"/>
  <c r="S925" i="1"/>
  <c r="J809" i="1"/>
  <c r="L808" i="1"/>
  <c r="T688" i="1"/>
  <c r="V688" i="1"/>
  <c r="O808" i="1"/>
  <c r="S926" i="1"/>
  <c r="U805" i="1"/>
  <c r="J810" i="1"/>
  <c r="O809" i="1"/>
  <c r="L809" i="1"/>
  <c r="T689" i="1"/>
  <c r="V689" i="1"/>
  <c r="S927" i="1"/>
  <c r="U806" i="1"/>
  <c r="O810" i="1"/>
  <c r="T690" i="1"/>
  <c r="V690" i="1"/>
  <c r="L810" i="1"/>
  <c r="J811" i="1"/>
  <c r="U807" i="1"/>
  <c r="S928" i="1"/>
  <c r="L811" i="1"/>
  <c r="J812" i="1"/>
  <c r="T691" i="1"/>
  <c r="V691" i="1"/>
  <c r="O811" i="1"/>
  <c r="S929" i="1"/>
  <c r="U808" i="1"/>
  <c r="T692" i="1"/>
  <c r="V692" i="1"/>
  <c r="L812" i="1"/>
  <c r="O812" i="1"/>
  <c r="J813" i="1"/>
  <c r="U809" i="1"/>
  <c r="S930" i="1"/>
  <c r="T693" i="1"/>
  <c r="V693" i="1"/>
  <c r="O813" i="1"/>
  <c r="J814" i="1"/>
  <c r="L813" i="1"/>
  <c r="U810" i="1"/>
  <c r="S931" i="1"/>
  <c r="T694" i="1"/>
  <c r="V694" i="1"/>
  <c r="O814" i="1"/>
  <c r="J815" i="1"/>
  <c r="L814" i="1"/>
  <c r="S932" i="1"/>
  <c r="U811" i="1"/>
  <c r="J816" i="1"/>
  <c r="O815" i="1"/>
  <c r="T695" i="1"/>
  <c r="V695" i="1"/>
  <c r="L815" i="1"/>
  <c r="S933" i="1"/>
  <c r="U812" i="1"/>
  <c r="J817" i="1"/>
  <c r="O816" i="1"/>
  <c r="L816" i="1"/>
  <c r="T696" i="1"/>
  <c r="V696" i="1"/>
  <c r="U813" i="1"/>
  <c r="S934" i="1"/>
  <c r="T697" i="1"/>
  <c r="V697" i="1"/>
  <c r="O817" i="1"/>
  <c r="J818" i="1"/>
  <c r="L817" i="1"/>
  <c r="S935" i="1"/>
  <c r="U814" i="1"/>
  <c r="T698" i="1"/>
  <c r="V698" i="1"/>
  <c r="L818" i="1"/>
  <c r="O818" i="1"/>
  <c r="J819" i="1"/>
  <c r="U815" i="1"/>
  <c r="S936" i="1"/>
  <c r="J820" i="1"/>
  <c r="O819" i="1"/>
  <c r="T699" i="1"/>
  <c r="V699" i="1"/>
  <c r="L819" i="1"/>
  <c r="S937" i="1"/>
  <c r="U816" i="1"/>
  <c r="J821" i="1"/>
  <c r="T700" i="1"/>
  <c r="V700" i="1"/>
  <c r="L820" i="1"/>
  <c r="O820" i="1"/>
  <c r="S938" i="1"/>
  <c r="U817" i="1"/>
  <c r="O821" i="1"/>
  <c r="T701" i="1"/>
  <c r="V701" i="1"/>
  <c r="J822" i="1"/>
  <c r="L821" i="1"/>
  <c r="U818" i="1"/>
  <c r="S939" i="1"/>
  <c r="J823" i="1"/>
  <c r="T702" i="1"/>
  <c r="V702" i="1"/>
  <c r="L822" i="1"/>
  <c r="O822" i="1"/>
  <c r="S940" i="1"/>
  <c r="U819" i="1"/>
  <c r="O823" i="1"/>
  <c r="T703" i="1"/>
  <c r="V703" i="1"/>
  <c r="L823" i="1"/>
  <c r="J824" i="1"/>
  <c r="U820" i="1"/>
  <c r="S941" i="1"/>
  <c r="J825" i="1"/>
  <c r="O824" i="1"/>
  <c r="L824" i="1"/>
  <c r="T704" i="1"/>
  <c r="V704" i="1"/>
  <c r="S942" i="1"/>
  <c r="U821" i="1"/>
  <c r="J826" i="1"/>
  <c r="L825" i="1"/>
  <c r="T705" i="1"/>
  <c r="V705" i="1"/>
  <c r="O825" i="1"/>
  <c r="U822" i="1"/>
  <c r="S943" i="1"/>
  <c r="J827" i="1"/>
  <c r="O826" i="1"/>
  <c r="T706" i="1"/>
  <c r="V706" i="1"/>
  <c r="L826" i="1"/>
  <c r="S944" i="1"/>
  <c r="U823" i="1"/>
  <c r="T707" i="1"/>
  <c r="V707" i="1"/>
  <c r="O827" i="1"/>
  <c r="J828" i="1"/>
  <c r="L827" i="1"/>
  <c r="S945" i="1"/>
  <c r="U824" i="1"/>
  <c r="T708" i="1"/>
  <c r="V708" i="1"/>
  <c r="J829" i="1"/>
  <c r="O828" i="1"/>
  <c r="L828" i="1"/>
  <c r="U825" i="1"/>
  <c r="S946" i="1"/>
  <c r="J830" i="1"/>
  <c r="T709" i="1"/>
  <c r="V709" i="1"/>
  <c r="L829" i="1"/>
  <c r="O829" i="1"/>
  <c r="U826" i="1"/>
  <c r="S947" i="1"/>
  <c r="O830" i="1"/>
  <c r="J831" i="1"/>
  <c r="T710" i="1"/>
  <c r="V710" i="1"/>
  <c r="L830" i="1"/>
  <c r="S948" i="1"/>
  <c r="U827" i="1"/>
  <c r="J832" i="1"/>
  <c r="O831" i="1"/>
  <c r="T711" i="1"/>
  <c r="V711" i="1"/>
  <c r="L831" i="1"/>
  <c r="S949" i="1"/>
  <c r="U828" i="1"/>
  <c r="T712" i="1"/>
  <c r="V712" i="1"/>
  <c r="J833" i="1"/>
  <c r="L832" i="1"/>
  <c r="O832" i="1"/>
  <c r="S950" i="1"/>
  <c r="U829" i="1"/>
  <c r="T713" i="1"/>
  <c r="V713" i="1"/>
  <c r="L833" i="1"/>
  <c r="J834" i="1"/>
  <c r="O833" i="1"/>
  <c r="U830" i="1"/>
  <c r="S951" i="1"/>
  <c r="O834" i="1"/>
  <c r="L834" i="1"/>
  <c r="T714" i="1"/>
  <c r="V714" i="1"/>
  <c r="J835" i="1"/>
  <c r="U831" i="1"/>
  <c r="S952" i="1"/>
  <c r="O835" i="1"/>
  <c r="L835" i="1"/>
  <c r="J836" i="1"/>
  <c r="T715" i="1"/>
  <c r="V715" i="1"/>
  <c r="U832" i="1"/>
  <c r="S953" i="1"/>
  <c r="J837" i="1"/>
  <c r="T716" i="1"/>
  <c r="V716" i="1"/>
  <c r="O836" i="1"/>
  <c r="L836" i="1"/>
  <c r="S954" i="1"/>
  <c r="U833" i="1"/>
  <c r="T717" i="1"/>
  <c r="V717" i="1"/>
  <c r="J838" i="1"/>
  <c r="O837" i="1"/>
  <c r="L837" i="1"/>
  <c r="S955" i="1"/>
  <c r="U834" i="1"/>
  <c r="J839" i="1"/>
  <c r="O838" i="1"/>
  <c r="L838" i="1"/>
  <c r="T718" i="1"/>
  <c r="V718" i="1"/>
  <c r="S956" i="1"/>
  <c r="U835" i="1"/>
  <c r="O839" i="1"/>
  <c r="J840" i="1"/>
  <c r="T719" i="1"/>
  <c r="V719" i="1"/>
  <c r="L839" i="1"/>
  <c r="S957" i="1"/>
  <c r="U836" i="1"/>
  <c r="J841" i="1"/>
  <c r="T720" i="1"/>
  <c r="V720" i="1"/>
  <c r="O840" i="1"/>
  <c r="L840" i="1"/>
  <c r="S958" i="1"/>
  <c r="U837" i="1"/>
  <c r="J842" i="1"/>
  <c r="T721" i="1"/>
  <c r="V721" i="1"/>
  <c r="O841" i="1"/>
  <c r="L841" i="1"/>
  <c r="U838" i="1"/>
  <c r="S959" i="1"/>
  <c r="T722" i="1"/>
  <c r="V722" i="1"/>
  <c r="O842" i="1"/>
  <c r="L842" i="1"/>
  <c r="J843" i="1"/>
  <c r="S960" i="1"/>
  <c r="U839" i="1"/>
  <c r="J844" i="1"/>
  <c r="O843" i="1"/>
  <c r="T723" i="1"/>
  <c r="V723" i="1"/>
  <c r="L843" i="1"/>
  <c r="U840" i="1"/>
  <c r="S961" i="1"/>
  <c r="T724" i="1"/>
  <c r="V724" i="1"/>
  <c r="O844" i="1"/>
  <c r="L844" i="1"/>
  <c r="J845" i="1"/>
  <c r="S962" i="1"/>
  <c r="U841" i="1"/>
  <c r="J846" i="1"/>
  <c r="L845" i="1"/>
  <c r="T725" i="1"/>
  <c r="V725" i="1"/>
  <c r="O845" i="1"/>
  <c r="S963" i="1"/>
  <c r="U842" i="1"/>
  <c r="O846" i="1"/>
  <c r="J847" i="1"/>
  <c r="L846" i="1"/>
  <c r="T726" i="1"/>
  <c r="V726" i="1"/>
  <c r="U843" i="1"/>
  <c r="S964" i="1"/>
  <c r="O847" i="1"/>
  <c r="T727" i="1"/>
  <c r="V727" i="1"/>
  <c r="J848" i="1"/>
  <c r="L847" i="1"/>
  <c r="S965" i="1"/>
  <c r="U844" i="1"/>
  <c r="O848" i="1"/>
  <c r="J849" i="1"/>
  <c r="L848" i="1"/>
  <c r="T728" i="1"/>
  <c r="V728" i="1"/>
  <c r="U845" i="1"/>
  <c r="S966" i="1"/>
  <c r="T729" i="1"/>
  <c r="V729" i="1"/>
  <c r="J850" i="1"/>
  <c r="O849" i="1"/>
  <c r="L849" i="1"/>
  <c r="U846" i="1"/>
  <c r="S967" i="1"/>
  <c r="J851" i="1"/>
  <c r="T730" i="1"/>
  <c r="V730" i="1"/>
  <c r="O850" i="1"/>
  <c r="L850" i="1"/>
  <c r="S968" i="1"/>
  <c r="U847" i="1"/>
  <c r="L851" i="1"/>
  <c r="T731" i="1"/>
  <c r="V731" i="1"/>
  <c r="O851" i="1"/>
  <c r="J852" i="1"/>
  <c r="S969" i="1"/>
  <c r="U848" i="1"/>
  <c r="O852" i="1"/>
  <c r="L852" i="1"/>
  <c r="T732" i="1"/>
  <c r="V732" i="1"/>
  <c r="J853" i="1"/>
  <c r="U849" i="1"/>
  <c r="S970" i="1"/>
  <c r="J854" i="1"/>
  <c r="T733" i="1"/>
  <c r="V733" i="1"/>
  <c r="O853" i="1"/>
  <c r="L853" i="1"/>
  <c r="S971" i="1"/>
  <c r="U850" i="1"/>
  <c r="T734" i="1"/>
  <c r="V734" i="1"/>
  <c r="L854" i="1"/>
  <c r="J855" i="1"/>
  <c r="O854" i="1"/>
  <c r="S972" i="1"/>
  <c r="U851" i="1"/>
  <c r="T735" i="1"/>
  <c r="V735" i="1"/>
  <c r="L855" i="1"/>
  <c r="J856" i="1"/>
  <c r="O855" i="1"/>
  <c r="S973" i="1"/>
  <c r="U852" i="1"/>
  <c r="O856" i="1"/>
  <c r="L856" i="1"/>
  <c r="J857" i="1"/>
  <c r="T736" i="1"/>
  <c r="V736" i="1"/>
  <c r="U853" i="1"/>
  <c r="S974" i="1"/>
  <c r="J858" i="1"/>
  <c r="T737" i="1"/>
  <c r="V737" i="1"/>
  <c r="O857" i="1"/>
  <c r="L857" i="1"/>
  <c r="U854" i="1"/>
  <c r="S975" i="1"/>
  <c r="J859" i="1"/>
  <c r="T738" i="1"/>
  <c r="V738" i="1"/>
  <c r="L858" i="1"/>
  <c r="O858" i="1"/>
  <c r="U855" i="1"/>
  <c r="S976" i="1"/>
  <c r="O859" i="1"/>
  <c r="T739" i="1"/>
  <c r="V739" i="1"/>
  <c r="J860" i="1"/>
  <c r="L859" i="1"/>
  <c r="S977" i="1"/>
  <c r="U856" i="1"/>
  <c r="O860" i="1"/>
  <c r="L860" i="1"/>
  <c r="J861" i="1"/>
  <c r="T740" i="1"/>
  <c r="V740" i="1"/>
  <c r="S978" i="1"/>
  <c r="U857" i="1"/>
  <c r="J862" i="1"/>
  <c r="T741" i="1"/>
  <c r="V741" i="1"/>
  <c r="O861" i="1"/>
  <c r="L861" i="1"/>
  <c r="S979" i="1"/>
  <c r="U858" i="1"/>
  <c r="J863" i="1"/>
  <c r="L862" i="1"/>
  <c r="T742" i="1"/>
  <c r="V742" i="1"/>
  <c r="O862" i="1"/>
  <c r="U859" i="1"/>
  <c r="S980" i="1"/>
  <c r="T743" i="1"/>
  <c r="V743" i="1"/>
  <c r="O863" i="1"/>
  <c r="J864" i="1"/>
  <c r="L863" i="1"/>
  <c r="U860" i="1"/>
  <c r="S981" i="1"/>
  <c r="J865" i="1"/>
  <c r="L864" i="1"/>
  <c r="O864" i="1"/>
  <c r="T744" i="1"/>
  <c r="V744" i="1"/>
  <c r="U861" i="1"/>
  <c r="S982" i="1"/>
  <c r="T745" i="1"/>
  <c r="V745" i="1"/>
  <c r="L865" i="1"/>
  <c r="J866" i="1"/>
  <c r="O865" i="1"/>
  <c r="U862" i="1"/>
  <c r="S983" i="1"/>
  <c r="T746" i="1"/>
  <c r="V746" i="1"/>
  <c r="L866" i="1"/>
  <c r="O866" i="1"/>
  <c r="J867" i="1"/>
  <c r="U863" i="1"/>
  <c r="S984" i="1"/>
  <c r="L867" i="1"/>
  <c r="J868" i="1"/>
  <c r="O867" i="1"/>
  <c r="T747" i="1"/>
  <c r="V747" i="1"/>
  <c r="S985" i="1"/>
  <c r="U864" i="1"/>
  <c r="O868" i="1"/>
  <c r="T748" i="1"/>
  <c r="V748" i="1"/>
  <c r="L868" i="1"/>
  <c r="J869" i="1"/>
  <c r="U865" i="1"/>
  <c r="S986" i="1"/>
  <c r="L869" i="1"/>
  <c r="J870" i="1"/>
  <c r="T749" i="1"/>
  <c r="V749" i="1"/>
  <c r="O869" i="1"/>
  <c r="U866" i="1"/>
  <c r="S987" i="1"/>
  <c r="J871" i="1"/>
  <c r="L870" i="1"/>
  <c r="T750" i="1"/>
  <c r="V750" i="1"/>
  <c r="O870" i="1"/>
  <c r="S988" i="1"/>
  <c r="U867" i="1"/>
  <c r="O871" i="1"/>
  <c r="J872" i="1"/>
  <c r="T751" i="1"/>
  <c r="V751" i="1"/>
  <c r="L871" i="1"/>
  <c r="U868" i="1"/>
  <c r="S989" i="1"/>
  <c r="J873" i="1"/>
  <c r="O872" i="1"/>
  <c r="L872" i="1"/>
  <c r="T752" i="1"/>
  <c r="V752" i="1"/>
  <c r="U869" i="1"/>
  <c r="S990" i="1"/>
  <c r="O873" i="1"/>
  <c r="T753" i="1"/>
  <c r="V753" i="1"/>
  <c r="J874" i="1"/>
  <c r="L873" i="1"/>
  <c r="U870" i="1"/>
  <c r="S991" i="1"/>
  <c r="T754" i="1"/>
  <c r="V754" i="1"/>
  <c r="L874" i="1"/>
  <c r="O874" i="1"/>
  <c r="J875" i="1"/>
  <c r="S992" i="1"/>
  <c r="U871" i="1"/>
  <c r="J876" i="1"/>
  <c r="O875" i="1"/>
  <c r="T755" i="1"/>
  <c r="V755" i="1"/>
  <c r="L875" i="1"/>
  <c r="S993" i="1"/>
  <c r="U872" i="1"/>
  <c r="O876" i="1"/>
  <c r="L876" i="1"/>
  <c r="T756" i="1"/>
  <c r="V756" i="1"/>
  <c r="J877" i="1"/>
  <c r="U873" i="1"/>
  <c r="S994" i="1"/>
  <c r="J878" i="1"/>
  <c r="O877" i="1"/>
  <c r="T757" i="1"/>
  <c r="V757" i="1"/>
  <c r="L877" i="1"/>
  <c r="S995" i="1"/>
  <c r="U874" i="1"/>
  <c r="J879" i="1"/>
  <c r="L878" i="1"/>
  <c r="O878" i="1"/>
  <c r="T758" i="1"/>
  <c r="V758" i="1"/>
  <c r="S996" i="1"/>
  <c r="U875" i="1"/>
  <c r="J880" i="1"/>
  <c r="T759" i="1"/>
  <c r="V759" i="1"/>
  <c r="O879" i="1"/>
  <c r="L879" i="1"/>
  <c r="U876" i="1"/>
  <c r="S997" i="1"/>
  <c r="T760" i="1"/>
  <c r="V760" i="1"/>
  <c r="O880" i="1"/>
  <c r="J881" i="1"/>
  <c r="L880" i="1"/>
  <c r="U877" i="1"/>
  <c r="S998" i="1"/>
  <c r="O881" i="1"/>
  <c r="T761" i="1"/>
  <c r="V761" i="1"/>
  <c r="J882" i="1"/>
  <c r="L881" i="1"/>
  <c r="U878" i="1"/>
  <c r="S999" i="1"/>
  <c r="J883" i="1"/>
  <c r="O882" i="1"/>
  <c r="L882" i="1"/>
  <c r="T762" i="1"/>
  <c r="V762" i="1"/>
  <c r="U879" i="1"/>
  <c r="S1000" i="1"/>
  <c r="J884" i="1"/>
  <c r="T763" i="1"/>
  <c r="V763" i="1"/>
  <c r="O883" i="1"/>
  <c r="L883" i="1"/>
  <c r="U880" i="1"/>
  <c r="S1001" i="1"/>
  <c r="J885" i="1"/>
  <c r="O884" i="1"/>
  <c r="L884" i="1"/>
  <c r="T764" i="1"/>
  <c r="V764" i="1"/>
  <c r="S1002" i="1"/>
  <c r="U881" i="1"/>
  <c r="O885" i="1"/>
  <c r="J886" i="1"/>
  <c r="T765" i="1"/>
  <c r="V765" i="1"/>
  <c r="L885" i="1"/>
  <c r="S1003" i="1"/>
  <c r="U882" i="1"/>
  <c r="T766" i="1"/>
  <c r="V766" i="1"/>
  <c r="J887" i="1"/>
  <c r="L886" i="1"/>
  <c r="O886" i="1"/>
  <c r="S1004" i="1"/>
  <c r="U883" i="1"/>
  <c r="O887" i="1"/>
  <c r="L887" i="1"/>
  <c r="T767" i="1"/>
  <c r="V767" i="1"/>
  <c r="J888" i="1"/>
  <c r="U884" i="1"/>
  <c r="S1005" i="1"/>
  <c r="L888" i="1"/>
  <c r="T768" i="1"/>
  <c r="V768" i="1"/>
  <c r="J889" i="1"/>
  <c r="O888" i="1"/>
  <c r="S1006" i="1"/>
  <c r="U885" i="1"/>
  <c r="T769" i="1"/>
  <c r="V769" i="1"/>
  <c r="O889" i="1"/>
  <c r="L889" i="1"/>
  <c r="J890" i="1"/>
  <c r="U886" i="1"/>
  <c r="S1007" i="1"/>
  <c r="T770" i="1"/>
  <c r="V770" i="1"/>
  <c r="O890" i="1"/>
  <c r="L890" i="1"/>
  <c r="J891" i="1"/>
  <c r="U887" i="1"/>
  <c r="S1008" i="1"/>
  <c r="T771" i="1"/>
  <c r="V771" i="1"/>
  <c r="L891" i="1"/>
  <c r="J892" i="1"/>
  <c r="O891" i="1"/>
  <c r="S1009" i="1"/>
  <c r="U888" i="1"/>
  <c r="J893" i="1"/>
  <c r="T772" i="1"/>
  <c r="V772" i="1"/>
  <c r="O892" i="1"/>
  <c r="L892" i="1"/>
  <c r="U889" i="1"/>
  <c r="S1010" i="1"/>
  <c r="T773" i="1"/>
  <c r="V773" i="1"/>
  <c r="O893" i="1"/>
  <c r="L893" i="1"/>
  <c r="J894" i="1"/>
  <c r="S1011" i="1"/>
  <c r="U890" i="1"/>
  <c r="J895" i="1"/>
  <c r="T774" i="1"/>
  <c r="V774" i="1"/>
  <c r="O894" i="1"/>
  <c r="L894" i="1"/>
  <c r="U891" i="1"/>
  <c r="S1012" i="1"/>
  <c r="J896" i="1"/>
  <c r="O895" i="1"/>
  <c r="L895" i="1"/>
  <c r="T775" i="1"/>
  <c r="V775" i="1"/>
  <c r="U892" i="1"/>
  <c r="S1013" i="1"/>
  <c r="T776" i="1"/>
  <c r="V776" i="1"/>
  <c r="O896" i="1"/>
  <c r="J897" i="1"/>
  <c r="L896" i="1"/>
  <c r="U893" i="1"/>
  <c r="S1014" i="1"/>
  <c r="J898" i="1"/>
  <c r="L897" i="1"/>
  <c r="T777" i="1"/>
  <c r="V777" i="1"/>
  <c r="O897" i="1"/>
  <c r="U894" i="1"/>
  <c r="S1015" i="1"/>
  <c r="O898" i="1"/>
  <c r="J899" i="1"/>
  <c r="T778" i="1"/>
  <c r="V778" i="1"/>
  <c r="L898" i="1"/>
  <c r="S1016" i="1"/>
  <c r="U895" i="1"/>
  <c r="J900" i="1"/>
  <c r="L899" i="1"/>
  <c r="O899" i="1"/>
  <c r="T779" i="1"/>
  <c r="V779" i="1"/>
  <c r="U896" i="1"/>
  <c r="S1017" i="1"/>
  <c r="T780" i="1"/>
  <c r="V780" i="1"/>
  <c r="O900" i="1"/>
  <c r="J901" i="1"/>
  <c r="L900" i="1"/>
  <c r="S1018" i="1"/>
  <c r="U897" i="1"/>
  <c r="L901" i="1"/>
  <c r="T781" i="1"/>
  <c r="V781" i="1"/>
  <c r="O901" i="1"/>
  <c r="J902" i="1"/>
  <c r="S1019" i="1"/>
  <c r="U898" i="1"/>
  <c r="T782" i="1"/>
  <c r="V782" i="1"/>
  <c r="L902" i="1"/>
  <c r="J903" i="1"/>
  <c r="O902" i="1"/>
  <c r="S1020" i="1"/>
  <c r="U899" i="1"/>
  <c r="O903" i="1"/>
  <c r="J904" i="1"/>
  <c r="L903" i="1"/>
  <c r="T783" i="1"/>
  <c r="V783" i="1"/>
  <c r="U900" i="1"/>
  <c r="S1021" i="1"/>
  <c r="T784" i="1"/>
  <c r="V784" i="1"/>
  <c r="L904" i="1"/>
  <c r="O904" i="1"/>
  <c r="J905" i="1"/>
  <c r="S1022" i="1"/>
  <c r="U901" i="1"/>
  <c r="L905" i="1"/>
  <c r="T785" i="1"/>
  <c r="V785" i="1"/>
  <c r="J906" i="1"/>
  <c r="O905" i="1"/>
  <c r="U902" i="1"/>
  <c r="S1023" i="1"/>
  <c r="O906" i="1"/>
  <c r="T786" i="1"/>
  <c r="V786" i="1"/>
  <c r="L906" i="1"/>
  <c r="J907" i="1"/>
  <c r="U903" i="1"/>
  <c r="S1024" i="1"/>
  <c r="T787" i="1"/>
  <c r="V787" i="1"/>
  <c r="L907" i="1"/>
  <c r="O907" i="1"/>
  <c r="J908" i="1"/>
  <c r="U904" i="1"/>
  <c r="S1025" i="1"/>
  <c r="T788" i="1"/>
  <c r="V788" i="1"/>
  <c r="O908" i="1"/>
  <c r="L908" i="1"/>
  <c r="J909" i="1"/>
  <c r="U905" i="1"/>
  <c r="S1026" i="1"/>
  <c r="J910" i="1"/>
  <c r="L909" i="1"/>
  <c r="O909" i="1"/>
  <c r="T789" i="1"/>
  <c r="V789" i="1"/>
  <c r="U906" i="1"/>
  <c r="S1027" i="1"/>
  <c r="O910" i="1"/>
  <c r="J911" i="1"/>
  <c r="T790" i="1"/>
  <c r="V790" i="1"/>
  <c r="L910" i="1"/>
  <c r="S1028" i="1"/>
  <c r="U907" i="1"/>
  <c r="J912" i="1"/>
  <c r="T791" i="1"/>
  <c r="V791" i="1"/>
  <c r="O911" i="1"/>
  <c r="L911" i="1"/>
  <c r="U908" i="1"/>
  <c r="S1029" i="1"/>
  <c r="O912" i="1"/>
  <c r="L912" i="1"/>
  <c r="J913" i="1"/>
  <c r="T792" i="1"/>
  <c r="V792" i="1"/>
  <c r="U909" i="1"/>
  <c r="S1030" i="1"/>
  <c r="J914" i="1"/>
  <c r="T793" i="1"/>
  <c r="V793" i="1"/>
  <c r="L913" i="1"/>
  <c r="O913" i="1"/>
  <c r="S1031" i="1"/>
  <c r="U910" i="1"/>
  <c r="O914" i="1"/>
  <c r="L914" i="1"/>
  <c r="J915" i="1"/>
  <c r="T794" i="1"/>
  <c r="V794" i="1"/>
  <c r="S1032" i="1"/>
  <c r="U911" i="1"/>
  <c r="O915" i="1"/>
  <c r="J916" i="1"/>
  <c r="T795" i="1"/>
  <c r="V795" i="1"/>
  <c r="L915" i="1"/>
  <c r="U912" i="1"/>
  <c r="S1033" i="1"/>
  <c r="O916" i="1"/>
  <c r="T796" i="1"/>
  <c r="V796" i="1"/>
  <c r="J917" i="1"/>
  <c r="L916" i="1"/>
  <c r="S1034" i="1"/>
  <c r="U913" i="1"/>
  <c r="J918" i="1"/>
  <c r="O917" i="1"/>
  <c r="L917" i="1"/>
  <c r="T797" i="1"/>
  <c r="V797" i="1"/>
  <c r="S1035" i="1"/>
  <c r="U914" i="1"/>
  <c r="O918" i="1"/>
  <c r="T798" i="1"/>
  <c r="V798" i="1"/>
  <c r="L918" i="1"/>
  <c r="J919" i="1"/>
  <c r="S1036" i="1"/>
  <c r="U915" i="1"/>
  <c r="L919" i="1"/>
  <c r="O919" i="1"/>
  <c r="T799" i="1"/>
  <c r="V799" i="1"/>
  <c r="J920" i="1"/>
  <c r="U916" i="1"/>
  <c r="S1037" i="1"/>
  <c r="J921" i="1"/>
  <c r="T800" i="1"/>
  <c r="V800" i="1"/>
  <c r="O920" i="1"/>
  <c r="L920" i="1"/>
  <c r="S1038" i="1"/>
  <c r="U917" i="1"/>
  <c r="J922" i="1"/>
  <c r="T801" i="1"/>
  <c r="V801" i="1"/>
  <c r="L921" i="1"/>
  <c r="O921" i="1"/>
  <c r="S1039" i="1"/>
  <c r="U918" i="1"/>
  <c r="O922" i="1"/>
  <c r="T802" i="1"/>
  <c r="V802" i="1"/>
  <c r="J923" i="1"/>
  <c r="L922" i="1"/>
  <c r="S1040" i="1"/>
  <c r="U919" i="1"/>
  <c r="O923" i="1"/>
  <c r="L923" i="1"/>
  <c r="T803" i="1"/>
  <c r="V803" i="1"/>
  <c r="J924" i="1"/>
  <c r="S1041" i="1"/>
  <c r="U920" i="1"/>
  <c r="O924" i="1"/>
  <c r="T804" i="1"/>
  <c r="V804" i="1"/>
  <c r="L924" i="1"/>
  <c r="J925" i="1"/>
  <c r="S1042" i="1"/>
  <c r="U921" i="1"/>
  <c r="O925" i="1"/>
  <c r="J926" i="1"/>
  <c r="L925" i="1"/>
  <c r="T805" i="1"/>
  <c r="V805" i="1"/>
  <c r="S1043" i="1"/>
  <c r="U922" i="1"/>
  <c r="J927" i="1"/>
  <c r="O926" i="1"/>
  <c r="T806" i="1"/>
  <c r="V806" i="1"/>
  <c r="L926" i="1"/>
  <c r="S1044" i="1"/>
  <c r="U923" i="1"/>
  <c r="T807" i="1"/>
  <c r="V807" i="1"/>
  <c r="O927" i="1"/>
  <c r="L927" i="1"/>
  <c r="J928" i="1"/>
  <c r="U924" i="1"/>
  <c r="S1045" i="1"/>
  <c r="T808" i="1"/>
  <c r="V808" i="1"/>
  <c r="O928" i="1"/>
  <c r="J929" i="1"/>
  <c r="L928" i="1"/>
  <c r="U925" i="1"/>
  <c r="S1046" i="1"/>
  <c r="L929" i="1"/>
  <c r="J930" i="1"/>
  <c r="T809" i="1"/>
  <c r="V809" i="1"/>
  <c r="O929" i="1"/>
  <c r="S1047" i="1"/>
  <c r="U926" i="1"/>
  <c r="O930" i="1"/>
  <c r="L930" i="1"/>
  <c r="T810" i="1"/>
  <c r="V810" i="1"/>
  <c r="J931" i="1"/>
  <c r="S1048" i="1"/>
  <c r="U927" i="1"/>
  <c r="T811" i="1"/>
  <c r="V811" i="1"/>
  <c r="O931" i="1"/>
  <c r="L931" i="1"/>
  <c r="J932" i="1"/>
  <c r="U928" i="1"/>
  <c r="S1049" i="1"/>
  <c r="T812" i="1"/>
  <c r="V812" i="1"/>
  <c r="J933" i="1"/>
  <c r="L932" i="1"/>
  <c r="O932" i="1"/>
  <c r="S1050" i="1"/>
  <c r="U929" i="1"/>
  <c r="J934" i="1"/>
  <c r="O933" i="1"/>
  <c r="L933" i="1"/>
  <c r="T813" i="1"/>
  <c r="V813" i="1"/>
  <c r="S1051" i="1"/>
  <c r="U930" i="1"/>
  <c r="T814" i="1"/>
  <c r="V814" i="1"/>
  <c r="O934" i="1"/>
  <c r="J935" i="1"/>
  <c r="L934" i="1"/>
  <c r="U931" i="1"/>
  <c r="S1052" i="1"/>
  <c r="O935" i="1"/>
  <c r="J936" i="1"/>
  <c r="T815" i="1"/>
  <c r="V815" i="1"/>
  <c r="L935" i="1"/>
  <c r="S1053" i="1"/>
  <c r="U932" i="1"/>
  <c r="J937" i="1"/>
  <c r="O936" i="1"/>
  <c r="L936" i="1"/>
  <c r="T816" i="1"/>
  <c r="V816" i="1"/>
  <c r="U933" i="1"/>
  <c r="S1054" i="1"/>
  <c r="L937" i="1"/>
  <c r="O937" i="1"/>
  <c r="T817" i="1"/>
  <c r="V817" i="1"/>
  <c r="J938" i="1"/>
  <c r="S1055" i="1"/>
  <c r="U934" i="1"/>
  <c r="J939" i="1"/>
  <c r="L938" i="1"/>
  <c r="O938" i="1"/>
  <c r="T818" i="1"/>
  <c r="V818" i="1"/>
  <c r="S1056" i="1"/>
  <c r="U935" i="1"/>
  <c r="O939" i="1"/>
  <c r="T819" i="1"/>
  <c r="V819" i="1"/>
  <c r="J940" i="1"/>
  <c r="L939" i="1"/>
  <c r="S1057" i="1"/>
  <c r="U936" i="1"/>
  <c r="T820" i="1"/>
  <c r="V820" i="1"/>
  <c r="L940" i="1"/>
  <c r="J941" i="1"/>
  <c r="O940" i="1"/>
  <c r="S1058" i="1"/>
  <c r="U937" i="1"/>
  <c r="J942" i="1"/>
  <c r="L941" i="1"/>
  <c r="T821" i="1"/>
  <c r="V821" i="1"/>
  <c r="O941" i="1"/>
  <c r="U938" i="1"/>
  <c r="S1059" i="1"/>
  <c r="T822" i="1"/>
  <c r="V822" i="1"/>
  <c r="J943" i="1"/>
  <c r="O942" i="1"/>
  <c r="L942" i="1"/>
  <c r="S1060" i="1"/>
  <c r="U939" i="1"/>
  <c r="J944" i="1"/>
  <c r="O943" i="1"/>
  <c r="T823" i="1"/>
  <c r="V823" i="1"/>
  <c r="L943" i="1"/>
  <c r="U940" i="1"/>
  <c r="S1061" i="1"/>
  <c r="J945" i="1"/>
  <c r="T824" i="1"/>
  <c r="V824" i="1"/>
  <c r="O944" i="1"/>
  <c r="L944" i="1"/>
  <c r="S1062" i="1"/>
  <c r="U941" i="1"/>
  <c r="O945" i="1"/>
  <c r="T825" i="1"/>
  <c r="V825" i="1"/>
  <c r="J946" i="1"/>
  <c r="L945" i="1"/>
  <c r="S1063" i="1"/>
  <c r="U942" i="1"/>
  <c r="L946" i="1"/>
  <c r="O946" i="1"/>
  <c r="T826" i="1"/>
  <c r="V826" i="1"/>
  <c r="J947" i="1"/>
  <c r="S1064" i="1"/>
  <c r="U943" i="1"/>
  <c r="O947" i="1"/>
  <c r="T827" i="1"/>
  <c r="V827" i="1"/>
  <c r="L947" i="1"/>
  <c r="J948" i="1"/>
  <c r="S1065" i="1"/>
  <c r="U944" i="1"/>
  <c r="O948" i="1"/>
  <c r="J949" i="1"/>
  <c r="L948" i="1"/>
  <c r="T828" i="1"/>
  <c r="V828" i="1"/>
  <c r="S1066" i="1"/>
  <c r="U945" i="1"/>
  <c r="J950" i="1"/>
  <c r="T829" i="1"/>
  <c r="V829" i="1"/>
  <c r="O949" i="1"/>
  <c r="L949" i="1"/>
  <c r="S1067" i="1"/>
  <c r="U946" i="1"/>
  <c r="O950" i="1"/>
  <c r="L950" i="1"/>
  <c r="T830" i="1"/>
  <c r="V830" i="1"/>
  <c r="J951" i="1"/>
  <c r="S1068" i="1"/>
  <c r="U947" i="1"/>
  <c r="O951" i="1"/>
  <c r="T831" i="1"/>
  <c r="V831" i="1"/>
  <c r="L951" i="1"/>
  <c r="J952" i="1"/>
  <c r="U948" i="1"/>
  <c r="S1069" i="1"/>
  <c r="J953" i="1"/>
  <c r="L952" i="1"/>
  <c r="T832" i="1"/>
  <c r="V832" i="1"/>
  <c r="O952" i="1"/>
  <c r="U949" i="1"/>
  <c r="S1070" i="1"/>
  <c r="J954" i="1"/>
  <c r="L953" i="1"/>
  <c r="T833" i="1"/>
  <c r="V833" i="1"/>
  <c r="O953" i="1"/>
  <c r="U950" i="1"/>
  <c r="S1071" i="1"/>
  <c r="O954" i="1"/>
  <c r="L954" i="1"/>
  <c r="T834" i="1"/>
  <c r="V834" i="1"/>
  <c r="J955" i="1"/>
  <c r="S1072" i="1"/>
  <c r="U951" i="1"/>
  <c r="O955" i="1"/>
  <c r="T835" i="1"/>
  <c r="V835" i="1"/>
  <c r="J956" i="1"/>
  <c r="L955" i="1"/>
  <c r="U952" i="1"/>
  <c r="S1073" i="1"/>
  <c r="J957" i="1"/>
  <c r="T836" i="1"/>
  <c r="V836" i="1"/>
  <c r="O956" i="1"/>
  <c r="L956" i="1"/>
  <c r="U953" i="1"/>
  <c r="S1074" i="1"/>
  <c r="T837" i="1"/>
  <c r="V837" i="1"/>
  <c r="J958" i="1"/>
  <c r="L957" i="1"/>
  <c r="O957" i="1"/>
  <c r="S1075" i="1"/>
  <c r="U954" i="1"/>
  <c r="O958" i="1"/>
  <c r="L958" i="1"/>
  <c r="J959" i="1"/>
  <c r="T838" i="1"/>
  <c r="V838" i="1"/>
  <c r="S1076" i="1"/>
  <c r="U955" i="1"/>
  <c r="J960" i="1"/>
  <c r="T839" i="1"/>
  <c r="V839" i="1"/>
  <c r="O959" i="1"/>
  <c r="L959" i="1"/>
  <c r="U956" i="1"/>
  <c r="S1077" i="1"/>
  <c r="T840" i="1"/>
  <c r="V840" i="1"/>
  <c r="L960" i="1"/>
  <c r="O960" i="1"/>
  <c r="J961" i="1"/>
  <c r="S1078" i="1"/>
  <c r="U957" i="1"/>
  <c r="O961" i="1"/>
  <c r="T841" i="1"/>
  <c r="V841" i="1"/>
  <c r="J962" i="1"/>
  <c r="L961" i="1"/>
  <c r="S1079" i="1"/>
  <c r="U958" i="1"/>
  <c r="L962" i="1"/>
  <c r="J963" i="1"/>
  <c r="O962" i="1"/>
  <c r="T842" i="1"/>
  <c r="V842" i="1"/>
  <c r="U959" i="1"/>
  <c r="S1080" i="1"/>
  <c r="T843" i="1"/>
  <c r="V843" i="1"/>
  <c r="L963" i="1"/>
  <c r="J964" i="1"/>
  <c r="O963" i="1"/>
  <c r="U960" i="1"/>
  <c r="S1081" i="1"/>
  <c r="T844" i="1"/>
  <c r="V844" i="1"/>
  <c r="O964" i="1"/>
  <c r="L964" i="1"/>
  <c r="J965" i="1"/>
  <c r="U961" i="1"/>
  <c r="S1082" i="1"/>
  <c r="J966" i="1"/>
  <c r="O965" i="1"/>
  <c r="T845" i="1"/>
  <c r="V845" i="1"/>
  <c r="L965" i="1"/>
  <c r="S1083" i="1"/>
  <c r="U962" i="1"/>
  <c r="T846" i="1"/>
  <c r="V846" i="1"/>
  <c r="J967" i="1"/>
  <c r="O966" i="1"/>
  <c r="L966" i="1"/>
  <c r="U963" i="1"/>
  <c r="S1084" i="1"/>
  <c r="O967" i="1"/>
  <c r="T847" i="1"/>
  <c r="V847" i="1"/>
  <c r="L967" i="1"/>
  <c r="J968" i="1"/>
  <c r="S1085" i="1"/>
  <c r="U964" i="1"/>
  <c r="O968" i="1"/>
  <c r="J969" i="1"/>
  <c r="L968" i="1"/>
  <c r="T848" i="1"/>
  <c r="V848" i="1"/>
  <c r="S1086" i="1"/>
  <c r="U965" i="1"/>
  <c r="O969" i="1"/>
  <c r="T849" i="1"/>
  <c r="V849" i="1"/>
  <c r="L969" i="1"/>
  <c r="J970" i="1"/>
  <c r="S1087" i="1"/>
  <c r="U966" i="1"/>
  <c r="L970" i="1"/>
  <c r="O970" i="1"/>
  <c r="T850" i="1"/>
  <c r="V850" i="1"/>
  <c r="J971" i="1"/>
  <c r="U967" i="1"/>
  <c r="S1088" i="1"/>
  <c r="O971" i="1"/>
  <c r="T851" i="1"/>
  <c r="V851" i="1"/>
  <c r="L971" i="1"/>
  <c r="J972" i="1"/>
  <c r="S1089" i="1"/>
  <c r="U968" i="1"/>
  <c r="L972" i="1"/>
  <c r="O972" i="1"/>
  <c r="T852" i="1"/>
  <c r="V852" i="1"/>
  <c r="J973" i="1"/>
  <c r="U969" i="1"/>
  <c r="S1090" i="1"/>
  <c r="J974" i="1"/>
  <c r="L973" i="1"/>
  <c r="O973" i="1"/>
  <c r="T853" i="1"/>
  <c r="V853" i="1"/>
  <c r="U970" i="1"/>
  <c r="S1091" i="1"/>
  <c r="O974" i="1"/>
  <c r="T854" i="1"/>
  <c r="V854" i="1"/>
  <c r="J975" i="1"/>
  <c r="L974" i="1"/>
  <c r="U971" i="1"/>
  <c r="S1092" i="1"/>
  <c r="O975" i="1"/>
  <c r="L975" i="1"/>
  <c r="T855" i="1"/>
  <c r="V855" i="1"/>
  <c r="J976" i="1"/>
  <c r="S1093" i="1"/>
  <c r="U972" i="1"/>
  <c r="T856" i="1"/>
  <c r="V856" i="1"/>
  <c r="O976" i="1"/>
  <c r="J977" i="1"/>
  <c r="L976" i="1"/>
  <c r="U973" i="1"/>
  <c r="S1094" i="1"/>
  <c r="O977" i="1"/>
  <c r="T857" i="1"/>
  <c r="V857" i="1"/>
  <c r="L977" i="1"/>
  <c r="J978" i="1"/>
  <c r="U974" i="1"/>
  <c r="S1095" i="1"/>
  <c r="O978" i="1"/>
  <c r="J979" i="1"/>
  <c r="T858" i="1"/>
  <c r="V858" i="1"/>
  <c r="L978" i="1"/>
  <c r="U975" i="1"/>
  <c r="S1096" i="1"/>
  <c r="J980" i="1"/>
  <c r="L979" i="1"/>
  <c r="O979" i="1"/>
  <c r="T859" i="1"/>
  <c r="V859" i="1"/>
  <c r="S1097" i="1"/>
  <c r="U976" i="1"/>
  <c r="O980" i="1"/>
  <c r="T860" i="1"/>
  <c r="V860" i="1"/>
  <c r="L980" i="1"/>
  <c r="J981" i="1"/>
  <c r="S1098" i="1"/>
  <c r="U977" i="1"/>
  <c r="O981" i="1"/>
  <c r="T861" i="1"/>
  <c r="V861" i="1"/>
  <c r="L981" i="1"/>
  <c r="J982" i="1"/>
  <c r="U978" i="1"/>
  <c r="S1099" i="1"/>
  <c r="T862" i="1"/>
  <c r="V862" i="1"/>
  <c r="J983" i="1"/>
  <c r="O982" i="1"/>
  <c r="L982" i="1"/>
  <c r="S1100" i="1"/>
  <c r="U979" i="1"/>
  <c r="T863" i="1"/>
  <c r="V863" i="1"/>
  <c r="L983" i="1"/>
  <c r="J984" i="1"/>
  <c r="O983" i="1"/>
  <c r="U980" i="1"/>
  <c r="S1101" i="1"/>
  <c r="J985" i="1"/>
  <c r="T864" i="1"/>
  <c r="V864" i="1"/>
  <c r="O984" i="1"/>
  <c r="L984" i="1"/>
  <c r="S1102" i="1"/>
  <c r="U981" i="1"/>
  <c r="L985" i="1"/>
  <c r="J986" i="1"/>
  <c r="O985" i="1"/>
  <c r="T865" i="1"/>
  <c r="V865" i="1"/>
  <c r="U982" i="1"/>
  <c r="S1103" i="1"/>
  <c r="T866" i="1"/>
  <c r="V866" i="1"/>
  <c r="L986" i="1"/>
  <c r="J987" i="1"/>
  <c r="O986" i="1"/>
  <c r="U983" i="1"/>
  <c r="S1104" i="1"/>
  <c r="O987" i="1"/>
  <c r="T867" i="1"/>
  <c r="V867" i="1"/>
  <c r="L987" i="1"/>
  <c r="J988" i="1"/>
  <c r="S1105" i="1"/>
  <c r="U984" i="1"/>
  <c r="J989" i="1"/>
  <c r="T868" i="1"/>
  <c r="V868" i="1"/>
  <c r="L988" i="1"/>
  <c r="O988" i="1"/>
  <c r="S1106" i="1"/>
  <c r="U985" i="1"/>
  <c r="T869" i="1"/>
  <c r="V869" i="1"/>
  <c r="J990" i="1"/>
  <c r="L989" i="1"/>
  <c r="O989" i="1"/>
  <c r="S1107" i="1"/>
  <c r="U986" i="1"/>
  <c r="O990" i="1"/>
  <c r="J991" i="1"/>
  <c r="T870" i="1"/>
  <c r="V870" i="1"/>
  <c r="L990" i="1"/>
  <c r="S1108" i="1"/>
  <c r="U987" i="1"/>
  <c r="T871" i="1"/>
  <c r="V871" i="1"/>
  <c r="J992" i="1"/>
  <c r="O991" i="1"/>
  <c r="L991" i="1"/>
  <c r="U988" i="1"/>
  <c r="S1109" i="1"/>
  <c r="J993" i="1"/>
  <c r="L992" i="1"/>
  <c r="O992" i="1"/>
  <c r="T872" i="1"/>
  <c r="V872" i="1"/>
  <c r="U989" i="1"/>
  <c r="S1110" i="1"/>
  <c r="O993" i="1"/>
  <c r="J994" i="1"/>
  <c r="L993" i="1"/>
  <c r="T873" i="1"/>
  <c r="V873" i="1"/>
  <c r="U990" i="1"/>
  <c r="S1111" i="1"/>
  <c r="J995" i="1"/>
  <c r="L994" i="1"/>
  <c r="T874" i="1"/>
  <c r="V874" i="1"/>
  <c r="O994" i="1"/>
  <c r="U991" i="1"/>
  <c r="S1112" i="1"/>
  <c r="J996" i="1"/>
  <c r="O995" i="1"/>
  <c r="T875" i="1"/>
  <c r="V875" i="1"/>
  <c r="L995" i="1"/>
  <c r="U992" i="1"/>
  <c r="S1113" i="1"/>
  <c r="J997" i="1"/>
  <c r="O996" i="1"/>
  <c r="T876" i="1"/>
  <c r="V876" i="1"/>
  <c r="L996" i="1"/>
  <c r="S1114" i="1"/>
  <c r="U993" i="1"/>
  <c r="J998" i="1"/>
  <c r="T877" i="1"/>
  <c r="V877" i="1"/>
  <c r="O997" i="1"/>
  <c r="L997" i="1"/>
  <c r="S1115" i="1"/>
  <c r="U994" i="1"/>
  <c r="J999" i="1"/>
  <c r="O998" i="1"/>
  <c r="L998" i="1"/>
  <c r="T878" i="1"/>
  <c r="V878" i="1"/>
  <c r="S1116" i="1"/>
  <c r="U995" i="1"/>
  <c r="T879" i="1"/>
  <c r="V879" i="1"/>
  <c r="L999" i="1"/>
  <c r="J1000" i="1"/>
  <c r="O999" i="1"/>
  <c r="S1117" i="1"/>
  <c r="U996" i="1"/>
  <c r="T880" i="1"/>
  <c r="V880" i="1"/>
  <c r="J1001" i="1"/>
  <c r="O1000" i="1"/>
  <c r="L1000" i="1"/>
  <c r="S1118" i="1"/>
  <c r="U997" i="1"/>
  <c r="O1001" i="1"/>
  <c r="L1001" i="1"/>
  <c r="T881" i="1"/>
  <c r="V881" i="1"/>
  <c r="J1002" i="1"/>
  <c r="U998" i="1"/>
  <c r="S1119" i="1"/>
  <c r="J1003" i="1"/>
  <c r="T882" i="1"/>
  <c r="V882" i="1"/>
  <c r="L1002" i="1"/>
  <c r="O1002" i="1"/>
  <c r="S1120" i="1"/>
  <c r="U999" i="1"/>
  <c r="T883" i="1"/>
  <c r="V883" i="1"/>
  <c r="O1003" i="1"/>
  <c r="L1003" i="1"/>
  <c r="J1004" i="1"/>
  <c r="S1121" i="1"/>
  <c r="U1000" i="1"/>
  <c r="J1005" i="1"/>
  <c r="T884" i="1"/>
  <c r="V884" i="1"/>
  <c r="L1004" i="1"/>
  <c r="O1004" i="1"/>
  <c r="U1001" i="1"/>
  <c r="S1122" i="1"/>
  <c r="O1005" i="1"/>
  <c r="T885" i="1"/>
  <c r="V885" i="1"/>
  <c r="L1005" i="1"/>
  <c r="J1006" i="1"/>
  <c r="S1123" i="1"/>
  <c r="U1002" i="1"/>
  <c r="O1006" i="1"/>
  <c r="T886" i="1"/>
  <c r="V886" i="1"/>
  <c r="L1006" i="1"/>
  <c r="J1007" i="1"/>
  <c r="U1003" i="1"/>
  <c r="S1124" i="1"/>
  <c r="T887" i="1"/>
  <c r="V887" i="1"/>
  <c r="O1007" i="1"/>
  <c r="J1008" i="1"/>
  <c r="L1007" i="1"/>
  <c r="S1125" i="1"/>
  <c r="U1004" i="1"/>
  <c r="J1009" i="1"/>
  <c r="L1008" i="1"/>
  <c r="O1008" i="1"/>
  <c r="T888" i="1"/>
  <c r="V888" i="1"/>
  <c r="U1005" i="1"/>
  <c r="S1126" i="1"/>
  <c r="J1010" i="1"/>
  <c r="L1009" i="1"/>
  <c r="T889" i="1"/>
  <c r="V889" i="1"/>
  <c r="O1009" i="1"/>
  <c r="U1006" i="1"/>
  <c r="S1127" i="1"/>
  <c r="O1010" i="1"/>
  <c r="T890" i="1"/>
  <c r="V890" i="1"/>
  <c r="J1011" i="1"/>
  <c r="L1010" i="1"/>
  <c r="U1007" i="1"/>
  <c r="S1128" i="1"/>
  <c r="O1011" i="1"/>
  <c r="T891" i="1"/>
  <c r="V891" i="1"/>
  <c r="L1011" i="1"/>
  <c r="J1012" i="1"/>
  <c r="S1129" i="1"/>
  <c r="U1008" i="1"/>
  <c r="J1013" i="1"/>
  <c r="O1012" i="1"/>
  <c r="T892" i="1"/>
  <c r="V892" i="1"/>
  <c r="L1012" i="1"/>
  <c r="U1009" i="1"/>
  <c r="S1130" i="1"/>
  <c r="J1014" i="1"/>
  <c r="L1013" i="1"/>
  <c r="T893" i="1"/>
  <c r="V893" i="1"/>
  <c r="O1013" i="1"/>
  <c r="U1010" i="1"/>
  <c r="S1131" i="1"/>
  <c r="J1015" i="1"/>
  <c r="L1014" i="1"/>
  <c r="T894" i="1"/>
  <c r="V894" i="1"/>
  <c r="O1014" i="1"/>
  <c r="S1132" i="1"/>
  <c r="U1011" i="1"/>
  <c r="O1015" i="1"/>
  <c r="T895" i="1"/>
  <c r="V895" i="1"/>
  <c r="L1015" i="1"/>
  <c r="J1016" i="1"/>
  <c r="U1012" i="1"/>
  <c r="S1133" i="1"/>
  <c r="T896" i="1"/>
  <c r="V896" i="1"/>
  <c r="J1017" i="1"/>
  <c r="O1016" i="1"/>
  <c r="L1016" i="1"/>
  <c r="U1013" i="1"/>
  <c r="S1134" i="1"/>
  <c r="J1018" i="1"/>
  <c r="T897" i="1"/>
  <c r="V897" i="1"/>
  <c r="L1017" i="1"/>
  <c r="O1017" i="1"/>
  <c r="S1135" i="1"/>
  <c r="U1014" i="1"/>
  <c r="J1019" i="1"/>
  <c r="O1018" i="1"/>
  <c r="T898" i="1"/>
  <c r="V898" i="1"/>
  <c r="L1018" i="1"/>
  <c r="U1015" i="1"/>
  <c r="S1136" i="1"/>
  <c r="T899" i="1"/>
  <c r="V899" i="1"/>
  <c r="J1020" i="1"/>
  <c r="O1019" i="1"/>
  <c r="L1019" i="1"/>
  <c r="S1137" i="1"/>
  <c r="U1016" i="1"/>
  <c r="T900" i="1"/>
  <c r="V900" i="1"/>
  <c r="J1021" i="1"/>
  <c r="O1020" i="1"/>
  <c r="L1020" i="1"/>
  <c r="U1017" i="1"/>
  <c r="S1138" i="1"/>
  <c r="J1022" i="1"/>
  <c r="T901" i="1"/>
  <c r="V901" i="1"/>
  <c r="L1021" i="1"/>
  <c r="O1021" i="1"/>
  <c r="U1018" i="1"/>
  <c r="S1139" i="1"/>
  <c r="J1023" i="1"/>
  <c r="L1022" i="1"/>
  <c r="T902" i="1"/>
  <c r="V902" i="1"/>
  <c r="O1022" i="1"/>
  <c r="U1019" i="1"/>
  <c r="S1140" i="1"/>
  <c r="O1023" i="1"/>
  <c r="J1024" i="1"/>
  <c r="T903" i="1"/>
  <c r="V903" i="1"/>
  <c r="L1023" i="1"/>
  <c r="S1141" i="1"/>
  <c r="U1020" i="1"/>
  <c r="J1025" i="1"/>
  <c r="T904" i="1"/>
  <c r="V904" i="1"/>
  <c r="O1024" i="1"/>
  <c r="L1024" i="1"/>
  <c r="S1142" i="1"/>
  <c r="U1021" i="1"/>
  <c r="J1026" i="1"/>
  <c r="L1025" i="1"/>
  <c r="T905" i="1"/>
  <c r="V905" i="1"/>
  <c r="O1025" i="1"/>
  <c r="U1022" i="1"/>
  <c r="S1143" i="1"/>
  <c r="J1027" i="1"/>
  <c r="O1026" i="1"/>
  <c r="T906" i="1"/>
  <c r="V906" i="1"/>
  <c r="L1026" i="1"/>
  <c r="S1144" i="1"/>
  <c r="U1023" i="1"/>
  <c r="O1027" i="1"/>
  <c r="L1027" i="1"/>
  <c r="J1028" i="1"/>
  <c r="T907" i="1"/>
  <c r="V907" i="1"/>
  <c r="S1145" i="1"/>
  <c r="U1024" i="1"/>
  <c r="T908" i="1"/>
  <c r="V908" i="1"/>
  <c r="J1029" i="1"/>
  <c r="L1028" i="1"/>
  <c r="O1028" i="1"/>
  <c r="U1025" i="1"/>
  <c r="S1146" i="1"/>
  <c r="O1029" i="1"/>
  <c r="J1030" i="1"/>
  <c r="T909" i="1"/>
  <c r="V909" i="1"/>
  <c r="L1029" i="1"/>
  <c r="S1147" i="1"/>
  <c r="U1026" i="1"/>
  <c r="O1030" i="1"/>
  <c r="T910" i="1"/>
  <c r="V910" i="1"/>
  <c r="J1031" i="1"/>
  <c r="L1030" i="1"/>
  <c r="U1027" i="1"/>
  <c r="S1148" i="1"/>
  <c r="O1031" i="1"/>
  <c r="T911" i="1"/>
  <c r="V911" i="1"/>
  <c r="L1031" i="1"/>
  <c r="J1032" i="1"/>
  <c r="U1028" i="1"/>
  <c r="S1149" i="1"/>
  <c r="T912" i="1"/>
  <c r="V912" i="1"/>
  <c r="J1033" i="1"/>
  <c r="L1032" i="1"/>
  <c r="O1032" i="1"/>
  <c r="U1029" i="1"/>
  <c r="S1150" i="1"/>
  <c r="T913" i="1"/>
  <c r="V913" i="1"/>
  <c r="L1033" i="1"/>
  <c r="O1033" i="1"/>
  <c r="J1034" i="1"/>
  <c r="S1151" i="1"/>
  <c r="U1030" i="1"/>
  <c r="J1035" i="1"/>
  <c r="T914" i="1"/>
  <c r="V914" i="1"/>
  <c r="O1034" i="1"/>
  <c r="L1034" i="1"/>
  <c r="S1152" i="1"/>
  <c r="U1031" i="1"/>
  <c r="T915" i="1"/>
  <c r="V915" i="1"/>
  <c r="L1035" i="1"/>
  <c r="O1035" i="1"/>
  <c r="J1036" i="1"/>
  <c r="U1032" i="1"/>
  <c r="S1153" i="1"/>
  <c r="T916" i="1"/>
  <c r="V916" i="1"/>
  <c r="J1037" i="1"/>
  <c r="L1036" i="1"/>
  <c r="O1036" i="1"/>
  <c r="S1154" i="1"/>
  <c r="U1033" i="1"/>
  <c r="T917" i="1"/>
  <c r="V917" i="1"/>
  <c r="L1037" i="1"/>
  <c r="J1038" i="1"/>
  <c r="O1037" i="1"/>
  <c r="U1034" i="1"/>
  <c r="S1155" i="1"/>
  <c r="J1039" i="1"/>
  <c r="L1038" i="1"/>
  <c r="O1038" i="1"/>
  <c r="T918" i="1"/>
  <c r="V918" i="1"/>
  <c r="S1156" i="1"/>
  <c r="U1035" i="1"/>
  <c r="O1039" i="1"/>
  <c r="L1039" i="1"/>
  <c r="J1040" i="1"/>
  <c r="T919" i="1"/>
  <c r="V919" i="1"/>
  <c r="U1036" i="1"/>
  <c r="S1157" i="1"/>
  <c r="T920" i="1"/>
  <c r="V920" i="1"/>
  <c r="J1041" i="1"/>
  <c r="L1040" i="1"/>
  <c r="O1040" i="1"/>
  <c r="S1158" i="1"/>
  <c r="U1037" i="1"/>
  <c r="J1042" i="1"/>
  <c r="L1041" i="1"/>
  <c r="T921" i="1"/>
  <c r="V921" i="1"/>
  <c r="O1041" i="1"/>
  <c r="U1038" i="1"/>
  <c r="S1159" i="1"/>
  <c r="O1042" i="1"/>
  <c r="L1042" i="1"/>
  <c r="J1043" i="1"/>
  <c r="T922" i="1"/>
  <c r="V922" i="1"/>
  <c r="S1160" i="1"/>
  <c r="U1039" i="1"/>
  <c r="J1044" i="1"/>
  <c r="L1043" i="1"/>
  <c r="O1043" i="1"/>
  <c r="T923" i="1"/>
  <c r="V923" i="1"/>
  <c r="S1161" i="1"/>
  <c r="U1040" i="1"/>
  <c r="T924" i="1"/>
  <c r="V924" i="1"/>
  <c r="O1044" i="1"/>
  <c r="L1044" i="1"/>
  <c r="J1045" i="1"/>
  <c r="S1162" i="1"/>
  <c r="U1041" i="1"/>
  <c r="T925" i="1"/>
  <c r="V925" i="1"/>
  <c r="O1045" i="1"/>
  <c r="L1045" i="1"/>
  <c r="J1046" i="1"/>
  <c r="S1163" i="1"/>
  <c r="U1042" i="1"/>
  <c r="O1046" i="1"/>
  <c r="L1046" i="1"/>
  <c r="J1047" i="1"/>
  <c r="T926" i="1"/>
  <c r="V926" i="1"/>
  <c r="S1164" i="1"/>
  <c r="U1043" i="1"/>
  <c r="T927" i="1"/>
  <c r="V927" i="1"/>
  <c r="O1047" i="1"/>
  <c r="L1047" i="1"/>
  <c r="J1048" i="1"/>
  <c r="U1044" i="1"/>
  <c r="S1165" i="1"/>
  <c r="J1049" i="1"/>
  <c r="O1048" i="1"/>
  <c r="T928" i="1"/>
  <c r="V928" i="1"/>
  <c r="L1048" i="1"/>
  <c r="S1166" i="1"/>
  <c r="U1045" i="1"/>
  <c r="J1050" i="1"/>
  <c r="O1049" i="1"/>
  <c r="L1049" i="1"/>
  <c r="T929" i="1"/>
  <c r="V929" i="1"/>
  <c r="U1046" i="1"/>
  <c r="S1167" i="1"/>
  <c r="J1051" i="1"/>
  <c r="L1050" i="1"/>
  <c r="O1050" i="1"/>
  <c r="T930" i="1"/>
  <c r="V930" i="1"/>
  <c r="S1168" i="1"/>
  <c r="U1047" i="1"/>
  <c r="T931" i="1"/>
  <c r="V931" i="1"/>
  <c r="L1051" i="1"/>
  <c r="O1051" i="1"/>
  <c r="J1052" i="1"/>
  <c r="S1169" i="1"/>
  <c r="U1048" i="1"/>
  <c r="O1052" i="1"/>
  <c r="J1053" i="1"/>
  <c r="L1052" i="1"/>
  <c r="T932" i="1"/>
  <c r="V932" i="1"/>
  <c r="U1049" i="1"/>
  <c r="S1170" i="1"/>
  <c r="J1054" i="1"/>
  <c r="L1053" i="1"/>
  <c r="T933" i="1"/>
  <c r="V933" i="1"/>
  <c r="O1053" i="1"/>
  <c r="S1171" i="1"/>
  <c r="U1050" i="1"/>
  <c r="O1054" i="1"/>
  <c r="J1055" i="1"/>
  <c r="L1054" i="1"/>
  <c r="T934" i="1"/>
  <c r="V934" i="1"/>
  <c r="U1051" i="1"/>
  <c r="S1172" i="1"/>
  <c r="J1056" i="1"/>
  <c r="O1055" i="1"/>
  <c r="L1055" i="1"/>
  <c r="T935" i="1"/>
  <c r="V935" i="1"/>
  <c r="U1052" i="1"/>
  <c r="S1173" i="1"/>
  <c r="J1057" i="1"/>
  <c r="O1056" i="1"/>
  <c r="L1056" i="1"/>
  <c r="T936" i="1"/>
  <c r="V936" i="1"/>
  <c r="U1053" i="1"/>
  <c r="S1174" i="1"/>
  <c r="J1058" i="1"/>
  <c r="O1057" i="1"/>
  <c r="L1057" i="1"/>
  <c r="T937" i="1"/>
  <c r="V937" i="1"/>
  <c r="S1175" i="1"/>
  <c r="U1054" i="1"/>
  <c r="T938" i="1"/>
  <c r="V938" i="1"/>
  <c r="O1058" i="1"/>
  <c r="J1059" i="1"/>
  <c r="L1058" i="1"/>
  <c r="U1055" i="1"/>
  <c r="S1176" i="1"/>
  <c r="T939" i="1"/>
  <c r="V939" i="1"/>
  <c r="L1059" i="1"/>
  <c r="J1060" i="1"/>
  <c r="O1059" i="1"/>
  <c r="U1056" i="1"/>
  <c r="S1177" i="1"/>
  <c r="J1061" i="1"/>
  <c r="O1060" i="1"/>
  <c r="T940" i="1"/>
  <c r="V940" i="1"/>
  <c r="L1060" i="1"/>
  <c r="S1178" i="1"/>
  <c r="U1057" i="1"/>
  <c r="T941" i="1"/>
  <c r="V941" i="1"/>
  <c r="J1062" i="1"/>
  <c r="O1061" i="1"/>
  <c r="L1061" i="1"/>
  <c r="U1058" i="1"/>
  <c r="S1179" i="1"/>
  <c r="O1062" i="1"/>
  <c r="J1063" i="1"/>
  <c r="L1062" i="1"/>
  <c r="T942" i="1"/>
  <c r="V942" i="1"/>
  <c r="U1059" i="1"/>
  <c r="S1180" i="1"/>
  <c r="T943" i="1"/>
  <c r="V943" i="1"/>
  <c r="J1064" i="1"/>
  <c r="O1063" i="1"/>
  <c r="L1063" i="1"/>
  <c r="S1181" i="1"/>
  <c r="U1060" i="1"/>
  <c r="J1065" i="1"/>
  <c r="O1064" i="1"/>
  <c r="L1064" i="1"/>
  <c r="T944" i="1"/>
  <c r="V944" i="1"/>
  <c r="S1182" i="1"/>
  <c r="U1061" i="1"/>
  <c r="T945" i="1"/>
  <c r="V945" i="1"/>
  <c r="L1065" i="1"/>
  <c r="O1065" i="1"/>
  <c r="J1066" i="1"/>
  <c r="S1183" i="1"/>
  <c r="U1062" i="1"/>
  <c r="T946" i="1"/>
  <c r="V946" i="1"/>
  <c r="L1066" i="1"/>
  <c r="J1067" i="1"/>
  <c r="O1066" i="1"/>
  <c r="U1063" i="1"/>
  <c r="S1184" i="1"/>
  <c r="O1067" i="1"/>
  <c r="T947" i="1"/>
  <c r="V947" i="1"/>
  <c r="L1067" i="1"/>
  <c r="J1068" i="1"/>
  <c r="S1185" i="1"/>
  <c r="U1064" i="1"/>
  <c r="J1069" i="1"/>
  <c r="O1068" i="1"/>
  <c r="L1068" i="1"/>
  <c r="T948" i="1"/>
  <c r="V948" i="1"/>
  <c r="S1186" i="1"/>
  <c r="U1065" i="1"/>
  <c r="O1069" i="1"/>
  <c r="J1070" i="1"/>
  <c r="T949" i="1"/>
  <c r="V949" i="1"/>
  <c r="L1069" i="1"/>
  <c r="U1066" i="1"/>
  <c r="S1187" i="1"/>
  <c r="L1070" i="1"/>
  <c r="T950" i="1"/>
  <c r="V950" i="1"/>
  <c r="J1071" i="1"/>
  <c r="O1070" i="1"/>
  <c r="S1188" i="1"/>
  <c r="U1067" i="1"/>
  <c r="O1071" i="1"/>
  <c r="L1071" i="1"/>
  <c r="T951" i="1"/>
  <c r="V951" i="1"/>
  <c r="J1072" i="1"/>
  <c r="S1189" i="1"/>
  <c r="U1068" i="1"/>
  <c r="O1072" i="1"/>
  <c r="T952" i="1"/>
  <c r="V952" i="1"/>
  <c r="J1073" i="1"/>
  <c r="L1072" i="1"/>
  <c r="S1190" i="1"/>
  <c r="U1069" i="1"/>
  <c r="J1074" i="1"/>
  <c r="L1073" i="1"/>
  <c r="T953" i="1"/>
  <c r="V953" i="1"/>
  <c r="O1073" i="1"/>
  <c r="U1070" i="1"/>
  <c r="S1191" i="1"/>
  <c r="T954" i="1"/>
  <c r="V954" i="1"/>
  <c r="O1074" i="1"/>
  <c r="J1075" i="1"/>
  <c r="L1074" i="1"/>
  <c r="U1071" i="1"/>
  <c r="S1192" i="1"/>
  <c r="J1076" i="1"/>
  <c r="L1075" i="1"/>
  <c r="O1075" i="1"/>
  <c r="T955" i="1"/>
  <c r="V955" i="1"/>
  <c r="S1193" i="1"/>
  <c r="U1072" i="1"/>
  <c r="J1077" i="1"/>
  <c r="T956" i="1"/>
  <c r="V956" i="1"/>
  <c r="O1076" i="1"/>
  <c r="L1076" i="1"/>
  <c r="S1194" i="1"/>
  <c r="U1073" i="1"/>
  <c r="O1077" i="1"/>
  <c r="L1077" i="1"/>
  <c r="T957" i="1"/>
  <c r="V957" i="1"/>
  <c r="J1078" i="1"/>
  <c r="S1195" i="1"/>
  <c r="U1074" i="1"/>
  <c r="O1078" i="1"/>
  <c r="L1078" i="1"/>
  <c r="T958" i="1"/>
  <c r="V958" i="1"/>
  <c r="J1079" i="1"/>
  <c r="S1196" i="1"/>
  <c r="U1075" i="1"/>
  <c r="J1080" i="1"/>
  <c r="T959" i="1"/>
  <c r="V959" i="1"/>
  <c r="L1079" i="1"/>
  <c r="O1079" i="1"/>
  <c r="S1197" i="1"/>
  <c r="U1076" i="1"/>
  <c r="J1081" i="1"/>
  <c r="O1080" i="1"/>
  <c r="T960" i="1"/>
  <c r="V960" i="1"/>
  <c r="L1080" i="1"/>
  <c r="U1077" i="1"/>
  <c r="S1198" i="1"/>
  <c r="T961" i="1"/>
  <c r="V961" i="1"/>
  <c r="O1081" i="1"/>
  <c r="L1081" i="1"/>
  <c r="J1082" i="1"/>
  <c r="U1078" i="1"/>
  <c r="S1199" i="1"/>
  <c r="O1082" i="1"/>
  <c r="J1083" i="1"/>
  <c r="T962" i="1"/>
  <c r="V962" i="1"/>
  <c r="L1082" i="1"/>
  <c r="S1200" i="1"/>
  <c r="U1079" i="1"/>
  <c r="O1083" i="1"/>
  <c r="T963" i="1"/>
  <c r="V963" i="1"/>
  <c r="L1083" i="1"/>
  <c r="J1084" i="1"/>
  <c r="U1080" i="1"/>
  <c r="S1201" i="1"/>
  <c r="T964" i="1"/>
  <c r="V964" i="1"/>
  <c r="O1084" i="1"/>
  <c r="J1085" i="1"/>
  <c r="L1084" i="1"/>
  <c r="S1202" i="1"/>
  <c r="U1081" i="1"/>
  <c r="O1085" i="1"/>
  <c r="L1085" i="1"/>
  <c r="T965" i="1"/>
  <c r="V965" i="1"/>
  <c r="J1086" i="1"/>
  <c r="U1082" i="1"/>
  <c r="S1203" i="1"/>
  <c r="O1086" i="1"/>
  <c r="J1087" i="1"/>
  <c r="L1086" i="1"/>
  <c r="T966" i="1"/>
  <c r="V966" i="1"/>
  <c r="S1204" i="1"/>
  <c r="U1083" i="1"/>
  <c r="J1088" i="1"/>
  <c r="O1087" i="1"/>
  <c r="T967" i="1"/>
  <c r="V967" i="1"/>
  <c r="L1087" i="1"/>
  <c r="U1084" i="1"/>
  <c r="S1205" i="1"/>
  <c r="T968" i="1"/>
  <c r="V968" i="1"/>
  <c r="O1088" i="1"/>
  <c r="L1088" i="1"/>
  <c r="J1089" i="1"/>
  <c r="U1085" i="1"/>
  <c r="S1206" i="1"/>
  <c r="T969" i="1"/>
  <c r="V969" i="1"/>
  <c r="J1090" i="1"/>
  <c r="O1089" i="1"/>
  <c r="L1089" i="1"/>
  <c r="U1086" i="1"/>
  <c r="S1207" i="1"/>
  <c r="J1091" i="1"/>
  <c r="T970" i="1"/>
  <c r="V970" i="1"/>
  <c r="L1090" i="1"/>
  <c r="O1090" i="1"/>
  <c r="S1208" i="1"/>
  <c r="U1087" i="1"/>
  <c r="L1091" i="1"/>
  <c r="J1092" i="1"/>
  <c r="O1091" i="1"/>
  <c r="T971" i="1"/>
  <c r="V971" i="1"/>
  <c r="U1088" i="1"/>
  <c r="S1209" i="1"/>
  <c r="O1092" i="1"/>
  <c r="T972" i="1"/>
  <c r="V972" i="1"/>
  <c r="L1092" i="1"/>
  <c r="J1093" i="1"/>
  <c r="S1210" i="1"/>
  <c r="U1089" i="1"/>
  <c r="J1094" i="1"/>
  <c r="T973" i="1"/>
  <c r="V973" i="1"/>
  <c r="L1093" i="1"/>
  <c r="O1093" i="1"/>
  <c r="S1211" i="1"/>
  <c r="U1090" i="1"/>
  <c r="T974" i="1"/>
  <c r="V974" i="1"/>
  <c r="O1094" i="1"/>
  <c r="L1094" i="1"/>
  <c r="J1095" i="1"/>
  <c r="U1091" i="1"/>
  <c r="S1212" i="1"/>
  <c r="T975" i="1"/>
  <c r="V975" i="1"/>
  <c r="J1096" i="1"/>
  <c r="L1095" i="1"/>
  <c r="O1095" i="1"/>
  <c r="U1092" i="1"/>
  <c r="S1213" i="1"/>
  <c r="O1096" i="1"/>
  <c r="L1096" i="1"/>
  <c r="J1097" i="1"/>
  <c r="T976" i="1"/>
  <c r="V976" i="1"/>
  <c r="S1214" i="1"/>
  <c r="U1093" i="1"/>
  <c r="T977" i="1"/>
  <c r="V977" i="1"/>
  <c r="O1097" i="1"/>
  <c r="L1097" i="1"/>
  <c r="J1098" i="1"/>
  <c r="U1094" i="1"/>
  <c r="S1215" i="1"/>
  <c r="L1098" i="1"/>
  <c r="O1098" i="1"/>
  <c r="J1099" i="1"/>
  <c r="T978" i="1"/>
  <c r="V978" i="1"/>
  <c r="S1216" i="1"/>
  <c r="U1095" i="1"/>
  <c r="J1100" i="1"/>
  <c r="L1099" i="1"/>
  <c r="O1099" i="1"/>
  <c r="T979" i="1"/>
  <c r="V979" i="1"/>
  <c r="U1096" i="1"/>
  <c r="S1217" i="1"/>
  <c r="O1100" i="1"/>
  <c r="J1101" i="1"/>
  <c r="T980" i="1"/>
  <c r="V980" i="1"/>
  <c r="L1100" i="1"/>
  <c r="U1097" i="1"/>
  <c r="S1218" i="1"/>
  <c r="J1102" i="1"/>
  <c r="O1101" i="1"/>
  <c r="T981" i="1"/>
  <c r="V981" i="1"/>
  <c r="L1101" i="1"/>
  <c r="S1219" i="1"/>
  <c r="U1098" i="1"/>
  <c r="T982" i="1"/>
  <c r="V982" i="1"/>
  <c r="L1102" i="1"/>
  <c r="O1102" i="1"/>
  <c r="J1103" i="1"/>
  <c r="S1220" i="1"/>
  <c r="U1099" i="1"/>
  <c r="T983" i="1"/>
  <c r="V983" i="1"/>
  <c r="J1104" i="1"/>
  <c r="O1103" i="1"/>
  <c r="L1103" i="1"/>
  <c r="U1100" i="1"/>
  <c r="S1221" i="1"/>
  <c r="J1105" i="1"/>
  <c r="L1104" i="1"/>
  <c r="T984" i="1"/>
  <c r="V984" i="1"/>
  <c r="O1104" i="1"/>
  <c r="U1101" i="1"/>
  <c r="S1222" i="1"/>
  <c r="J1106" i="1"/>
  <c r="O1105" i="1"/>
  <c r="T985" i="1"/>
  <c r="V985" i="1"/>
  <c r="L1105" i="1"/>
  <c r="U1102" i="1"/>
  <c r="S1223" i="1"/>
  <c r="J1107" i="1"/>
  <c r="L1106" i="1"/>
  <c r="T986" i="1"/>
  <c r="V986" i="1"/>
  <c r="O1106" i="1"/>
  <c r="S1224" i="1"/>
  <c r="U1103" i="1"/>
  <c r="O1107" i="1"/>
  <c r="J1108" i="1"/>
  <c r="T987" i="1"/>
  <c r="V987" i="1"/>
  <c r="L1107" i="1"/>
  <c r="S1225" i="1"/>
  <c r="U1104" i="1"/>
  <c r="J1109" i="1"/>
  <c r="T988" i="1"/>
  <c r="V988" i="1"/>
  <c r="L1108" i="1"/>
  <c r="O1108" i="1"/>
  <c r="U1105" i="1"/>
  <c r="S1226" i="1"/>
  <c r="O1109" i="1"/>
  <c r="T989" i="1"/>
  <c r="V989" i="1"/>
  <c r="J1110" i="1"/>
  <c r="L1109" i="1"/>
  <c r="S1227" i="1"/>
  <c r="U1106" i="1"/>
  <c r="T990" i="1"/>
  <c r="V990" i="1"/>
  <c r="J1111" i="1"/>
  <c r="O1110" i="1"/>
  <c r="L1110" i="1"/>
  <c r="S1228" i="1"/>
  <c r="U1107" i="1"/>
  <c r="O1111" i="1"/>
  <c r="T991" i="1"/>
  <c r="V991" i="1"/>
  <c r="J1112" i="1"/>
  <c r="L1111" i="1"/>
  <c r="S1229" i="1"/>
  <c r="U1108" i="1"/>
  <c r="O1112" i="1"/>
  <c r="L1112" i="1"/>
  <c r="T992" i="1"/>
  <c r="V992" i="1"/>
  <c r="J1113" i="1"/>
  <c r="S1230" i="1"/>
  <c r="U1109" i="1"/>
  <c r="J1114" i="1"/>
  <c r="L1113" i="1"/>
  <c r="O1113" i="1"/>
  <c r="T993" i="1"/>
  <c r="V993" i="1"/>
  <c r="U1110" i="1"/>
  <c r="S1231" i="1"/>
  <c r="T994" i="1"/>
  <c r="V994" i="1"/>
  <c r="O1114" i="1"/>
  <c r="J1115" i="1"/>
  <c r="L1114" i="1"/>
  <c r="S1232" i="1"/>
  <c r="U1111" i="1"/>
  <c r="T995" i="1"/>
  <c r="V995" i="1"/>
  <c r="L1115" i="1"/>
  <c r="O1115" i="1"/>
  <c r="J1116" i="1"/>
  <c r="S1233" i="1"/>
  <c r="U1112" i="1"/>
  <c r="T996" i="1"/>
  <c r="V996" i="1"/>
  <c r="J1117" i="1"/>
  <c r="O1116" i="1"/>
  <c r="L1116" i="1"/>
  <c r="U1113" i="1"/>
  <c r="S1234" i="1"/>
  <c r="O1117" i="1"/>
  <c r="L1117" i="1"/>
  <c r="T997" i="1"/>
  <c r="V997" i="1"/>
  <c r="J1118" i="1"/>
  <c r="U1114" i="1"/>
  <c r="S1235" i="1"/>
  <c r="J1119" i="1"/>
  <c r="O1118" i="1"/>
  <c r="T998" i="1"/>
  <c r="V998" i="1"/>
  <c r="L1118" i="1"/>
  <c r="U1115" i="1"/>
  <c r="S1236" i="1"/>
  <c r="T999" i="1"/>
  <c r="V999" i="1"/>
  <c r="L1119" i="1"/>
  <c r="O1119" i="1"/>
  <c r="J1120" i="1"/>
  <c r="U1116" i="1"/>
  <c r="S1237" i="1"/>
  <c r="O1120" i="1"/>
  <c r="T1000" i="1"/>
  <c r="V1000" i="1"/>
  <c r="J1121" i="1"/>
  <c r="L1120" i="1"/>
  <c r="U1117" i="1"/>
  <c r="S1238" i="1"/>
  <c r="T1001" i="1"/>
  <c r="V1001" i="1"/>
  <c r="J1122" i="1"/>
  <c r="O1121" i="1"/>
  <c r="L1121" i="1"/>
  <c r="U1118" i="1"/>
  <c r="S1239" i="1"/>
  <c r="T1002" i="1"/>
  <c r="V1002" i="1"/>
  <c r="J1123" i="1"/>
  <c r="L1122" i="1"/>
  <c r="O1122" i="1"/>
  <c r="S1240" i="1"/>
  <c r="U1119" i="1"/>
  <c r="O1123" i="1"/>
  <c r="J1124" i="1"/>
  <c r="L1123" i="1"/>
  <c r="T1003" i="1"/>
  <c r="V1003" i="1"/>
  <c r="S1241" i="1"/>
  <c r="U1120" i="1"/>
  <c r="T1004" i="1"/>
  <c r="V1004" i="1"/>
  <c r="O1124" i="1"/>
  <c r="L1124" i="1"/>
  <c r="J1125" i="1"/>
  <c r="U1121" i="1"/>
  <c r="S1242" i="1"/>
  <c r="O1125" i="1"/>
  <c r="J1126" i="1"/>
  <c r="L1125" i="1"/>
  <c r="T1005" i="1"/>
  <c r="V1005" i="1"/>
  <c r="U1122" i="1"/>
  <c r="S1243" i="1"/>
  <c r="T1006" i="1"/>
  <c r="V1006" i="1"/>
  <c r="L1126" i="1"/>
  <c r="O1126" i="1"/>
  <c r="J1127" i="1"/>
  <c r="S1244" i="1"/>
  <c r="U1123" i="1"/>
  <c r="O1127" i="1"/>
  <c r="J1128" i="1"/>
  <c r="L1127" i="1"/>
  <c r="T1007" i="1"/>
  <c r="V1007" i="1"/>
  <c r="U1124" i="1"/>
  <c r="S1245" i="1"/>
  <c r="T1008" i="1"/>
  <c r="V1008" i="1"/>
  <c r="J1129" i="1"/>
  <c r="O1128" i="1"/>
  <c r="L1128" i="1"/>
  <c r="U1125" i="1"/>
  <c r="S1246" i="1"/>
  <c r="O1129" i="1"/>
  <c r="L1129" i="1"/>
  <c r="J1130" i="1"/>
  <c r="T1009" i="1"/>
  <c r="V1009" i="1"/>
  <c r="S1247" i="1"/>
  <c r="U1126" i="1"/>
  <c r="T1010" i="1"/>
  <c r="V1010" i="1"/>
  <c r="J1131" i="1"/>
  <c r="O1130" i="1"/>
  <c r="L1130" i="1"/>
  <c r="S1248" i="1"/>
  <c r="U1127" i="1"/>
  <c r="T1011" i="1"/>
  <c r="V1011" i="1"/>
  <c r="O1131" i="1"/>
  <c r="J1132" i="1"/>
  <c r="L1131" i="1"/>
  <c r="U1128" i="1"/>
  <c r="S1249" i="1"/>
  <c r="T1012" i="1"/>
  <c r="V1012" i="1"/>
  <c r="J1133" i="1"/>
  <c r="O1132" i="1"/>
  <c r="L1132" i="1"/>
  <c r="U1129" i="1"/>
  <c r="S1250" i="1"/>
  <c r="O1133" i="1"/>
  <c r="J1134" i="1"/>
  <c r="L1133" i="1"/>
  <c r="T1013" i="1"/>
  <c r="V1013" i="1"/>
  <c r="U1130" i="1"/>
  <c r="S1251" i="1"/>
  <c r="J1135" i="1"/>
  <c r="L1134" i="1"/>
  <c r="O1134" i="1"/>
  <c r="T1014" i="1"/>
  <c r="V1014" i="1"/>
  <c r="S1252" i="1"/>
  <c r="U1131" i="1"/>
  <c r="O1135" i="1"/>
  <c r="T1015" i="1"/>
  <c r="V1015" i="1"/>
  <c r="J1136" i="1"/>
  <c r="L1135" i="1"/>
  <c r="U1132" i="1"/>
  <c r="S1253" i="1"/>
  <c r="O1136" i="1"/>
  <c r="L1136" i="1"/>
  <c r="J1137" i="1"/>
  <c r="T1016" i="1"/>
  <c r="V1016" i="1"/>
  <c r="S1254" i="1"/>
  <c r="U1133" i="1"/>
  <c r="J1138" i="1"/>
  <c r="L1137" i="1"/>
  <c r="O1137" i="1"/>
  <c r="T1017" i="1"/>
  <c r="V1017" i="1"/>
  <c r="S1255" i="1"/>
  <c r="U1134" i="1"/>
  <c r="L1138" i="1"/>
  <c r="O1138" i="1"/>
  <c r="T1018" i="1"/>
  <c r="V1018" i="1"/>
  <c r="J1139" i="1"/>
  <c r="S1256" i="1"/>
  <c r="U1135" i="1"/>
  <c r="J1140" i="1"/>
  <c r="L1139" i="1"/>
  <c r="O1139" i="1"/>
  <c r="T1019" i="1"/>
  <c r="V1019" i="1"/>
  <c r="S1257" i="1"/>
  <c r="U1136" i="1"/>
  <c r="O1140" i="1"/>
  <c r="T1020" i="1"/>
  <c r="V1020" i="1"/>
  <c r="J1141" i="1"/>
  <c r="L1140" i="1"/>
  <c r="S1258" i="1"/>
  <c r="U1137" i="1"/>
  <c r="J1142" i="1"/>
  <c r="T1021" i="1"/>
  <c r="V1021" i="1"/>
  <c r="O1141" i="1"/>
  <c r="L1141" i="1"/>
  <c r="S1259" i="1"/>
  <c r="U1138" i="1"/>
  <c r="O1142" i="1"/>
  <c r="J1143" i="1"/>
  <c r="L1142" i="1"/>
  <c r="T1022" i="1"/>
  <c r="V1022" i="1"/>
  <c r="U1139" i="1"/>
  <c r="S1260" i="1"/>
  <c r="T1023" i="1"/>
  <c r="V1023" i="1"/>
  <c r="L1143" i="1"/>
  <c r="O1143" i="1"/>
  <c r="J1144" i="1"/>
  <c r="S1261" i="1"/>
  <c r="U1140" i="1"/>
  <c r="J1145" i="1"/>
  <c r="L1144" i="1"/>
  <c r="O1144" i="1"/>
  <c r="T1024" i="1"/>
  <c r="V1024" i="1"/>
  <c r="S1262" i="1"/>
  <c r="U1141" i="1"/>
  <c r="J1146" i="1"/>
  <c r="T1025" i="1"/>
  <c r="V1025" i="1"/>
  <c r="L1145" i="1"/>
  <c r="O1145" i="1"/>
  <c r="S1263" i="1"/>
  <c r="U1142" i="1"/>
  <c r="O1146" i="1"/>
  <c r="L1146" i="1"/>
  <c r="J1147" i="1"/>
  <c r="T1026" i="1"/>
  <c r="V1026" i="1"/>
  <c r="U1143" i="1"/>
  <c r="S1264" i="1"/>
  <c r="J1148" i="1"/>
  <c r="O1147" i="1"/>
  <c r="T1027" i="1"/>
  <c r="V1027" i="1"/>
  <c r="L1147" i="1"/>
  <c r="U1144" i="1"/>
  <c r="S1265" i="1"/>
  <c r="J1149" i="1"/>
  <c r="L1148" i="1"/>
  <c r="T1028" i="1"/>
  <c r="V1028" i="1"/>
  <c r="O1148" i="1"/>
  <c r="U1145" i="1"/>
  <c r="S1266" i="1"/>
  <c r="T1029" i="1"/>
  <c r="V1029" i="1"/>
  <c r="L1149" i="1"/>
  <c r="J1150" i="1"/>
  <c r="O1149" i="1"/>
  <c r="U1146" i="1"/>
  <c r="S1267" i="1"/>
  <c r="J1151" i="1"/>
  <c r="O1150" i="1"/>
  <c r="L1150" i="1"/>
  <c r="T1030" i="1"/>
  <c r="V1030" i="1"/>
  <c r="S1268" i="1"/>
  <c r="U1147" i="1"/>
  <c r="T1031" i="1"/>
  <c r="V1031" i="1"/>
  <c r="O1151" i="1"/>
  <c r="L1151" i="1"/>
  <c r="J1152" i="1"/>
  <c r="S1269" i="1"/>
  <c r="U1148" i="1"/>
  <c r="J1153" i="1"/>
  <c r="O1152" i="1"/>
  <c r="L1152" i="1"/>
  <c r="T1032" i="1"/>
  <c r="V1032" i="1"/>
  <c r="S1270" i="1"/>
  <c r="U1149" i="1"/>
  <c r="O1153" i="1"/>
  <c r="T1033" i="1"/>
  <c r="V1033" i="1"/>
  <c r="L1153" i="1"/>
  <c r="J1154" i="1"/>
  <c r="U1150" i="1"/>
  <c r="S1271" i="1"/>
  <c r="O1154" i="1"/>
  <c r="T1034" i="1"/>
  <c r="V1034" i="1"/>
  <c r="J1155" i="1"/>
  <c r="L1154" i="1"/>
  <c r="U1151" i="1"/>
  <c r="S1272" i="1"/>
  <c r="T1035" i="1"/>
  <c r="V1035" i="1"/>
  <c r="L1155" i="1"/>
  <c r="O1155" i="1"/>
  <c r="J1156" i="1"/>
  <c r="U1152" i="1"/>
  <c r="S1273" i="1"/>
  <c r="J1157" i="1"/>
  <c r="L1156" i="1"/>
  <c r="T1036" i="1"/>
  <c r="V1036" i="1"/>
  <c r="O1156" i="1"/>
  <c r="U1153" i="1"/>
  <c r="S1274" i="1"/>
  <c r="T1037" i="1"/>
  <c r="V1037" i="1"/>
  <c r="L1157" i="1"/>
  <c r="J1158" i="1"/>
  <c r="O1157" i="1"/>
  <c r="S1275" i="1"/>
  <c r="U1154" i="1"/>
  <c r="J1159" i="1"/>
  <c r="T1038" i="1"/>
  <c r="V1038" i="1"/>
  <c r="O1158" i="1"/>
  <c r="L1158" i="1"/>
  <c r="S1276" i="1"/>
  <c r="U1155" i="1"/>
  <c r="J1160" i="1"/>
  <c r="T1039" i="1"/>
  <c r="V1039" i="1"/>
  <c r="O1159" i="1"/>
  <c r="L1159" i="1"/>
  <c r="U1156" i="1"/>
  <c r="S1277" i="1"/>
  <c r="T1040" i="1"/>
  <c r="V1040" i="1"/>
  <c r="J1161" i="1"/>
  <c r="L1160" i="1"/>
  <c r="O1160" i="1"/>
  <c r="S1278" i="1"/>
  <c r="U1157" i="1"/>
  <c r="O1161" i="1"/>
  <c r="T1041" i="1"/>
  <c r="V1041" i="1"/>
  <c r="J1162" i="1"/>
  <c r="L1161" i="1"/>
  <c r="U1158" i="1"/>
  <c r="S1279" i="1"/>
  <c r="T1042" i="1"/>
  <c r="V1042" i="1"/>
  <c r="O1162" i="1"/>
  <c r="L1162" i="1"/>
  <c r="J1163" i="1"/>
  <c r="U1159" i="1"/>
  <c r="S1280" i="1"/>
  <c r="O1163" i="1"/>
  <c r="J1164" i="1"/>
  <c r="L1163" i="1"/>
  <c r="T1043" i="1"/>
  <c r="V1043" i="1"/>
  <c r="S1281" i="1"/>
  <c r="U1160" i="1"/>
  <c r="J1165" i="1"/>
  <c r="T1044" i="1"/>
  <c r="V1044" i="1"/>
  <c r="O1164" i="1"/>
  <c r="L1164" i="1"/>
  <c r="U1161" i="1"/>
  <c r="S1282" i="1"/>
  <c r="O1165" i="1"/>
  <c r="J1166" i="1"/>
  <c r="T1045" i="1"/>
  <c r="V1045" i="1"/>
  <c r="L1165" i="1"/>
  <c r="S1283" i="1"/>
  <c r="U1162" i="1"/>
  <c r="O1166" i="1"/>
  <c r="J1167" i="1"/>
  <c r="L1166" i="1"/>
  <c r="T1046" i="1"/>
  <c r="V1046" i="1"/>
  <c r="U1163" i="1"/>
  <c r="S1284" i="1"/>
  <c r="J1168" i="1"/>
  <c r="L1167" i="1"/>
  <c r="T1047" i="1"/>
  <c r="V1047" i="1"/>
  <c r="O1167" i="1"/>
  <c r="U1164" i="1"/>
  <c r="S1285" i="1"/>
  <c r="O1168" i="1"/>
  <c r="J1169" i="1"/>
  <c r="L1168" i="1"/>
  <c r="T1048" i="1"/>
  <c r="V1048" i="1"/>
  <c r="S1286" i="1"/>
  <c r="U1165" i="1"/>
  <c r="T1049" i="1"/>
  <c r="V1049" i="1"/>
  <c r="L1169" i="1"/>
  <c r="J1170" i="1"/>
  <c r="O1169" i="1"/>
  <c r="S1287" i="1"/>
  <c r="U1166" i="1"/>
  <c r="J1171" i="1"/>
  <c r="O1170" i="1"/>
  <c r="T1050" i="1"/>
  <c r="V1050" i="1"/>
  <c r="L1170" i="1"/>
  <c r="S1288" i="1"/>
  <c r="U1167" i="1"/>
  <c r="T1051" i="1"/>
  <c r="V1051" i="1"/>
  <c r="J1172" i="1"/>
  <c r="L1171" i="1"/>
  <c r="O1171" i="1"/>
  <c r="U1168" i="1"/>
  <c r="S1289" i="1"/>
  <c r="J1173" i="1"/>
  <c r="T1052" i="1"/>
  <c r="V1052" i="1"/>
  <c r="O1172" i="1"/>
  <c r="L1172" i="1"/>
  <c r="U1169" i="1"/>
  <c r="S1290" i="1"/>
  <c r="O1173" i="1"/>
  <c r="J1174" i="1"/>
  <c r="L1173" i="1"/>
  <c r="T1053" i="1"/>
  <c r="V1053" i="1"/>
  <c r="U1170" i="1"/>
  <c r="S1291" i="1"/>
  <c r="O1174" i="1"/>
  <c r="T1054" i="1"/>
  <c r="V1054" i="1"/>
  <c r="J1175" i="1"/>
  <c r="L1174" i="1"/>
  <c r="U1171" i="1"/>
  <c r="S1292" i="1"/>
  <c r="O1175" i="1"/>
  <c r="L1175" i="1"/>
  <c r="T1055" i="1"/>
  <c r="V1055" i="1"/>
  <c r="J1176" i="1"/>
  <c r="U1172" i="1"/>
  <c r="S1293" i="1"/>
  <c r="J1177" i="1"/>
  <c r="L1176" i="1"/>
  <c r="T1056" i="1"/>
  <c r="V1056" i="1"/>
  <c r="O1176" i="1"/>
  <c r="S1294" i="1"/>
  <c r="U1173" i="1"/>
  <c r="T1057" i="1"/>
  <c r="V1057" i="1"/>
  <c r="J1178" i="1"/>
  <c r="L1177" i="1"/>
  <c r="O1177" i="1"/>
  <c r="U1174" i="1"/>
  <c r="S1295" i="1"/>
  <c r="J1179" i="1"/>
  <c r="T1058" i="1"/>
  <c r="V1058" i="1"/>
  <c r="L1178" i="1"/>
  <c r="O1178" i="1"/>
  <c r="U1175" i="1"/>
  <c r="S1296" i="1"/>
  <c r="J1180" i="1"/>
  <c r="L1179" i="1"/>
  <c r="T1059" i="1"/>
  <c r="V1059" i="1"/>
  <c r="O1179" i="1"/>
  <c r="U1176" i="1"/>
  <c r="S1297" i="1"/>
  <c r="O1180" i="1"/>
  <c r="L1180" i="1"/>
  <c r="J1181" i="1"/>
  <c r="T1060" i="1"/>
  <c r="V1060" i="1"/>
  <c r="S1298" i="1"/>
  <c r="U1177" i="1"/>
  <c r="J1182" i="1"/>
  <c r="L1181" i="1"/>
  <c r="T1061" i="1"/>
  <c r="V1061" i="1"/>
  <c r="O1181" i="1"/>
  <c r="S1299" i="1"/>
  <c r="U1178" i="1"/>
  <c r="T1062" i="1"/>
  <c r="V1062" i="1"/>
  <c r="L1182" i="1"/>
  <c r="O1182" i="1"/>
  <c r="J1183" i="1"/>
  <c r="S1300" i="1"/>
  <c r="U1179" i="1"/>
  <c r="T1063" i="1"/>
  <c r="V1063" i="1"/>
  <c r="L1183" i="1"/>
  <c r="O1183" i="1"/>
  <c r="J1184" i="1"/>
  <c r="U1180" i="1"/>
  <c r="S1301" i="1"/>
  <c r="J1185" i="1"/>
  <c r="T1064" i="1"/>
  <c r="V1064" i="1"/>
  <c r="L1184" i="1"/>
  <c r="O1184" i="1"/>
  <c r="U1181" i="1"/>
  <c r="S1302" i="1"/>
  <c r="T1065" i="1"/>
  <c r="V1065" i="1"/>
  <c r="O1185" i="1"/>
  <c r="L1185" i="1"/>
  <c r="J1186" i="1"/>
  <c r="U1182" i="1"/>
  <c r="S1303" i="1"/>
  <c r="T1066" i="1"/>
  <c r="V1066" i="1"/>
  <c r="O1186" i="1"/>
  <c r="L1186" i="1"/>
  <c r="J1187" i="1"/>
  <c r="S1304" i="1"/>
  <c r="U1183" i="1"/>
  <c r="T1067" i="1"/>
  <c r="V1067" i="1"/>
  <c r="L1187" i="1"/>
  <c r="O1187" i="1"/>
  <c r="J1188" i="1"/>
  <c r="U1184" i="1"/>
  <c r="S1305" i="1"/>
  <c r="J1189" i="1"/>
  <c r="O1188" i="1"/>
  <c r="L1188" i="1"/>
  <c r="T1068" i="1"/>
  <c r="V1068" i="1"/>
  <c r="S1306" i="1"/>
  <c r="U1185" i="1"/>
  <c r="O1189" i="1"/>
  <c r="T1069" i="1"/>
  <c r="V1069" i="1"/>
  <c r="L1189" i="1"/>
  <c r="J1190" i="1"/>
  <c r="U1186" i="1"/>
  <c r="S1307" i="1"/>
  <c r="O1190" i="1"/>
  <c r="L1190" i="1"/>
  <c r="J1191" i="1"/>
  <c r="T1070" i="1"/>
  <c r="V1070" i="1"/>
  <c r="U1187" i="1"/>
  <c r="S1308" i="1"/>
  <c r="J1192" i="1"/>
  <c r="T1071" i="1"/>
  <c r="V1071" i="1"/>
  <c r="O1191" i="1"/>
  <c r="L1191" i="1"/>
  <c r="U1188" i="1"/>
  <c r="S1309" i="1"/>
  <c r="O1192" i="1"/>
  <c r="T1072" i="1"/>
  <c r="V1072" i="1"/>
  <c r="L1192" i="1"/>
  <c r="J1193" i="1"/>
  <c r="S1310" i="1"/>
  <c r="U1189" i="1"/>
  <c r="T1073" i="1"/>
  <c r="V1073" i="1"/>
  <c r="J1194" i="1"/>
  <c r="L1193" i="1"/>
  <c r="O1193" i="1"/>
  <c r="U1190" i="1"/>
  <c r="S1311" i="1"/>
  <c r="O1194" i="1"/>
  <c r="T1074" i="1"/>
  <c r="V1074" i="1"/>
  <c r="J1195" i="1"/>
  <c r="L1194" i="1"/>
  <c r="U1191" i="1"/>
  <c r="S1312" i="1"/>
  <c r="J1196" i="1"/>
  <c r="L1195" i="1"/>
  <c r="O1195" i="1"/>
  <c r="T1075" i="1"/>
  <c r="V1075" i="1"/>
  <c r="S1313" i="1"/>
  <c r="U1192" i="1"/>
  <c r="T1076" i="1"/>
  <c r="V1076" i="1"/>
  <c r="L1196" i="1"/>
  <c r="J1197" i="1"/>
  <c r="O1196" i="1"/>
  <c r="S1314" i="1"/>
  <c r="U1193" i="1"/>
  <c r="J1198" i="1"/>
  <c r="L1197" i="1"/>
  <c r="O1197" i="1"/>
  <c r="T1077" i="1"/>
  <c r="V1077" i="1"/>
  <c r="U1194" i="1"/>
  <c r="S1315" i="1"/>
  <c r="T1078" i="1"/>
  <c r="V1078" i="1"/>
  <c r="O1198" i="1"/>
  <c r="L1198" i="1"/>
  <c r="J1199" i="1"/>
  <c r="U1195" i="1"/>
  <c r="S1316" i="1"/>
  <c r="O1199" i="1"/>
  <c r="L1199" i="1"/>
  <c r="T1079" i="1"/>
  <c r="V1079" i="1"/>
  <c r="J1200" i="1"/>
  <c r="U1196" i="1"/>
  <c r="S1317" i="1"/>
  <c r="T1080" i="1"/>
  <c r="V1080" i="1"/>
  <c r="O1200" i="1"/>
  <c r="L1200" i="1"/>
  <c r="J1201" i="1"/>
  <c r="U1197" i="1"/>
  <c r="S1318" i="1"/>
  <c r="T1081" i="1"/>
  <c r="V1081" i="1"/>
  <c r="O1201" i="1"/>
  <c r="J1202" i="1"/>
  <c r="L1201" i="1"/>
  <c r="S1319" i="1"/>
  <c r="U1198" i="1"/>
  <c r="O1202" i="1"/>
  <c r="T1082" i="1"/>
  <c r="V1082" i="1"/>
  <c r="L1202" i="1"/>
  <c r="J1203" i="1"/>
  <c r="S1320" i="1"/>
  <c r="U1199" i="1"/>
  <c r="J1204" i="1"/>
  <c r="T1083" i="1"/>
  <c r="V1083" i="1"/>
  <c r="L1203" i="1"/>
  <c r="O1203" i="1"/>
  <c r="U1200" i="1"/>
  <c r="S1321" i="1"/>
  <c r="T1084" i="1"/>
  <c r="V1084" i="1"/>
  <c r="O1204" i="1"/>
  <c r="L1204" i="1"/>
  <c r="J1205" i="1"/>
  <c r="S1322" i="1"/>
  <c r="U1201" i="1"/>
  <c r="J1206" i="1"/>
  <c r="O1205" i="1"/>
  <c r="L1205" i="1"/>
  <c r="T1085" i="1"/>
  <c r="V1085" i="1"/>
  <c r="U1202" i="1"/>
  <c r="S1323" i="1"/>
  <c r="J1207" i="1"/>
  <c r="O1206" i="1"/>
  <c r="T1086" i="1"/>
  <c r="V1086" i="1"/>
  <c r="L1206" i="1"/>
  <c r="U1203" i="1"/>
  <c r="S1324" i="1"/>
  <c r="J1208" i="1"/>
  <c r="T1087" i="1"/>
  <c r="V1087" i="1"/>
  <c r="L1207" i="1"/>
  <c r="O1207" i="1"/>
  <c r="S1325" i="1"/>
  <c r="U1204" i="1"/>
  <c r="J1209" i="1"/>
  <c r="O1208" i="1"/>
  <c r="T1088" i="1"/>
  <c r="V1088" i="1"/>
  <c r="L1208" i="1"/>
  <c r="S1326" i="1"/>
  <c r="U1205" i="1"/>
  <c r="O1209" i="1"/>
  <c r="L1209" i="1"/>
  <c r="T1089" i="1"/>
  <c r="V1089" i="1"/>
  <c r="J1210" i="1"/>
  <c r="U1206" i="1"/>
  <c r="S1327" i="1"/>
  <c r="T1090" i="1"/>
  <c r="V1090" i="1"/>
  <c r="J1211" i="1"/>
  <c r="O1210" i="1"/>
  <c r="L1210" i="1"/>
  <c r="S1328" i="1"/>
  <c r="U1207" i="1"/>
  <c r="T1091" i="1"/>
  <c r="V1091" i="1"/>
  <c r="L1211" i="1"/>
  <c r="O1211" i="1"/>
  <c r="J1212" i="1"/>
  <c r="U1208" i="1"/>
  <c r="S1329" i="1"/>
  <c r="O1212" i="1"/>
  <c r="J1213" i="1"/>
  <c r="T1092" i="1"/>
  <c r="V1092" i="1"/>
  <c r="L1212" i="1"/>
  <c r="S1330" i="1"/>
  <c r="U1209" i="1"/>
  <c r="O1213" i="1"/>
  <c r="T1093" i="1"/>
  <c r="V1093" i="1"/>
  <c r="L1213" i="1"/>
  <c r="J1214" i="1"/>
  <c r="S1331" i="1"/>
  <c r="U1210" i="1"/>
  <c r="J1215" i="1"/>
  <c r="T1094" i="1"/>
  <c r="V1094" i="1"/>
  <c r="L1214" i="1"/>
  <c r="O1214" i="1"/>
  <c r="S1332" i="1"/>
  <c r="U1211" i="1"/>
  <c r="O1215" i="1"/>
  <c r="L1215" i="1"/>
  <c r="J1216" i="1"/>
  <c r="T1095" i="1"/>
  <c r="V1095" i="1"/>
  <c r="U1212" i="1"/>
  <c r="S1333" i="1"/>
  <c r="T1096" i="1"/>
  <c r="V1096" i="1"/>
  <c r="O1216" i="1"/>
  <c r="J1217" i="1"/>
  <c r="L1216" i="1"/>
  <c r="S1334" i="1"/>
  <c r="U1213" i="1"/>
  <c r="J1218" i="1"/>
  <c r="O1217" i="1"/>
  <c r="L1217" i="1"/>
  <c r="T1097" i="1"/>
  <c r="V1097" i="1"/>
  <c r="U1214" i="1"/>
  <c r="S1335" i="1"/>
  <c r="J1219" i="1"/>
  <c r="T1098" i="1"/>
  <c r="V1098" i="1"/>
  <c r="L1218" i="1"/>
  <c r="O1218" i="1"/>
  <c r="S1336" i="1"/>
  <c r="U1215" i="1"/>
  <c r="J1220" i="1"/>
  <c r="O1219" i="1"/>
  <c r="T1099" i="1"/>
  <c r="V1099" i="1"/>
  <c r="L1219" i="1"/>
  <c r="U1216" i="1"/>
  <c r="S1337" i="1"/>
  <c r="J1221" i="1"/>
  <c r="T1100" i="1"/>
  <c r="V1100" i="1"/>
  <c r="O1220" i="1"/>
  <c r="L1220" i="1"/>
  <c r="U1217" i="1"/>
  <c r="S1338" i="1"/>
  <c r="T1101" i="1"/>
  <c r="V1101" i="1"/>
  <c r="L1221" i="1"/>
  <c r="J1222" i="1"/>
  <c r="O1221" i="1"/>
  <c r="S1339" i="1"/>
  <c r="U1218" i="1"/>
  <c r="J1223" i="1"/>
  <c r="O1222" i="1"/>
  <c r="T1102" i="1"/>
  <c r="V1102" i="1"/>
  <c r="L1222" i="1"/>
  <c r="U1219" i="1"/>
  <c r="S1340" i="1"/>
  <c r="O1223" i="1"/>
  <c r="L1223" i="1"/>
  <c r="T1103" i="1"/>
  <c r="V1103" i="1"/>
  <c r="J1224" i="1"/>
  <c r="U1220" i="1"/>
  <c r="S1341" i="1"/>
  <c r="J1225" i="1"/>
  <c r="O1224" i="1"/>
  <c r="L1224" i="1"/>
  <c r="T1104" i="1"/>
  <c r="V1104" i="1"/>
  <c r="S1342" i="1"/>
  <c r="U1221" i="1"/>
  <c r="T1105" i="1"/>
  <c r="V1105" i="1"/>
  <c r="J1226" i="1"/>
  <c r="L1225" i="1"/>
  <c r="O1225" i="1"/>
  <c r="S1343" i="1"/>
  <c r="U1222" i="1"/>
  <c r="J1227" i="1"/>
  <c r="T1106" i="1"/>
  <c r="V1106" i="1"/>
  <c r="L1226" i="1"/>
  <c r="O1226" i="1"/>
  <c r="S1344" i="1"/>
  <c r="U1223" i="1"/>
  <c r="T1107" i="1"/>
  <c r="V1107" i="1"/>
  <c r="J1228" i="1"/>
  <c r="L1227" i="1"/>
  <c r="O1227" i="1"/>
  <c r="U1224" i="1"/>
  <c r="S1345" i="1"/>
  <c r="O1228" i="1"/>
  <c r="J1229" i="1"/>
  <c r="T1108" i="1"/>
  <c r="V1108" i="1"/>
  <c r="L1228" i="1"/>
  <c r="U1225" i="1"/>
  <c r="S1346" i="1"/>
  <c r="O1229" i="1"/>
  <c r="J1230" i="1"/>
  <c r="L1229" i="1"/>
  <c r="T1109" i="1"/>
  <c r="V1109" i="1"/>
  <c r="U1226" i="1"/>
  <c r="S1347" i="1"/>
  <c r="T1110" i="1"/>
  <c r="V1110" i="1"/>
  <c r="L1230" i="1"/>
  <c r="J1231" i="1"/>
  <c r="O1230" i="1"/>
  <c r="S1348" i="1"/>
  <c r="U1227" i="1"/>
  <c r="O1231" i="1"/>
  <c r="L1231" i="1"/>
  <c r="T1111" i="1"/>
  <c r="V1111" i="1"/>
  <c r="J1232" i="1"/>
  <c r="U1228" i="1"/>
  <c r="S1349" i="1"/>
  <c r="J1233" i="1"/>
  <c r="T1112" i="1"/>
  <c r="V1112" i="1"/>
  <c r="O1232" i="1"/>
  <c r="L1232" i="1"/>
  <c r="U1229" i="1"/>
  <c r="S1350" i="1"/>
  <c r="O1233" i="1"/>
  <c r="T1113" i="1"/>
  <c r="V1113" i="1"/>
  <c r="L1233" i="1"/>
  <c r="J1234" i="1"/>
  <c r="U1230" i="1"/>
  <c r="S1351" i="1"/>
  <c r="T1114" i="1"/>
  <c r="V1114" i="1"/>
  <c r="O1234" i="1"/>
  <c r="L1234" i="1"/>
  <c r="J1235" i="1"/>
  <c r="S1352" i="1"/>
  <c r="U1231" i="1"/>
  <c r="T1115" i="1"/>
  <c r="V1115" i="1"/>
  <c r="O1235" i="1"/>
  <c r="L1235" i="1"/>
  <c r="J1236" i="1"/>
  <c r="U1232" i="1"/>
  <c r="S1353" i="1"/>
  <c r="T1116" i="1"/>
  <c r="V1116" i="1"/>
  <c r="O1236" i="1"/>
  <c r="L1236" i="1"/>
  <c r="J1237" i="1"/>
  <c r="U1233" i="1"/>
  <c r="S1354" i="1"/>
  <c r="T1117" i="1"/>
  <c r="V1117" i="1"/>
  <c r="L1237" i="1"/>
  <c r="J1238" i="1"/>
  <c r="O1237" i="1"/>
  <c r="U1234" i="1"/>
  <c r="S1355" i="1"/>
  <c r="T1118" i="1"/>
  <c r="V1118" i="1"/>
  <c r="O1238" i="1"/>
  <c r="J1239" i="1"/>
  <c r="L1238" i="1"/>
  <c r="U1235" i="1"/>
  <c r="S1356" i="1"/>
  <c r="J1240" i="1"/>
  <c r="T1119" i="1"/>
  <c r="V1119" i="1"/>
  <c r="L1239" i="1"/>
  <c r="O1239" i="1"/>
  <c r="S1357" i="1"/>
  <c r="U1236" i="1"/>
  <c r="J1241" i="1"/>
  <c r="T1120" i="1"/>
  <c r="V1120" i="1"/>
  <c r="L1240" i="1"/>
  <c r="O1240" i="1"/>
  <c r="S1358" i="1"/>
  <c r="U1237" i="1"/>
  <c r="J1242" i="1"/>
  <c r="L1241" i="1"/>
  <c r="O1241" i="1"/>
  <c r="T1121" i="1"/>
  <c r="V1121" i="1"/>
  <c r="S1359" i="1"/>
  <c r="U1238" i="1"/>
  <c r="T1122" i="1"/>
  <c r="V1122" i="1"/>
  <c r="L1242" i="1"/>
  <c r="J1243" i="1"/>
  <c r="O1242" i="1"/>
  <c r="S1360" i="1"/>
  <c r="U1239" i="1"/>
  <c r="T1123" i="1"/>
  <c r="V1123" i="1"/>
  <c r="J1244" i="1"/>
  <c r="O1243" i="1"/>
  <c r="L1243" i="1"/>
  <c r="S1361" i="1"/>
  <c r="U1240" i="1"/>
  <c r="O1244" i="1"/>
  <c r="L1244" i="1"/>
  <c r="J1245" i="1"/>
  <c r="T1124" i="1"/>
  <c r="V1124" i="1"/>
  <c r="U1241" i="1"/>
  <c r="S1362" i="1"/>
  <c r="T1125" i="1"/>
  <c r="V1125" i="1"/>
  <c r="O1245" i="1"/>
  <c r="J1246" i="1"/>
  <c r="L1245" i="1"/>
  <c r="S1363" i="1"/>
  <c r="U1242" i="1"/>
  <c r="J1247" i="1"/>
  <c r="O1246" i="1"/>
  <c r="T1126" i="1"/>
  <c r="V1126" i="1"/>
  <c r="L1246" i="1"/>
  <c r="U1243" i="1"/>
  <c r="S1364" i="1"/>
  <c r="T1127" i="1"/>
  <c r="V1127" i="1"/>
  <c r="J1248" i="1"/>
  <c r="O1247" i="1"/>
  <c r="L1247" i="1"/>
  <c r="U1244" i="1"/>
  <c r="S1365" i="1"/>
  <c r="J1249" i="1"/>
  <c r="L1248" i="1"/>
  <c r="O1248" i="1"/>
  <c r="T1128" i="1"/>
  <c r="V1128" i="1"/>
  <c r="S1366" i="1"/>
  <c r="U1245" i="1"/>
  <c r="J1250" i="1"/>
  <c r="T1129" i="1"/>
  <c r="V1129" i="1"/>
  <c r="O1249" i="1"/>
  <c r="L1249" i="1"/>
  <c r="S1367" i="1"/>
  <c r="U1246" i="1"/>
  <c r="J1251" i="1"/>
  <c r="O1250" i="1"/>
  <c r="T1130" i="1"/>
  <c r="V1130" i="1"/>
  <c r="L1250" i="1"/>
  <c r="S1368" i="1"/>
  <c r="U1247" i="1"/>
  <c r="T1131" i="1"/>
  <c r="V1131" i="1"/>
  <c r="L1251" i="1"/>
  <c r="O1251" i="1"/>
  <c r="J1252" i="1"/>
  <c r="U1248" i="1"/>
  <c r="S1369" i="1"/>
  <c r="T1132" i="1"/>
  <c r="V1132" i="1"/>
  <c r="J1253" i="1"/>
  <c r="L1252" i="1"/>
  <c r="O1252" i="1"/>
  <c r="S1370" i="1"/>
  <c r="U1249" i="1"/>
  <c r="J1254" i="1"/>
  <c r="L1253" i="1"/>
  <c r="O1253" i="1"/>
  <c r="T1133" i="1"/>
  <c r="V1133" i="1"/>
  <c r="U1250" i="1"/>
  <c r="S1371" i="1"/>
  <c r="J1255" i="1"/>
  <c r="L1254" i="1"/>
  <c r="O1254" i="1"/>
  <c r="T1134" i="1"/>
  <c r="V1134" i="1"/>
  <c r="S1372" i="1"/>
  <c r="U1251" i="1"/>
  <c r="O1255" i="1"/>
  <c r="L1255" i="1"/>
  <c r="T1135" i="1"/>
  <c r="V1135" i="1"/>
  <c r="J1256" i="1"/>
  <c r="S1373" i="1"/>
  <c r="U1252" i="1"/>
  <c r="O1256" i="1"/>
  <c r="L1256" i="1"/>
  <c r="J1257" i="1"/>
  <c r="T1136" i="1"/>
  <c r="V1136" i="1"/>
  <c r="S1374" i="1"/>
  <c r="U1253" i="1"/>
  <c r="O1257" i="1"/>
  <c r="L1257" i="1"/>
  <c r="T1137" i="1"/>
  <c r="V1137" i="1"/>
  <c r="J1258" i="1"/>
  <c r="S1375" i="1"/>
  <c r="U1254" i="1"/>
  <c r="T1138" i="1"/>
  <c r="V1138" i="1"/>
  <c r="J1259" i="1"/>
  <c r="O1258" i="1"/>
  <c r="L1258" i="1"/>
  <c r="S1376" i="1"/>
  <c r="U1255" i="1"/>
  <c r="T1139" i="1"/>
  <c r="V1139" i="1"/>
  <c r="J1260" i="1"/>
  <c r="O1259" i="1"/>
  <c r="L1259" i="1"/>
  <c r="S1377" i="1"/>
  <c r="U1256" i="1"/>
  <c r="J1261" i="1"/>
  <c r="O1260" i="1"/>
  <c r="L1260" i="1"/>
  <c r="T1140" i="1"/>
  <c r="V1140" i="1"/>
  <c r="U1257" i="1"/>
  <c r="S1378" i="1"/>
  <c r="O1261" i="1"/>
  <c r="J1262" i="1"/>
  <c r="T1141" i="1"/>
  <c r="V1141" i="1"/>
  <c r="L1261" i="1"/>
  <c r="S1379" i="1"/>
  <c r="U1258" i="1"/>
  <c r="J1263" i="1"/>
  <c r="T1142" i="1"/>
  <c r="V1142" i="1"/>
  <c r="L1262" i="1"/>
  <c r="O1262" i="1"/>
  <c r="U1259" i="1"/>
  <c r="S1380" i="1"/>
  <c r="O1263" i="1"/>
  <c r="J1264" i="1"/>
  <c r="L1263" i="1"/>
  <c r="T1143" i="1"/>
  <c r="V1143" i="1"/>
  <c r="U1260" i="1"/>
  <c r="S1381" i="1"/>
  <c r="T1144" i="1"/>
  <c r="V1144" i="1"/>
  <c r="J1265" i="1"/>
  <c r="O1265" i="1"/>
  <c r="O1264" i="1"/>
  <c r="L1264" i="1"/>
  <c r="U1261" i="1"/>
  <c r="S1382" i="1"/>
  <c r="T1145" i="1"/>
  <c r="V1145" i="1"/>
  <c r="L1265" i="1"/>
  <c r="U1262" i="1"/>
  <c r="S1383" i="1"/>
  <c r="S1384" i="1"/>
  <c r="U1263" i="1"/>
  <c r="S1385" i="1"/>
  <c r="U1264" i="1"/>
  <c r="S1386" i="1"/>
  <c r="U1265" i="1"/>
  <c r="U1266" i="1"/>
  <c r="S1387" i="1"/>
  <c r="U1267" i="1"/>
  <c r="S1388" i="1"/>
  <c r="S1389" i="1"/>
  <c r="U1268" i="1"/>
  <c r="S1390" i="1"/>
  <c r="U1269" i="1"/>
  <c r="U1270" i="1"/>
  <c r="S1391" i="1"/>
  <c r="S1392" i="1"/>
  <c r="U1271" i="1"/>
  <c r="S1393" i="1"/>
  <c r="U1272" i="1"/>
  <c r="U1273" i="1"/>
  <c r="S1394" i="1"/>
  <c r="S1395" i="1"/>
  <c r="U1274" i="1"/>
  <c r="U1275" i="1"/>
  <c r="S1396" i="1"/>
  <c r="S1397" i="1"/>
  <c r="U1276" i="1"/>
  <c r="S1398" i="1"/>
  <c r="U1277" i="1"/>
  <c r="U1278" i="1"/>
  <c r="S1399" i="1"/>
  <c r="U1279" i="1"/>
  <c r="S1400" i="1"/>
  <c r="S1401" i="1"/>
  <c r="U1280" i="1"/>
  <c r="U1281" i="1"/>
  <c r="S1402" i="1"/>
  <c r="U1282" i="1"/>
  <c r="S1403" i="1"/>
  <c r="U1283" i="1"/>
  <c r="S1404" i="1"/>
  <c r="U1284" i="1"/>
  <c r="S1405" i="1"/>
  <c r="U1285" i="1"/>
  <c r="S1406" i="1"/>
  <c r="U1286" i="1"/>
  <c r="S1407" i="1"/>
  <c r="U1287" i="1"/>
  <c r="S1408" i="1"/>
  <c r="S1409" i="1"/>
  <c r="U1288" i="1"/>
  <c r="S1410" i="1"/>
  <c r="U1289" i="1"/>
  <c r="U1290" i="1"/>
  <c r="S1411" i="1"/>
  <c r="S1412" i="1"/>
  <c r="U1291" i="1"/>
  <c r="U1292" i="1"/>
  <c r="S1413" i="1"/>
  <c r="U1293" i="1"/>
  <c r="S1414" i="1"/>
  <c r="S1415" i="1"/>
  <c r="U1294" i="1"/>
  <c r="U1295" i="1"/>
  <c r="S1416" i="1"/>
  <c r="S1417" i="1"/>
  <c r="U1296" i="1"/>
  <c r="U1297" i="1"/>
  <c r="S1418" i="1"/>
  <c r="U1298" i="1"/>
  <c r="S1419" i="1"/>
  <c r="U1299" i="1"/>
  <c r="S1420" i="1"/>
  <c r="S1421" i="1"/>
  <c r="U1300" i="1"/>
  <c r="S1422" i="1"/>
  <c r="U1301" i="1"/>
  <c r="U1302" i="1"/>
  <c r="S1423" i="1"/>
  <c r="U1303" i="1"/>
  <c r="S1424" i="1"/>
  <c r="S1425" i="1"/>
  <c r="U1304" i="1"/>
  <c r="U1305" i="1"/>
  <c r="S1426" i="1"/>
  <c r="U1306" i="1"/>
  <c r="S1427" i="1"/>
  <c r="U1307" i="1"/>
  <c r="S1428" i="1"/>
  <c r="S1429" i="1"/>
  <c r="U1308" i="1"/>
  <c r="S1430" i="1"/>
  <c r="U1309" i="1"/>
  <c r="S1431" i="1"/>
  <c r="U1310" i="1"/>
  <c r="S1432" i="1"/>
  <c r="U1311" i="1"/>
  <c r="U1312" i="1"/>
  <c r="S1433" i="1"/>
  <c r="S1434" i="1"/>
  <c r="U1313" i="1"/>
  <c r="S1435" i="1"/>
  <c r="U1314" i="1"/>
  <c r="U1315" i="1"/>
  <c r="S1436" i="1"/>
  <c r="S1437" i="1"/>
  <c r="U1316" i="1"/>
  <c r="S1438" i="1"/>
  <c r="U1317" i="1"/>
  <c r="S1439" i="1"/>
  <c r="U1318" i="1"/>
  <c r="U1319" i="1"/>
  <c r="S1440" i="1"/>
  <c r="U1320" i="1"/>
  <c r="S1441" i="1"/>
  <c r="U1321" i="1"/>
  <c r="S1442" i="1"/>
  <c r="S1443" i="1"/>
  <c r="U1322" i="1"/>
  <c r="U1323" i="1"/>
  <c r="S1444" i="1"/>
  <c r="U1324" i="1"/>
  <c r="S1445" i="1"/>
  <c r="U1325" i="1"/>
  <c r="S1446" i="1"/>
  <c r="U1326" i="1"/>
  <c r="S1447" i="1"/>
  <c r="S1448" i="1"/>
  <c r="U1327" i="1"/>
  <c r="S1449" i="1"/>
  <c r="U1328" i="1"/>
  <c r="S1450" i="1"/>
  <c r="U1329" i="1"/>
  <c r="S1451" i="1"/>
  <c r="U1330" i="1"/>
  <c r="S1452" i="1"/>
  <c r="U1331" i="1"/>
  <c r="U1332" i="1"/>
  <c r="S1453" i="1"/>
  <c r="U1333" i="1"/>
  <c r="S1454" i="1"/>
  <c r="U1334" i="1"/>
  <c r="S1455" i="1"/>
  <c r="U1335" i="1"/>
  <c r="S1456" i="1"/>
  <c r="U1336" i="1"/>
  <c r="S1457" i="1"/>
  <c r="S1458" i="1"/>
  <c r="U1337" i="1"/>
  <c r="U1338" i="1"/>
  <c r="S1459" i="1"/>
  <c r="S1460" i="1"/>
  <c r="U1339" i="1"/>
  <c r="S1461" i="1"/>
  <c r="U1340" i="1"/>
  <c r="U1341" i="1"/>
  <c r="S1462" i="1"/>
  <c r="U1342" i="1"/>
  <c r="S1463" i="1"/>
  <c r="U1343" i="1"/>
  <c r="S1464" i="1"/>
  <c r="U1344" i="1"/>
  <c r="S1465" i="1"/>
  <c r="S1466" i="1"/>
  <c r="U1345" i="1"/>
  <c r="U1346" i="1"/>
  <c r="S1467" i="1"/>
  <c r="U1347" i="1"/>
  <c r="S1468" i="1"/>
  <c r="S1469" i="1"/>
  <c r="U1348" i="1"/>
  <c r="U1349" i="1"/>
  <c r="S1470" i="1"/>
  <c r="S1471" i="1"/>
  <c r="U1350" i="1"/>
  <c r="S1472" i="1"/>
  <c r="U1351" i="1"/>
  <c r="S1473" i="1"/>
  <c r="U1352" i="1"/>
  <c r="S1474" i="1"/>
  <c r="U1353" i="1"/>
  <c r="S1475" i="1"/>
  <c r="U1354" i="1"/>
  <c r="U1355" i="1"/>
  <c r="S1476" i="1"/>
  <c r="S1477" i="1"/>
  <c r="U1356" i="1"/>
  <c r="U1357" i="1"/>
  <c r="S1478" i="1"/>
  <c r="U1358" i="1"/>
  <c r="S1479" i="1"/>
  <c r="S1480" i="1"/>
  <c r="U1359" i="1"/>
  <c r="U1360" i="1"/>
  <c r="S1481" i="1"/>
  <c r="S1482" i="1"/>
  <c r="U1361" i="1"/>
  <c r="U1362" i="1"/>
  <c r="S1483" i="1"/>
  <c r="S1484" i="1"/>
  <c r="U1363" i="1"/>
  <c r="U1364" i="1"/>
  <c r="S1485" i="1"/>
  <c r="U1365" i="1"/>
  <c r="S1486" i="1"/>
  <c r="U1366" i="1"/>
  <c r="S1487" i="1"/>
  <c r="S1488" i="1"/>
  <c r="U1367" i="1"/>
  <c r="S1489" i="1"/>
  <c r="U1368" i="1"/>
  <c r="S1490" i="1"/>
  <c r="U1369" i="1"/>
  <c r="S1491" i="1"/>
  <c r="U1370" i="1"/>
  <c r="U1371" i="1"/>
  <c r="S1492" i="1"/>
  <c r="U1372" i="1"/>
  <c r="S1493" i="1"/>
  <c r="S1494" i="1"/>
  <c r="U1373" i="1"/>
  <c r="U1374" i="1"/>
  <c r="S1495" i="1"/>
  <c r="U1375" i="1"/>
  <c r="S1496" i="1"/>
  <c r="S1497" i="1"/>
  <c r="U1376" i="1"/>
  <c r="U1377" i="1"/>
  <c r="S1498" i="1"/>
  <c r="S1499" i="1"/>
  <c r="U1378" i="1"/>
  <c r="U1379" i="1"/>
  <c r="S1500" i="1"/>
  <c r="S1501" i="1"/>
  <c r="U1380" i="1"/>
  <c r="S1502" i="1"/>
  <c r="U1381" i="1"/>
  <c r="U1382" i="1"/>
  <c r="S1503" i="1"/>
  <c r="S1504" i="1"/>
  <c r="U1383" i="1"/>
  <c r="U1384" i="1"/>
  <c r="S1505" i="1"/>
  <c r="U1385" i="1"/>
  <c r="S1506" i="1"/>
  <c r="S1507" i="1"/>
  <c r="U1386" i="1"/>
  <c r="S1508" i="1"/>
  <c r="U1387" i="1"/>
  <c r="U1388" i="1"/>
  <c r="S1509" i="1"/>
  <c r="S1510" i="1"/>
  <c r="U1389" i="1"/>
  <c r="U1390" i="1"/>
  <c r="S1511" i="1"/>
  <c r="U1391" i="1"/>
  <c r="S1512" i="1"/>
  <c r="S1513" i="1"/>
  <c r="U1392" i="1"/>
  <c r="U1393" i="1"/>
  <c r="S1514" i="1"/>
  <c r="U1394" i="1"/>
  <c r="S1515" i="1"/>
  <c r="S1516" i="1"/>
  <c r="U1395" i="1"/>
  <c r="U1396" i="1"/>
  <c r="S1517" i="1"/>
  <c r="S1518" i="1"/>
  <c r="U1397" i="1"/>
  <c r="S1519" i="1"/>
  <c r="U1398" i="1"/>
  <c r="U1399" i="1"/>
  <c r="S1520" i="1"/>
  <c r="U1400" i="1"/>
  <c r="S1521" i="1"/>
  <c r="U1401" i="1"/>
  <c r="S1522" i="1"/>
  <c r="S1523" i="1"/>
  <c r="U1402" i="1"/>
  <c r="S1524" i="1"/>
  <c r="U1403" i="1"/>
  <c r="S1525" i="1"/>
  <c r="U1404" i="1"/>
  <c r="S1526" i="1"/>
  <c r="U1405" i="1"/>
  <c r="U1406" i="1"/>
  <c r="S1527" i="1"/>
  <c r="U1407" i="1"/>
  <c r="S1528" i="1"/>
  <c r="U1408" i="1"/>
  <c r="S1529" i="1"/>
  <c r="S1530" i="1"/>
  <c r="U1409" i="1"/>
  <c r="U1410" i="1"/>
  <c r="S1531" i="1"/>
  <c r="S1532" i="1"/>
  <c r="U1411" i="1"/>
  <c r="U1412" i="1"/>
  <c r="S1533" i="1"/>
  <c r="S1534" i="1"/>
  <c r="U1413" i="1"/>
  <c r="U1414" i="1"/>
  <c r="S1535" i="1"/>
  <c r="U1415" i="1"/>
  <c r="S1536" i="1"/>
  <c r="S1537" i="1"/>
  <c r="U1416" i="1"/>
  <c r="U1417" i="1"/>
  <c r="S1538" i="1"/>
  <c r="S1539" i="1"/>
  <c r="U1418" i="1"/>
  <c r="U1419" i="1"/>
  <c r="S1540" i="1"/>
  <c r="U1420" i="1"/>
  <c r="S1541" i="1"/>
  <c r="S1542" i="1"/>
  <c r="U1421" i="1"/>
  <c r="U1422" i="1"/>
  <c r="S1543" i="1"/>
  <c r="S1544" i="1"/>
  <c r="U1423" i="1"/>
  <c r="U1424" i="1"/>
  <c r="S1545" i="1"/>
  <c r="S1546" i="1"/>
  <c r="U1425" i="1"/>
  <c r="U1426" i="1"/>
  <c r="S1547" i="1"/>
  <c r="S1548" i="1"/>
  <c r="U1427" i="1"/>
  <c r="S1549" i="1"/>
  <c r="U1428" i="1"/>
  <c r="S1550" i="1"/>
  <c r="U1429" i="1"/>
  <c r="U1430" i="1"/>
  <c r="S1551" i="1"/>
  <c r="U1431" i="1"/>
  <c r="S1552" i="1"/>
  <c r="U1432" i="1"/>
  <c r="S1553" i="1"/>
  <c r="S1554" i="1"/>
  <c r="U1433" i="1"/>
  <c r="S1555" i="1"/>
  <c r="U1434" i="1"/>
  <c r="U1435" i="1"/>
  <c r="S1556" i="1"/>
  <c r="U1436" i="1"/>
  <c r="S1557" i="1"/>
  <c r="U1437" i="1"/>
  <c r="S1558" i="1"/>
  <c r="U1438" i="1"/>
  <c r="S1559" i="1"/>
  <c r="S1560" i="1"/>
  <c r="U1439" i="1"/>
  <c r="S1561" i="1"/>
  <c r="U1440" i="1"/>
  <c r="U1441" i="1"/>
  <c r="S1562" i="1"/>
  <c r="S1563" i="1"/>
  <c r="U1442" i="1"/>
  <c r="S1564" i="1"/>
  <c r="U1443" i="1"/>
  <c r="U1444" i="1"/>
  <c r="S1565" i="1"/>
  <c r="U1445" i="1"/>
  <c r="S1566" i="1"/>
  <c r="S1567" i="1"/>
  <c r="U1446" i="1"/>
  <c r="S1568" i="1"/>
  <c r="U1447" i="1"/>
  <c r="S1569" i="1"/>
  <c r="U1448" i="1"/>
  <c r="S1570" i="1"/>
  <c r="U1449" i="1"/>
  <c r="U1450" i="1"/>
  <c r="S1571" i="1"/>
  <c r="U1451" i="1"/>
  <c r="S1572" i="1"/>
  <c r="U1452" i="1"/>
  <c r="S1573" i="1"/>
  <c r="S1574" i="1"/>
  <c r="U1453" i="1"/>
  <c r="S1575" i="1"/>
  <c r="U1454" i="1"/>
  <c r="U1455" i="1"/>
  <c r="S1576" i="1"/>
  <c r="S1577" i="1"/>
  <c r="U1456" i="1"/>
  <c r="S1578" i="1"/>
  <c r="U1457" i="1"/>
  <c r="U1458" i="1"/>
  <c r="S1579" i="1"/>
  <c r="U1459" i="1"/>
  <c r="S1580" i="1"/>
  <c r="S1581" i="1"/>
  <c r="U1460" i="1"/>
  <c r="S1582" i="1"/>
  <c r="U1461" i="1"/>
  <c r="S1583" i="1"/>
  <c r="U1462" i="1"/>
  <c r="S1584" i="1"/>
  <c r="U1463" i="1"/>
  <c r="S1585" i="1"/>
  <c r="U1464" i="1"/>
  <c r="U1465" i="1"/>
  <c r="S1586" i="1"/>
  <c r="U1466" i="1"/>
  <c r="S1587" i="1"/>
  <c r="U1467" i="1"/>
  <c r="S1588" i="1"/>
  <c r="U1468" i="1"/>
  <c r="S1589" i="1"/>
  <c r="U1469" i="1"/>
  <c r="S1590" i="1"/>
  <c r="S1591" i="1"/>
  <c r="U1470" i="1"/>
  <c r="S1592" i="1"/>
  <c r="U1471" i="1"/>
  <c r="S1593" i="1"/>
  <c r="U1472" i="1"/>
  <c r="U1473" i="1"/>
  <c r="S1594" i="1"/>
  <c r="S1595" i="1"/>
  <c r="U1474" i="1"/>
  <c r="U1475" i="1"/>
  <c r="S1596" i="1"/>
  <c r="S1597" i="1"/>
  <c r="U1476" i="1"/>
  <c r="S1598" i="1"/>
  <c r="U1477" i="1"/>
  <c r="U1478" i="1"/>
  <c r="S1599" i="1"/>
  <c r="S1600" i="1"/>
  <c r="U1479" i="1"/>
  <c r="U1480" i="1"/>
  <c r="S1601" i="1"/>
  <c r="S1602" i="1"/>
  <c r="U1481" i="1"/>
  <c r="S1603" i="1"/>
  <c r="U1482" i="1"/>
  <c r="S1604" i="1"/>
  <c r="U1483" i="1"/>
  <c r="S1605" i="1"/>
  <c r="U1484" i="1"/>
  <c r="U1485" i="1"/>
  <c r="S1606" i="1"/>
  <c r="S1607" i="1"/>
  <c r="U1486" i="1"/>
  <c r="S1608" i="1"/>
  <c r="U1487" i="1"/>
  <c r="S1609" i="1"/>
  <c r="U1488" i="1"/>
  <c r="S1610" i="1"/>
  <c r="U1489" i="1"/>
  <c r="S1611" i="1"/>
  <c r="U1490" i="1"/>
  <c r="S1612" i="1"/>
  <c r="U1491" i="1"/>
  <c r="U1492" i="1"/>
  <c r="S1613" i="1"/>
  <c r="U1493" i="1"/>
  <c r="S1614" i="1"/>
  <c r="U1494" i="1"/>
  <c r="S1615" i="1"/>
  <c r="U1495" i="1"/>
  <c r="S1616" i="1"/>
  <c r="S1617" i="1"/>
  <c r="U1496" i="1"/>
  <c r="S1618" i="1"/>
  <c r="U1497" i="1"/>
  <c r="S1619" i="1"/>
  <c r="U1498" i="1"/>
  <c r="S1620" i="1"/>
  <c r="U1499" i="1"/>
  <c r="U1500" i="1"/>
  <c r="S1621" i="1"/>
  <c r="U1501" i="1"/>
  <c r="S1622" i="1"/>
  <c r="U1502" i="1"/>
  <c r="S1623" i="1"/>
  <c r="S1624" i="1"/>
  <c r="U1503" i="1"/>
  <c r="S1625" i="1"/>
  <c r="U1504" i="1"/>
  <c r="U1505" i="1"/>
  <c r="S1626" i="1"/>
  <c r="U1506" i="1"/>
  <c r="S1627" i="1"/>
  <c r="U1507" i="1"/>
  <c r="S1628" i="1"/>
  <c r="U1508" i="1"/>
  <c r="S1629" i="1"/>
  <c r="U1509" i="1"/>
  <c r="S1630" i="1"/>
  <c r="U1510" i="1"/>
  <c r="S1631" i="1"/>
  <c r="U1511" i="1"/>
  <c r="S1632" i="1"/>
  <c r="S1633" i="1"/>
  <c r="U1512" i="1"/>
  <c r="U1513" i="1"/>
  <c r="S1634" i="1"/>
  <c r="U1514" i="1"/>
  <c r="S1635" i="1"/>
  <c r="S1636" i="1"/>
  <c r="U1515" i="1"/>
  <c r="U1516" i="1"/>
  <c r="S1637" i="1"/>
  <c r="U1517" i="1"/>
  <c r="S1638" i="1"/>
  <c r="S1639" i="1"/>
  <c r="U1518" i="1"/>
  <c r="S1640" i="1"/>
  <c r="U1519" i="1"/>
  <c r="U1520" i="1"/>
  <c r="S1641" i="1"/>
  <c r="S1642" i="1"/>
  <c r="U1521" i="1"/>
  <c r="S1643" i="1"/>
  <c r="U1522" i="1"/>
  <c r="S1644" i="1"/>
  <c r="U1523" i="1"/>
  <c r="U1524" i="1"/>
  <c r="S1645" i="1"/>
  <c r="S1646" i="1"/>
  <c r="U1525" i="1"/>
  <c r="S1647" i="1"/>
  <c r="U1526" i="1"/>
  <c r="U1527" i="1"/>
  <c r="S1648" i="1"/>
  <c r="S1649" i="1"/>
  <c r="U1528" i="1"/>
  <c r="S1650" i="1"/>
  <c r="U1529" i="1"/>
  <c r="S1651" i="1"/>
  <c r="U1530" i="1"/>
  <c r="U1531" i="1"/>
  <c r="S1652" i="1"/>
  <c r="U1532" i="1"/>
  <c r="S1653" i="1"/>
  <c r="S1654" i="1"/>
  <c r="U1533" i="1"/>
  <c r="U1534" i="1"/>
  <c r="S1655" i="1"/>
  <c r="S1656" i="1"/>
  <c r="U1535" i="1"/>
  <c r="U1536" i="1"/>
  <c r="S1657" i="1"/>
  <c r="S1658" i="1"/>
  <c r="U1537" i="1"/>
  <c r="U1538" i="1"/>
  <c r="S1659" i="1"/>
  <c r="S1660" i="1"/>
  <c r="U1539" i="1"/>
  <c r="U1540" i="1"/>
  <c r="S1661" i="1"/>
  <c r="U1541" i="1"/>
  <c r="S1662" i="1"/>
  <c r="S1663" i="1"/>
  <c r="U1542" i="1"/>
  <c r="U1543" i="1"/>
  <c r="S1664" i="1"/>
  <c r="S1665" i="1"/>
  <c r="U1544" i="1"/>
  <c r="S1666" i="1"/>
  <c r="U1545" i="1"/>
  <c r="U1546" i="1"/>
  <c r="S1667" i="1"/>
  <c r="S1668" i="1"/>
  <c r="U1547" i="1"/>
  <c r="S1669" i="1"/>
  <c r="U1548" i="1"/>
  <c r="U1549" i="1"/>
  <c r="S1670" i="1"/>
  <c r="U1550" i="1"/>
  <c r="S1671" i="1"/>
  <c r="S1672" i="1"/>
  <c r="U1551" i="1"/>
  <c r="S1673" i="1"/>
  <c r="U1552" i="1"/>
  <c r="S1674" i="1"/>
  <c r="U1553" i="1"/>
  <c r="U1554" i="1"/>
  <c r="S1675" i="1"/>
  <c r="S1676" i="1"/>
  <c r="U1555" i="1"/>
  <c r="S1677" i="1"/>
  <c r="U1556" i="1"/>
  <c r="U1557" i="1"/>
  <c r="S1678" i="1"/>
  <c r="U1558" i="1"/>
  <c r="S1679" i="1"/>
  <c r="U1559" i="1"/>
  <c r="S1680" i="1"/>
  <c r="S1681" i="1"/>
  <c r="U1560" i="1"/>
  <c r="U1561" i="1"/>
  <c r="S1682" i="1"/>
  <c r="U1562" i="1"/>
  <c r="S1683" i="1"/>
  <c r="U1563" i="1"/>
  <c r="S1684" i="1"/>
  <c r="S1685" i="1"/>
  <c r="U1564" i="1"/>
  <c r="U1565" i="1"/>
  <c r="S1686" i="1"/>
  <c r="U1566" i="1"/>
  <c r="S1687" i="1"/>
  <c r="S1688" i="1"/>
  <c r="U1567" i="1"/>
  <c r="U1568" i="1"/>
  <c r="S1689" i="1"/>
  <c r="S1690" i="1"/>
  <c r="U1569" i="1"/>
  <c r="S1691" i="1"/>
  <c r="U1570" i="1"/>
  <c r="S1692" i="1"/>
  <c r="U1571" i="1"/>
  <c r="S1693" i="1"/>
  <c r="U1572" i="1"/>
  <c r="U1573" i="1"/>
  <c r="S1694" i="1"/>
  <c r="S1695" i="1"/>
  <c r="U1574" i="1"/>
  <c r="S1696" i="1"/>
  <c r="U1575" i="1"/>
  <c r="S1697" i="1"/>
  <c r="U1576" i="1"/>
  <c r="S1698" i="1"/>
  <c r="U1577" i="1"/>
  <c r="U1578" i="1"/>
  <c r="S1699" i="1"/>
  <c r="S1700" i="1"/>
  <c r="U1579" i="1"/>
  <c r="S1701" i="1"/>
  <c r="U1580" i="1"/>
  <c r="U1581" i="1"/>
  <c r="S1702" i="1"/>
  <c r="U1582" i="1"/>
  <c r="S1703" i="1"/>
  <c r="S1704" i="1"/>
  <c r="U1583" i="1"/>
  <c r="U1584" i="1"/>
  <c r="S1705" i="1"/>
  <c r="U1585" i="1"/>
  <c r="S1706" i="1"/>
  <c r="S1707" i="1"/>
  <c r="U1586" i="1"/>
  <c r="U1587" i="1"/>
  <c r="S1708" i="1"/>
  <c r="U1588" i="1"/>
  <c r="S1709" i="1"/>
  <c r="U1589" i="1"/>
  <c r="S1710" i="1"/>
  <c r="U1590" i="1"/>
  <c r="S1711" i="1"/>
  <c r="U1591" i="1"/>
  <c r="S1712" i="1"/>
  <c r="S1713" i="1"/>
  <c r="U1592" i="1"/>
  <c r="U1593" i="1"/>
  <c r="S1714" i="1"/>
  <c r="S1715" i="1"/>
  <c r="U1594" i="1"/>
  <c r="S1716" i="1"/>
  <c r="U1595" i="1"/>
  <c r="S1717" i="1"/>
  <c r="U1596" i="1"/>
  <c r="S1718" i="1"/>
  <c r="U1597" i="1"/>
  <c r="U1598" i="1"/>
  <c r="S1719" i="1"/>
  <c r="U1599" i="1"/>
  <c r="S1720" i="1"/>
  <c r="S1721" i="1"/>
  <c r="U1600" i="1"/>
  <c r="U1601" i="1"/>
  <c r="S1722" i="1"/>
  <c r="S1723" i="1"/>
  <c r="U1602" i="1"/>
  <c r="U1603" i="1"/>
  <c r="S1724" i="1"/>
  <c r="U1604" i="1"/>
  <c r="S1725" i="1"/>
  <c r="S1726" i="1"/>
  <c r="U1605" i="1"/>
  <c r="S1727" i="1"/>
  <c r="U1606" i="1"/>
  <c r="U1607" i="1"/>
  <c r="S1728" i="1"/>
  <c r="U1608" i="1"/>
  <c r="S1729" i="1"/>
  <c r="S1730" i="1"/>
  <c r="U1609" i="1"/>
  <c r="S1731" i="1"/>
  <c r="U1610" i="1"/>
  <c r="U1611" i="1"/>
  <c r="S1732" i="1"/>
  <c r="U1612" i="1"/>
  <c r="S1733" i="1"/>
  <c r="U1613" i="1"/>
  <c r="S1734" i="1"/>
  <c r="U1614" i="1"/>
  <c r="S1735" i="1"/>
  <c r="S1736" i="1"/>
  <c r="U1615" i="1"/>
  <c r="U1616" i="1"/>
  <c r="S1737" i="1"/>
  <c r="U1617" i="1"/>
  <c r="S1738" i="1"/>
  <c r="U1618" i="1"/>
  <c r="S1739" i="1"/>
  <c r="S1740" i="1"/>
  <c r="U1619" i="1"/>
  <c r="U1620" i="1"/>
  <c r="S1741" i="1"/>
  <c r="U1621" i="1"/>
  <c r="S1742" i="1"/>
  <c r="S1743" i="1"/>
  <c r="U1622" i="1"/>
  <c r="U1623" i="1"/>
  <c r="S1744" i="1"/>
  <c r="U1624" i="1"/>
  <c r="S1745" i="1"/>
  <c r="S1746" i="1"/>
  <c r="U1625" i="1"/>
  <c r="S1747" i="1"/>
  <c r="U1626" i="1"/>
  <c r="U1627" i="1"/>
  <c r="S1748" i="1"/>
  <c r="U1628" i="1"/>
  <c r="S1749" i="1"/>
  <c r="U1629" i="1"/>
  <c r="S1750" i="1"/>
  <c r="S1751" i="1"/>
  <c r="U1630" i="1"/>
  <c r="U1631" i="1"/>
  <c r="S1752" i="1"/>
  <c r="U1632" i="1"/>
  <c r="S1753" i="1"/>
  <c r="S1754" i="1"/>
  <c r="U1633" i="1"/>
  <c r="U1634" i="1"/>
  <c r="S1755" i="1"/>
  <c r="S1756" i="1"/>
  <c r="U1635" i="1"/>
  <c r="S1757" i="1"/>
  <c r="U1636" i="1"/>
  <c r="U1637" i="1"/>
  <c r="S1758" i="1"/>
  <c r="U1638" i="1"/>
  <c r="S1759" i="1"/>
  <c r="S1760" i="1"/>
  <c r="U1639" i="1"/>
  <c r="U1640" i="1"/>
  <c r="S1761" i="1"/>
  <c r="U1641" i="1"/>
  <c r="S1762" i="1"/>
  <c r="S1763" i="1"/>
  <c r="U1642" i="1"/>
  <c r="S1764" i="1"/>
  <c r="U1643" i="1"/>
  <c r="S1765" i="1"/>
  <c r="U1644" i="1"/>
  <c r="S1766" i="1"/>
  <c r="U1645" i="1"/>
  <c r="S1767" i="1"/>
  <c r="U1646" i="1"/>
  <c r="S1768" i="1"/>
  <c r="U1647" i="1"/>
  <c r="S1769" i="1"/>
  <c r="U1648" i="1"/>
  <c r="U1649" i="1"/>
  <c r="S1770" i="1"/>
  <c r="S1771" i="1"/>
  <c r="U1650" i="1"/>
  <c r="S1772" i="1"/>
  <c r="U1651" i="1"/>
  <c r="S1773" i="1"/>
  <c r="U1652" i="1"/>
  <c r="U1653" i="1"/>
  <c r="S1774" i="1"/>
  <c r="S1775" i="1"/>
  <c r="U1654" i="1"/>
  <c r="S1776" i="1"/>
  <c r="U1655" i="1"/>
  <c r="S1777" i="1"/>
  <c r="U1656" i="1"/>
  <c r="U1657" i="1"/>
  <c r="S1778" i="1"/>
  <c r="U1658" i="1"/>
  <c r="S1779" i="1"/>
  <c r="U1659" i="1"/>
  <c r="S1780" i="1"/>
  <c r="S1781" i="1"/>
  <c r="U1660" i="1"/>
  <c r="S1782" i="1"/>
  <c r="U1661" i="1"/>
  <c r="S1783" i="1"/>
  <c r="U1662" i="1"/>
  <c r="U1663" i="1"/>
  <c r="S1784" i="1"/>
  <c r="S1785" i="1"/>
  <c r="U1664" i="1"/>
  <c r="S1786" i="1"/>
  <c r="U1665" i="1"/>
  <c r="U1666" i="1"/>
  <c r="S1787" i="1"/>
  <c r="S1788" i="1"/>
  <c r="U1667" i="1"/>
  <c r="S1789" i="1"/>
  <c r="U1668" i="1"/>
  <c r="S1790" i="1"/>
  <c r="U1669" i="1"/>
  <c r="U1670" i="1"/>
  <c r="S1791" i="1"/>
  <c r="S1792" i="1"/>
  <c r="U1671" i="1"/>
  <c r="S1793" i="1"/>
  <c r="U1672" i="1"/>
  <c r="U1673" i="1"/>
  <c r="S1794" i="1"/>
  <c r="S1795" i="1"/>
  <c r="U1674" i="1"/>
  <c r="S1796" i="1"/>
  <c r="U1675" i="1"/>
  <c r="S1797" i="1"/>
  <c r="U1676" i="1"/>
  <c r="U1677" i="1"/>
  <c r="S1798" i="1"/>
  <c r="S1799" i="1"/>
  <c r="U1678" i="1"/>
  <c r="S1800" i="1"/>
  <c r="U1679" i="1"/>
  <c r="S1801" i="1"/>
  <c r="U1680" i="1"/>
  <c r="U1681" i="1"/>
  <c r="S1802" i="1"/>
  <c r="U1682" i="1"/>
  <c r="S1803" i="1"/>
  <c r="S1804" i="1"/>
  <c r="U1683" i="1"/>
  <c r="S1805" i="1"/>
  <c r="U1684" i="1"/>
  <c r="U1685" i="1"/>
  <c r="S1806" i="1"/>
  <c r="U1686" i="1"/>
  <c r="S1807" i="1"/>
  <c r="U1687" i="1"/>
  <c r="S1808" i="1"/>
  <c r="U1688" i="1"/>
  <c r="S1809" i="1"/>
  <c r="S1810" i="1"/>
  <c r="U1689" i="1"/>
  <c r="S1811" i="1"/>
  <c r="U1690" i="1"/>
  <c r="S1812" i="1"/>
  <c r="U1691" i="1"/>
  <c r="U1692" i="1"/>
  <c r="S1813" i="1"/>
  <c r="S1814" i="1"/>
  <c r="U1693" i="1"/>
  <c r="S1815" i="1"/>
  <c r="U1694" i="1"/>
  <c r="U1695" i="1"/>
  <c r="S1816" i="1"/>
  <c r="U1696" i="1"/>
  <c r="S1817" i="1"/>
  <c r="U1697" i="1"/>
  <c r="S1818" i="1"/>
  <c r="U1698" i="1"/>
  <c r="S1819" i="1"/>
  <c r="S1820" i="1"/>
  <c r="U1699" i="1"/>
  <c r="S1821" i="1"/>
  <c r="U1700" i="1"/>
  <c r="U1701" i="1"/>
  <c r="S1822" i="1"/>
  <c r="U1702" i="1"/>
  <c r="S1823" i="1"/>
  <c r="U1703" i="1"/>
  <c r="S1824" i="1"/>
  <c r="S1825" i="1"/>
  <c r="U1704" i="1"/>
  <c r="S1826" i="1"/>
  <c r="U1705" i="1"/>
  <c r="U1706" i="1"/>
  <c r="S1827" i="1"/>
  <c r="U1707" i="1"/>
  <c r="S1828" i="1"/>
  <c r="S1829" i="1"/>
  <c r="U1708" i="1"/>
  <c r="U1709" i="1"/>
  <c r="S1830" i="1"/>
  <c r="U1710" i="1"/>
  <c r="S1831" i="1"/>
  <c r="U1711" i="1"/>
  <c r="S1832" i="1"/>
  <c r="U1712" i="1"/>
  <c r="S1833" i="1"/>
  <c r="U1713" i="1"/>
  <c r="S1834" i="1"/>
  <c r="U1714" i="1"/>
  <c r="S1835" i="1"/>
  <c r="U1715" i="1"/>
  <c r="S1836" i="1"/>
  <c r="U1716" i="1"/>
  <c r="S1837" i="1"/>
  <c r="S1838" i="1"/>
  <c r="U1717" i="1"/>
  <c r="S1839" i="1"/>
  <c r="U1718" i="1"/>
  <c r="S1840" i="1"/>
  <c r="U1719" i="1"/>
  <c r="U1720" i="1"/>
  <c r="S1841" i="1"/>
  <c r="U1721" i="1"/>
  <c r="S1842" i="1"/>
  <c r="U1722" i="1"/>
  <c r="S1843" i="1"/>
  <c r="S1844" i="1"/>
  <c r="U1723" i="1"/>
  <c r="S1845" i="1"/>
  <c r="U1724" i="1"/>
  <c r="U1725" i="1"/>
  <c r="S1846" i="1"/>
  <c r="S1847" i="1"/>
  <c r="U1726" i="1"/>
  <c r="S1848" i="1"/>
  <c r="U1727" i="1"/>
  <c r="S1849" i="1"/>
  <c r="U1728" i="1"/>
  <c r="U1729" i="1"/>
  <c r="S1850" i="1"/>
  <c r="S1851" i="1"/>
  <c r="U1730" i="1"/>
  <c r="U1731" i="1"/>
  <c r="S1852" i="1"/>
  <c r="S1853" i="1"/>
  <c r="U1732" i="1"/>
  <c r="S1854" i="1"/>
  <c r="U1733" i="1"/>
  <c r="U1734" i="1"/>
  <c r="S1855" i="1"/>
  <c r="S1856" i="1"/>
  <c r="U1735" i="1"/>
  <c r="U1736" i="1"/>
  <c r="S1857" i="1"/>
  <c r="U1737" i="1"/>
  <c r="S1858" i="1"/>
  <c r="U1738" i="1"/>
  <c r="J1266" i="1"/>
  <c r="J1267" i="1"/>
  <c r="O1266" i="1"/>
  <c r="T1146" i="1"/>
  <c r="V1146" i="1"/>
  <c r="L1266" i="1"/>
  <c r="O1267" i="1"/>
  <c r="J1268" i="1"/>
  <c r="L1267" i="1"/>
  <c r="T1147" i="1"/>
  <c r="V1147" i="1"/>
  <c r="L1268" i="1"/>
  <c r="T1148" i="1"/>
  <c r="V1148" i="1"/>
  <c r="O1268" i="1"/>
  <c r="J1269" i="1"/>
  <c r="T1149" i="1"/>
  <c r="V1149" i="1"/>
  <c r="J1270" i="1"/>
  <c r="O1269" i="1"/>
  <c r="L1269" i="1"/>
  <c r="L1270" i="1"/>
  <c r="O1270" i="1"/>
  <c r="T1150" i="1"/>
  <c r="V1150" i="1"/>
  <c r="J1271" i="1"/>
  <c r="O1271" i="1"/>
  <c r="J1272" i="1"/>
  <c r="T1151" i="1"/>
  <c r="V1151" i="1"/>
  <c r="L1271" i="1"/>
  <c r="T1152" i="1"/>
  <c r="V1152" i="1"/>
  <c r="L1272" i="1"/>
  <c r="J1273" i="1"/>
  <c r="O1272" i="1"/>
  <c r="O1273" i="1"/>
  <c r="T1153" i="1"/>
  <c r="V1153" i="1"/>
  <c r="L1273" i="1"/>
  <c r="J1274" i="1"/>
  <c r="L1274" i="1"/>
  <c r="O1274" i="1"/>
  <c r="J1275" i="1"/>
  <c r="T1154" i="1"/>
  <c r="V1154" i="1"/>
  <c r="O1275" i="1"/>
  <c r="L1275" i="1"/>
  <c r="J1276" i="1"/>
  <c r="T1155" i="1"/>
  <c r="V1155" i="1"/>
  <c r="O1276" i="1"/>
  <c r="T1156" i="1"/>
  <c r="V1156" i="1"/>
  <c r="L1276" i="1"/>
  <c r="J1277" i="1"/>
  <c r="T1157" i="1"/>
  <c r="V1157" i="1"/>
  <c r="J1278" i="1"/>
  <c r="L1277" i="1"/>
  <c r="O1277" i="1"/>
  <c r="L1278" i="1"/>
  <c r="O1278" i="1"/>
  <c r="J1279" i="1"/>
  <c r="T1158" i="1"/>
  <c r="V1158" i="1"/>
  <c r="O1279" i="1"/>
  <c r="L1279" i="1"/>
  <c r="J1280" i="1"/>
  <c r="T1159" i="1"/>
  <c r="V1159" i="1"/>
  <c r="T1160" i="1"/>
  <c r="V1160" i="1"/>
  <c r="O1280" i="1"/>
  <c r="L1280" i="1"/>
  <c r="J1281" i="1"/>
  <c r="O1281" i="1"/>
  <c r="L1281" i="1"/>
  <c r="J1282" i="1"/>
  <c r="T1161" i="1"/>
  <c r="V1161" i="1"/>
  <c r="J1283" i="1"/>
  <c r="L1282" i="1"/>
  <c r="T1162" i="1"/>
  <c r="V1162" i="1"/>
  <c r="O1282" i="1"/>
  <c r="T1163" i="1"/>
  <c r="V1163" i="1"/>
  <c r="J1284" i="1"/>
  <c r="O1283" i="1"/>
  <c r="L1283" i="1"/>
  <c r="O1284" i="1"/>
  <c r="J1285" i="1"/>
  <c r="T1164" i="1"/>
  <c r="V1164" i="1"/>
  <c r="L1284" i="1"/>
  <c r="L1285" i="1"/>
  <c r="J1286" i="1"/>
  <c r="T1165" i="1"/>
  <c r="V1165" i="1"/>
  <c r="O1285" i="1"/>
  <c r="J1287" i="1"/>
  <c r="T1166" i="1"/>
  <c r="V1166" i="1"/>
  <c r="O1286" i="1"/>
  <c r="L1286" i="1"/>
  <c r="J1288" i="1"/>
  <c r="O1287" i="1"/>
  <c r="L1287" i="1"/>
  <c r="T1167" i="1"/>
  <c r="V1167" i="1"/>
  <c r="L1288" i="1"/>
  <c r="O1288" i="1"/>
  <c r="J1289" i="1"/>
  <c r="T1168" i="1"/>
  <c r="V1168" i="1"/>
  <c r="J1290" i="1"/>
  <c r="L1289" i="1"/>
  <c r="O1289" i="1"/>
  <c r="T1169" i="1"/>
  <c r="V1169" i="1"/>
  <c r="T1170" i="1"/>
  <c r="V1170" i="1"/>
  <c r="L1290" i="1"/>
  <c r="J1291" i="1"/>
  <c r="O1290" i="1"/>
  <c r="L1291" i="1"/>
  <c r="O1291" i="1"/>
  <c r="J1292" i="1"/>
  <c r="T1171" i="1"/>
  <c r="V1171" i="1"/>
  <c r="O1292" i="1"/>
  <c r="T1172" i="1"/>
  <c r="V1172" i="1"/>
  <c r="L1292" i="1"/>
  <c r="J1293" i="1"/>
  <c r="T1173" i="1"/>
  <c r="V1173" i="1"/>
  <c r="J1294" i="1"/>
  <c r="L1293" i="1"/>
  <c r="O1293" i="1"/>
  <c r="T1174" i="1"/>
  <c r="V1174" i="1"/>
  <c r="O1294" i="1"/>
  <c r="L1294" i="1"/>
  <c r="J1295" i="1"/>
  <c r="T1175" i="1"/>
  <c r="V1175" i="1"/>
  <c r="L1295" i="1"/>
  <c r="O1295" i="1"/>
  <c r="J1296" i="1"/>
  <c r="T1176" i="1"/>
  <c r="V1176" i="1"/>
  <c r="L1296" i="1"/>
  <c r="O1296" i="1"/>
  <c r="J1297" i="1"/>
  <c r="T1177" i="1"/>
  <c r="V1177" i="1"/>
  <c r="O1297" i="1"/>
  <c r="L1297" i="1"/>
  <c r="J1298" i="1"/>
  <c r="O1298" i="1"/>
  <c r="J1299" i="1"/>
  <c r="L1298" i="1"/>
  <c r="T1178" i="1"/>
  <c r="V1178" i="1"/>
  <c r="J1300" i="1"/>
  <c r="T1179" i="1"/>
  <c r="V1179" i="1"/>
  <c r="O1299" i="1"/>
  <c r="L1299" i="1"/>
  <c r="L1300" i="1"/>
  <c r="T1180" i="1"/>
  <c r="V1180" i="1"/>
  <c r="O1300" i="1"/>
  <c r="J1301" i="1"/>
  <c r="O1301" i="1"/>
  <c r="L1301" i="1"/>
  <c r="J1302" i="1"/>
  <c r="T1181" i="1"/>
  <c r="V1181" i="1"/>
  <c r="T1182" i="1"/>
  <c r="V1182" i="1"/>
  <c r="O1302" i="1"/>
  <c r="L1302" i="1"/>
  <c r="J1303" i="1"/>
  <c r="J1304" i="1"/>
  <c r="L1303" i="1"/>
  <c r="O1303" i="1"/>
  <c r="T1183" i="1"/>
  <c r="V1183" i="1"/>
  <c r="L1304" i="1"/>
  <c r="T1184" i="1"/>
  <c r="V1184" i="1"/>
  <c r="O1304" i="1"/>
  <c r="J1305" i="1"/>
  <c r="J1306" i="1"/>
  <c r="T1185" i="1"/>
  <c r="V1185" i="1"/>
  <c r="L1305" i="1"/>
  <c r="O1305" i="1"/>
  <c r="T1186" i="1"/>
  <c r="V1186" i="1"/>
  <c r="J1307" i="1"/>
  <c r="L1306" i="1"/>
  <c r="O1306" i="1"/>
  <c r="T1187" i="1"/>
  <c r="V1187" i="1"/>
  <c r="O1307" i="1"/>
  <c r="L1307" i="1"/>
  <c r="J1308" i="1"/>
  <c r="O1308" i="1"/>
  <c r="L1308" i="1"/>
  <c r="T1188" i="1"/>
  <c r="V1188" i="1"/>
  <c r="J1309" i="1"/>
  <c r="L1309" i="1"/>
  <c r="O1309" i="1"/>
  <c r="J1310" i="1"/>
  <c r="T1189" i="1"/>
  <c r="V1189" i="1"/>
  <c r="J1311" i="1"/>
  <c r="O1310" i="1"/>
  <c r="L1310" i="1"/>
  <c r="T1190" i="1"/>
  <c r="V1190" i="1"/>
  <c r="L1311" i="1"/>
  <c r="J1312" i="1"/>
  <c r="T1191" i="1"/>
  <c r="V1191" i="1"/>
  <c r="O1311" i="1"/>
  <c r="O1312" i="1"/>
  <c r="T1192" i="1"/>
  <c r="V1192" i="1"/>
  <c r="L1312" i="1"/>
  <c r="J1313" i="1"/>
  <c r="J1314" i="1"/>
  <c r="L1313" i="1"/>
  <c r="O1313" i="1"/>
  <c r="T1193" i="1"/>
  <c r="V1193" i="1"/>
  <c r="J1315" i="1"/>
  <c r="O1314" i="1"/>
  <c r="L1314" i="1"/>
  <c r="T1194" i="1"/>
  <c r="V1194" i="1"/>
  <c r="T1195" i="1"/>
  <c r="V1195" i="1"/>
  <c r="J1316" i="1"/>
  <c r="L1315" i="1"/>
  <c r="O1315" i="1"/>
  <c r="L1316" i="1"/>
  <c r="O1316" i="1"/>
  <c r="T1196" i="1"/>
  <c r="V1196" i="1"/>
  <c r="J1317" i="1"/>
  <c r="T1197" i="1"/>
  <c r="V1197" i="1"/>
  <c r="J1318" i="1"/>
  <c r="L1317" i="1"/>
  <c r="O1317" i="1"/>
  <c r="T1198" i="1"/>
  <c r="V1198" i="1"/>
  <c r="L1318" i="1"/>
  <c r="O1318" i="1"/>
  <c r="J1319" i="1"/>
  <c r="L1319" i="1"/>
  <c r="T1199" i="1"/>
  <c r="V1199" i="1"/>
  <c r="J1320" i="1"/>
  <c r="O1319" i="1"/>
  <c r="T1200" i="1"/>
  <c r="V1200" i="1"/>
  <c r="L1320" i="1"/>
  <c r="J1321" i="1"/>
  <c r="O1320" i="1"/>
  <c r="L1321" i="1"/>
  <c r="T1201" i="1"/>
  <c r="V1201" i="1"/>
  <c r="J1322" i="1"/>
  <c r="O1321" i="1"/>
  <c r="O1322" i="1"/>
  <c r="J1323" i="1"/>
  <c r="T1202" i="1"/>
  <c r="V1202" i="1"/>
  <c r="L1322" i="1"/>
  <c r="T1203" i="1"/>
  <c r="V1203" i="1"/>
  <c r="J1324" i="1"/>
  <c r="O1323" i="1"/>
  <c r="L1323" i="1"/>
  <c r="T1204" i="1"/>
  <c r="V1204" i="1"/>
  <c r="O1324" i="1"/>
  <c r="J1325" i="1"/>
  <c r="L1324" i="1"/>
  <c r="J1326" i="1"/>
  <c r="T1205" i="1"/>
  <c r="V1205" i="1"/>
  <c r="O1325" i="1"/>
  <c r="L1325" i="1"/>
  <c r="J1327" i="1"/>
  <c r="O1326" i="1"/>
  <c r="T1206" i="1"/>
  <c r="V1206" i="1"/>
  <c r="L1326" i="1"/>
  <c r="J1328" i="1"/>
  <c r="L1327" i="1"/>
  <c r="O1327" i="1"/>
  <c r="T1207" i="1"/>
  <c r="V1207" i="1"/>
  <c r="J1329" i="1"/>
  <c r="L1328" i="1"/>
  <c r="O1328" i="1"/>
  <c r="T1208" i="1"/>
  <c r="V1208" i="1"/>
  <c r="T1209" i="1"/>
  <c r="V1209" i="1"/>
  <c r="J1330" i="1"/>
  <c r="L1329" i="1"/>
  <c r="O1329" i="1"/>
  <c r="J1331" i="1"/>
  <c r="L1330" i="1"/>
  <c r="O1330" i="1"/>
  <c r="T1210" i="1"/>
  <c r="V1210" i="1"/>
  <c r="J1332" i="1"/>
  <c r="T1211" i="1"/>
  <c r="V1211" i="1"/>
  <c r="L1331" i="1"/>
  <c r="O1331" i="1"/>
  <c r="T1212" i="1"/>
  <c r="V1212" i="1"/>
  <c r="J1333" i="1"/>
  <c r="O1332" i="1"/>
  <c r="L1332" i="1"/>
  <c r="T1213" i="1"/>
  <c r="V1213" i="1"/>
  <c r="J1334" i="1"/>
  <c r="O1333" i="1"/>
  <c r="L1333" i="1"/>
  <c r="J1335" i="1"/>
  <c r="O1334" i="1"/>
  <c r="T1214" i="1"/>
  <c r="V1214" i="1"/>
  <c r="L1334" i="1"/>
  <c r="T1215" i="1"/>
  <c r="V1215" i="1"/>
  <c r="L1335" i="1"/>
  <c r="O1335" i="1"/>
  <c r="J1336" i="1"/>
  <c r="O1336" i="1"/>
  <c r="L1336" i="1"/>
  <c r="J1337" i="1"/>
  <c r="T1216" i="1"/>
  <c r="V1216" i="1"/>
  <c r="J1338" i="1"/>
  <c r="L1337" i="1"/>
  <c r="O1337" i="1"/>
  <c r="T1217" i="1"/>
  <c r="V1217" i="1"/>
  <c r="O1338" i="1"/>
  <c r="J1339" i="1"/>
  <c r="T1218" i="1"/>
  <c r="V1218" i="1"/>
  <c r="L1338" i="1"/>
  <c r="J1340" i="1"/>
  <c r="L1339" i="1"/>
  <c r="O1339" i="1"/>
  <c r="T1219" i="1"/>
  <c r="V1219" i="1"/>
  <c r="L1340" i="1"/>
  <c r="J1341" i="1"/>
  <c r="T1220" i="1"/>
  <c r="V1220" i="1"/>
  <c r="O1340" i="1"/>
  <c r="J1342" i="1"/>
  <c r="T1221" i="1"/>
  <c r="V1221" i="1"/>
  <c r="L1341" i="1"/>
  <c r="O1341" i="1"/>
  <c r="T1222" i="1"/>
  <c r="V1222" i="1"/>
  <c r="O1342" i="1"/>
  <c r="J1343" i="1"/>
  <c r="L1342" i="1"/>
  <c r="O1343" i="1"/>
  <c r="T1223" i="1"/>
  <c r="V1223" i="1"/>
  <c r="J1344" i="1"/>
  <c r="L1343" i="1"/>
  <c r="J1345" i="1"/>
  <c r="L1344" i="1"/>
  <c r="O1344" i="1"/>
  <c r="T1224" i="1"/>
  <c r="V1224" i="1"/>
  <c r="O1345" i="1"/>
  <c r="J1346" i="1"/>
  <c r="T1225" i="1"/>
  <c r="V1225" i="1"/>
  <c r="L1345" i="1"/>
  <c r="J1347" i="1"/>
  <c r="O1346" i="1"/>
  <c r="T1226" i="1"/>
  <c r="V1226" i="1"/>
  <c r="L1346" i="1"/>
  <c r="O1347" i="1"/>
  <c r="L1347" i="1"/>
  <c r="T1227" i="1"/>
  <c r="V1227" i="1"/>
  <c r="J1348" i="1"/>
  <c r="L1348" i="1"/>
  <c r="O1348" i="1"/>
  <c r="J1349" i="1"/>
  <c r="T1228" i="1"/>
  <c r="V1228" i="1"/>
  <c r="O1349" i="1"/>
  <c r="J1350" i="1"/>
  <c r="T1229" i="1"/>
  <c r="V1229" i="1"/>
  <c r="L1349" i="1"/>
  <c r="L1350" i="1"/>
  <c r="J1351" i="1"/>
  <c r="O1350" i="1"/>
  <c r="T1230" i="1"/>
  <c r="V1230" i="1"/>
  <c r="J1352" i="1"/>
  <c r="L1351" i="1"/>
  <c r="T1231" i="1"/>
  <c r="V1231" i="1"/>
  <c r="O1351" i="1"/>
  <c r="L1352" i="1"/>
  <c r="T1232" i="1"/>
  <c r="V1232" i="1"/>
  <c r="O1352" i="1"/>
  <c r="J1353" i="1"/>
  <c r="O1353" i="1"/>
  <c r="L1353" i="1"/>
  <c r="J1354" i="1"/>
  <c r="T1233" i="1"/>
  <c r="V1233" i="1"/>
  <c r="J1355" i="1"/>
  <c r="L1354" i="1"/>
  <c r="T1234" i="1"/>
  <c r="V1234" i="1"/>
  <c r="O1354" i="1"/>
  <c r="O1355" i="1"/>
  <c r="T1235" i="1"/>
  <c r="V1235" i="1"/>
  <c r="L1355" i="1"/>
  <c r="J1356" i="1"/>
  <c r="O1356" i="1"/>
  <c r="J1357" i="1"/>
  <c r="L1356" i="1"/>
  <c r="T1236" i="1"/>
  <c r="V1236" i="1"/>
  <c r="O1357" i="1"/>
  <c r="L1357" i="1"/>
  <c r="J1358" i="1"/>
  <c r="T1237" i="1"/>
  <c r="V1237" i="1"/>
  <c r="T1238" i="1"/>
  <c r="V1238" i="1"/>
  <c r="J1359" i="1"/>
  <c r="O1358" i="1"/>
  <c r="L1358" i="1"/>
  <c r="T1239" i="1"/>
  <c r="V1239" i="1"/>
  <c r="J1360" i="1"/>
  <c r="O1359" i="1"/>
  <c r="L1359" i="1"/>
  <c r="J1361" i="1"/>
  <c r="T1240" i="1"/>
  <c r="V1240" i="1"/>
  <c r="L1360" i="1"/>
  <c r="O1360" i="1"/>
  <c r="O1361" i="1"/>
  <c r="L1361" i="1"/>
  <c r="J1362" i="1"/>
  <c r="T1241" i="1"/>
  <c r="V1241" i="1"/>
  <c r="J1363" i="1"/>
  <c r="O1362" i="1"/>
  <c r="T1242" i="1"/>
  <c r="V1242" i="1"/>
  <c r="L1362" i="1"/>
  <c r="O1363" i="1"/>
  <c r="L1363" i="1"/>
  <c r="T1243" i="1"/>
  <c r="V1243" i="1"/>
  <c r="J1364" i="1"/>
  <c r="J1365" i="1"/>
  <c r="O1364" i="1"/>
  <c r="L1364" i="1"/>
  <c r="T1244" i="1"/>
  <c r="V1244" i="1"/>
  <c r="O1365" i="1"/>
  <c r="L1365" i="1"/>
  <c r="J1366" i="1"/>
  <c r="T1245" i="1"/>
  <c r="V1245" i="1"/>
  <c r="L1366" i="1"/>
  <c r="J1367" i="1"/>
  <c r="T1246" i="1"/>
  <c r="V1246" i="1"/>
  <c r="O1366" i="1"/>
  <c r="L1367" i="1"/>
  <c r="O1367" i="1"/>
  <c r="T1247" i="1"/>
  <c r="V1247" i="1"/>
  <c r="J1368" i="1"/>
  <c r="L1368" i="1"/>
  <c r="T1248" i="1"/>
  <c r="V1248" i="1"/>
  <c r="O1368" i="1"/>
  <c r="J1369" i="1"/>
  <c r="J1370" i="1"/>
  <c r="O1369" i="1"/>
  <c r="L1369" i="1"/>
  <c r="T1249" i="1"/>
  <c r="V1249" i="1"/>
  <c r="L1370" i="1"/>
  <c r="J1371" i="1"/>
  <c r="T1250" i="1"/>
  <c r="V1250" i="1"/>
  <c r="O1370" i="1"/>
  <c r="O1371" i="1"/>
  <c r="J1372" i="1"/>
  <c r="L1371" i="1"/>
  <c r="T1251" i="1"/>
  <c r="V1251" i="1"/>
  <c r="L1372" i="1"/>
  <c r="O1372" i="1"/>
  <c r="J1373" i="1"/>
  <c r="T1252" i="1"/>
  <c r="V1252" i="1"/>
  <c r="T1253" i="1"/>
  <c r="V1253" i="1"/>
  <c r="O1373" i="1"/>
  <c r="L1373" i="1"/>
  <c r="J1374" i="1"/>
  <c r="L1374" i="1"/>
  <c r="J1375" i="1"/>
  <c r="T1254" i="1"/>
  <c r="V1254" i="1"/>
  <c r="O1374" i="1"/>
  <c r="J1376" i="1"/>
  <c r="O1375" i="1"/>
  <c r="L1375" i="1"/>
  <c r="T1255" i="1"/>
  <c r="V1255" i="1"/>
  <c r="J1377" i="1"/>
  <c r="T1256" i="1"/>
  <c r="V1256" i="1"/>
  <c r="O1376" i="1"/>
  <c r="L1376" i="1"/>
  <c r="O1377" i="1"/>
  <c r="J1378" i="1"/>
  <c r="L1377" i="1"/>
  <c r="T1257" i="1"/>
  <c r="V1257" i="1"/>
  <c r="L1378" i="1"/>
  <c r="J1379" i="1"/>
  <c r="T1258" i="1"/>
  <c r="V1258" i="1"/>
  <c r="O1378" i="1"/>
  <c r="T1259" i="1"/>
  <c r="V1259" i="1"/>
  <c r="J1380" i="1"/>
  <c r="L1379" i="1"/>
  <c r="O1379" i="1"/>
  <c r="J1381" i="1"/>
  <c r="O1380" i="1"/>
  <c r="L1380" i="1"/>
  <c r="T1260" i="1"/>
  <c r="V1260" i="1"/>
  <c r="T1261" i="1"/>
  <c r="V1261" i="1"/>
  <c r="L1381" i="1"/>
  <c r="O1381" i="1"/>
  <c r="J1382" i="1"/>
  <c r="T1262" i="1"/>
  <c r="V1262" i="1"/>
  <c r="J1383" i="1"/>
  <c r="L1382" i="1"/>
  <c r="O1382" i="1"/>
  <c r="J1384" i="1"/>
  <c r="L1383" i="1"/>
  <c r="T1263" i="1"/>
  <c r="V1263" i="1"/>
  <c r="O1383" i="1"/>
  <c r="J1385" i="1"/>
  <c r="O1384" i="1"/>
  <c r="L1384" i="1"/>
  <c r="T1264" i="1"/>
  <c r="V1264" i="1"/>
  <c r="T1265" i="1"/>
  <c r="V1265" i="1"/>
  <c r="L1385" i="1"/>
  <c r="J1386" i="1"/>
  <c r="O1385" i="1"/>
  <c r="T1266" i="1"/>
  <c r="V1266" i="1"/>
  <c r="J1387" i="1"/>
  <c r="O1386" i="1"/>
  <c r="L1386" i="1"/>
  <c r="L1387" i="1"/>
  <c r="O1387" i="1"/>
  <c r="T1267" i="1"/>
  <c r="V1267" i="1"/>
  <c r="J1388" i="1"/>
  <c r="O1388" i="1"/>
  <c r="L1388" i="1"/>
  <c r="J1389" i="1"/>
  <c r="T1268" i="1"/>
  <c r="V1268" i="1"/>
  <c r="J1390" i="1"/>
  <c r="O1389" i="1"/>
  <c r="L1389" i="1"/>
  <c r="T1269" i="1"/>
  <c r="V1269" i="1"/>
  <c r="L1390" i="1"/>
  <c r="T1270" i="1"/>
  <c r="V1270" i="1"/>
  <c r="O1390" i="1"/>
  <c r="J1391" i="1"/>
  <c r="O1391" i="1"/>
  <c r="J1392" i="1"/>
  <c r="L1391" i="1"/>
  <c r="T1271" i="1"/>
  <c r="V1271" i="1"/>
  <c r="J1393" i="1"/>
  <c r="O1392" i="1"/>
  <c r="L1392" i="1"/>
  <c r="T1272" i="1"/>
  <c r="V1272" i="1"/>
  <c r="O1393" i="1"/>
  <c r="L1393" i="1"/>
  <c r="J1394" i="1"/>
  <c r="T1273" i="1"/>
  <c r="V1273" i="1"/>
  <c r="O1394" i="1"/>
  <c r="L1394" i="1"/>
  <c r="T1274" i="1"/>
  <c r="V1274" i="1"/>
  <c r="J1395" i="1"/>
  <c r="J1396" i="1"/>
  <c r="O1395" i="1"/>
  <c r="L1395" i="1"/>
  <c r="T1275" i="1"/>
  <c r="V1275" i="1"/>
  <c r="L1396" i="1"/>
  <c r="T1276" i="1"/>
  <c r="V1276" i="1"/>
  <c r="J1397" i="1"/>
  <c r="O1396" i="1"/>
  <c r="J1398" i="1"/>
  <c r="O1397" i="1"/>
  <c r="T1277" i="1"/>
  <c r="V1277" i="1"/>
  <c r="L1397" i="1"/>
  <c r="O1398" i="1"/>
  <c r="L1398" i="1"/>
  <c r="J1399" i="1"/>
  <c r="T1278" i="1"/>
  <c r="V1278" i="1"/>
  <c r="O1399" i="1"/>
  <c r="J1400" i="1"/>
  <c r="L1399" i="1"/>
  <c r="T1279" i="1"/>
  <c r="V1279" i="1"/>
  <c r="J1401" i="1"/>
  <c r="O1400" i="1"/>
  <c r="L1400" i="1"/>
  <c r="T1280" i="1"/>
  <c r="V1280" i="1"/>
  <c r="O1401" i="1"/>
  <c r="J1402" i="1"/>
  <c r="L1401" i="1"/>
  <c r="T1281" i="1"/>
  <c r="V1281" i="1"/>
  <c r="O1402" i="1"/>
  <c r="L1402" i="1"/>
  <c r="T1282" i="1"/>
  <c r="V1282" i="1"/>
  <c r="J1403" i="1"/>
  <c r="T1283" i="1"/>
  <c r="V1283" i="1"/>
  <c r="J1404" i="1"/>
  <c r="L1403" i="1"/>
  <c r="O1403" i="1"/>
  <c r="O1404" i="1"/>
  <c r="J1405" i="1"/>
  <c r="L1404" i="1"/>
  <c r="T1284" i="1"/>
  <c r="V1284" i="1"/>
  <c r="O1405" i="1"/>
  <c r="J1406" i="1"/>
  <c r="T1285" i="1"/>
  <c r="V1285" i="1"/>
  <c r="L1405" i="1"/>
  <c r="T1286" i="1"/>
  <c r="V1286" i="1"/>
  <c r="L1406" i="1"/>
  <c r="O1406" i="1"/>
  <c r="J1407" i="1"/>
  <c r="O1407" i="1"/>
  <c r="T1287" i="1"/>
  <c r="V1287" i="1"/>
  <c r="L1407" i="1"/>
  <c r="J1408" i="1"/>
  <c r="O1408" i="1"/>
  <c r="J1409" i="1"/>
  <c r="L1408" i="1"/>
  <c r="T1288" i="1"/>
  <c r="V1288" i="1"/>
  <c r="T1289" i="1"/>
  <c r="V1289" i="1"/>
  <c r="J1410" i="1"/>
  <c r="O1409" i="1"/>
  <c r="L1409" i="1"/>
  <c r="L1410" i="1"/>
  <c r="O1410" i="1"/>
  <c r="T1290" i="1"/>
  <c r="V1290" i="1"/>
  <c r="J1411" i="1"/>
  <c r="T1291" i="1"/>
  <c r="V1291" i="1"/>
  <c r="J1412" i="1"/>
  <c r="L1411" i="1"/>
  <c r="O1411" i="1"/>
  <c r="T1292" i="1"/>
  <c r="V1292" i="1"/>
  <c r="O1412" i="1"/>
  <c r="J1413" i="1"/>
  <c r="L1412" i="1"/>
  <c r="O1413" i="1"/>
  <c r="L1413" i="1"/>
  <c r="T1293" i="1"/>
  <c r="V1293" i="1"/>
  <c r="J1414" i="1"/>
  <c r="L1414" i="1"/>
  <c r="J1415" i="1"/>
  <c r="O1414" i="1"/>
  <c r="T1294" i="1"/>
  <c r="V1294" i="1"/>
  <c r="T1295" i="1"/>
  <c r="V1295" i="1"/>
  <c r="O1415" i="1"/>
  <c r="J1416" i="1"/>
  <c r="L1415" i="1"/>
  <c r="O1416" i="1"/>
  <c r="T1296" i="1"/>
  <c r="V1296" i="1"/>
  <c r="J1417" i="1"/>
  <c r="L1416" i="1"/>
  <c r="T1297" i="1"/>
  <c r="V1297" i="1"/>
  <c r="L1417" i="1"/>
  <c r="J1418" i="1"/>
  <c r="O1417" i="1"/>
  <c r="L1418" i="1"/>
  <c r="O1418" i="1"/>
  <c r="T1298" i="1"/>
  <c r="V1298" i="1"/>
  <c r="J1419" i="1"/>
  <c r="L1419" i="1"/>
  <c r="O1419" i="1"/>
  <c r="J1420" i="1"/>
  <c r="T1299" i="1"/>
  <c r="V1299" i="1"/>
  <c r="O1420" i="1"/>
  <c r="T1300" i="1"/>
  <c r="V1300" i="1"/>
  <c r="L1420" i="1"/>
  <c r="J1421" i="1"/>
  <c r="O1421" i="1"/>
  <c r="L1421" i="1"/>
  <c r="T1301" i="1"/>
  <c r="V1301" i="1"/>
  <c r="J1422" i="1"/>
  <c r="L1422" i="1"/>
  <c r="J1423" i="1"/>
  <c r="T1302" i="1"/>
  <c r="V1302" i="1"/>
  <c r="O1422" i="1"/>
  <c r="T1303" i="1"/>
  <c r="V1303" i="1"/>
  <c r="O1423" i="1"/>
  <c r="J1424" i="1"/>
  <c r="L1423" i="1"/>
  <c r="J1425" i="1"/>
  <c r="O1424" i="1"/>
  <c r="L1424" i="1"/>
  <c r="T1304" i="1"/>
  <c r="V1304" i="1"/>
  <c r="O1425" i="1"/>
  <c r="J1426" i="1"/>
  <c r="L1425" i="1"/>
  <c r="T1305" i="1"/>
  <c r="V1305" i="1"/>
  <c r="L1426" i="1"/>
  <c r="T1306" i="1"/>
  <c r="V1306" i="1"/>
  <c r="O1426" i="1"/>
  <c r="J1427" i="1"/>
  <c r="L1427" i="1"/>
  <c r="O1427" i="1"/>
  <c r="T1307" i="1"/>
  <c r="V1307" i="1"/>
  <c r="J1428" i="1"/>
  <c r="T1308" i="1"/>
  <c r="V1308" i="1"/>
  <c r="O1428" i="1"/>
  <c r="L1428" i="1"/>
  <c r="J1429" i="1"/>
  <c r="J1430" i="1"/>
  <c r="L1429" i="1"/>
  <c r="T1309" i="1"/>
  <c r="V1309" i="1"/>
  <c r="O1429" i="1"/>
  <c r="J1431" i="1"/>
  <c r="L1430" i="1"/>
  <c r="T1310" i="1"/>
  <c r="V1310" i="1"/>
  <c r="O1430" i="1"/>
  <c r="T1311" i="1"/>
  <c r="V1311" i="1"/>
  <c r="J1432" i="1"/>
  <c r="L1431" i="1"/>
  <c r="O1431" i="1"/>
  <c r="T1312" i="1"/>
  <c r="V1312" i="1"/>
  <c r="J1433" i="1"/>
  <c r="O1432" i="1"/>
  <c r="L1432" i="1"/>
  <c r="J1434" i="1"/>
  <c r="L1433" i="1"/>
  <c r="T1313" i="1"/>
  <c r="V1313" i="1"/>
  <c r="O1433" i="1"/>
  <c r="L1434" i="1"/>
  <c r="O1434" i="1"/>
  <c r="T1314" i="1"/>
  <c r="V1314" i="1"/>
  <c r="J1435" i="1"/>
  <c r="T1315" i="1"/>
  <c r="V1315" i="1"/>
  <c r="J1436" i="1"/>
  <c r="L1435" i="1"/>
  <c r="O1435" i="1"/>
  <c r="O1436" i="1"/>
  <c r="J1437" i="1"/>
  <c r="L1436" i="1"/>
  <c r="T1316" i="1"/>
  <c r="V1316" i="1"/>
  <c r="O1437" i="1"/>
  <c r="J1438" i="1"/>
  <c r="T1317" i="1"/>
  <c r="V1317" i="1"/>
  <c r="L1437" i="1"/>
  <c r="L1438" i="1"/>
  <c r="O1438" i="1"/>
  <c r="T1318" i="1"/>
  <c r="V1318" i="1"/>
  <c r="J1439" i="1"/>
  <c r="J1440" i="1"/>
  <c r="O1439" i="1"/>
  <c r="T1319" i="1"/>
  <c r="V1319" i="1"/>
  <c r="L1439" i="1"/>
  <c r="J1441" i="1"/>
  <c r="T1320" i="1"/>
  <c r="V1320" i="1"/>
  <c r="O1440" i="1"/>
  <c r="L1440" i="1"/>
  <c r="J1442" i="1"/>
  <c r="O1441" i="1"/>
  <c r="T1321" i="1"/>
  <c r="V1321" i="1"/>
  <c r="L1441" i="1"/>
  <c r="O1442" i="1"/>
  <c r="T1322" i="1"/>
  <c r="V1322" i="1"/>
  <c r="J1443" i="1"/>
  <c r="L1442" i="1"/>
  <c r="T1323" i="1"/>
  <c r="V1323" i="1"/>
  <c r="O1443" i="1"/>
  <c r="L1443" i="1"/>
  <c r="J1444" i="1"/>
  <c r="J1445" i="1"/>
  <c r="L1444" i="1"/>
  <c r="O1444" i="1"/>
  <c r="T1324" i="1"/>
  <c r="V1324" i="1"/>
  <c r="T1325" i="1"/>
  <c r="V1325" i="1"/>
  <c r="O1445" i="1"/>
  <c r="J1446" i="1"/>
  <c r="L1445" i="1"/>
  <c r="O1446" i="1"/>
  <c r="J1447" i="1"/>
  <c r="T1326" i="1"/>
  <c r="V1326" i="1"/>
  <c r="L1446" i="1"/>
  <c r="L1447" i="1"/>
  <c r="J1448" i="1"/>
  <c r="O1447" i="1"/>
  <c r="T1327" i="1"/>
  <c r="V1327" i="1"/>
  <c r="L1448" i="1"/>
  <c r="T1328" i="1"/>
  <c r="V1328" i="1"/>
  <c r="O1448" i="1"/>
  <c r="J1449" i="1"/>
  <c r="J1450" i="1"/>
  <c r="O1449" i="1"/>
  <c r="L1449" i="1"/>
  <c r="T1329" i="1"/>
  <c r="V1329" i="1"/>
  <c r="O1450" i="1"/>
  <c r="T1330" i="1"/>
  <c r="V1330" i="1"/>
  <c r="L1450" i="1"/>
  <c r="J1451" i="1"/>
  <c r="T1331" i="1"/>
  <c r="V1331" i="1"/>
  <c r="O1451" i="1"/>
  <c r="J1452" i="1"/>
  <c r="L1451" i="1"/>
  <c r="T1332" i="1"/>
  <c r="V1332" i="1"/>
  <c r="J1453" i="1"/>
  <c r="O1452" i="1"/>
  <c r="L1452" i="1"/>
  <c r="T1333" i="1"/>
  <c r="V1333" i="1"/>
  <c r="J1454" i="1"/>
  <c r="L1453" i="1"/>
  <c r="O1453" i="1"/>
  <c r="J1455" i="1"/>
  <c r="T1334" i="1"/>
  <c r="V1334" i="1"/>
  <c r="O1454" i="1"/>
  <c r="L1454" i="1"/>
  <c r="L1455" i="1"/>
  <c r="O1455" i="1"/>
  <c r="T1335" i="1"/>
  <c r="V1335" i="1"/>
  <c r="J1456" i="1"/>
  <c r="L1456" i="1"/>
  <c r="T1336" i="1"/>
  <c r="V1336" i="1"/>
  <c r="J1457" i="1"/>
  <c r="O1456" i="1"/>
  <c r="T1337" i="1"/>
  <c r="V1337" i="1"/>
  <c r="J1458" i="1"/>
  <c r="L1457" i="1"/>
  <c r="O1457" i="1"/>
  <c r="T1338" i="1"/>
  <c r="V1338" i="1"/>
  <c r="L1458" i="1"/>
  <c r="J1459" i="1"/>
  <c r="O1458" i="1"/>
  <c r="J1460" i="1"/>
  <c r="O1459" i="1"/>
  <c r="T1339" i="1"/>
  <c r="V1339" i="1"/>
  <c r="L1459" i="1"/>
  <c r="T1340" i="1"/>
  <c r="V1340" i="1"/>
  <c r="O1460" i="1"/>
  <c r="J1461" i="1"/>
  <c r="L1460" i="1"/>
  <c r="J1462" i="1"/>
  <c r="O1461" i="1"/>
  <c r="T1341" i="1"/>
  <c r="V1341" i="1"/>
  <c r="L1461" i="1"/>
  <c r="J1463" i="1"/>
  <c r="L1462" i="1"/>
  <c r="T1342" i="1"/>
  <c r="V1342" i="1"/>
  <c r="O1462" i="1"/>
  <c r="J1464" i="1"/>
  <c r="O1463" i="1"/>
  <c r="L1463" i="1"/>
  <c r="T1343" i="1"/>
  <c r="V1343" i="1"/>
  <c r="J1465" i="1"/>
  <c r="O1464" i="1"/>
  <c r="L1464" i="1"/>
  <c r="T1344" i="1"/>
  <c r="V1344" i="1"/>
  <c r="J1466" i="1"/>
  <c r="O1465" i="1"/>
  <c r="T1345" i="1"/>
  <c r="V1345" i="1"/>
  <c r="L1465" i="1"/>
  <c r="L1466" i="1"/>
  <c r="T1346" i="1"/>
  <c r="V1346" i="1"/>
  <c r="J1467" i="1"/>
  <c r="O1466" i="1"/>
  <c r="L1467" i="1"/>
  <c r="J1468" i="1"/>
  <c r="T1347" i="1"/>
  <c r="V1347" i="1"/>
  <c r="O1467" i="1"/>
  <c r="J1469" i="1"/>
  <c r="O1468" i="1"/>
  <c r="L1468" i="1"/>
  <c r="T1348" i="1"/>
  <c r="V1348" i="1"/>
  <c r="J1470" i="1"/>
  <c r="O1469" i="1"/>
  <c r="T1349" i="1"/>
  <c r="V1349" i="1"/>
  <c r="L1469" i="1"/>
  <c r="J1471" i="1"/>
  <c r="T1350" i="1"/>
  <c r="V1350" i="1"/>
  <c r="O1470" i="1"/>
  <c r="L1470" i="1"/>
  <c r="L1471" i="1"/>
  <c r="T1351" i="1"/>
  <c r="V1351" i="1"/>
  <c r="O1471" i="1"/>
  <c r="J1472" i="1"/>
  <c r="L1472" i="1"/>
  <c r="T1352" i="1"/>
  <c r="V1352" i="1"/>
  <c r="O1472" i="1"/>
  <c r="J1473" i="1"/>
  <c r="J1474" i="1"/>
  <c r="L1473" i="1"/>
  <c r="T1353" i="1"/>
  <c r="V1353" i="1"/>
  <c r="O1473" i="1"/>
  <c r="O1474" i="1"/>
  <c r="L1474" i="1"/>
  <c r="T1354" i="1"/>
  <c r="V1354" i="1"/>
  <c r="J1475" i="1"/>
  <c r="T1355" i="1"/>
  <c r="V1355" i="1"/>
  <c r="J1476" i="1"/>
  <c r="O1475" i="1"/>
  <c r="L1475" i="1"/>
  <c r="O1476" i="1"/>
  <c r="J1477" i="1"/>
  <c r="L1476" i="1"/>
  <c r="T1356" i="1"/>
  <c r="V1356" i="1"/>
  <c r="O1477" i="1"/>
  <c r="L1477" i="1"/>
  <c r="J1478" i="1"/>
  <c r="T1357" i="1"/>
  <c r="V1357" i="1"/>
  <c r="O1478" i="1"/>
  <c r="L1478" i="1"/>
  <c r="T1358" i="1"/>
  <c r="V1358" i="1"/>
  <c r="J1479" i="1"/>
  <c r="O1479" i="1"/>
  <c r="L1479" i="1"/>
  <c r="T1359" i="1"/>
  <c r="V1359" i="1"/>
  <c r="J1480" i="1"/>
  <c r="L1480" i="1"/>
  <c r="J1481" i="1"/>
  <c r="O1480" i="1"/>
  <c r="T1360" i="1"/>
  <c r="V1360" i="1"/>
  <c r="J1482" i="1"/>
  <c r="O1481" i="1"/>
  <c r="L1481" i="1"/>
  <c r="T1361" i="1"/>
  <c r="V1361" i="1"/>
  <c r="J1483" i="1"/>
  <c r="L1482" i="1"/>
  <c r="O1482" i="1"/>
  <c r="T1362" i="1"/>
  <c r="V1362" i="1"/>
  <c r="L1483" i="1"/>
  <c r="T1363" i="1"/>
  <c r="V1363" i="1"/>
  <c r="J1484" i="1"/>
  <c r="O1483" i="1"/>
  <c r="L1484" i="1"/>
  <c r="O1484" i="1"/>
  <c r="J1485" i="1"/>
  <c r="T1364" i="1"/>
  <c r="V1364" i="1"/>
  <c r="T1365" i="1"/>
  <c r="V1365" i="1"/>
  <c r="O1485" i="1"/>
  <c r="J1486" i="1"/>
  <c r="L1485" i="1"/>
  <c r="T1366" i="1"/>
  <c r="V1366" i="1"/>
  <c r="J1487" i="1"/>
  <c r="O1486" i="1"/>
  <c r="L1486" i="1"/>
  <c r="L1487" i="1"/>
  <c r="T1367" i="1"/>
  <c r="V1367" i="1"/>
  <c r="O1487" i="1"/>
  <c r="J1488" i="1"/>
  <c r="L1488" i="1"/>
  <c r="J1489" i="1"/>
  <c r="O1488" i="1"/>
  <c r="T1368" i="1"/>
  <c r="V1368" i="1"/>
  <c r="J1490" i="1"/>
  <c r="L1489" i="1"/>
  <c r="O1489" i="1"/>
  <c r="T1369" i="1"/>
  <c r="V1369" i="1"/>
  <c r="J1491" i="1"/>
  <c r="T1370" i="1"/>
  <c r="V1370" i="1"/>
  <c r="O1490" i="1"/>
  <c r="L1490" i="1"/>
  <c r="J1492" i="1"/>
  <c r="T1371" i="1"/>
  <c r="V1371" i="1"/>
  <c r="O1491" i="1"/>
  <c r="L1491" i="1"/>
  <c r="O1492" i="1"/>
  <c r="J1493" i="1"/>
  <c r="L1492" i="1"/>
  <c r="T1372" i="1"/>
  <c r="V1372" i="1"/>
  <c r="J1494" i="1"/>
  <c r="O1493" i="1"/>
  <c r="L1493" i="1"/>
  <c r="T1373" i="1"/>
  <c r="V1373" i="1"/>
  <c r="L1494" i="1"/>
  <c r="J1495" i="1"/>
  <c r="T1374" i="1"/>
  <c r="V1374" i="1"/>
  <c r="O1494" i="1"/>
  <c r="L1495" i="1"/>
  <c r="J1496" i="1"/>
  <c r="O1495" i="1"/>
  <c r="T1375" i="1"/>
  <c r="V1375" i="1"/>
  <c r="L1496" i="1"/>
  <c r="J1497" i="1"/>
  <c r="O1496" i="1"/>
  <c r="T1376" i="1"/>
  <c r="V1376" i="1"/>
  <c r="O1497" i="1"/>
  <c r="L1497" i="1"/>
  <c r="T1377" i="1"/>
  <c r="V1377" i="1"/>
  <c r="J1498" i="1"/>
  <c r="O1498" i="1"/>
  <c r="T1378" i="1"/>
  <c r="V1378" i="1"/>
  <c r="L1498" i="1"/>
  <c r="J1499" i="1"/>
  <c r="L1499" i="1"/>
  <c r="O1499" i="1"/>
  <c r="J1500" i="1"/>
  <c r="T1379" i="1"/>
  <c r="V1379" i="1"/>
  <c r="J1501" i="1"/>
  <c r="T1380" i="1"/>
  <c r="V1380" i="1"/>
  <c r="L1500" i="1"/>
  <c r="O1500" i="1"/>
  <c r="J1502" i="1"/>
  <c r="O1501" i="1"/>
  <c r="L1501" i="1"/>
  <c r="T1381" i="1"/>
  <c r="V1381" i="1"/>
  <c r="J1503" i="1"/>
  <c r="L1502" i="1"/>
  <c r="T1382" i="1"/>
  <c r="V1382" i="1"/>
  <c r="O1502" i="1"/>
  <c r="O1503" i="1"/>
  <c r="J1504" i="1"/>
  <c r="T1383" i="1"/>
  <c r="V1383" i="1"/>
  <c r="L1503" i="1"/>
  <c r="J1505" i="1"/>
  <c r="T1384" i="1"/>
  <c r="V1384" i="1"/>
  <c r="O1504" i="1"/>
  <c r="L1504" i="1"/>
  <c r="J1506" i="1"/>
  <c r="L1505" i="1"/>
  <c r="T1385" i="1"/>
  <c r="V1385" i="1"/>
  <c r="O1505" i="1"/>
  <c r="O1506" i="1"/>
  <c r="L1506" i="1"/>
  <c r="T1386" i="1"/>
  <c r="V1386" i="1"/>
  <c r="J1507" i="1"/>
  <c r="T1387" i="1"/>
  <c r="V1387" i="1"/>
  <c r="J1508" i="1"/>
  <c r="L1507" i="1"/>
  <c r="O1507" i="1"/>
  <c r="L1508" i="1"/>
  <c r="O1508" i="1"/>
  <c r="J1509" i="1"/>
  <c r="T1388" i="1"/>
  <c r="V1388" i="1"/>
  <c r="J1510" i="1"/>
  <c r="L1509" i="1"/>
  <c r="T1389" i="1"/>
  <c r="V1389" i="1"/>
  <c r="O1509" i="1"/>
  <c r="T1390" i="1"/>
  <c r="V1390" i="1"/>
  <c r="L1510" i="1"/>
  <c r="J1511" i="1"/>
  <c r="O1510" i="1"/>
  <c r="T1391" i="1"/>
  <c r="V1391" i="1"/>
  <c r="O1511" i="1"/>
  <c r="L1511" i="1"/>
  <c r="J1512" i="1"/>
  <c r="T1392" i="1"/>
  <c r="V1392" i="1"/>
  <c r="J1513" i="1"/>
  <c r="L1512" i="1"/>
  <c r="O1512" i="1"/>
  <c r="O1513" i="1"/>
  <c r="L1513" i="1"/>
  <c r="T1393" i="1"/>
  <c r="V1393" i="1"/>
  <c r="J1514" i="1"/>
  <c r="L1514" i="1"/>
  <c r="O1514" i="1"/>
  <c r="J1515" i="1"/>
  <c r="T1394" i="1"/>
  <c r="V1394" i="1"/>
  <c r="O1515" i="1"/>
  <c r="J1516" i="1"/>
  <c r="L1515" i="1"/>
  <c r="T1395" i="1"/>
  <c r="V1395" i="1"/>
  <c r="T1396" i="1"/>
  <c r="V1396" i="1"/>
  <c r="J1517" i="1"/>
  <c r="O1516" i="1"/>
  <c r="L1516" i="1"/>
  <c r="O1517" i="1"/>
  <c r="L1517" i="1"/>
  <c r="J1518" i="1"/>
  <c r="T1397" i="1"/>
  <c r="V1397" i="1"/>
  <c r="T1398" i="1"/>
  <c r="V1398" i="1"/>
  <c r="L1518" i="1"/>
  <c r="O1518" i="1"/>
  <c r="J1519" i="1"/>
  <c r="O1519" i="1"/>
  <c r="L1519" i="1"/>
  <c r="T1399" i="1"/>
  <c r="V1399" i="1"/>
  <c r="J1520" i="1"/>
  <c r="O1520" i="1"/>
  <c r="L1520" i="1"/>
  <c r="J1521" i="1"/>
  <c r="T1400" i="1"/>
  <c r="V1400" i="1"/>
  <c r="J1522" i="1"/>
  <c r="O1521" i="1"/>
  <c r="T1401" i="1"/>
  <c r="V1401" i="1"/>
  <c r="L1521" i="1"/>
  <c r="J1523" i="1"/>
  <c r="T1402" i="1"/>
  <c r="V1402" i="1"/>
  <c r="O1522" i="1"/>
  <c r="L1522" i="1"/>
  <c r="O1523" i="1"/>
  <c r="L1523" i="1"/>
  <c r="T1403" i="1"/>
  <c r="V1403" i="1"/>
  <c r="J1524" i="1"/>
  <c r="O1524" i="1"/>
  <c r="J1525" i="1"/>
  <c r="L1524" i="1"/>
  <c r="T1404" i="1"/>
  <c r="V1404" i="1"/>
  <c r="J1526" i="1"/>
  <c r="L1525" i="1"/>
  <c r="O1525" i="1"/>
  <c r="T1405" i="1"/>
  <c r="V1405" i="1"/>
  <c r="J1527" i="1"/>
  <c r="T1406" i="1"/>
  <c r="V1406" i="1"/>
  <c r="O1526" i="1"/>
  <c r="L1526" i="1"/>
  <c r="L1527" i="1"/>
  <c r="O1527" i="1"/>
  <c r="J1528" i="1"/>
  <c r="T1407" i="1"/>
  <c r="V1407" i="1"/>
  <c r="J1529" i="1"/>
  <c r="L1528" i="1"/>
  <c r="O1528" i="1"/>
  <c r="T1408" i="1"/>
  <c r="V1408" i="1"/>
  <c r="T1409" i="1"/>
  <c r="V1409" i="1"/>
  <c r="O1529" i="1"/>
  <c r="J1530" i="1"/>
  <c r="L1529" i="1"/>
  <c r="O1530" i="1"/>
  <c r="L1530" i="1"/>
  <c r="T1410" i="1"/>
  <c r="V1410" i="1"/>
  <c r="J1531" i="1"/>
  <c r="L1531" i="1"/>
  <c r="J1532" i="1"/>
  <c r="O1531" i="1"/>
  <c r="T1411" i="1"/>
  <c r="V1411" i="1"/>
  <c r="T1412" i="1"/>
  <c r="V1412" i="1"/>
  <c r="J1533" i="1"/>
  <c r="O1532" i="1"/>
  <c r="L1532" i="1"/>
  <c r="O1533" i="1"/>
  <c r="J1534" i="1"/>
  <c r="L1533" i="1"/>
  <c r="T1413" i="1"/>
  <c r="V1413" i="1"/>
  <c r="T1414" i="1"/>
  <c r="V1414" i="1"/>
  <c r="J1535" i="1"/>
  <c r="O1534" i="1"/>
  <c r="L1534" i="1"/>
  <c r="O1535" i="1"/>
  <c r="T1415" i="1"/>
  <c r="V1415" i="1"/>
  <c r="J1536" i="1"/>
  <c r="L1535" i="1"/>
  <c r="T1416" i="1"/>
  <c r="V1416" i="1"/>
  <c r="J1537" i="1"/>
  <c r="O1536" i="1"/>
  <c r="L1536" i="1"/>
  <c r="O1537" i="1"/>
  <c r="J1538" i="1"/>
  <c r="L1537" i="1"/>
  <c r="T1417" i="1"/>
  <c r="V1417" i="1"/>
  <c r="O1538" i="1"/>
  <c r="L1538" i="1"/>
  <c r="T1418" i="1"/>
  <c r="V1418" i="1"/>
  <c r="J1539" i="1"/>
  <c r="L1539" i="1"/>
  <c r="J1540" i="1"/>
  <c r="T1419" i="1"/>
  <c r="V1419" i="1"/>
  <c r="O1539" i="1"/>
  <c r="L1540" i="1"/>
  <c r="O1540" i="1"/>
  <c r="J1541" i="1"/>
  <c r="T1420" i="1"/>
  <c r="V1420" i="1"/>
  <c r="O1541" i="1"/>
  <c r="J1542" i="1"/>
  <c r="L1541" i="1"/>
  <c r="T1421" i="1"/>
  <c r="V1421" i="1"/>
  <c r="O1542" i="1"/>
  <c r="T1422" i="1"/>
  <c r="V1422" i="1"/>
  <c r="J1543" i="1"/>
  <c r="L1542" i="1"/>
  <c r="J1544" i="1"/>
  <c r="L1543" i="1"/>
  <c r="T1423" i="1"/>
  <c r="V1423" i="1"/>
  <c r="O1543" i="1"/>
  <c r="T1424" i="1"/>
  <c r="V1424" i="1"/>
  <c r="O1544" i="1"/>
  <c r="L1544" i="1"/>
  <c r="J1545" i="1"/>
  <c r="O1545" i="1"/>
  <c r="L1545" i="1"/>
  <c r="J1546" i="1"/>
  <c r="T1425" i="1"/>
  <c r="V1425" i="1"/>
  <c r="T1426" i="1"/>
  <c r="V1426" i="1"/>
  <c r="O1546" i="1"/>
  <c r="J1547" i="1"/>
  <c r="L1546" i="1"/>
  <c r="J1548" i="1"/>
  <c r="O1547" i="1"/>
  <c r="T1427" i="1"/>
  <c r="V1427" i="1"/>
  <c r="L1547" i="1"/>
  <c r="O1548" i="1"/>
  <c r="T1428" i="1"/>
  <c r="V1428" i="1"/>
  <c r="L1548" i="1"/>
  <c r="J1549" i="1"/>
  <c r="O1549" i="1"/>
  <c r="J1550" i="1"/>
  <c r="T1429" i="1"/>
  <c r="V1429" i="1"/>
  <c r="L1549" i="1"/>
  <c r="T1430" i="1"/>
  <c r="V1430" i="1"/>
  <c r="O1550" i="1"/>
  <c r="L1550" i="1"/>
  <c r="J1551" i="1"/>
  <c r="T1431" i="1"/>
  <c r="V1431" i="1"/>
  <c r="J1552" i="1"/>
  <c r="L1551" i="1"/>
  <c r="O1551" i="1"/>
  <c r="J1553" i="1"/>
  <c r="T1432" i="1"/>
  <c r="V1432" i="1"/>
  <c r="O1552" i="1"/>
  <c r="L1552" i="1"/>
  <c r="L1553" i="1"/>
  <c r="J1554" i="1"/>
  <c r="O1553" i="1"/>
  <c r="T1433" i="1"/>
  <c r="V1433" i="1"/>
  <c r="L1554" i="1"/>
  <c r="O1554" i="1"/>
  <c r="J1555" i="1"/>
  <c r="T1434" i="1"/>
  <c r="V1434" i="1"/>
  <c r="O1555" i="1"/>
  <c r="J1556" i="1"/>
  <c r="L1555" i="1"/>
  <c r="T1435" i="1"/>
  <c r="V1435" i="1"/>
  <c r="J1557" i="1"/>
  <c r="T1436" i="1"/>
  <c r="V1436" i="1"/>
  <c r="O1556" i="1"/>
  <c r="L1556" i="1"/>
  <c r="L1557" i="1"/>
  <c r="J1558" i="1"/>
  <c r="T1437" i="1"/>
  <c r="V1437" i="1"/>
  <c r="O1557" i="1"/>
  <c r="T1438" i="1"/>
  <c r="V1438" i="1"/>
  <c r="O1558" i="1"/>
  <c r="J1559" i="1"/>
  <c r="L1558" i="1"/>
  <c r="L1559" i="1"/>
  <c r="O1559" i="1"/>
  <c r="J1560" i="1"/>
  <c r="T1439" i="1"/>
  <c r="V1439" i="1"/>
  <c r="T1440" i="1"/>
  <c r="V1440" i="1"/>
  <c r="J1561" i="1"/>
  <c r="L1560" i="1"/>
  <c r="O1560" i="1"/>
  <c r="T1441" i="1"/>
  <c r="V1441" i="1"/>
  <c r="J1562" i="1"/>
  <c r="O1561" i="1"/>
  <c r="L1561" i="1"/>
  <c r="J1563" i="1"/>
  <c r="O1562" i="1"/>
  <c r="L1562" i="1"/>
  <c r="T1442" i="1"/>
  <c r="V1442" i="1"/>
  <c r="O1563" i="1"/>
  <c r="J1564" i="1"/>
  <c r="L1563" i="1"/>
  <c r="T1443" i="1"/>
  <c r="V1443" i="1"/>
  <c r="T1444" i="1"/>
  <c r="V1444" i="1"/>
  <c r="L1564" i="1"/>
  <c r="J1565" i="1"/>
  <c r="O1564" i="1"/>
  <c r="L1565" i="1"/>
  <c r="J1566" i="1"/>
  <c r="T1445" i="1"/>
  <c r="V1445" i="1"/>
  <c r="O1565" i="1"/>
  <c r="O1566" i="1"/>
  <c r="L1566" i="1"/>
  <c r="J1567" i="1"/>
  <c r="T1446" i="1"/>
  <c r="V1446" i="1"/>
  <c r="J1568" i="1"/>
  <c r="L1567" i="1"/>
  <c r="O1567" i="1"/>
  <c r="T1447" i="1"/>
  <c r="V1447" i="1"/>
  <c r="O1568" i="1"/>
  <c r="L1568" i="1"/>
  <c r="T1448" i="1"/>
  <c r="V1448" i="1"/>
  <c r="J1569" i="1"/>
  <c r="L1569" i="1"/>
  <c r="J1570" i="1"/>
  <c r="T1449" i="1"/>
  <c r="V1449" i="1"/>
  <c r="O1569" i="1"/>
  <c r="T1450" i="1"/>
  <c r="V1450" i="1"/>
  <c r="J1571" i="1"/>
  <c r="O1570" i="1"/>
  <c r="L1570" i="1"/>
  <c r="J1572" i="1"/>
  <c r="L1571" i="1"/>
  <c r="O1571" i="1"/>
  <c r="T1451" i="1"/>
  <c r="V1451" i="1"/>
  <c r="O1572" i="1"/>
  <c r="L1572" i="1"/>
  <c r="T1452" i="1"/>
  <c r="V1452" i="1"/>
  <c r="J1573" i="1"/>
  <c r="T1453" i="1"/>
  <c r="V1453" i="1"/>
  <c r="O1573" i="1"/>
  <c r="L1573" i="1"/>
  <c r="J1574" i="1"/>
  <c r="L1574" i="1"/>
  <c r="J1575" i="1"/>
  <c r="O1574" i="1"/>
  <c r="T1454" i="1"/>
  <c r="V1454" i="1"/>
  <c r="T1455" i="1"/>
  <c r="V1455" i="1"/>
  <c r="L1575" i="1"/>
  <c r="J1576" i="1"/>
  <c r="O1575" i="1"/>
  <c r="T1456" i="1"/>
  <c r="V1456" i="1"/>
  <c r="O1576" i="1"/>
  <c r="J1577" i="1"/>
  <c r="L1576" i="1"/>
  <c r="J1578" i="1"/>
  <c r="O1577" i="1"/>
  <c r="L1577" i="1"/>
  <c r="T1457" i="1"/>
  <c r="V1457" i="1"/>
  <c r="L1578" i="1"/>
  <c r="T1458" i="1"/>
  <c r="V1458" i="1"/>
  <c r="J1579" i="1"/>
  <c r="O1578" i="1"/>
  <c r="O1579" i="1"/>
  <c r="L1579" i="1"/>
  <c r="J1580" i="1"/>
  <c r="T1459" i="1"/>
  <c r="V1459" i="1"/>
  <c r="O1580" i="1"/>
  <c r="L1580" i="1"/>
  <c r="T1460" i="1"/>
  <c r="V1460" i="1"/>
  <c r="J1581" i="1"/>
  <c r="L1581" i="1"/>
  <c r="J1582" i="1"/>
  <c r="T1461" i="1"/>
  <c r="V1461" i="1"/>
  <c r="O1581" i="1"/>
  <c r="J1583" i="1"/>
  <c r="L1582" i="1"/>
  <c r="O1582" i="1"/>
  <c r="T1462" i="1"/>
  <c r="V1462" i="1"/>
  <c r="T1463" i="1"/>
  <c r="V1463" i="1"/>
  <c r="L1583" i="1"/>
  <c r="J1584" i="1"/>
  <c r="O1583" i="1"/>
  <c r="O1584" i="1"/>
  <c r="T1464" i="1"/>
  <c r="V1464" i="1"/>
  <c r="J1585" i="1"/>
  <c r="L1584" i="1"/>
  <c r="J1586" i="1"/>
  <c r="T1465" i="1"/>
  <c r="V1465" i="1"/>
  <c r="O1585" i="1"/>
  <c r="L1585" i="1"/>
  <c r="J1587" i="1"/>
  <c r="L1586" i="1"/>
  <c r="O1586" i="1"/>
  <c r="T1466" i="1"/>
  <c r="V1466" i="1"/>
  <c r="J1588" i="1"/>
  <c r="L1587" i="1"/>
  <c r="O1587" i="1"/>
  <c r="T1467" i="1"/>
  <c r="V1467" i="1"/>
  <c r="T1468" i="1"/>
  <c r="V1468" i="1"/>
  <c r="J1589" i="1"/>
  <c r="L1588" i="1"/>
  <c r="O1588" i="1"/>
  <c r="O1589" i="1"/>
  <c r="L1589" i="1"/>
  <c r="T1469" i="1"/>
  <c r="V1469" i="1"/>
  <c r="J1590" i="1"/>
  <c r="J1591" i="1"/>
  <c r="L1590" i="1"/>
  <c r="O1590" i="1"/>
  <c r="T1470" i="1"/>
  <c r="V1470" i="1"/>
  <c r="O1591" i="1"/>
  <c r="J1592" i="1"/>
  <c r="T1471" i="1"/>
  <c r="V1471" i="1"/>
  <c r="L1591" i="1"/>
  <c r="O1592" i="1"/>
  <c r="T1472" i="1"/>
  <c r="V1472" i="1"/>
  <c r="J1593" i="1"/>
  <c r="L1592" i="1"/>
  <c r="O1593" i="1"/>
  <c r="T1473" i="1"/>
  <c r="V1473" i="1"/>
  <c r="J1594" i="1"/>
  <c r="L1593" i="1"/>
  <c r="J1595" i="1"/>
  <c r="L1594" i="1"/>
  <c r="O1594" i="1"/>
  <c r="T1474" i="1"/>
  <c r="V1474" i="1"/>
  <c r="J1596" i="1"/>
  <c r="O1595" i="1"/>
  <c r="T1475" i="1"/>
  <c r="V1475" i="1"/>
  <c r="L1595" i="1"/>
  <c r="T1476" i="1"/>
  <c r="V1476" i="1"/>
  <c r="O1596" i="1"/>
  <c r="J1597" i="1"/>
  <c r="L1596" i="1"/>
  <c r="L1597" i="1"/>
  <c r="O1597" i="1"/>
  <c r="T1477" i="1"/>
  <c r="V1477" i="1"/>
  <c r="J1598" i="1"/>
  <c r="O1598" i="1"/>
  <c r="T1478" i="1"/>
  <c r="V1478" i="1"/>
  <c r="L1598" i="1"/>
  <c r="J1599" i="1"/>
  <c r="O1599" i="1"/>
  <c r="J1600" i="1"/>
  <c r="L1599" i="1"/>
  <c r="T1479" i="1"/>
  <c r="V1479" i="1"/>
  <c r="L1600" i="1"/>
  <c r="O1600" i="1"/>
  <c r="T1480" i="1"/>
  <c r="V1480" i="1"/>
  <c r="J1601" i="1"/>
  <c r="L1601" i="1"/>
  <c r="T1481" i="1"/>
  <c r="V1481" i="1"/>
  <c r="J1602" i="1"/>
  <c r="O1601" i="1"/>
  <c r="O1602" i="1"/>
  <c r="L1602" i="1"/>
  <c r="J1603" i="1"/>
  <c r="T1482" i="1"/>
  <c r="V1482" i="1"/>
  <c r="J1604" i="1"/>
  <c r="O1603" i="1"/>
  <c r="T1483" i="1"/>
  <c r="V1483" i="1"/>
  <c r="L1603" i="1"/>
  <c r="T1484" i="1"/>
  <c r="V1484" i="1"/>
  <c r="L1604" i="1"/>
  <c r="O1604" i="1"/>
  <c r="J1605" i="1"/>
  <c r="T1485" i="1"/>
  <c r="V1485" i="1"/>
  <c r="J1606" i="1"/>
  <c r="L1605" i="1"/>
  <c r="O1605" i="1"/>
  <c r="J1607" i="1"/>
  <c r="L1606" i="1"/>
  <c r="O1606" i="1"/>
  <c r="T1486" i="1"/>
  <c r="V1486" i="1"/>
  <c r="T1487" i="1"/>
  <c r="V1487" i="1"/>
  <c r="J1608" i="1"/>
  <c r="O1607" i="1"/>
  <c r="L1607" i="1"/>
  <c r="J1609" i="1"/>
  <c r="O1608" i="1"/>
  <c r="T1488" i="1"/>
  <c r="V1488" i="1"/>
  <c r="L1608" i="1"/>
  <c r="O1609" i="1"/>
  <c r="L1609" i="1"/>
  <c r="T1489" i="1"/>
  <c r="V1489" i="1"/>
  <c r="J1610" i="1"/>
  <c r="T1490" i="1"/>
  <c r="V1490" i="1"/>
  <c r="O1610" i="1"/>
  <c r="J1611" i="1"/>
  <c r="L1610" i="1"/>
  <c r="J1612" i="1"/>
  <c r="O1611" i="1"/>
  <c r="T1491" i="1"/>
  <c r="V1491" i="1"/>
  <c r="L1611" i="1"/>
  <c r="L1612" i="1"/>
  <c r="J1613" i="1"/>
  <c r="O1612" i="1"/>
  <c r="T1492" i="1"/>
  <c r="V1492" i="1"/>
  <c r="L1613" i="1"/>
  <c r="J1614" i="1"/>
  <c r="T1493" i="1"/>
  <c r="V1493" i="1"/>
  <c r="O1613" i="1"/>
  <c r="O1614" i="1"/>
  <c r="T1494" i="1"/>
  <c r="V1494" i="1"/>
  <c r="L1614" i="1"/>
  <c r="J1615" i="1"/>
  <c r="J1616" i="1"/>
  <c r="O1615" i="1"/>
  <c r="L1615" i="1"/>
  <c r="T1495" i="1"/>
  <c r="V1495" i="1"/>
  <c r="J1617" i="1"/>
  <c r="L1616" i="1"/>
  <c r="T1496" i="1"/>
  <c r="V1496" i="1"/>
  <c r="O1616" i="1"/>
  <c r="T1497" i="1"/>
  <c r="V1497" i="1"/>
  <c r="J1618" i="1"/>
  <c r="O1617" i="1"/>
  <c r="L1617" i="1"/>
  <c r="O1618" i="1"/>
  <c r="T1498" i="1"/>
  <c r="V1498" i="1"/>
  <c r="L1618" i="1"/>
  <c r="J1619" i="1"/>
  <c r="J1620" i="1"/>
  <c r="L1619" i="1"/>
  <c r="O1619" i="1"/>
  <c r="T1499" i="1"/>
  <c r="V1499" i="1"/>
  <c r="L1620" i="1"/>
  <c r="O1620" i="1"/>
  <c r="T1500" i="1"/>
  <c r="V1500" i="1"/>
  <c r="J1621" i="1"/>
  <c r="T1501" i="1"/>
  <c r="V1501" i="1"/>
  <c r="J1622" i="1"/>
  <c r="O1621" i="1"/>
  <c r="L1621" i="1"/>
  <c r="J1623" i="1"/>
  <c r="O1622" i="1"/>
  <c r="L1622" i="1"/>
  <c r="T1502" i="1"/>
  <c r="V1502" i="1"/>
  <c r="J1624" i="1"/>
  <c r="O1623" i="1"/>
  <c r="T1503" i="1"/>
  <c r="V1503" i="1"/>
  <c r="L1623" i="1"/>
  <c r="L1624" i="1"/>
  <c r="T1504" i="1"/>
  <c r="V1504" i="1"/>
  <c r="J1625" i="1"/>
  <c r="O1624" i="1"/>
  <c r="O1625" i="1"/>
  <c r="T1505" i="1"/>
  <c r="V1505" i="1"/>
  <c r="J1626" i="1"/>
  <c r="L1625" i="1"/>
  <c r="O1626" i="1"/>
  <c r="L1626" i="1"/>
  <c r="J1627" i="1"/>
  <c r="T1506" i="1"/>
  <c r="V1506" i="1"/>
  <c r="O1627" i="1"/>
  <c r="J1628" i="1"/>
  <c r="T1507" i="1"/>
  <c r="V1507" i="1"/>
  <c r="L1627" i="1"/>
  <c r="J1629" i="1"/>
  <c r="O1628" i="1"/>
  <c r="L1628" i="1"/>
  <c r="T1508" i="1"/>
  <c r="V1508" i="1"/>
  <c r="L1629" i="1"/>
  <c r="O1629" i="1"/>
  <c r="T1509" i="1"/>
  <c r="V1509" i="1"/>
  <c r="J1630" i="1"/>
  <c r="L1630" i="1"/>
  <c r="J1631" i="1"/>
  <c r="O1630" i="1"/>
  <c r="T1510" i="1"/>
  <c r="V1510" i="1"/>
  <c r="L1631" i="1"/>
  <c r="O1631" i="1"/>
  <c r="J1632" i="1"/>
  <c r="T1511" i="1"/>
  <c r="V1511" i="1"/>
  <c r="L1632" i="1"/>
  <c r="J1633" i="1"/>
  <c r="T1512" i="1"/>
  <c r="V1512" i="1"/>
  <c r="O1632" i="1"/>
  <c r="T1513" i="1"/>
  <c r="V1513" i="1"/>
  <c r="O1633" i="1"/>
  <c r="L1633" i="1"/>
  <c r="J1634" i="1"/>
  <c r="J1635" i="1"/>
  <c r="T1514" i="1"/>
  <c r="V1514" i="1"/>
  <c r="L1634" i="1"/>
  <c r="O1634" i="1"/>
  <c r="T1515" i="1"/>
  <c r="V1515" i="1"/>
  <c r="L1635" i="1"/>
  <c r="J1636" i="1"/>
  <c r="O1635" i="1"/>
  <c r="T1516" i="1"/>
  <c r="V1516" i="1"/>
  <c r="L1636" i="1"/>
  <c r="J1637" i="1"/>
  <c r="O1636" i="1"/>
  <c r="J1638" i="1"/>
  <c r="O1637" i="1"/>
  <c r="T1517" i="1"/>
  <c r="V1517" i="1"/>
  <c r="L1637" i="1"/>
  <c r="J1639" i="1"/>
  <c r="T1518" i="1"/>
  <c r="V1518" i="1"/>
  <c r="O1638" i="1"/>
  <c r="L1638" i="1"/>
  <c r="O1639" i="1"/>
  <c r="L1639" i="1"/>
  <c r="T1519" i="1"/>
  <c r="V1519" i="1"/>
  <c r="J1640" i="1"/>
  <c r="O1640" i="1"/>
  <c r="T1520" i="1"/>
  <c r="V1520" i="1"/>
  <c r="J1641" i="1"/>
  <c r="L1640" i="1"/>
  <c r="L1641" i="1"/>
  <c r="O1641" i="1"/>
  <c r="T1521" i="1"/>
  <c r="V1521" i="1"/>
  <c r="J1642" i="1"/>
  <c r="T1522" i="1"/>
  <c r="V1522" i="1"/>
  <c r="L1642" i="1"/>
  <c r="J1643" i="1"/>
  <c r="O1642" i="1"/>
  <c r="T1523" i="1"/>
  <c r="V1523" i="1"/>
  <c r="J1644" i="1"/>
  <c r="O1643" i="1"/>
  <c r="L1643" i="1"/>
  <c r="J1645" i="1"/>
  <c r="O1644" i="1"/>
  <c r="L1644" i="1"/>
  <c r="T1524" i="1"/>
  <c r="V1524" i="1"/>
  <c r="L1645" i="1"/>
  <c r="J1646" i="1"/>
  <c r="T1525" i="1"/>
  <c r="V1525" i="1"/>
  <c r="O1645" i="1"/>
  <c r="O1646" i="1"/>
  <c r="J1647" i="1"/>
  <c r="L1646" i="1"/>
  <c r="T1526" i="1"/>
  <c r="V1526" i="1"/>
  <c r="O1647" i="1"/>
  <c r="J1648" i="1"/>
  <c r="T1527" i="1"/>
  <c r="V1527" i="1"/>
  <c r="L1647" i="1"/>
  <c r="J1649" i="1"/>
  <c r="L1648" i="1"/>
  <c r="T1528" i="1"/>
  <c r="V1528" i="1"/>
  <c r="O1648" i="1"/>
  <c r="T1529" i="1"/>
  <c r="V1529" i="1"/>
  <c r="J1650" i="1"/>
  <c r="O1649" i="1"/>
  <c r="L1649" i="1"/>
  <c r="J1651" i="1"/>
  <c r="T1530" i="1"/>
  <c r="V1530" i="1"/>
  <c r="L1650" i="1"/>
  <c r="O1650" i="1"/>
  <c r="T1531" i="1"/>
  <c r="V1531" i="1"/>
  <c r="J1652" i="1"/>
  <c r="O1651" i="1"/>
  <c r="L1651" i="1"/>
  <c r="L1652" i="1"/>
  <c r="T1532" i="1"/>
  <c r="V1532" i="1"/>
  <c r="O1652" i="1"/>
  <c r="J1653" i="1"/>
  <c r="J1654" i="1"/>
  <c r="O1653" i="1"/>
  <c r="T1533" i="1"/>
  <c r="V1533" i="1"/>
  <c r="L1653" i="1"/>
  <c r="J1655" i="1"/>
  <c r="T1534" i="1"/>
  <c r="V1534" i="1"/>
  <c r="O1654" i="1"/>
  <c r="L1654" i="1"/>
  <c r="J1656" i="1"/>
  <c r="L1655" i="1"/>
  <c r="O1655" i="1"/>
  <c r="T1535" i="1"/>
  <c r="V1535" i="1"/>
  <c r="J1657" i="1"/>
  <c r="T1536" i="1"/>
  <c r="V1536" i="1"/>
  <c r="O1656" i="1"/>
  <c r="L1656" i="1"/>
  <c r="J1658" i="1"/>
  <c r="L1657" i="1"/>
  <c r="T1537" i="1"/>
  <c r="V1537" i="1"/>
  <c r="O1657" i="1"/>
  <c r="O1658" i="1"/>
  <c r="T1538" i="1"/>
  <c r="V1538" i="1"/>
  <c r="L1658" i="1"/>
  <c r="J1659" i="1"/>
  <c r="T1539" i="1"/>
  <c r="V1539" i="1"/>
  <c r="J1660" i="1"/>
  <c r="O1659" i="1"/>
  <c r="L1659" i="1"/>
  <c r="O1660" i="1"/>
  <c r="T1540" i="1"/>
  <c r="V1540" i="1"/>
  <c r="L1660" i="1"/>
  <c r="J1661" i="1"/>
  <c r="O1661" i="1"/>
  <c r="T1541" i="1"/>
  <c r="V1541" i="1"/>
  <c r="J1662" i="1"/>
  <c r="L1661" i="1"/>
  <c r="O1662" i="1"/>
  <c r="J1663" i="1"/>
  <c r="L1662" i="1"/>
  <c r="T1542" i="1"/>
  <c r="V1542" i="1"/>
  <c r="L1663" i="1"/>
  <c r="J1664" i="1"/>
  <c r="O1663" i="1"/>
  <c r="T1543" i="1"/>
  <c r="V1543" i="1"/>
  <c r="T1544" i="1"/>
  <c r="V1544" i="1"/>
  <c r="J1665" i="1"/>
  <c r="O1664" i="1"/>
  <c r="L1664" i="1"/>
  <c r="O1665" i="1"/>
  <c r="J1666" i="1"/>
  <c r="T1545" i="1"/>
  <c r="V1545" i="1"/>
  <c r="L1665" i="1"/>
  <c r="O1666" i="1"/>
  <c r="J1667" i="1"/>
  <c r="L1666" i="1"/>
  <c r="T1546" i="1"/>
  <c r="V1546" i="1"/>
  <c r="L1667" i="1"/>
  <c r="J1668" i="1"/>
  <c r="O1667" i="1"/>
  <c r="T1547" i="1"/>
  <c r="V1547" i="1"/>
  <c r="J1669" i="1"/>
  <c r="L1668" i="1"/>
  <c r="T1548" i="1"/>
  <c r="V1548" i="1"/>
  <c r="O1668" i="1"/>
  <c r="O1669" i="1"/>
  <c r="L1669" i="1"/>
  <c r="T1549" i="1"/>
  <c r="V1549" i="1"/>
  <c r="J1670" i="1"/>
  <c r="O1670" i="1"/>
  <c r="L1670" i="1"/>
  <c r="J1671" i="1"/>
  <c r="T1550" i="1"/>
  <c r="V1550" i="1"/>
  <c r="O1671" i="1"/>
  <c r="J1672" i="1"/>
  <c r="L1671" i="1"/>
  <c r="T1551" i="1"/>
  <c r="V1551" i="1"/>
  <c r="O1672" i="1"/>
  <c r="T1552" i="1"/>
  <c r="V1552" i="1"/>
  <c r="J1673" i="1"/>
  <c r="L1672" i="1"/>
  <c r="O1673" i="1"/>
  <c r="J1674" i="1"/>
  <c r="L1673" i="1"/>
  <c r="T1553" i="1"/>
  <c r="V1553" i="1"/>
  <c r="T1554" i="1"/>
  <c r="V1554" i="1"/>
  <c r="J1675" i="1"/>
  <c r="L1674" i="1"/>
  <c r="O1674" i="1"/>
  <c r="J1676" i="1"/>
  <c r="L1675" i="1"/>
  <c r="O1675" i="1"/>
  <c r="T1555" i="1"/>
  <c r="V1555" i="1"/>
  <c r="T1556" i="1"/>
  <c r="V1556" i="1"/>
  <c r="L1676" i="1"/>
  <c r="J1677" i="1"/>
  <c r="O1676" i="1"/>
  <c r="T1557" i="1"/>
  <c r="V1557" i="1"/>
  <c r="J1678" i="1"/>
  <c r="L1677" i="1"/>
  <c r="O1677" i="1"/>
  <c r="T1558" i="1"/>
  <c r="V1558" i="1"/>
  <c r="J1679" i="1"/>
  <c r="O1678" i="1"/>
  <c r="L1678" i="1"/>
  <c r="T1559" i="1"/>
  <c r="V1559" i="1"/>
  <c r="O1679" i="1"/>
  <c r="J1680" i="1"/>
  <c r="L1679" i="1"/>
  <c r="L1680" i="1"/>
  <c r="O1680" i="1"/>
  <c r="T1560" i="1"/>
  <c r="V1560" i="1"/>
  <c r="J1681" i="1"/>
  <c r="T1561" i="1"/>
  <c r="V1561" i="1"/>
  <c r="J1682" i="1"/>
  <c r="L1681" i="1"/>
  <c r="O1681" i="1"/>
  <c r="J1683" i="1"/>
  <c r="T1562" i="1"/>
  <c r="V1562" i="1"/>
  <c r="L1682" i="1"/>
  <c r="O1682" i="1"/>
  <c r="O1683" i="1"/>
  <c r="J1684" i="1"/>
  <c r="T1563" i="1"/>
  <c r="V1563" i="1"/>
  <c r="L1683" i="1"/>
  <c r="L1684" i="1"/>
  <c r="J1685" i="1"/>
  <c r="T1564" i="1"/>
  <c r="V1564" i="1"/>
  <c r="O1684" i="1"/>
  <c r="O1685" i="1"/>
  <c r="J1686" i="1"/>
  <c r="T1565" i="1"/>
  <c r="V1565" i="1"/>
  <c r="L1685" i="1"/>
  <c r="L1686" i="1"/>
  <c r="J1687" i="1"/>
  <c r="O1686" i="1"/>
  <c r="T1566" i="1"/>
  <c r="V1566" i="1"/>
  <c r="J1688" i="1"/>
  <c r="O1687" i="1"/>
  <c r="L1687" i="1"/>
  <c r="T1567" i="1"/>
  <c r="V1567" i="1"/>
  <c r="J1689" i="1"/>
  <c r="T1568" i="1"/>
  <c r="V1568" i="1"/>
  <c r="O1688" i="1"/>
  <c r="L1688" i="1"/>
  <c r="L1689" i="1"/>
  <c r="T1569" i="1"/>
  <c r="V1569" i="1"/>
  <c r="O1689" i="1"/>
  <c r="J1690" i="1"/>
  <c r="O1690" i="1"/>
  <c r="J1691" i="1"/>
  <c r="L1690" i="1"/>
  <c r="T1570" i="1"/>
  <c r="V1570" i="1"/>
  <c r="O1691" i="1"/>
  <c r="L1691" i="1"/>
  <c r="J1692" i="1"/>
  <c r="T1571" i="1"/>
  <c r="V1571" i="1"/>
  <c r="J1693" i="1"/>
  <c r="O1692" i="1"/>
  <c r="T1572" i="1"/>
  <c r="V1572" i="1"/>
  <c r="L1692" i="1"/>
  <c r="O1693" i="1"/>
  <c r="L1693" i="1"/>
  <c r="T1573" i="1"/>
  <c r="V1573" i="1"/>
  <c r="J1694" i="1"/>
  <c r="J1695" i="1"/>
  <c r="T1574" i="1"/>
  <c r="V1574" i="1"/>
  <c r="O1694" i="1"/>
  <c r="L1694" i="1"/>
  <c r="O1695" i="1"/>
  <c r="J1696" i="1"/>
  <c r="L1695" i="1"/>
  <c r="T1575" i="1"/>
  <c r="V1575" i="1"/>
  <c r="J1697" i="1"/>
  <c r="L1696" i="1"/>
  <c r="T1576" i="1"/>
  <c r="V1576" i="1"/>
  <c r="O1696" i="1"/>
  <c r="L1697" i="1"/>
  <c r="J1698" i="1"/>
  <c r="T1577" i="1"/>
  <c r="V1577" i="1"/>
  <c r="O1697" i="1"/>
  <c r="O1698" i="1"/>
  <c r="L1698" i="1"/>
  <c r="J1699" i="1"/>
  <c r="T1578" i="1"/>
  <c r="V1578" i="1"/>
  <c r="T1579" i="1"/>
  <c r="V1579" i="1"/>
  <c r="O1699" i="1"/>
  <c r="L1699" i="1"/>
  <c r="J1700" i="1"/>
  <c r="L1700" i="1"/>
  <c r="O1700" i="1"/>
  <c r="T1580" i="1"/>
  <c r="V1580" i="1"/>
  <c r="J1701" i="1"/>
  <c r="T1581" i="1"/>
  <c r="V1581" i="1"/>
  <c r="J1702" i="1"/>
  <c r="O1701" i="1"/>
  <c r="L1701" i="1"/>
  <c r="L1702" i="1"/>
  <c r="O1702" i="1"/>
  <c r="J1703" i="1"/>
  <c r="T1582" i="1"/>
  <c r="V1582" i="1"/>
  <c r="T1583" i="1"/>
  <c r="V1583" i="1"/>
  <c r="J1704" i="1"/>
  <c r="O1703" i="1"/>
  <c r="L1703" i="1"/>
  <c r="J1705" i="1"/>
  <c r="O1704" i="1"/>
  <c r="T1584" i="1"/>
  <c r="V1584" i="1"/>
  <c r="L1704" i="1"/>
  <c r="L1705" i="1"/>
  <c r="O1705" i="1"/>
  <c r="T1585" i="1"/>
  <c r="V1585" i="1"/>
  <c r="J1706" i="1"/>
  <c r="O1706" i="1"/>
  <c r="L1706" i="1"/>
  <c r="J1707" i="1"/>
  <c r="T1586" i="1"/>
  <c r="V1586" i="1"/>
  <c r="T1587" i="1"/>
  <c r="V1587" i="1"/>
  <c r="O1707" i="1"/>
  <c r="L1707" i="1"/>
  <c r="J1708" i="1"/>
  <c r="J1709" i="1"/>
  <c r="T1588" i="1"/>
  <c r="V1588" i="1"/>
  <c r="L1708" i="1"/>
  <c r="O1708" i="1"/>
  <c r="O1709" i="1"/>
  <c r="T1589" i="1"/>
  <c r="V1589" i="1"/>
  <c r="L1709" i="1"/>
  <c r="J1710" i="1"/>
  <c r="T1590" i="1"/>
  <c r="V1590" i="1"/>
  <c r="J1711" i="1"/>
  <c r="O1710" i="1"/>
  <c r="L1710" i="1"/>
  <c r="O1711" i="1"/>
  <c r="J1712" i="1"/>
  <c r="L1711" i="1"/>
  <c r="T1591" i="1"/>
  <c r="V1591" i="1"/>
  <c r="T1592" i="1"/>
  <c r="V1592" i="1"/>
  <c r="O1712" i="1"/>
  <c r="J1713" i="1"/>
  <c r="L1712" i="1"/>
  <c r="O1713" i="1"/>
  <c r="L1713" i="1"/>
  <c r="T1593" i="1"/>
  <c r="V1593" i="1"/>
  <c r="J1714" i="1"/>
  <c r="O1714" i="1"/>
  <c r="L1714" i="1"/>
  <c r="J1715" i="1"/>
  <c r="T1594" i="1"/>
  <c r="V1594" i="1"/>
  <c r="O1715" i="1"/>
  <c r="L1715" i="1"/>
  <c r="T1595" i="1"/>
  <c r="V1595" i="1"/>
  <c r="J1716" i="1"/>
  <c r="J1717" i="1"/>
  <c r="T1596" i="1"/>
  <c r="V1596" i="1"/>
  <c r="O1716" i="1"/>
  <c r="L1716" i="1"/>
  <c r="L1717" i="1"/>
  <c r="O1717" i="1"/>
  <c r="J1718" i="1"/>
  <c r="T1597" i="1"/>
  <c r="V1597" i="1"/>
  <c r="J1719" i="1"/>
  <c r="T1598" i="1"/>
  <c r="V1598" i="1"/>
  <c r="O1718" i="1"/>
  <c r="L1718" i="1"/>
  <c r="T1599" i="1"/>
  <c r="V1599" i="1"/>
  <c r="L1719" i="1"/>
  <c r="O1719" i="1"/>
  <c r="J1720" i="1"/>
  <c r="T1600" i="1"/>
  <c r="V1600" i="1"/>
  <c r="L1720" i="1"/>
  <c r="J1721" i="1"/>
  <c r="O1720" i="1"/>
  <c r="L1721" i="1"/>
  <c r="J1722" i="1"/>
  <c r="O1721" i="1"/>
  <c r="T1601" i="1"/>
  <c r="V1601" i="1"/>
  <c r="T1602" i="1"/>
  <c r="V1602" i="1"/>
  <c r="J1723" i="1"/>
  <c r="O1722" i="1"/>
  <c r="L1722" i="1"/>
  <c r="T1603" i="1"/>
  <c r="V1603" i="1"/>
  <c r="J1724" i="1"/>
  <c r="L1723" i="1"/>
  <c r="O1723" i="1"/>
  <c r="O1724" i="1"/>
  <c r="J1725" i="1"/>
  <c r="L1724" i="1"/>
  <c r="T1604" i="1"/>
  <c r="V1604" i="1"/>
  <c r="L1725" i="1"/>
  <c r="O1725" i="1"/>
  <c r="T1605" i="1"/>
  <c r="V1605" i="1"/>
  <c r="J1726" i="1"/>
  <c r="L1726" i="1"/>
  <c r="O1726" i="1"/>
  <c r="J1727" i="1"/>
  <c r="T1606" i="1"/>
  <c r="V1606" i="1"/>
  <c r="T1607" i="1"/>
  <c r="V1607" i="1"/>
  <c r="L1727" i="1"/>
  <c r="O1727" i="1"/>
  <c r="J1728" i="1"/>
  <c r="T1608" i="1"/>
  <c r="V1608" i="1"/>
  <c r="O1728" i="1"/>
  <c r="L1728" i="1"/>
  <c r="J1729" i="1"/>
  <c r="T1609" i="1"/>
  <c r="V1609" i="1"/>
  <c r="O1729" i="1"/>
  <c r="L1729" i="1"/>
  <c r="J1730" i="1"/>
  <c r="T1610" i="1"/>
  <c r="V1610" i="1"/>
  <c r="J1731" i="1"/>
  <c r="O1730" i="1"/>
  <c r="L1730" i="1"/>
  <c r="T1611" i="1"/>
  <c r="V1611" i="1"/>
  <c r="L1731" i="1"/>
  <c r="O1731" i="1"/>
  <c r="J1732" i="1"/>
  <c r="T1612" i="1"/>
  <c r="V1612" i="1"/>
  <c r="J1733" i="1"/>
  <c r="O1732" i="1"/>
  <c r="L1732" i="1"/>
  <c r="L1733" i="1"/>
  <c r="O1733" i="1"/>
  <c r="J1734" i="1"/>
  <c r="T1613" i="1"/>
  <c r="V1613" i="1"/>
  <c r="J1735" i="1"/>
  <c r="O1734" i="1"/>
  <c r="L1734" i="1"/>
  <c r="T1614" i="1"/>
  <c r="V1614" i="1"/>
  <c r="O1735" i="1"/>
  <c r="J1736" i="1"/>
  <c r="L1735" i="1"/>
  <c r="T1615" i="1"/>
  <c r="V1615" i="1"/>
  <c r="J1737" i="1"/>
  <c r="O1736" i="1"/>
  <c r="T1616" i="1"/>
  <c r="V1616" i="1"/>
  <c r="L1736" i="1"/>
  <c r="L1737" i="1"/>
  <c r="J1738" i="1"/>
  <c r="T1617" i="1"/>
  <c r="V1617" i="1"/>
  <c r="O1737" i="1"/>
  <c r="J1739" i="1"/>
  <c r="T1618" i="1"/>
  <c r="V1618" i="1"/>
  <c r="L1738" i="1"/>
  <c r="O1738" i="1"/>
  <c r="J1740" i="1"/>
  <c r="L1739" i="1"/>
  <c r="O1739" i="1"/>
  <c r="T1619" i="1"/>
  <c r="V1619" i="1"/>
  <c r="J1741" i="1"/>
  <c r="L1740" i="1"/>
  <c r="T1620" i="1"/>
  <c r="V1620" i="1"/>
  <c r="O1740" i="1"/>
  <c r="L1741" i="1"/>
  <c r="O1741" i="1"/>
  <c r="T1621" i="1"/>
  <c r="V1621" i="1"/>
  <c r="J1742" i="1"/>
  <c r="T1622" i="1"/>
  <c r="V1622" i="1"/>
  <c r="J1743" i="1"/>
  <c r="L1742" i="1"/>
  <c r="O1742" i="1"/>
  <c r="T1623" i="1"/>
  <c r="V1623" i="1"/>
  <c r="O1743" i="1"/>
  <c r="L1743" i="1"/>
  <c r="J1744" i="1"/>
  <c r="L1744" i="1"/>
  <c r="O1744" i="1"/>
  <c r="J1745" i="1"/>
  <c r="T1624" i="1"/>
  <c r="V1624" i="1"/>
  <c r="T1625" i="1"/>
  <c r="V1625" i="1"/>
  <c r="L1745" i="1"/>
  <c r="J1746" i="1"/>
  <c r="O1745" i="1"/>
  <c r="T1626" i="1"/>
  <c r="V1626" i="1"/>
  <c r="L1746" i="1"/>
  <c r="J1747" i="1"/>
  <c r="O1746" i="1"/>
  <c r="O1747" i="1"/>
  <c r="J1748" i="1"/>
  <c r="L1747" i="1"/>
  <c r="T1627" i="1"/>
  <c r="V1627" i="1"/>
  <c r="J1749" i="1"/>
  <c r="T1628" i="1"/>
  <c r="V1628" i="1"/>
  <c r="O1748" i="1"/>
  <c r="L1748" i="1"/>
  <c r="T1629" i="1"/>
  <c r="V1629" i="1"/>
  <c r="J1750" i="1"/>
  <c r="O1749" i="1"/>
  <c r="L1749" i="1"/>
  <c r="O1750" i="1"/>
  <c r="J1751" i="1"/>
  <c r="L1750" i="1"/>
  <c r="T1630" i="1"/>
  <c r="V1630" i="1"/>
  <c r="T1631" i="1"/>
  <c r="V1631" i="1"/>
  <c r="O1751" i="1"/>
  <c r="J1752" i="1"/>
  <c r="L1751" i="1"/>
  <c r="J1753" i="1"/>
  <c r="T1632" i="1"/>
  <c r="V1632" i="1"/>
  <c r="O1752" i="1"/>
  <c r="L1752" i="1"/>
  <c r="L1753" i="1"/>
  <c r="O1753" i="1"/>
  <c r="T1633" i="1"/>
  <c r="V1633" i="1"/>
  <c r="J1754" i="1"/>
  <c r="J1755" i="1"/>
  <c r="O1754" i="1"/>
  <c r="T1634" i="1"/>
  <c r="V1634" i="1"/>
  <c r="L1754" i="1"/>
  <c r="L1755" i="1"/>
  <c r="O1755" i="1"/>
  <c r="J1756" i="1"/>
  <c r="T1635" i="1"/>
  <c r="V1635" i="1"/>
  <c r="L1756" i="1"/>
  <c r="J1757" i="1"/>
  <c r="O1756" i="1"/>
  <c r="T1636" i="1"/>
  <c r="V1636" i="1"/>
  <c r="T1637" i="1"/>
  <c r="V1637" i="1"/>
  <c r="J1758" i="1"/>
  <c r="O1757" i="1"/>
  <c r="L1757" i="1"/>
  <c r="J1759" i="1"/>
  <c r="L1758" i="1"/>
  <c r="O1758" i="1"/>
  <c r="T1638" i="1"/>
  <c r="V1638" i="1"/>
  <c r="J1760" i="1"/>
  <c r="T1639" i="1"/>
  <c r="V1639" i="1"/>
  <c r="O1759" i="1"/>
  <c r="L1759" i="1"/>
  <c r="T1640" i="1"/>
  <c r="V1640" i="1"/>
  <c r="J1761" i="1"/>
  <c r="O1760" i="1"/>
  <c r="L1760" i="1"/>
  <c r="T1641" i="1"/>
  <c r="V1641" i="1"/>
  <c r="J1762" i="1"/>
  <c r="O1761" i="1"/>
  <c r="L1761" i="1"/>
  <c r="T1642" i="1"/>
  <c r="V1642" i="1"/>
  <c r="O1762" i="1"/>
  <c r="J1763" i="1"/>
  <c r="L1762" i="1"/>
  <c r="J1764" i="1"/>
  <c r="T1643" i="1"/>
  <c r="V1643" i="1"/>
  <c r="L1763" i="1"/>
  <c r="O1763" i="1"/>
  <c r="J1765" i="1"/>
  <c r="T1644" i="1"/>
  <c r="V1644" i="1"/>
  <c r="O1764" i="1"/>
  <c r="L1764" i="1"/>
  <c r="L1765" i="1"/>
  <c r="T1645" i="1"/>
  <c r="V1645" i="1"/>
  <c r="O1765" i="1"/>
  <c r="J1766" i="1"/>
  <c r="T1646" i="1"/>
  <c r="V1646" i="1"/>
  <c r="L1766" i="1"/>
  <c r="J1767" i="1"/>
  <c r="O1766" i="1"/>
  <c r="T1647" i="1"/>
  <c r="V1647" i="1"/>
  <c r="J1768" i="1"/>
  <c r="O1767" i="1"/>
  <c r="L1767" i="1"/>
  <c r="J1769" i="1"/>
  <c r="O1768" i="1"/>
  <c r="L1768" i="1"/>
  <c r="T1648" i="1"/>
  <c r="V1648" i="1"/>
  <c r="J1770" i="1"/>
  <c r="O1769" i="1"/>
  <c r="L1769" i="1"/>
  <c r="T1649" i="1"/>
  <c r="V1649" i="1"/>
  <c r="T1650" i="1"/>
  <c r="V1650" i="1"/>
  <c r="O1770" i="1"/>
  <c r="L1770" i="1"/>
  <c r="J1771" i="1"/>
  <c r="T1651" i="1"/>
  <c r="V1651" i="1"/>
  <c r="J1772" i="1"/>
  <c r="O1771" i="1"/>
  <c r="L1771" i="1"/>
  <c r="O1772" i="1"/>
  <c r="J1773" i="1"/>
  <c r="T1652" i="1"/>
  <c r="V1652" i="1"/>
  <c r="L1772" i="1"/>
  <c r="L1773" i="1"/>
  <c r="T1653" i="1"/>
  <c r="V1653" i="1"/>
  <c r="O1773" i="1"/>
  <c r="J1774" i="1"/>
  <c r="O1774" i="1"/>
  <c r="L1774" i="1"/>
  <c r="T1654" i="1"/>
  <c r="V1654" i="1"/>
  <c r="J1775" i="1"/>
  <c r="O1775" i="1"/>
  <c r="J1776" i="1"/>
  <c r="L1775" i="1"/>
  <c r="T1655" i="1"/>
  <c r="V1655" i="1"/>
  <c r="J1777" i="1"/>
  <c r="O1776" i="1"/>
  <c r="L1776" i="1"/>
  <c r="T1656" i="1"/>
  <c r="V1656" i="1"/>
  <c r="O1777" i="1"/>
  <c r="T1657" i="1"/>
  <c r="V1657" i="1"/>
  <c r="J1778" i="1"/>
  <c r="L1777" i="1"/>
  <c r="J1779" i="1"/>
  <c r="L1778" i="1"/>
  <c r="O1778" i="1"/>
  <c r="T1658" i="1"/>
  <c r="V1658" i="1"/>
  <c r="L1779" i="1"/>
  <c r="T1659" i="1"/>
  <c r="V1659" i="1"/>
  <c r="J1780" i="1"/>
  <c r="O1779" i="1"/>
  <c r="J1781" i="1"/>
  <c r="O1780" i="1"/>
  <c r="L1780" i="1"/>
  <c r="T1660" i="1"/>
  <c r="V1660" i="1"/>
  <c r="T1661" i="1"/>
  <c r="V1661" i="1"/>
  <c r="L1781" i="1"/>
  <c r="J1782" i="1"/>
  <c r="O1781" i="1"/>
  <c r="T1662" i="1"/>
  <c r="V1662" i="1"/>
  <c r="J1783" i="1"/>
  <c r="O1782" i="1"/>
  <c r="L1782" i="1"/>
  <c r="J1784" i="1"/>
  <c r="O1783" i="1"/>
  <c r="L1783" i="1"/>
  <c r="T1663" i="1"/>
  <c r="V1663" i="1"/>
  <c r="T1664" i="1"/>
  <c r="V1664" i="1"/>
  <c r="O1784" i="1"/>
  <c r="L1784" i="1"/>
  <c r="J1785" i="1"/>
  <c r="O1785" i="1"/>
  <c r="T1665" i="1"/>
  <c r="V1665" i="1"/>
  <c r="L1785" i="1"/>
  <c r="J1786" i="1"/>
  <c r="T1666" i="1"/>
  <c r="V1666" i="1"/>
  <c r="L1786" i="1"/>
  <c r="J1787" i="1"/>
  <c r="O1786" i="1"/>
  <c r="T1667" i="1"/>
  <c r="V1667" i="1"/>
  <c r="J1788" i="1"/>
  <c r="O1787" i="1"/>
  <c r="L1787" i="1"/>
  <c r="L1788" i="1"/>
  <c r="T1668" i="1"/>
  <c r="V1668" i="1"/>
  <c r="O1788" i="1"/>
  <c r="J1789" i="1"/>
  <c r="O1789" i="1"/>
  <c r="L1789" i="1"/>
  <c r="T1669" i="1"/>
  <c r="V1669" i="1"/>
  <c r="J1790" i="1"/>
  <c r="T1670" i="1"/>
  <c r="V1670" i="1"/>
  <c r="J1791" i="1"/>
  <c r="O1790" i="1"/>
  <c r="L1790" i="1"/>
  <c r="J1792" i="1"/>
  <c r="L1791" i="1"/>
  <c r="O1791" i="1"/>
  <c r="T1671" i="1"/>
  <c r="V1671" i="1"/>
  <c r="T1672" i="1"/>
  <c r="V1672" i="1"/>
  <c r="O1792" i="1"/>
  <c r="J1793" i="1"/>
  <c r="L1792" i="1"/>
  <c r="O1793" i="1"/>
  <c r="L1793" i="1"/>
  <c r="T1673" i="1"/>
  <c r="V1673" i="1"/>
  <c r="J1794" i="1"/>
  <c r="J1795" i="1"/>
  <c r="L1794" i="1"/>
  <c r="T1674" i="1"/>
  <c r="V1674" i="1"/>
  <c r="O1794" i="1"/>
  <c r="T1675" i="1"/>
  <c r="V1675" i="1"/>
  <c r="O1795" i="1"/>
  <c r="J1796" i="1"/>
  <c r="L1795" i="1"/>
  <c r="T1676" i="1"/>
  <c r="V1676" i="1"/>
  <c r="J1797" i="1"/>
  <c r="L1796" i="1"/>
  <c r="O1796" i="1"/>
  <c r="L1797" i="1"/>
  <c r="O1797" i="1"/>
  <c r="T1677" i="1"/>
  <c r="V1677" i="1"/>
  <c r="J1798" i="1"/>
  <c r="T1678" i="1"/>
  <c r="V1678" i="1"/>
  <c r="L1798" i="1"/>
  <c r="O1798" i="1"/>
  <c r="J1799" i="1"/>
  <c r="L1799" i="1"/>
  <c r="T1679" i="1"/>
  <c r="V1679" i="1"/>
  <c r="O1799" i="1"/>
  <c r="J1800" i="1"/>
  <c r="J1801" i="1"/>
  <c r="O1800" i="1"/>
  <c r="L1800" i="1"/>
  <c r="T1680" i="1"/>
  <c r="V1680" i="1"/>
  <c r="L1801" i="1"/>
  <c r="O1801" i="1"/>
  <c r="T1681" i="1"/>
  <c r="V1681" i="1"/>
  <c r="J1802" i="1"/>
  <c r="J1803" i="1"/>
  <c r="O1802" i="1"/>
  <c r="L1802" i="1"/>
  <c r="T1682" i="1"/>
  <c r="V1682" i="1"/>
  <c r="O1803" i="1"/>
  <c r="L1803" i="1"/>
  <c r="J1804" i="1"/>
  <c r="T1683" i="1"/>
  <c r="V1683" i="1"/>
  <c r="T1684" i="1"/>
  <c r="V1684" i="1"/>
  <c r="O1804" i="1"/>
  <c r="J1805" i="1"/>
  <c r="L1804" i="1"/>
  <c r="O1805" i="1"/>
  <c r="L1805" i="1"/>
  <c r="T1685" i="1"/>
  <c r="V1685" i="1"/>
  <c r="J1806" i="1"/>
  <c r="T1686" i="1"/>
  <c r="V1686" i="1"/>
  <c r="J1807" i="1"/>
  <c r="L1806" i="1"/>
  <c r="O1806" i="1"/>
  <c r="L1807" i="1"/>
  <c r="J1808" i="1"/>
  <c r="O1807" i="1"/>
  <c r="T1687" i="1"/>
  <c r="V1687" i="1"/>
  <c r="L1808" i="1"/>
  <c r="J1809" i="1"/>
  <c r="T1688" i="1"/>
  <c r="V1688" i="1"/>
  <c r="O1808" i="1"/>
  <c r="L1809" i="1"/>
  <c r="T1689" i="1"/>
  <c r="V1689" i="1"/>
  <c r="J1810" i="1"/>
  <c r="O1809" i="1"/>
  <c r="J1811" i="1"/>
  <c r="O1810" i="1"/>
  <c r="T1690" i="1"/>
  <c r="V1690" i="1"/>
  <c r="L1810" i="1"/>
  <c r="L1811" i="1"/>
  <c r="J1812" i="1"/>
  <c r="O1811" i="1"/>
  <c r="T1691" i="1"/>
  <c r="V1691" i="1"/>
  <c r="J1813" i="1"/>
  <c r="O1812" i="1"/>
  <c r="L1812" i="1"/>
  <c r="T1692" i="1"/>
  <c r="V1692" i="1"/>
  <c r="L1813" i="1"/>
  <c r="T1693" i="1"/>
  <c r="V1693" i="1"/>
  <c r="J1814" i="1"/>
  <c r="O1813" i="1"/>
  <c r="O1814" i="1"/>
  <c r="L1814" i="1"/>
  <c r="J1815" i="1"/>
  <c r="T1694" i="1"/>
  <c r="V1694" i="1"/>
  <c r="T1695" i="1"/>
  <c r="V1695" i="1"/>
  <c r="J1816" i="1"/>
  <c r="O1815" i="1"/>
  <c r="L1815" i="1"/>
  <c r="T1696" i="1"/>
  <c r="V1696" i="1"/>
  <c r="J1817" i="1"/>
  <c r="O1816" i="1"/>
  <c r="L1816" i="1"/>
  <c r="L1817" i="1"/>
  <c r="J1818" i="1"/>
  <c r="T1697" i="1"/>
  <c r="V1697" i="1"/>
  <c r="O1817" i="1"/>
  <c r="J1819" i="1"/>
  <c r="L1818" i="1"/>
  <c r="O1818" i="1"/>
  <c r="T1698" i="1"/>
  <c r="V1698" i="1"/>
  <c r="T1699" i="1"/>
  <c r="V1699" i="1"/>
  <c r="O1819" i="1"/>
  <c r="L1819" i="1"/>
  <c r="J1820" i="1"/>
  <c r="J1821" i="1"/>
  <c r="T1700" i="1"/>
  <c r="V1700" i="1"/>
  <c r="O1820" i="1"/>
  <c r="L1820" i="1"/>
  <c r="O1821" i="1"/>
  <c r="J1822" i="1"/>
  <c r="T1701" i="1"/>
  <c r="V1701" i="1"/>
  <c r="L1821" i="1"/>
  <c r="T1702" i="1"/>
  <c r="V1702" i="1"/>
  <c r="L1822" i="1"/>
  <c r="J1823" i="1"/>
  <c r="O1822" i="1"/>
  <c r="T1703" i="1"/>
  <c r="V1703" i="1"/>
  <c r="J1824" i="1"/>
  <c r="L1823" i="1"/>
  <c r="O1823" i="1"/>
  <c r="T1704" i="1"/>
  <c r="V1704" i="1"/>
  <c r="J1825" i="1"/>
  <c r="O1824" i="1"/>
  <c r="L1824" i="1"/>
  <c r="O1825" i="1"/>
  <c r="L1825" i="1"/>
  <c r="T1705" i="1"/>
  <c r="V1705" i="1"/>
  <c r="J1826" i="1"/>
  <c r="T1706" i="1"/>
  <c r="V1706" i="1"/>
  <c r="O1826" i="1"/>
  <c r="L1826" i="1"/>
  <c r="J1827" i="1"/>
  <c r="J1828" i="1"/>
  <c r="O1827" i="1"/>
  <c r="L1827" i="1"/>
  <c r="T1707" i="1"/>
  <c r="V1707" i="1"/>
  <c r="T1708" i="1"/>
  <c r="V1708" i="1"/>
  <c r="O1828" i="1"/>
  <c r="L1828" i="1"/>
  <c r="J1829" i="1"/>
  <c r="J1830" i="1"/>
  <c r="O1829" i="1"/>
  <c r="L1829" i="1"/>
  <c r="T1709" i="1"/>
  <c r="V1709" i="1"/>
  <c r="J1831" i="1"/>
  <c r="L1830" i="1"/>
  <c r="O1830" i="1"/>
  <c r="T1710" i="1"/>
  <c r="V1710" i="1"/>
  <c r="O1831" i="1"/>
  <c r="J1832" i="1"/>
  <c r="L1831" i="1"/>
  <c r="T1711" i="1"/>
  <c r="V1711" i="1"/>
  <c r="T1712" i="1"/>
  <c r="V1712" i="1"/>
  <c r="O1832" i="1"/>
  <c r="L1832" i="1"/>
  <c r="J1833" i="1"/>
  <c r="L1833" i="1"/>
  <c r="J1834" i="1"/>
  <c r="T1713" i="1"/>
  <c r="V1713" i="1"/>
  <c r="O1833" i="1"/>
  <c r="T1714" i="1"/>
  <c r="V1714" i="1"/>
  <c r="O1834" i="1"/>
  <c r="J1835" i="1"/>
  <c r="L1834" i="1"/>
  <c r="O1835" i="1"/>
  <c r="L1835" i="1"/>
  <c r="J1836" i="1"/>
  <c r="T1715" i="1"/>
  <c r="V1715" i="1"/>
  <c r="L1836" i="1"/>
  <c r="T1716" i="1"/>
  <c r="V1716" i="1"/>
  <c r="O1836" i="1"/>
  <c r="J1837" i="1"/>
  <c r="T1717" i="1"/>
  <c r="V1717" i="1"/>
  <c r="O1837" i="1"/>
  <c r="J1838" i="1"/>
  <c r="L1837" i="1"/>
  <c r="O1838" i="1"/>
  <c r="L1838" i="1"/>
  <c r="J1839" i="1"/>
  <c r="T1718" i="1"/>
  <c r="V1718" i="1"/>
  <c r="J1840" i="1"/>
  <c r="O1839" i="1"/>
  <c r="L1839" i="1"/>
  <c r="T1719" i="1"/>
  <c r="V1719" i="1"/>
  <c r="J1841" i="1"/>
  <c r="T1720" i="1"/>
  <c r="V1720" i="1"/>
  <c r="O1840" i="1"/>
  <c r="L1840" i="1"/>
  <c r="T1721" i="1"/>
  <c r="V1721" i="1"/>
  <c r="J1842" i="1"/>
  <c r="O1841" i="1"/>
  <c r="L1841" i="1"/>
  <c r="J1843" i="1"/>
  <c r="L1842" i="1"/>
  <c r="O1842" i="1"/>
  <c r="T1722" i="1"/>
  <c r="V1722" i="1"/>
  <c r="T1723" i="1"/>
  <c r="V1723" i="1"/>
  <c r="O1843" i="1"/>
  <c r="L1843" i="1"/>
  <c r="J1844" i="1"/>
  <c r="L1844" i="1"/>
  <c r="O1844" i="1"/>
  <c r="J1845" i="1"/>
  <c r="T1724" i="1"/>
  <c r="V1724" i="1"/>
  <c r="L1845" i="1"/>
  <c r="J1846" i="1"/>
  <c r="T1725" i="1"/>
  <c r="V1725" i="1"/>
  <c r="O1845" i="1"/>
  <c r="T1726" i="1"/>
  <c r="V1726" i="1"/>
  <c r="L1846" i="1"/>
  <c r="O1846" i="1"/>
  <c r="J1847" i="1"/>
  <c r="T1727" i="1"/>
  <c r="V1727" i="1"/>
  <c r="J1848" i="1"/>
  <c r="L1847" i="1"/>
  <c r="O1847" i="1"/>
  <c r="J1849" i="1"/>
  <c r="T1728" i="1"/>
  <c r="V1728" i="1"/>
  <c r="O1848" i="1"/>
  <c r="L1848" i="1"/>
  <c r="J1850" i="1"/>
  <c r="L1849" i="1"/>
  <c r="T1729" i="1"/>
  <c r="V1729" i="1"/>
  <c r="O1849" i="1"/>
  <c r="J1851" i="1"/>
  <c r="L1850" i="1"/>
  <c r="O1850" i="1"/>
  <c r="T1730" i="1"/>
  <c r="V1730" i="1"/>
  <c r="J1852" i="1"/>
  <c r="L1851" i="1"/>
  <c r="O1851" i="1"/>
  <c r="T1731" i="1"/>
  <c r="V1731" i="1"/>
  <c r="L1852" i="1"/>
  <c r="J1853" i="1"/>
  <c r="T1732" i="1"/>
  <c r="V1732" i="1"/>
  <c r="O1852" i="1"/>
  <c r="T1733" i="1"/>
  <c r="V1733" i="1"/>
  <c r="J1854" i="1"/>
  <c r="O1853" i="1"/>
  <c r="L1853" i="1"/>
  <c r="J1855" i="1"/>
  <c r="T1734" i="1"/>
  <c r="V1734" i="1"/>
  <c r="O1854" i="1"/>
  <c r="O1855" i="1"/>
  <c r="J1856" i="1"/>
  <c r="T1735" i="1"/>
  <c r="V1735" i="1"/>
  <c r="T1736" i="1"/>
  <c r="V1736" i="1"/>
  <c r="O1856" i="1"/>
  <c r="J1857" i="1"/>
  <c r="J1858" i="1"/>
  <c r="T1737" i="1"/>
  <c r="V1737" i="1"/>
  <c r="O1857" i="1"/>
  <c r="O1858" i="1"/>
  <c r="T1738" i="1"/>
  <c r="V1738" i="1"/>
</calcChain>
</file>

<file path=xl/sharedStrings.xml><?xml version="1.0" encoding="utf-8"?>
<sst xmlns="http://schemas.openxmlformats.org/spreadsheetml/2006/main" count="311" uniqueCount="49">
  <si>
    <t>Price</t>
  </si>
  <si>
    <t>S&amp;P</t>
  </si>
  <si>
    <t>Earnings</t>
  </si>
  <si>
    <t>Comp.</t>
  </si>
  <si>
    <t>Dividend</t>
  </si>
  <si>
    <t>Index</t>
  </si>
  <si>
    <t>Real</t>
  </si>
  <si>
    <t>Ratio</t>
  </si>
  <si>
    <t>Date</t>
  </si>
  <si>
    <t>P</t>
  </si>
  <si>
    <t>D</t>
  </si>
  <si>
    <t>E</t>
  </si>
  <si>
    <t>CPI</t>
  </si>
  <si>
    <t>NA</t>
  </si>
  <si>
    <t xml:space="preserve">  Consumer</t>
  </si>
  <si>
    <t xml:space="preserve">Date  </t>
  </si>
  <si>
    <t>Fraction</t>
  </si>
  <si>
    <t>Interest</t>
  </si>
  <si>
    <t>Long</t>
  </si>
  <si>
    <t>Rate GS10</t>
  </si>
  <si>
    <t>Cyclically</t>
  </si>
  <si>
    <t>Adjusted</t>
  </si>
  <si>
    <t>P/E10 or</t>
  </si>
  <si>
    <t>CAPE</t>
  </si>
  <si>
    <t>Stock Market Data Used in "Irrational Exuberance" Princeton University Press, 2000, 2005, 2015, updated</t>
  </si>
  <si>
    <t xml:space="preserve">Robert J. Shiller </t>
  </si>
  <si>
    <t>Total</t>
  </si>
  <si>
    <t>Return</t>
  </si>
  <si>
    <t>TR</t>
  </si>
  <si>
    <t>Scaled</t>
  </si>
  <si>
    <t>Total Return Price</t>
  </si>
  <si>
    <t xml:space="preserve">Cyclically </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</si>
  <si>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</si>
  <si>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P/E10 or</t>
  </si>
  <si>
    <t>TR CAPE</t>
  </si>
  <si>
    <t>Excess</t>
  </si>
  <si>
    <t>Yield</t>
  </si>
  <si>
    <t>Returns</t>
  </si>
  <si>
    <t>10 Year</t>
  </si>
  <si>
    <t>Bond</t>
  </si>
  <si>
    <t>Real 10 Year</t>
  </si>
  <si>
    <t>Real Return</t>
  </si>
  <si>
    <t>Monthly</t>
  </si>
  <si>
    <t xml:space="preserve">Excess Annualized </t>
  </si>
  <si>
    <t>Annualized Stock</t>
  </si>
  <si>
    <t xml:space="preserve">Annualized Bonds </t>
  </si>
  <si>
    <t>Jan/Feb CPI estimated</t>
  </si>
  <si>
    <t>Feb price is Feb 4th close</t>
  </si>
  <si>
    <t>Feb GS10 is Feb 4th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</si>
</sst>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0" formatCode="_(&quot;$&quot;* #,##0.00_);_(&quot;$&quot;* \(#,##0.00\);_(&quot;$&quot;* &quot;-&quot;??_);_(@_)"/>
    <numFmt numFmtId="171" formatCode="_(* #,##0.00_);_(* \(#,##0.00\);_(* &quot;-&quot;??_);_(@_)"/>
    <numFmt numFmtId="172" formatCode="[$-409]mmm\-yy;@"/>
    <numFmt numFmtId="178" formatCode="0.0000"/>
    <numFmt numFmtId="196" formatCode="_(* #,##0.00000_);_(* \(#,##0.00000\);_(* &quot;-&quot;??_);_(@_)"/>
  </numFmts>
  <fonts count="38" x14ac:knownFonts="1">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0"/>
      <color indexed="8"/>
      <name val="Arial"/>
      <family val="2"/>
    </font>
    <font>
      <sz val="10"/>
      <color indexed="8"/>
      <name val="Calibri"/>
      <family val="2"/>
    </font>
    <font>
      <b/>
      <sz val="10.5"/>
      <color indexed="8"/>
      <name val="Calibri"/>
      <family val="2"/>
    </font>
    <font>
      <sz val="11"/>
      <color indexed="8"/>
      <name val="Calibri"/>
      <family val="2"/>
      <scheme val="minor"/>
    </font>
    <font>
      <b/>
      <sz val="9"/>
      <color rgb="FFFF0000"/>
      <name val="Times New Roman"/>
      <family val="1"/>
    </font>
  </fonts>
  <fills count="21">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45"/>
      </patternFill>
    </fill>
    <fill>
      <patternFill patternType="solid">
        <fgColor indexed="42"/>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72" fontId="1" fillId="0" borderId="0" applyNumberFormat="0" applyFill="0" applyBorder="0" applyAlignment="0" applyProtection="0"/>
    <xf numFmtId="0" fontId="1"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2" borderId="0" applyNumberFormat="0" applyBorder="0" applyAlignment="0" applyProtection="0"/>
    <xf numFmtId="0" fontId="12" fillId="5" borderId="0" applyNumberFormat="0" applyBorder="0" applyAlignment="0" applyProtection="0"/>
    <xf numFmtId="0" fontId="12" fillId="3"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2" fillId="3"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6" borderId="0" applyNumberFormat="0" applyBorder="0" applyAlignment="0" applyProtection="0"/>
    <xf numFmtId="0" fontId="15" fillId="2" borderId="1" applyNumberFormat="0" applyAlignment="0" applyProtection="0"/>
    <xf numFmtId="0" fontId="16" fillId="17" borderId="2" applyNumberFormat="0" applyAlignment="0" applyProtection="0"/>
    <xf numFmtId="170" fontId="1" fillId="0" borderId="0" applyFont="0" applyFill="0" applyBorder="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2" fillId="3" borderId="1" applyNumberFormat="0" applyAlignment="0" applyProtection="0"/>
    <xf numFmtId="0" fontId="23" fillId="0" borderId="3" applyNumberFormat="0" applyFill="0" applyAlignment="0" applyProtection="0"/>
    <xf numFmtId="171" fontId="3" fillId="0" borderId="0" applyFont="0" applyFill="0" applyBorder="0" applyAlignment="0" applyProtection="0"/>
    <xf numFmtId="0" fontId="24" fillId="10" borderId="0" applyNumberFormat="0" applyBorder="0" applyAlignment="0" applyProtection="0"/>
    <xf numFmtId="0" fontId="1" fillId="0" borderId="0"/>
    <xf numFmtId="0" fontId="36" fillId="0" borderId="0"/>
    <xf numFmtId="172" fontId="1" fillId="0" borderId="0" applyNumberFormat="0" applyFill="0" applyBorder="0" applyAlignment="0" applyProtection="0"/>
    <xf numFmtId="0" fontId="29" fillId="0" borderId="0"/>
    <xf numFmtId="0" fontId="12" fillId="4"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64">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9" applyNumberFormat="1" applyFont="1"/>
    <xf numFmtId="2" fontId="2" fillId="18" borderId="0" xfId="39" applyNumberFormat="1" applyFont="1" applyFill="1"/>
    <xf numFmtId="2" fontId="4" fillId="0" borderId="0" xfId="39" applyNumberFormat="1" applyFont="1" applyAlignment="1">
      <alignment horizontal="center"/>
    </xf>
    <xf numFmtId="2" fontId="6" fillId="18" borderId="0" xfId="39" applyNumberFormat="1" applyFont="1" applyFill="1" applyAlignment="1">
      <alignment horizontal="center" vertical="center"/>
    </xf>
    <xf numFmtId="2" fontId="4" fillId="19" borderId="10" xfId="39" applyNumberFormat="1" applyFont="1" applyFill="1" applyBorder="1" applyAlignment="1">
      <alignment horizontal="center"/>
    </xf>
    <xf numFmtId="2" fontId="0" fillId="0" borderId="0" xfId="39" applyNumberFormat="1" applyFont="1"/>
    <xf numFmtId="2" fontId="4" fillId="19" borderId="11" xfId="39" applyNumberFormat="1" applyFont="1" applyFill="1" applyBorder="1" applyAlignment="1">
      <alignment horizontal="center"/>
    </xf>
    <xf numFmtId="2" fontId="2" fillId="0" borderId="0" xfId="39" applyNumberFormat="1" applyFont="1" applyAlignment="1">
      <alignment horizontal="center"/>
    </xf>
    <xf numFmtId="2" fontId="0" fillId="0" borderId="0" xfId="39" applyNumberFormat="1" applyFont="1" applyAlignment="1">
      <alignment horizontal="center"/>
    </xf>
    <xf numFmtId="2" fontId="4" fillId="19" borderId="12" xfId="39" applyNumberFormat="1" applyFont="1" applyFill="1" applyBorder="1" applyAlignment="1">
      <alignment horizontal="center"/>
    </xf>
    <xf numFmtId="2" fontId="4" fillId="19" borderId="13" xfId="39" applyNumberFormat="1" applyFont="1" applyFill="1" applyBorder="1" applyAlignment="1">
      <alignment horizontal="center"/>
    </xf>
    <xf numFmtId="2" fontId="2" fillId="0" borderId="0" xfId="39" applyNumberFormat="1" applyFont="1" applyAlignment="1">
      <alignment horizontal="right"/>
    </xf>
    <xf numFmtId="2" fontId="7" fillId="18" borderId="0" xfId="39" applyNumberFormat="1" applyFont="1" applyFill="1" applyAlignment="1">
      <alignment horizontal="center" vertical="center"/>
    </xf>
    <xf numFmtId="2" fontId="5" fillId="0" borderId="0" xfId="39" applyNumberFormat="1" applyFont="1" applyAlignment="1">
      <alignment horizontal="center"/>
    </xf>
    <xf numFmtId="2" fontId="2" fillId="0" borderId="0" xfId="39" applyNumberFormat="1" applyFont="1" applyFill="1"/>
    <xf numFmtId="2" fontId="9" fillId="18" borderId="0" xfId="39" applyNumberFormat="1" applyFont="1" applyFill="1" applyAlignment="1">
      <alignment horizontal="center"/>
    </xf>
    <xf numFmtId="0" fontId="2" fillId="0" borderId="0" xfId="0" applyFont="1" applyAlignment="1">
      <alignment vertical="top"/>
    </xf>
    <xf numFmtId="2" fontId="2" fillId="0" borderId="0" xfId="39" applyNumberFormat="1" applyFont="1" applyAlignment="1">
      <alignment horizontal="center" vertical="center"/>
    </xf>
    <xf numFmtId="2" fontId="0" fillId="0" borderId="0" xfId="39" applyNumberFormat="1" applyFont="1" applyAlignment="1">
      <alignment horizontal="center" vertical="center"/>
    </xf>
    <xf numFmtId="2" fontId="2" fillId="0" borderId="0" xfId="39"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9" applyNumberFormat="1" applyFont="1" applyAlignment="1">
      <alignment horizontal="center" vertical="center" wrapText="1"/>
    </xf>
    <xf numFmtId="2" fontId="30" fillId="0" borderId="0" xfId="39" applyNumberFormat="1" applyFont="1" applyAlignment="1">
      <alignment horizontal="center" vertical="center"/>
    </xf>
    <xf numFmtId="2" fontId="37" fillId="0" borderId="0" xfId="39" applyNumberFormat="1" applyFont="1" applyAlignment="1">
      <alignment horizontal="center" vertical="center"/>
    </xf>
    <xf numFmtId="2" fontId="31" fillId="0" borderId="0" xfId="39" applyNumberFormat="1" applyFont="1" applyAlignment="1">
      <alignment horizontal="center" vertical="center"/>
    </xf>
    <xf numFmtId="0" fontId="32" fillId="0" borderId="0" xfId="0" applyFont="1" applyAlignment="1">
      <alignment horizontal="center" vertical="center"/>
    </xf>
    <xf numFmtId="171" fontId="2" fillId="18" borderId="0" xfId="39" applyFont="1" applyFill="1"/>
    <xf numFmtId="171" fontId="2" fillId="18" borderId="0" xfId="39" applyFont="1" applyFill="1" applyAlignment="1">
      <alignment horizontal="center"/>
    </xf>
    <xf numFmtId="171" fontId="30" fillId="18" borderId="0" xfId="39" applyFont="1" applyFill="1" applyAlignment="1">
      <alignment horizontal="center" vertical="center"/>
    </xf>
    <xf numFmtId="171" fontId="3" fillId="18" borderId="0" xfId="39"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9" applyNumberFormat="1" applyFont="1" applyFill="1" applyAlignment="1">
      <alignment horizontal="center" vertical="center"/>
    </xf>
    <xf numFmtId="2" fontId="4" fillId="18" borderId="0" xfId="39" applyNumberFormat="1" applyFont="1" applyFill="1" applyAlignment="1">
      <alignment horizontal="center" vertical="center"/>
    </xf>
    <xf numFmtId="178" fontId="2" fillId="0" borderId="0" xfId="0" applyNumberFormat="1" applyFont="1" applyAlignment="1">
      <alignment horizontal="center" vertical="center"/>
    </xf>
    <xf numFmtId="196" fontId="0" fillId="0" borderId="0" xfId="39" applyNumberFormat="1" applyFont="1"/>
    <xf numFmtId="196" fontId="32" fillId="0" borderId="0" xfId="39"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78" fontId="4" fillId="0" borderId="0" xfId="0" applyNumberFormat="1" applyFont="1" applyAlignment="1">
      <alignment horizontal="center" vertical="center"/>
    </xf>
    <xf numFmtId="0" fontId="2" fillId="0" borderId="0" xfId="0" applyFont="1" applyFill="1"/>
    <xf numFmtId="2" fontId="2" fillId="0" borderId="0" xfId="39" applyNumberFormat="1" applyFont="1" applyFill="1" applyAlignment="1">
      <alignment horizontal="center"/>
    </xf>
    <xf numFmtId="2" fontId="2" fillId="0" borderId="0" xfId="39" applyNumberFormat="1" applyFont="1" applyFill="1" applyAlignment="1">
      <alignment horizontal="center" vertical="center"/>
    </xf>
    <xf numFmtId="171" fontId="2" fillId="0" borderId="0" xfId="39" applyFont="1" applyFill="1"/>
    <xf numFmtId="2" fontId="4" fillId="0" borderId="13" xfId="39" applyNumberFormat="1" applyFont="1" applyFill="1" applyBorder="1" applyAlignment="1">
      <alignment horizontal="center"/>
    </xf>
    <xf numFmtId="2" fontId="4" fillId="0" borderId="0" xfId="39" applyNumberFormat="1" applyFont="1" applyFill="1" applyAlignment="1">
      <alignment horizontal="center"/>
    </xf>
    <xf numFmtId="2" fontId="6" fillId="0" borderId="0" xfId="39" applyNumberFormat="1" applyFont="1" applyFill="1" applyAlignment="1">
      <alignment horizontal="center" vertical="center"/>
    </xf>
    <xf numFmtId="10" fontId="4" fillId="0" borderId="0" xfId="47" applyNumberFormat="1" applyFont="1" applyFill="1" applyAlignment="1">
      <alignment horizontal="center" vertical="center"/>
    </xf>
    <xf numFmtId="10" fontId="2" fillId="0" borderId="0" xfId="47" applyNumberFormat="1" applyFont="1" applyFill="1" applyAlignment="1">
      <alignment horizontal="center" vertical="center"/>
    </xf>
    <xf numFmtId="196" fontId="0" fillId="0" borderId="0" xfId="39" applyNumberFormat="1" applyFont="1" applyFill="1"/>
    <xf numFmtId="10" fontId="0" fillId="0" borderId="0" xfId="0" applyNumberFormat="1" applyFill="1"/>
    <xf numFmtId="0" fontId="0" fillId="0" borderId="0" xfId="0" applyFill="1"/>
    <xf numFmtId="2" fontId="2" fillId="20" borderId="0" xfId="39" applyNumberFormat="1" applyFont="1" applyFill="1" applyAlignment="1">
      <alignment horizontal="center"/>
    </xf>
    <xf numFmtId="2" fontId="2" fillId="20" borderId="0" xfId="39" applyNumberFormat="1" applyFont="1" applyFill="1" applyAlignment="1">
      <alignment horizontal="center" wrapText="1"/>
    </xf>
    <xf numFmtId="2" fontId="2" fillId="20" borderId="0" xfId="0" applyNumberFormat="1" applyFont="1" applyFill="1" applyAlignment="1">
      <alignment horizontal="center"/>
    </xf>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cellXfs>
  <cellStyles count="53">
    <cellStyle name="_x000a_bidires=100_x000d_" xfId="1" xr:uid="{89DE2766-4726-452A-A0CF-94C65FFC0273}"/>
    <cellStyle name="_x000a_bidires=100_x000d_ 2" xfId="2" xr:uid="{6CABE108-A474-4B3E-A2DB-0ACFF53BAE0A}"/>
    <cellStyle name="20% - Accent1 2" xfId="3" xr:uid="{33AE7524-3615-4DA7-A0A3-A4AE38F15ECC}"/>
    <cellStyle name="20% - Accent2 2" xfId="4" xr:uid="{2BFA078E-453F-41A2-9E7B-699BE4DEEBA4}"/>
    <cellStyle name="20% - Accent3 2" xfId="5" xr:uid="{259BAAA8-C0AB-41E1-8D22-4B5F96672CDD}"/>
    <cellStyle name="20% - Accent4 2" xfId="6" xr:uid="{58F8CB34-1196-444B-A584-E1B24E1584AC}"/>
    <cellStyle name="20% - Accent5 2" xfId="7" xr:uid="{30CA09F7-341D-4F63-ADE5-70B6F1529A72}"/>
    <cellStyle name="20% - Accent6 2" xfId="8" xr:uid="{698D0E8C-248A-4853-A0C2-BAF0E85E1BE9}"/>
    <cellStyle name="40% - Accent1 2" xfId="9" xr:uid="{D61D71B1-1A5C-48B9-A5DF-13383BB1158B}"/>
    <cellStyle name="40% - Accent2 2" xfId="10" xr:uid="{142ABC40-D8B1-4078-BA6B-9FDBF9A12A25}"/>
    <cellStyle name="40% - Accent3 2" xfId="11" xr:uid="{A27B819C-6F10-4E4A-9A57-FD72C599DFEF}"/>
    <cellStyle name="40% - Accent4 2" xfId="12" xr:uid="{9AA9FBD8-1A6D-4D1B-AB36-EEDCB7FE1E0B}"/>
    <cellStyle name="40% - Accent5 2" xfId="13" xr:uid="{5D2D4C5A-5E8B-4122-87FF-FAC9A9677EB9}"/>
    <cellStyle name="40% - Accent6 2" xfId="14" xr:uid="{50341257-4034-4FFF-A246-E18DA00857C1}"/>
    <cellStyle name="60% - Accent1 2" xfId="15" xr:uid="{3C1F73D2-2BB4-469E-9387-4EE1BC4AC741}"/>
    <cellStyle name="60% - Accent2 2" xfId="16" xr:uid="{92A08C9D-7757-4B1D-87AD-3E9711EEAB22}"/>
    <cellStyle name="60% - Accent3 2" xfId="17" xr:uid="{4BA31771-6E91-4309-A11E-62A6681825DD}"/>
    <cellStyle name="60% - Accent4 2" xfId="18" xr:uid="{4EFD0FFB-2300-49FD-BF5B-527C02C9C11D}"/>
    <cellStyle name="60% - Accent5 2" xfId="19" xr:uid="{279854E1-5EDF-41DA-8667-4531EEB9D057}"/>
    <cellStyle name="60% - Accent6 2" xfId="20" xr:uid="{53C969F0-84C5-40AB-B80A-90A0F50AF885}"/>
    <cellStyle name="Accent1 2" xfId="21" xr:uid="{89D0FE1A-57C0-494D-856D-3529A7681328}"/>
    <cellStyle name="Accent2 2" xfId="22" xr:uid="{A5FB2670-747B-421C-B44C-0398D6F4E2E1}"/>
    <cellStyle name="Accent3 2" xfId="23" xr:uid="{189AD293-7E5C-498F-8272-8EF3AF64DAA6}"/>
    <cellStyle name="Accent4 2" xfId="24" xr:uid="{A642E436-0AAE-4E9E-AE38-D91AA5F0ED9D}"/>
    <cellStyle name="Accent5 2" xfId="25" xr:uid="{70F2EBCC-C6D1-4324-BC43-D0B5E2C391DF}"/>
    <cellStyle name="Accent6 2" xfId="26" xr:uid="{6C94D66A-E75E-49B6-8A9E-78947554409F}"/>
    <cellStyle name="Bad 2" xfId="27" xr:uid="{5756497F-A519-49CB-A51C-8B9AD89E14A7}"/>
    <cellStyle name="Calculation 2" xfId="28" xr:uid="{603FB83F-5520-4BCD-A8B6-34E895BF4AAA}"/>
    <cellStyle name="Check Cell 2" xfId="29" xr:uid="{1DB3810D-8EA1-4312-9C58-358EE3729471}"/>
    <cellStyle name="Currency 2" xfId="30" xr:uid="{D528A78E-41D6-4C83-B3FF-001FA63A995C}"/>
    <cellStyle name="Explanatory Text 2" xfId="31" xr:uid="{FDEAEE22-54D9-4FD8-9987-67767A14FE72}"/>
    <cellStyle name="Good 2" xfId="32" xr:uid="{DA51882E-3C79-40DC-8AE7-8F8A96B6E59F}"/>
    <cellStyle name="Heading 1 2" xfId="33" xr:uid="{3410E316-96F4-4DE1-AC39-D08CD46CD48E}"/>
    <cellStyle name="Heading 2 2" xfId="34" xr:uid="{4138D653-CD00-4DCE-8432-918E0EE70579}"/>
    <cellStyle name="Heading 3 2" xfId="35" xr:uid="{BFA05EF1-E7FC-46F3-AE4E-087AE0123F96}"/>
    <cellStyle name="Heading 4 2" xfId="36" xr:uid="{ED539389-0865-4699-BF78-DFDBFA512ABF}"/>
    <cellStyle name="Input 2" xfId="37" xr:uid="{87253CD8-2A53-4285-A4E0-A1DFC592624F}"/>
    <cellStyle name="Linked Cell 2" xfId="38" xr:uid="{C92F20CF-464D-4A68-9C62-1CC52AC19C69}"/>
    <cellStyle name="Millares" xfId="39" builtinId="3"/>
    <cellStyle name="Neutral 2" xfId="40" xr:uid="{67E0AA09-9D31-417A-AF9F-123EC35A71A7}"/>
    <cellStyle name="Normal" xfId="0" builtinId="0"/>
    <cellStyle name="Normal 2" xfId="41" xr:uid="{407CD1EF-06A4-4AAB-8899-A6CFE81A9D35}"/>
    <cellStyle name="Normal 3" xfId="42" xr:uid="{3BF56CA3-5355-478E-80A8-1C542FA21B8A}"/>
    <cellStyle name="Normal 4" xfId="43" xr:uid="{7CD8B909-1C5B-4EC7-9AE8-310E90B4B36B}"/>
    <cellStyle name="Normal 5" xfId="44" xr:uid="{F1B3EF25-9F95-4E45-9257-A1000A48D9F8}"/>
    <cellStyle name="Note 2" xfId="45" xr:uid="{9FCF8424-A298-4364-B5C2-ED22BC11C08B}"/>
    <cellStyle name="Output 2" xfId="46" xr:uid="{6371E583-25A4-4168-8ACF-B76CF61CC208}"/>
    <cellStyle name="Porcentaje" xfId="47" builtinId="5"/>
    <cellStyle name="Style 1" xfId="48" xr:uid="{F42158D8-550C-4A60-956F-B3ABE1B74488}"/>
    <cellStyle name="Title 2" xfId="49" xr:uid="{7A48E6B2-C18A-4142-A3F8-E40EE2EC9C70}"/>
    <cellStyle name="Total 2" xfId="50" xr:uid="{287AA099-DC79-426D-8667-BD5604C35381}"/>
    <cellStyle name="Warning Text 2" xfId="51" xr:uid="{557533FB-55F5-4843-B51D-4DD710B1C6A7}"/>
    <cellStyle name="Обычный_RTS_select_issues" xfId="52" xr:uid="{9F2F315E-5F6B-410A-8055-C6767D72F1B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2.xml"/><Relationship Id="rId4" Type="http://schemas.openxmlformats.org/officeDocument/2006/relationships/chartsheet" Target="chart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Data!$F$9:$F$1882</c:f>
              <c:numCache>
                <c:formatCode>0.00</c:formatCode>
                <c:ptCount val="1874"/>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pt idx="1840">
                  <c:v>2024.3749999998606</c:v>
                </c:pt>
                <c:pt idx="1841">
                  <c:v>2024.4583333331939</c:v>
                </c:pt>
                <c:pt idx="1842">
                  <c:v>2024.5416666665271</c:v>
                </c:pt>
                <c:pt idx="1843">
                  <c:v>2024.6249999998604</c:v>
                </c:pt>
                <c:pt idx="1844">
                  <c:v>2024.7083333331937</c:v>
                </c:pt>
                <c:pt idx="1845">
                  <c:v>2024.7916666665269</c:v>
                </c:pt>
                <c:pt idx="1846">
                  <c:v>2024.8749999998602</c:v>
                </c:pt>
                <c:pt idx="1847">
                  <c:v>2024.9583333331934</c:v>
                </c:pt>
                <c:pt idx="1848">
                  <c:v>2025.0416666665267</c:v>
                </c:pt>
                <c:pt idx="1849">
                  <c:v>2025.1249999998599</c:v>
                </c:pt>
              </c:numCache>
            </c:numRef>
          </c:xVal>
          <c:yVal>
            <c:numRef>
              <c:f>Data!$H$9:$H$1882</c:f>
              <c:numCache>
                <c:formatCode>0.00</c:formatCode>
                <c:ptCount val="1874"/>
                <c:pt idx="0">
                  <c:v>112.45605601633621</c:v>
                </c:pt>
                <c:pt idx="1">
                  <c:v>110.59868972658869</c:v>
                </c:pt>
                <c:pt idx="2">
                  <c:v>111.64782718097001</c:v>
                </c:pt>
                <c:pt idx="3">
                  <c:v>119.14474716713148</c:v>
                </c:pt>
                <c:pt idx="4">
                  <c:v>125.00180007244487</c:v>
                </c:pt>
                <c:pt idx="5">
                  <c:v>125.92571472237657</c:v>
                </c:pt>
                <c:pt idx="6">
                  <c:v>123.5744046964401</c:v>
                </c:pt>
                <c:pt idx="7">
                  <c:v>127.1437727176485</c:v>
                </c:pt>
                <c:pt idx="8">
                  <c:v>125.46014761174263</c:v>
                </c:pt>
                <c:pt idx="9">
                  <c:v>117.14970561879267</c:v>
                </c:pt>
                <c:pt idx="10">
                  <c:v>118.42584620287538</c:v>
                </c:pt>
                <c:pt idx="11">
                  <c:v>118.24873852056048</c:v>
                </c:pt>
                <c:pt idx="12">
                  <c:v>121.2423774704481</c:v>
                </c:pt>
                <c:pt idx="13">
                  <c:v>121.74131729542937</c:v>
                </c:pt>
                <c:pt idx="14">
                  <c:v>123.87053249377931</c:v>
                </c:pt>
                <c:pt idx="15">
                  <c:v>124.54317851647676</c:v>
                </c:pt>
                <c:pt idx="16">
                  <c:v>124.54317851647676</c:v>
                </c:pt>
                <c:pt idx="17">
                  <c:v>124.24150833804255</c:v>
                </c:pt>
                <c:pt idx="18">
                  <c:v>125.34518169013383</c:v>
                </c:pt>
                <c:pt idx="19">
                  <c:v>122.95953161853323</c:v>
                </c:pt>
                <c:pt idx="20">
                  <c:v>119.88215716828668</c:v>
                </c:pt>
                <c:pt idx="21">
                  <c:v>123.06186750797791</c:v>
                </c:pt>
                <c:pt idx="22">
                  <c:v>119.01326904566795</c:v>
                </c:pt>
                <c:pt idx="23">
                  <c:v>123.69143359245308</c:v>
                </c:pt>
                <c:pt idx="24">
                  <c:v>124.66730289101288</c:v>
                </c:pt>
                <c:pt idx="25">
                  <c:v>122.93165382744759</c:v>
                </c:pt>
                <c:pt idx="26">
                  <c:v>121.97684486568102</c:v>
                </c:pt>
                <c:pt idx="27">
                  <c:v>120.30592918258947</c:v>
                </c:pt>
                <c:pt idx="28">
                  <c:v>123.20349894317317</c:v>
                </c:pt>
                <c:pt idx="29">
                  <c:v>125.17739259331536</c:v>
                </c:pt>
                <c:pt idx="30">
                  <c:v>124.92603236722435</c:v>
                </c:pt>
                <c:pt idx="31">
                  <c:v>124.92603236722435</c:v>
                </c:pt>
                <c:pt idx="32">
                  <c:v>115.37434377576655</c:v>
                </c:pt>
                <c:pt idx="33">
                  <c:v>107.76904162624362</c:v>
                </c:pt>
                <c:pt idx="34">
                  <c:v>107.23608387876824</c:v>
                </c:pt>
                <c:pt idx="35">
                  <c:v>114.57311000907076</c:v>
                </c:pt>
                <c:pt idx="36">
                  <c:v>118.93630243650846</c:v>
                </c:pt>
                <c:pt idx="37">
                  <c:v>122.50949607194005</c:v>
                </c:pt>
                <c:pt idx="38">
                  <c:v>120.72289925422427</c:v>
                </c:pt>
                <c:pt idx="39">
                  <c:v>119.23898326735869</c:v>
                </c:pt>
                <c:pt idx="40">
                  <c:v>117.04298795772762</c:v>
                </c:pt>
                <c:pt idx="41">
                  <c:v>119.33929897317785</c:v>
                </c:pt>
                <c:pt idx="42">
                  <c:v>118.38438962854119</c:v>
                </c:pt>
                <c:pt idx="43">
                  <c:v>119.60687587670515</c:v>
                </c:pt>
                <c:pt idx="44">
                  <c:v>121.47991420139628</c:v>
                </c:pt>
                <c:pt idx="45">
                  <c:v>123.1998407503347</c:v>
                </c:pt>
                <c:pt idx="46">
                  <c:v>125.31420434134513</c:v>
                </c:pt>
                <c:pt idx="47">
                  <c:v>124.49157280299931</c:v>
                </c:pt>
                <c:pt idx="48">
                  <c:v>124.49157280299931</c:v>
                </c:pt>
                <c:pt idx="49">
                  <c:v>124.21736229021738</c:v>
                </c:pt>
                <c:pt idx="50">
                  <c:v>125.86262536690899</c:v>
                </c:pt>
                <c:pt idx="51">
                  <c:v>126.46341269074092</c:v>
                </c:pt>
                <c:pt idx="52">
                  <c:v>124.63256185503585</c:v>
                </c:pt>
                <c:pt idx="53">
                  <c:v>124.21029396104998</c:v>
                </c:pt>
                <c:pt idx="54">
                  <c:v>124.49387910707978</c:v>
                </c:pt>
                <c:pt idx="55">
                  <c:v>124.00189042720983</c:v>
                </c:pt>
                <c:pt idx="56">
                  <c:v>123.92670881502019</c:v>
                </c:pt>
                <c:pt idx="57">
                  <c:v>121.94161279281163</c:v>
                </c:pt>
                <c:pt idx="58">
                  <c:v>124.99526191932823</c:v>
                </c:pt>
                <c:pt idx="59">
                  <c:v>126.08240252087867</c:v>
                </c:pt>
                <c:pt idx="60">
                  <c:v>129.80806501041175</c:v>
                </c:pt>
                <c:pt idx="61">
                  <c:v>131.55436184911682</c:v>
                </c:pt>
                <c:pt idx="62">
                  <c:v>131.26331237599931</c:v>
                </c:pt>
                <c:pt idx="63">
                  <c:v>127.43258320812741</c:v>
                </c:pt>
                <c:pt idx="64">
                  <c:v>127.23858618418699</c:v>
                </c:pt>
                <c:pt idx="65">
                  <c:v>129.90138388833444</c:v>
                </c:pt>
                <c:pt idx="66">
                  <c:v>128.33630697401713</c:v>
                </c:pt>
                <c:pt idx="67">
                  <c:v>121.86513433251616</c:v>
                </c:pt>
                <c:pt idx="68">
                  <c:v>113.36329959399689</c:v>
                </c:pt>
                <c:pt idx="69">
                  <c:v>110.6993291676546</c:v>
                </c:pt>
                <c:pt idx="70">
                  <c:v>107.60942590481442</c:v>
                </c:pt>
                <c:pt idx="71">
                  <c:v>105.11719997352444</c:v>
                </c:pt>
                <c:pt idx="72">
                  <c:v>102.42391966799069</c:v>
                </c:pt>
                <c:pt idx="73">
                  <c:v>98.94604365514877</c:v>
                </c:pt>
                <c:pt idx="74">
                  <c:v>98.298339906889623</c:v>
                </c:pt>
                <c:pt idx="75">
                  <c:v>88.680116553924947</c:v>
                </c:pt>
                <c:pt idx="76">
                  <c:v>87.096218067705806</c:v>
                </c:pt>
                <c:pt idx="77">
                  <c:v>85.453199521723619</c:v>
                </c:pt>
                <c:pt idx="78">
                  <c:v>88.375479096099511</c:v>
                </c:pt>
                <c:pt idx="79">
                  <c:v>98.250147959183693</c:v>
                </c:pt>
                <c:pt idx="80">
                  <c:v>105.39410412015211</c:v>
                </c:pt>
                <c:pt idx="81">
                  <c:v>107.67113723385908</c:v>
                </c:pt>
                <c:pt idx="82">
                  <c:v>108.16510931244261</c:v>
                </c:pt>
                <c:pt idx="83">
                  <c:v>107.83331449860076</c:v>
                </c:pt>
                <c:pt idx="84">
                  <c:v>111.16906788315931</c:v>
                </c:pt>
                <c:pt idx="85">
                  <c:v>109.90699309954253</c:v>
                </c:pt>
                <c:pt idx="86">
                  <c:v>114.36377450047554</c:v>
                </c:pt>
                <c:pt idx="87">
                  <c:v>118.80468892428924</c:v>
                </c:pt>
                <c:pt idx="88">
                  <c:v>123.1332078716362</c:v>
                </c:pt>
                <c:pt idx="89">
                  <c:v>128.57034112397486</c:v>
                </c:pt>
                <c:pt idx="90">
                  <c:v>129.73629438797678</c:v>
                </c:pt>
                <c:pt idx="91">
                  <c:v>127.18849316082181</c:v>
                </c:pt>
                <c:pt idx="92">
                  <c:v>129.76912925393995</c:v>
                </c:pt>
                <c:pt idx="93">
                  <c:v>129.73629438797678</c:v>
                </c:pt>
                <c:pt idx="94">
                  <c:v>130.83257586515916</c:v>
                </c:pt>
                <c:pt idx="95">
                  <c:v>133.10420774651774</c:v>
                </c:pt>
                <c:pt idx="96">
                  <c:v>136.53181933193028</c:v>
                </c:pt>
                <c:pt idx="97">
                  <c:v>139.88151482989639</c:v>
                </c:pt>
                <c:pt idx="98">
                  <c:v>139.20143591104625</c:v>
                </c:pt>
                <c:pt idx="99">
                  <c:v>145.45010527662953</c:v>
                </c:pt>
                <c:pt idx="100">
                  <c:v>152.0088633395014</c:v>
                </c:pt>
                <c:pt idx="101">
                  <c:v>154.5776581728137</c:v>
                </c:pt>
                <c:pt idx="102">
                  <c:v>155.86695631766133</c:v>
                </c:pt>
                <c:pt idx="103">
                  <c:v>157.02438421110935</c:v>
                </c:pt>
                <c:pt idx="104">
                  <c:v>157.32389721760404</c:v>
                </c:pt>
                <c:pt idx="105">
                  <c:v>165.1921187229091</c:v>
                </c:pt>
                <c:pt idx="106">
                  <c:v>165.22745532766675</c:v>
                </c:pt>
                <c:pt idx="107">
                  <c:v>160.04289884911987</c:v>
                </c:pt>
                <c:pt idx="108">
                  <c:v>161.47321424887963</c:v>
                </c:pt>
                <c:pt idx="109">
                  <c:v>164.31716518476983</c:v>
                </c:pt>
                <c:pt idx="110">
                  <c:v>165.8981529176319</c:v>
                </c:pt>
                <c:pt idx="111">
                  <c:v>168.50045041431724</c:v>
                </c:pt>
                <c:pt idx="112">
                  <c:v>159.8651038363023</c:v>
                </c:pt>
                <c:pt idx="113">
                  <c:v>163.84610312625634</c:v>
                </c:pt>
                <c:pt idx="114">
                  <c:v>171.3713938752702</c:v>
                </c:pt>
                <c:pt idx="115">
                  <c:v>177.52844994264521</c:v>
                </c:pt>
                <c:pt idx="116">
                  <c:v>175.37798996241369</c:v>
                </c:pt>
                <c:pt idx="117">
                  <c:v>180.45650318526353</c:v>
                </c:pt>
                <c:pt idx="118">
                  <c:v>188.01744916596562</c:v>
                </c:pt>
                <c:pt idx="119">
                  <c:v>193.7681712836395</c:v>
                </c:pt>
                <c:pt idx="120">
                  <c:v>207.4559733221617</c:v>
                </c:pt>
                <c:pt idx="121">
                  <c:v>204.71740014042052</c:v>
                </c:pt>
                <c:pt idx="122">
                  <c:v>207.03996383731345</c:v>
                </c:pt>
                <c:pt idx="123">
                  <c:v>204.33435261664457</c:v>
                </c:pt>
                <c:pt idx="124">
                  <c:v>215.66662899720151</c:v>
                </c:pt>
                <c:pt idx="125">
                  <c:v>218.32098750793628</c:v>
                </c:pt>
                <c:pt idx="126">
                  <c:v>208.60500628869659</c:v>
                </c:pt>
                <c:pt idx="127">
                  <c:v>199.72161224489798</c:v>
                </c:pt>
                <c:pt idx="128">
                  <c:v>193.80587521074455</c:v>
                </c:pt>
                <c:pt idx="129">
                  <c:v>188.93883265666148</c:v>
                </c:pt>
                <c:pt idx="130">
                  <c:v>191.9453388087214</c:v>
                </c:pt>
                <c:pt idx="131">
                  <c:v>186.36372960265194</c:v>
                </c:pt>
                <c:pt idx="132">
                  <c:v>183.57292499961721</c:v>
                </c:pt>
                <c:pt idx="133">
                  <c:v>177.87899854993006</c:v>
                </c:pt>
                <c:pt idx="134">
                  <c:v>177.57178093585418</c:v>
                </c:pt>
                <c:pt idx="135">
                  <c:v>175.94235123076575</c:v>
                </c:pt>
                <c:pt idx="136">
                  <c:v>172.23247126629639</c:v>
                </c:pt>
                <c:pt idx="137">
                  <c:v>169.78376087204049</c:v>
                </c:pt>
                <c:pt idx="138">
                  <c:v>180.97982970188764</c:v>
                </c:pt>
                <c:pt idx="139">
                  <c:v>184.72951446993142</c:v>
                </c:pt>
                <c:pt idx="140">
                  <c:v>191.70379118334432</c:v>
                </c:pt>
                <c:pt idx="141">
                  <c:v>188.22426600467509</c:v>
                </c:pt>
                <c:pt idx="142">
                  <c:v>181.86193744366818</c:v>
                </c:pt>
                <c:pt idx="143">
                  <c:v>184.54081628443382</c:v>
                </c:pt>
                <c:pt idx="144">
                  <c:v>183.59283263913707</c:v>
                </c:pt>
                <c:pt idx="145">
                  <c:v>177.79273746644327</c:v>
                </c:pt>
                <c:pt idx="146">
                  <c:v>181.69686534854358</c:v>
                </c:pt>
                <c:pt idx="147">
                  <c:v>187.27271105415494</c:v>
                </c:pt>
                <c:pt idx="148">
                  <c:v>185.86995204081634</c:v>
                </c:pt>
                <c:pt idx="149">
                  <c:v>193.10458165595583</c:v>
                </c:pt>
                <c:pt idx="150">
                  <c:v>193.99920511286305</c:v>
                </c:pt>
                <c:pt idx="151">
                  <c:v>185.19644885992335</c:v>
                </c:pt>
                <c:pt idx="152">
                  <c:v>189.15844473657569</c:v>
                </c:pt>
                <c:pt idx="153">
                  <c:v>184.02756468042986</c:v>
                </c:pt>
                <c:pt idx="154">
                  <c:v>188.70823343506359</c:v>
                </c:pt>
                <c:pt idx="155">
                  <c:v>182.65932999879101</c:v>
                </c:pt>
                <c:pt idx="156">
                  <c:v>177.18639127223545</c:v>
                </c:pt>
                <c:pt idx="157">
                  <c:v>181.97521265797155</c:v>
                </c:pt>
                <c:pt idx="158">
                  <c:v>181.2910953171521</c:v>
                </c:pt>
                <c:pt idx="159">
                  <c:v>176.72471229669736</c:v>
                </c:pt>
                <c:pt idx="160">
                  <c:v>165.89843948887236</c:v>
                </c:pt>
                <c:pt idx="161">
                  <c:v>159.11979357427325</c:v>
                </c:pt>
                <c:pt idx="162">
                  <c:v>160.84823635269453</c:v>
                </c:pt>
                <c:pt idx="163">
                  <c:v>170.94633190846909</c:v>
                </c:pt>
                <c:pt idx="164">
                  <c:v>167.35609614502496</c:v>
                </c:pt>
                <c:pt idx="165">
                  <c:v>163.68606076349243</c:v>
                </c:pt>
                <c:pt idx="166">
                  <c:v>164.01201873586234</c:v>
                </c:pt>
                <c:pt idx="167">
                  <c:v>165.51622790518925</c:v>
                </c:pt>
                <c:pt idx="168">
                  <c:v>161.70248993502361</c:v>
                </c:pt>
                <c:pt idx="169">
                  <c:v>164.76609698292378</c:v>
                </c:pt>
                <c:pt idx="170">
                  <c:v>168.98447244340514</c:v>
                </c:pt>
                <c:pt idx="171">
                  <c:v>166.66034929623893</c:v>
                </c:pt>
                <c:pt idx="172">
                  <c:v>168.63017255216039</c:v>
                </c:pt>
                <c:pt idx="173">
                  <c:v>171.89401607248075</c:v>
                </c:pt>
                <c:pt idx="174">
                  <c:v>176.16767485890472</c:v>
                </c:pt>
                <c:pt idx="175">
                  <c:v>186.0425445258837</c:v>
                </c:pt>
                <c:pt idx="176">
                  <c:v>185.88538947372922</c:v>
                </c:pt>
                <c:pt idx="177">
                  <c:v>196.67873466897797</c:v>
                </c:pt>
                <c:pt idx="178">
                  <c:v>206.97726821987911</c:v>
                </c:pt>
                <c:pt idx="179">
                  <c:v>200.62083486431661</c:v>
                </c:pt>
                <c:pt idx="180">
                  <c:v>205.39728907316245</c:v>
                </c:pt>
                <c:pt idx="181">
                  <c:v>209.34723693995403</c:v>
                </c:pt>
                <c:pt idx="182">
                  <c:v>207.4720798642268</c:v>
                </c:pt>
                <c:pt idx="183">
                  <c:v>207.16991788991626</c:v>
                </c:pt>
                <c:pt idx="184">
                  <c:v>208.20168875455255</c:v>
                </c:pt>
                <c:pt idx="185">
                  <c:v>220.49712371490492</c:v>
                </c:pt>
                <c:pt idx="186">
                  <c:v>221.05876515174606</c:v>
                </c:pt>
                <c:pt idx="187">
                  <c:v>219.968273902855</c:v>
                </c:pt>
                <c:pt idx="188">
                  <c:v>225.70301474948437</c:v>
                </c:pt>
                <c:pt idx="189">
                  <c:v>231.43775559611376</c:v>
                </c:pt>
                <c:pt idx="190">
                  <c:v>237.17249644274312</c:v>
                </c:pt>
                <c:pt idx="191">
                  <c:v>228.21061267561089</c:v>
                </c:pt>
                <c:pt idx="192">
                  <c:v>220.40709096697049</c:v>
                </c:pt>
                <c:pt idx="193">
                  <c:v>216.25258239327974</c:v>
                </c:pt>
                <c:pt idx="194">
                  <c:v>221.32710147471047</c:v>
                </c:pt>
                <c:pt idx="195">
                  <c:v>226.40162055614127</c:v>
                </c:pt>
                <c:pt idx="196">
                  <c:v>230.30509677262646</c:v>
                </c:pt>
                <c:pt idx="197">
                  <c:v>226.33201276715789</c:v>
                </c:pt>
                <c:pt idx="198">
                  <c:v>223.46222089422497</c:v>
                </c:pt>
                <c:pt idx="199">
                  <c:v>215.27215874014144</c:v>
                </c:pt>
                <c:pt idx="200">
                  <c:v>215.06739685347591</c:v>
                </c:pt>
                <c:pt idx="201">
                  <c:v>205.39728907316245</c:v>
                </c:pt>
                <c:pt idx="202">
                  <c:v>206.88423947371527</c:v>
                </c:pt>
                <c:pt idx="203">
                  <c:v>200.98399102772976</c:v>
                </c:pt>
                <c:pt idx="204">
                  <c:v>200.20777459481127</c:v>
                </c:pt>
                <c:pt idx="205">
                  <c:v>201.36536482474637</c:v>
                </c:pt>
                <c:pt idx="206">
                  <c:v>193.73788888441507</c:v>
                </c:pt>
                <c:pt idx="207">
                  <c:v>196.76274188615665</c:v>
                </c:pt>
                <c:pt idx="208">
                  <c:v>201.80972039228453</c:v>
                </c:pt>
                <c:pt idx="209">
                  <c:v>197.89238812625845</c:v>
                </c:pt>
                <c:pt idx="210">
                  <c:v>200.63867752733896</c:v>
                </c:pt>
                <c:pt idx="211">
                  <c:v>204.93250136547269</c:v>
                </c:pt>
                <c:pt idx="212">
                  <c:v>210.00702044690343</c:v>
                </c:pt>
                <c:pt idx="213">
                  <c:v>206.40797433155649</c:v>
                </c:pt>
                <c:pt idx="214">
                  <c:v>199.83986963668011</c:v>
                </c:pt>
                <c:pt idx="215">
                  <c:v>196.02613166651443</c:v>
                </c:pt>
                <c:pt idx="216">
                  <c:v>206.97726821987911</c:v>
                </c:pt>
                <c:pt idx="217">
                  <c:v>211.86936864747625</c:v>
                </c:pt>
                <c:pt idx="218">
                  <c:v>210.00231911106749</c:v>
                </c:pt>
                <c:pt idx="219">
                  <c:v>209.59769036518873</c:v>
                </c:pt>
                <c:pt idx="220">
                  <c:v>220.64402075183659</c:v>
                </c:pt>
                <c:pt idx="221">
                  <c:v>224.37672035102182</c:v>
                </c:pt>
                <c:pt idx="222">
                  <c:v>219.81453195201763</c:v>
                </c:pt>
                <c:pt idx="223">
                  <c:v>222.71774275138392</c:v>
                </c:pt>
                <c:pt idx="224">
                  <c:v>225.29339040329654</c:v>
                </c:pt>
                <c:pt idx="225">
                  <c:v>221.19714694141845</c:v>
                </c:pt>
                <c:pt idx="226">
                  <c:v>219.14902521047935</c:v>
                </c:pt>
                <c:pt idx="227">
                  <c:v>215.26249280749113</c:v>
                </c:pt>
                <c:pt idx="228">
                  <c:v>223.13248715129339</c:v>
                </c:pt>
                <c:pt idx="229">
                  <c:v>220.64402075183659</c:v>
                </c:pt>
                <c:pt idx="230">
                  <c:v>218.98504315219873</c:v>
                </c:pt>
                <c:pt idx="231">
                  <c:v>223.54723155120286</c:v>
                </c:pt>
                <c:pt idx="232">
                  <c:v>230.20888255755031</c:v>
                </c:pt>
                <c:pt idx="233">
                  <c:v>228.57038517279904</c:v>
                </c:pt>
                <c:pt idx="234">
                  <c:v>226.93188778804782</c:v>
                </c:pt>
                <c:pt idx="235">
                  <c:v>213.69217959342481</c:v>
                </c:pt>
                <c:pt idx="236">
                  <c:v>207.66493471701233</c:v>
                </c:pt>
                <c:pt idx="237">
                  <c:v>198.29659179744786</c:v>
                </c:pt>
                <c:pt idx="238">
                  <c:v>188.28391062822891</c:v>
                </c:pt>
                <c:pt idx="239">
                  <c:v>183.8866218449794</c:v>
                </c:pt>
                <c:pt idx="240">
                  <c:v>195.84031300531146</c:v>
                </c:pt>
                <c:pt idx="241">
                  <c:v>195.87922761747808</c:v>
                </c:pt>
                <c:pt idx="242">
                  <c:v>189.99249239267525</c:v>
                </c:pt>
                <c:pt idx="243">
                  <c:v>194.00276795931413</c:v>
                </c:pt>
                <c:pt idx="244">
                  <c:v>195.5224194061835</c:v>
                </c:pt>
                <c:pt idx="245">
                  <c:v>196.2449417511902</c:v>
                </c:pt>
                <c:pt idx="246">
                  <c:v>195.39081313158627</c:v>
                </c:pt>
                <c:pt idx="247">
                  <c:v>201.94480267059129</c:v>
                </c:pt>
                <c:pt idx="248">
                  <c:v>221.05876515174606</c:v>
                </c:pt>
                <c:pt idx="249">
                  <c:v>221.05876515174606</c:v>
                </c:pt>
                <c:pt idx="250">
                  <c:v>220.49712371490492</c:v>
                </c:pt>
                <c:pt idx="251">
                  <c:v>227.21703605669248</c:v>
                </c:pt>
                <c:pt idx="252">
                  <c:v>237.42777541654647</c:v>
                </c:pt>
                <c:pt idx="253">
                  <c:v>237.85867882020625</c:v>
                </c:pt>
                <c:pt idx="254">
                  <c:v>246.85590184112769</c:v>
                </c:pt>
                <c:pt idx="255">
                  <c:v>249.74354259710944</c:v>
                </c:pt>
                <c:pt idx="256">
                  <c:v>249.74354259710944</c:v>
                </c:pt>
                <c:pt idx="257">
                  <c:v>248.3984247734266</c:v>
                </c:pt>
                <c:pt idx="258">
                  <c:v>241.86138982593556</c:v>
                </c:pt>
                <c:pt idx="259">
                  <c:v>242.1677128568042</c:v>
                </c:pt>
                <c:pt idx="260">
                  <c:v>236.13506520556712</c:v>
                </c:pt>
                <c:pt idx="261">
                  <c:v>240.87500264582482</c:v>
                </c:pt>
                <c:pt idx="262">
                  <c:v>233.93694839848007</c:v>
                </c:pt>
                <c:pt idx="263">
                  <c:v>228.52416435011645</c:v>
                </c:pt>
                <c:pt idx="264">
                  <c:v>224.26172794572489</c:v>
                </c:pt>
                <c:pt idx="265">
                  <c:v>217.64212746021636</c:v>
                </c:pt>
                <c:pt idx="266">
                  <c:v>214.85786406161236</c:v>
                </c:pt>
                <c:pt idx="267">
                  <c:v>217.51052782572813</c:v>
                </c:pt>
                <c:pt idx="268">
                  <c:v>200.73628955618216</c:v>
                </c:pt>
                <c:pt idx="269">
                  <c:v>196.09962776241511</c:v>
                </c:pt>
                <c:pt idx="270">
                  <c:v>182.48747463400915</c:v>
                </c:pt>
                <c:pt idx="271">
                  <c:v>185.44187422853199</c:v>
                </c:pt>
                <c:pt idx="272">
                  <c:v>190.78235984464592</c:v>
                </c:pt>
                <c:pt idx="273">
                  <c:v>193.9065316469073</c:v>
                </c:pt>
                <c:pt idx="274">
                  <c:v>202.17409881970497</c:v>
                </c:pt>
                <c:pt idx="275">
                  <c:v>197.7323200813739</c:v>
                </c:pt>
                <c:pt idx="276">
                  <c:v>199.07740610910824</c:v>
                </c:pt>
                <c:pt idx="277">
                  <c:v>204.685080630388</c:v>
                </c:pt>
                <c:pt idx="278">
                  <c:v>216.86915867581007</c:v>
                </c:pt>
                <c:pt idx="279">
                  <c:v>219.75433595309363</c:v>
                </c:pt>
                <c:pt idx="280">
                  <c:v>211.57966700079035</c:v>
                </c:pt>
                <c:pt idx="281">
                  <c:v>208.69448972350685</c:v>
                </c:pt>
                <c:pt idx="282">
                  <c:v>204.36672380758159</c:v>
                </c:pt>
                <c:pt idx="283">
                  <c:v>206.0870332374455</c:v>
                </c:pt>
                <c:pt idx="284">
                  <c:v>206.45064337240854</c:v>
                </c:pt>
                <c:pt idx="285">
                  <c:v>205.71328491280147</c:v>
                </c:pt>
                <c:pt idx="286">
                  <c:v>205.71328491280147</c:v>
                </c:pt>
                <c:pt idx="287">
                  <c:v>206.77103820531781</c:v>
                </c:pt>
                <c:pt idx="288">
                  <c:v>204.36672380758159</c:v>
                </c:pt>
                <c:pt idx="289">
                  <c:v>201.48154653029812</c:v>
                </c:pt>
                <c:pt idx="290">
                  <c:v>201.48154653029812</c:v>
                </c:pt>
                <c:pt idx="291">
                  <c:v>201.38154275388956</c:v>
                </c:pt>
                <c:pt idx="292">
                  <c:v>209.53113730233639</c:v>
                </c:pt>
                <c:pt idx="293">
                  <c:v>210.73512571030776</c:v>
                </c:pt>
                <c:pt idx="294">
                  <c:v>214.53079567614483</c:v>
                </c:pt>
                <c:pt idx="295">
                  <c:v>220.73629057005286</c:v>
                </c:pt>
                <c:pt idx="296">
                  <c:v>222.11877255692167</c:v>
                </c:pt>
                <c:pt idx="297">
                  <c:v>218.89298125422778</c:v>
                </c:pt>
                <c:pt idx="298">
                  <c:v>211.51974399092745</c:v>
                </c:pt>
                <c:pt idx="299">
                  <c:v>201.88117541627312</c:v>
                </c:pt>
                <c:pt idx="300">
                  <c:v>202.39532870453044</c:v>
                </c:pt>
                <c:pt idx="301">
                  <c:v>213.98398139852659</c:v>
                </c:pt>
                <c:pt idx="302">
                  <c:v>210.61794124169583</c:v>
                </c:pt>
                <c:pt idx="303">
                  <c:v>215.66711494837918</c:v>
                </c:pt>
                <c:pt idx="304">
                  <c:v>217.89571066623475</c:v>
                </c:pt>
                <c:pt idx="305">
                  <c:v>217.17523541178778</c:v>
                </c:pt>
                <c:pt idx="306">
                  <c:v>203.09906274620892</c:v>
                </c:pt>
                <c:pt idx="307">
                  <c:v>191.53649234234061</c:v>
                </c:pt>
                <c:pt idx="308">
                  <c:v>201.59090138918262</c:v>
                </c:pt>
                <c:pt idx="309">
                  <c:v>200.05320617383586</c:v>
                </c:pt>
                <c:pt idx="310">
                  <c:v>207.6092598889563</c:v>
                </c:pt>
                <c:pt idx="311">
                  <c:v>200.02535998433689</c:v>
                </c:pt>
                <c:pt idx="312">
                  <c:v>205.9084219642896</c:v>
                </c:pt>
                <c:pt idx="313">
                  <c:v>203.9566833674717</c:v>
                </c:pt>
                <c:pt idx="314">
                  <c:v>204.4446180166762</c:v>
                </c:pt>
                <c:pt idx="315">
                  <c:v>201.05831484202565</c:v>
                </c:pt>
                <c:pt idx="316">
                  <c:v>205.10994455557733</c:v>
                </c:pt>
                <c:pt idx="317">
                  <c:v>214.66163315007722</c:v>
                </c:pt>
                <c:pt idx="318">
                  <c:v>224.21332174457717</c:v>
                </c:pt>
                <c:pt idx="319">
                  <c:v>228.40986778494411</c:v>
                </c:pt>
                <c:pt idx="320">
                  <c:v>232.72413277153706</c:v>
                </c:pt>
                <c:pt idx="321">
                  <c:v>228.46498462665969</c:v>
                </c:pt>
                <c:pt idx="322">
                  <c:v>220.40709097800158</c:v>
                </c:pt>
                <c:pt idx="323">
                  <c:v>225.14702841838869</c:v>
                </c:pt>
                <c:pt idx="324">
                  <c:v>231.30894709089196</c:v>
                </c:pt>
                <c:pt idx="325">
                  <c:v>227.5836398789931</c:v>
                </c:pt>
                <c:pt idx="326">
                  <c:v>217.30265409390512</c:v>
                </c:pt>
                <c:pt idx="327">
                  <c:v>213.56411380841857</c:v>
                </c:pt>
                <c:pt idx="328">
                  <c:v>212.61100513579535</c:v>
                </c:pt>
                <c:pt idx="329">
                  <c:v>236.46267305702358</c:v>
                </c:pt>
                <c:pt idx="330">
                  <c:v>240.78882197166621</c:v>
                </c:pt>
                <c:pt idx="331">
                  <c:v>249.79470310840173</c:v>
                </c:pt>
                <c:pt idx="332">
                  <c:v>249.32070936436307</c:v>
                </c:pt>
                <c:pt idx="333">
                  <c:v>244.10677817993721</c:v>
                </c:pt>
                <c:pt idx="334">
                  <c:v>252.16467182859535</c:v>
                </c:pt>
                <c:pt idx="335">
                  <c:v>264.03440766248684</c:v>
                </c:pt>
                <c:pt idx="336">
                  <c:v>284.12906169697698</c:v>
                </c:pt>
                <c:pt idx="337">
                  <c:v>286.79858489755799</c:v>
                </c:pt>
                <c:pt idx="338">
                  <c:v>290.88921447612859</c:v>
                </c:pt>
                <c:pt idx="339">
                  <c:v>290.54544991548818</c:v>
                </c:pt>
                <c:pt idx="340">
                  <c:v>278.43938950234281</c:v>
                </c:pt>
                <c:pt idx="341">
                  <c:v>268.53321221785757</c:v>
                </c:pt>
                <c:pt idx="342">
                  <c:v>274.1677848568367</c:v>
                </c:pt>
                <c:pt idx="343">
                  <c:v>277.50179195690731</c:v>
                </c:pt>
                <c:pt idx="344">
                  <c:v>264.19218274233066</c:v>
                </c:pt>
                <c:pt idx="345">
                  <c:v>259.70183548307278</c:v>
                </c:pt>
                <c:pt idx="346">
                  <c:v>261.39016983766777</c:v>
                </c:pt>
                <c:pt idx="347">
                  <c:v>240.65162250147304</c:v>
                </c:pt>
                <c:pt idx="348">
                  <c:v>243.84965070747268</c:v>
                </c:pt>
                <c:pt idx="349">
                  <c:v>245.29176252775747</c:v>
                </c:pt>
                <c:pt idx="350">
                  <c:v>247.26673646115327</c:v>
                </c:pt>
                <c:pt idx="351">
                  <c:v>250.42669475458655</c:v>
                </c:pt>
                <c:pt idx="352">
                  <c:v>244.39576251076056</c:v>
                </c:pt>
                <c:pt idx="353">
                  <c:v>240.03986686605782</c:v>
                </c:pt>
                <c:pt idx="354">
                  <c:v>237.11244508494323</c:v>
                </c:pt>
                <c:pt idx="355">
                  <c:v>243.31686163556031</c:v>
                </c:pt>
                <c:pt idx="356">
                  <c:v>234.68467260967077</c:v>
                </c:pt>
                <c:pt idx="357">
                  <c:v>246.18423205887498</c:v>
                </c:pt>
                <c:pt idx="358">
                  <c:v>265.43657632970218</c:v>
                </c:pt>
                <c:pt idx="359">
                  <c:v>284.92940273780397</c:v>
                </c:pt>
                <c:pt idx="360">
                  <c:v>289.60441275478308</c:v>
                </c:pt>
                <c:pt idx="361">
                  <c:v>300.68968993436374</c:v>
                </c:pt>
                <c:pt idx="362">
                  <c:v>311.47304433200992</c:v>
                </c:pt>
                <c:pt idx="363">
                  <c:v>341.87554038844303</c:v>
                </c:pt>
                <c:pt idx="364">
                  <c:v>324.65576501261233</c:v>
                </c:pt>
                <c:pt idx="365">
                  <c:v>356.99534315746507</c:v>
                </c:pt>
                <c:pt idx="366">
                  <c:v>328.89230912820756</c:v>
                </c:pt>
                <c:pt idx="367">
                  <c:v>329.33797433500081</c:v>
                </c:pt>
                <c:pt idx="368">
                  <c:v>323.70299670299414</c:v>
                </c:pt>
                <c:pt idx="369">
                  <c:v>320.06133799008546</c:v>
                </c:pt>
                <c:pt idx="370">
                  <c:v>323.00084880596381</c:v>
                </c:pt>
                <c:pt idx="371">
                  <c:v>314.02085540993107</c:v>
                </c:pt>
                <c:pt idx="372">
                  <c:v>324.59986290896359</c:v>
                </c:pt>
                <c:pt idx="373">
                  <c:v>327.39813758921332</c:v>
                </c:pt>
                <c:pt idx="374">
                  <c:v>327.79789111496331</c:v>
                </c:pt>
                <c:pt idx="375">
                  <c:v>334.95557910392648</c:v>
                </c:pt>
                <c:pt idx="376">
                  <c:v>330.23408791464743</c:v>
                </c:pt>
                <c:pt idx="377">
                  <c:v>324.4656194632505</c:v>
                </c:pt>
                <c:pt idx="378">
                  <c:v>331.79599612175434</c:v>
                </c:pt>
                <c:pt idx="379">
                  <c:v>344.67694991564264</c:v>
                </c:pt>
                <c:pt idx="380">
                  <c:v>341.44122856715421</c:v>
                </c:pt>
                <c:pt idx="381">
                  <c:v>309.07385326067089</c:v>
                </c:pt>
                <c:pt idx="382">
                  <c:v>307.19168556233586</c:v>
                </c:pt>
                <c:pt idx="383">
                  <c:v>296.77315070858424</c:v>
                </c:pt>
                <c:pt idx="384">
                  <c:v>308.46025563985</c:v>
                </c:pt>
                <c:pt idx="385">
                  <c:v>306.63720448358612</c:v>
                </c:pt>
                <c:pt idx="386">
                  <c:v>304.64761181282017</c:v>
                </c:pt>
                <c:pt idx="387">
                  <c:v>292.20532073630648</c:v>
                </c:pt>
                <c:pt idx="388">
                  <c:v>293.21506634015503</c:v>
                </c:pt>
                <c:pt idx="389">
                  <c:v>277.01107583188326</c:v>
                </c:pt>
                <c:pt idx="390">
                  <c:v>264.27936900395554</c:v>
                </c:pt>
                <c:pt idx="391">
                  <c:v>255.79156445200366</c:v>
                </c:pt>
                <c:pt idx="392">
                  <c:v>246.74884666971761</c:v>
                </c:pt>
                <c:pt idx="393">
                  <c:v>241.51662043281192</c:v>
                </c:pt>
                <c:pt idx="394">
                  <c:v>245.13830639527018</c:v>
                </c:pt>
                <c:pt idx="395">
                  <c:v>256.45838742307728</c:v>
                </c:pt>
                <c:pt idx="396">
                  <c:v>254.75769640706548</c:v>
                </c:pt>
                <c:pt idx="397">
                  <c:v>242.32353836834747</c:v>
                </c:pt>
                <c:pt idx="398">
                  <c:v>244.32135204790532</c:v>
                </c:pt>
                <c:pt idx="399">
                  <c:v>253.23220121899919</c:v>
                </c:pt>
                <c:pt idx="400">
                  <c:v>253.72595407153761</c:v>
                </c:pt>
                <c:pt idx="401">
                  <c:v>254.1163016931861</c:v>
                </c:pt>
                <c:pt idx="402">
                  <c:v>264.65568747769612</c:v>
                </c:pt>
                <c:pt idx="403">
                  <c:v>270.45231776901142</c:v>
                </c:pt>
                <c:pt idx="404">
                  <c:v>279.16561941612565</c:v>
                </c:pt>
                <c:pt idx="405">
                  <c:v>295.56469268783792</c:v>
                </c:pt>
                <c:pt idx="406">
                  <c:v>304.58204745683054</c:v>
                </c:pt>
                <c:pt idx="407">
                  <c:v>307.56449100597951</c:v>
                </c:pt>
                <c:pt idx="408">
                  <c:v>314.2749889915645</c:v>
                </c:pt>
                <c:pt idx="409">
                  <c:v>328.06879040637813</c:v>
                </c:pt>
                <c:pt idx="410">
                  <c:v>341.22040679529988</c:v>
                </c:pt>
                <c:pt idx="411">
                  <c:v>337.07297643646194</c:v>
                </c:pt>
                <c:pt idx="412">
                  <c:v>324.16772746408031</c:v>
                </c:pt>
                <c:pt idx="413">
                  <c:v>327.98146543424593</c:v>
                </c:pt>
                <c:pt idx="414">
                  <c:v>338.27855795369322</c:v>
                </c:pt>
                <c:pt idx="415">
                  <c:v>346.87599364826059</c:v>
                </c:pt>
                <c:pt idx="416">
                  <c:v>352.00801464628961</c:v>
                </c:pt>
                <c:pt idx="417">
                  <c:v>356.96587400750491</c:v>
                </c:pt>
                <c:pt idx="418">
                  <c:v>351.02342400709853</c:v>
                </c:pt>
                <c:pt idx="419">
                  <c:v>355.65639323600533</c:v>
                </c:pt>
                <c:pt idx="420">
                  <c:v>367.9589728762445</c:v>
                </c:pt>
                <c:pt idx="421">
                  <c:v>365.34933477073923</c:v>
                </c:pt>
                <c:pt idx="422">
                  <c:v>356.40200412329261</c:v>
                </c:pt>
                <c:pt idx="423">
                  <c:v>351.5555333559256</c:v>
                </c:pt>
                <c:pt idx="424">
                  <c:v>338.43199049749103</c:v>
                </c:pt>
                <c:pt idx="425">
                  <c:v>342.85593808569365</c:v>
                </c:pt>
                <c:pt idx="426">
                  <c:v>345.524660097008</c:v>
                </c:pt>
                <c:pt idx="427">
                  <c:v>362.73969666523396</c:v>
                </c:pt>
                <c:pt idx="428">
                  <c:v>369.76828591392541</c:v>
                </c:pt>
                <c:pt idx="429">
                  <c:v>350.90882056316542</c:v>
                </c:pt>
                <c:pt idx="430">
                  <c:v>354.2734417472048</c:v>
                </c:pt>
                <c:pt idx="431">
                  <c:v>347.32701885329607</c:v>
                </c:pt>
                <c:pt idx="432">
                  <c:v>341.07292075561713</c:v>
                </c:pt>
                <c:pt idx="433">
                  <c:v>323.41320866945017</c:v>
                </c:pt>
                <c:pt idx="434">
                  <c:v>294.73380156758355</c:v>
                </c:pt>
                <c:pt idx="435">
                  <c:v>296.14570001820675</c:v>
                </c:pt>
                <c:pt idx="436">
                  <c:v>279.95177487619321</c:v>
                </c:pt>
                <c:pt idx="437">
                  <c:v>268.17399760122123</c:v>
                </c:pt>
                <c:pt idx="438">
                  <c:v>278.43575771351288</c:v>
                </c:pt>
                <c:pt idx="439">
                  <c:v>257.57017881851988</c:v>
                </c:pt>
                <c:pt idx="440">
                  <c:v>254.83370945524214</c:v>
                </c:pt>
                <c:pt idx="441">
                  <c:v>224.80885199815191</c:v>
                </c:pt>
                <c:pt idx="442">
                  <c:v>220.60913290986795</c:v>
                </c:pt>
                <c:pt idx="443">
                  <c:v>236.94459929085272</c:v>
                </c:pt>
                <c:pt idx="444">
                  <c:v>249.75800840815273</c:v>
                </c:pt>
                <c:pt idx="445">
                  <c:v>243.31711735113737</c:v>
                </c:pt>
                <c:pt idx="446">
                  <c:v>253.27099942459299</c:v>
                </c:pt>
                <c:pt idx="447">
                  <c:v>263.9778074270111</c:v>
                </c:pt>
                <c:pt idx="448">
                  <c:v>278.19760644586938</c:v>
                </c:pt>
                <c:pt idx="449">
                  <c:v>278.56221667712219</c:v>
                </c:pt>
                <c:pt idx="450">
                  <c:v>285.63184572047999</c:v>
                </c:pt>
                <c:pt idx="451">
                  <c:v>297.89381889534906</c:v>
                </c:pt>
                <c:pt idx="452">
                  <c:v>294.64800246670723</c:v>
                </c:pt>
                <c:pt idx="453">
                  <c:v>295.04948270386541</c:v>
                </c:pt>
                <c:pt idx="454">
                  <c:v>311.67658297506142</c:v>
                </c:pt>
                <c:pt idx="455">
                  <c:v>315.38026720141846</c:v>
                </c:pt>
                <c:pt idx="456">
                  <c:v>319.79499906614456</c:v>
                </c:pt>
                <c:pt idx="457">
                  <c:v>307.34732573338681</c:v>
                </c:pt>
                <c:pt idx="458">
                  <c:v>311.53842562975115</c:v>
                </c:pt>
                <c:pt idx="459">
                  <c:v>318.79868082185993</c:v>
                </c:pt>
                <c:pt idx="460">
                  <c:v>326.04054890695829</c:v>
                </c:pt>
                <c:pt idx="461">
                  <c:v>328.44402884607183</c:v>
                </c:pt>
                <c:pt idx="462">
                  <c:v>333.13608640101569</c:v>
                </c:pt>
                <c:pt idx="463">
                  <c:v>337.76712049100178</c:v>
                </c:pt>
                <c:pt idx="464">
                  <c:v>334.75354552469582</c:v>
                </c:pt>
                <c:pt idx="465">
                  <c:v>329.54066020408169</c:v>
                </c:pt>
                <c:pt idx="466">
                  <c:v>324.7761837361665</c:v>
                </c:pt>
                <c:pt idx="467">
                  <c:v>325.47438488521721</c:v>
                </c:pt>
                <c:pt idx="468">
                  <c:v>321.58584794308035</c:v>
                </c:pt>
                <c:pt idx="469">
                  <c:v>310.10063908797036</c:v>
                </c:pt>
                <c:pt idx="470">
                  <c:v>311.76332133200265</c:v>
                </c:pt>
                <c:pt idx="471">
                  <c:v>301.40689712774991</c:v>
                </c:pt>
                <c:pt idx="472">
                  <c:v>302.09078830123076</c:v>
                </c:pt>
                <c:pt idx="473">
                  <c:v>290.32055717083642</c:v>
                </c:pt>
                <c:pt idx="474">
                  <c:v>275.64501252264034</c:v>
                </c:pt>
                <c:pt idx="475">
                  <c:v>285.0864948979592</c:v>
                </c:pt>
                <c:pt idx="476">
                  <c:v>289.83378633041832</c:v>
                </c:pt>
                <c:pt idx="477">
                  <c:v>312.35697437197848</c:v>
                </c:pt>
                <c:pt idx="478">
                  <c:v>318.45662215145023</c:v>
                </c:pt>
                <c:pt idx="479">
                  <c:v>309.56309672079749</c:v>
                </c:pt>
                <c:pt idx="480">
                  <c:v>317.08838746981132</c:v>
                </c:pt>
                <c:pt idx="481">
                  <c:v>332.85505973440871</c:v>
                </c:pt>
                <c:pt idx="482">
                  <c:v>325.50875861763234</c:v>
                </c:pt>
                <c:pt idx="483">
                  <c:v>334.67973841995632</c:v>
                </c:pt>
                <c:pt idx="484">
                  <c:v>341.89266381693818</c:v>
                </c:pt>
                <c:pt idx="485">
                  <c:v>348.74494294407089</c:v>
                </c:pt>
                <c:pt idx="486">
                  <c:v>343.5703166188905</c:v>
                </c:pt>
                <c:pt idx="487">
                  <c:v>316.93305871786322</c:v>
                </c:pt>
                <c:pt idx="488">
                  <c:v>296.56486724522807</c:v>
                </c:pt>
                <c:pt idx="489">
                  <c:v>298.27516059727668</c:v>
                </c:pt>
                <c:pt idx="490">
                  <c:v>313.4768639663053</c:v>
                </c:pt>
                <c:pt idx="491">
                  <c:v>318.17433379899467</c:v>
                </c:pt>
                <c:pt idx="492">
                  <c:v>315.20496134208423</c:v>
                </c:pt>
                <c:pt idx="493">
                  <c:v>309.22103805038773</c:v>
                </c:pt>
                <c:pt idx="494">
                  <c:v>311.686680435558</c:v>
                </c:pt>
                <c:pt idx="495">
                  <c:v>311.95353657785762</c:v>
                </c:pt>
                <c:pt idx="496">
                  <c:v>311.62824613304235</c:v>
                </c:pt>
                <c:pt idx="497">
                  <c:v>314.71432444814388</c:v>
                </c:pt>
                <c:pt idx="498">
                  <c:v>315.04283626907096</c:v>
                </c:pt>
                <c:pt idx="499">
                  <c:v>319.10992636379387</c:v>
                </c:pt>
                <c:pt idx="500">
                  <c:v>317.6217897959184</c:v>
                </c:pt>
                <c:pt idx="501">
                  <c:v>316.97752653061229</c:v>
                </c:pt>
                <c:pt idx="502">
                  <c:v>313.43407857142864</c:v>
                </c:pt>
                <c:pt idx="503">
                  <c:v>305.12243723673669</c:v>
                </c:pt>
                <c:pt idx="504">
                  <c:v>299.58241836734703</c:v>
                </c:pt>
                <c:pt idx="505">
                  <c:v>288.95207448979596</c:v>
                </c:pt>
                <c:pt idx="506">
                  <c:v>283.47583673469393</c:v>
                </c:pt>
                <c:pt idx="507">
                  <c:v>283.15370510204082</c:v>
                </c:pt>
                <c:pt idx="508">
                  <c:v>278.26195360824755</c:v>
                </c:pt>
                <c:pt idx="509">
                  <c:v>261.57088571428574</c:v>
                </c:pt>
                <c:pt idx="510">
                  <c:v>262.43641111111117</c:v>
                </c:pt>
                <c:pt idx="511">
                  <c:v>269.45172222222226</c:v>
                </c:pt>
                <c:pt idx="512">
                  <c:v>269.28271700000005</c:v>
                </c:pt>
                <c:pt idx="513">
                  <c:v>260.75911400000007</c:v>
                </c:pt>
                <c:pt idx="514">
                  <c:v>251.61350990099018</c:v>
                </c:pt>
                <c:pt idx="515">
                  <c:v>253.81395600000005</c:v>
                </c:pt>
                <c:pt idx="516">
                  <c:v>264.23169300000006</c:v>
                </c:pt>
                <c:pt idx="517">
                  <c:v>270.4083555555556</c:v>
                </c:pt>
                <c:pt idx="518">
                  <c:v>265.3063111111112</c:v>
                </c:pt>
                <c:pt idx="519">
                  <c:v>261.57088571428574</c:v>
                </c:pt>
                <c:pt idx="520">
                  <c:v>260.52314444444448</c:v>
                </c:pt>
                <c:pt idx="521">
                  <c:v>259.2476333333334</c:v>
                </c:pt>
                <c:pt idx="522">
                  <c:v>242.44915200000005</c:v>
                </c:pt>
                <c:pt idx="523">
                  <c:v>237.69524705882358</c:v>
                </c:pt>
                <c:pt idx="524">
                  <c:v>237.69524705882358</c:v>
                </c:pt>
                <c:pt idx="525">
                  <c:v>240.0486653465347</c:v>
                </c:pt>
                <c:pt idx="526">
                  <c:v>237.69524705882358</c:v>
                </c:pt>
                <c:pt idx="527">
                  <c:v>229.73407425742582</c:v>
                </c:pt>
                <c:pt idx="528">
                  <c:v>233.79739801980205</c:v>
                </c:pt>
                <c:pt idx="529">
                  <c:v>232.97848200000007</c:v>
                </c:pt>
                <c:pt idx="530">
                  <c:v>241.39047777777782</c:v>
                </c:pt>
                <c:pt idx="531">
                  <c:v>256.97084600000005</c:v>
                </c:pt>
                <c:pt idx="532">
                  <c:v>248.48787623762382</c:v>
                </c:pt>
                <c:pt idx="533">
                  <c:v>251.30094653465352</c:v>
                </c:pt>
                <c:pt idx="534">
                  <c:v>250.36325643564362</c:v>
                </c:pt>
                <c:pt idx="535">
                  <c:v>260.99041089108914</c:v>
                </c:pt>
                <c:pt idx="536">
                  <c:v>270.67987524752482</c:v>
                </c:pt>
                <c:pt idx="537">
                  <c:v>282.88210392156873</c:v>
                </c:pt>
                <c:pt idx="538">
                  <c:v>289.94348932038844</c:v>
                </c:pt>
                <c:pt idx="539">
                  <c:v>290.55647766990296</c:v>
                </c:pt>
                <c:pt idx="540">
                  <c:v>283.20945865384624</c:v>
                </c:pt>
                <c:pt idx="541">
                  <c:v>279.26334615384621</c:v>
                </c:pt>
                <c:pt idx="542">
                  <c:v>275.70172666666673</c:v>
                </c:pt>
                <c:pt idx="543">
                  <c:v>270.12256886792466</c:v>
                </c:pt>
                <c:pt idx="544">
                  <c:v>273.49878785046735</c:v>
                </c:pt>
                <c:pt idx="545">
                  <c:v>273.59713333333337</c:v>
                </c:pt>
                <c:pt idx="546">
                  <c:v>269.7971731481482</c:v>
                </c:pt>
                <c:pt idx="547">
                  <c:v>269.34933027522948</c:v>
                </c:pt>
                <c:pt idx="548">
                  <c:v>275.30356036036045</c:v>
                </c:pt>
                <c:pt idx="549">
                  <c:v>278.81205486725668</c:v>
                </c:pt>
                <c:pt idx="550">
                  <c:v>280.27692956521747</c:v>
                </c:pt>
                <c:pt idx="551">
                  <c:v>266.70277586206902</c:v>
                </c:pt>
                <c:pt idx="552">
                  <c:v>258.21741282051289</c:v>
                </c:pt>
                <c:pt idx="553">
                  <c:v>237.55597250000005</c:v>
                </c:pt>
                <c:pt idx="554">
                  <c:v>244.92204916666674</c:v>
                </c:pt>
                <c:pt idx="555">
                  <c:v>229.75143888888894</c:v>
                </c:pt>
                <c:pt idx="556">
                  <c:v>218.51597968750002</c:v>
                </c:pt>
                <c:pt idx="557">
                  <c:v>219.52527384615388</c:v>
                </c:pt>
                <c:pt idx="558">
                  <c:v>216.78955546875002</c:v>
                </c:pt>
                <c:pt idx="559">
                  <c:v>207.14055153846158</c:v>
                </c:pt>
                <c:pt idx="560">
                  <c:v>192.73644210526317</c:v>
                </c:pt>
                <c:pt idx="561">
                  <c:v>179.59196444444447</c:v>
                </c:pt>
                <c:pt idx="562">
                  <c:v>164.62596740740744</c:v>
                </c:pt>
                <c:pt idx="563">
                  <c:v>156.69235036496354</c:v>
                </c:pt>
                <c:pt idx="564">
                  <c:v>162.57983500000003</c:v>
                </c:pt>
                <c:pt idx="565">
                  <c:v>166.35243049645393</c:v>
                </c:pt>
                <c:pt idx="566">
                  <c:v>164.15828000000005</c:v>
                </c:pt>
                <c:pt idx="567">
                  <c:v>160.28997816901412</c:v>
                </c:pt>
                <c:pt idx="568">
                  <c:v>161.98111448275867</c:v>
                </c:pt>
                <c:pt idx="569">
                  <c:v>159.99204421768715</c:v>
                </c:pt>
                <c:pt idx="570">
                  <c:v>157.00823774834441</c:v>
                </c:pt>
                <c:pt idx="571">
                  <c:v>155.38458571428575</c:v>
                </c:pt>
                <c:pt idx="572">
                  <c:v>151.61115031847137</c:v>
                </c:pt>
                <c:pt idx="573">
                  <c:v>155.08222125000003</c:v>
                </c:pt>
                <c:pt idx="574">
                  <c:v>156.10143190184053</c:v>
                </c:pt>
                <c:pt idx="575">
                  <c:v>151.14806666666672</c:v>
                </c:pt>
                <c:pt idx="576">
                  <c:v>150.19143333333335</c:v>
                </c:pt>
                <c:pt idx="577">
                  <c:v>153.55736543209881</c:v>
                </c:pt>
                <c:pt idx="578">
                  <c:v>156.30455365853663</c:v>
                </c:pt>
                <c:pt idx="579">
                  <c:v>158.60064131736533</c:v>
                </c:pt>
                <c:pt idx="580">
                  <c:v>167.55800769230774</c:v>
                </c:pt>
                <c:pt idx="581">
                  <c:v>172.04116508875748</c:v>
                </c:pt>
                <c:pt idx="582">
                  <c:v>172.54036724137939</c:v>
                </c:pt>
                <c:pt idx="583">
                  <c:v>158.2012107344633</c:v>
                </c:pt>
                <c:pt idx="584">
                  <c:v>159.79538707865171</c:v>
                </c:pt>
                <c:pt idx="585">
                  <c:v>165.16988011049727</c:v>
                </c:pt>
                <c:pt idx="586">
                  <c:v>156.82064378378382</c:v>
                </c:pt>
                <c:pt idx="587">
                  <c:v>148.99184550264556</c:v>
                </c:pt>
                <c:pt idx="588">
                  <c:v>144.43180673575134</c:v>
                </c:pt>
                <c:pt idx="589">
                  <c:v>131.13235384615388</c:v>
                </c:pt>
                <c:pt idx="590">
                  <c:v>138.9352096446701</c:v>
                </c:pt>
                <c:pt idx="591">
                  <c:v>133.74016748768474</c:v>
                </c:pt>
                <c:pt idx="592">
                  <c:v>123.5171524271845</c:v>
                </c:pt>
                <c:pt idx="593">
                  <c:v>119.62951578947373</c:v>
                </c:pt>
                <c:pt idx="594">
                  <c:v>120.05288413461541</c:v>
                </c:pt>
                <c:pt idx="595">
                  <c:v>118.18898522167491</c:v>
                </c:pt>
                <c:pt idx="596">
                  <c:v>124.22362150000004</c:v>
                </c:pt>
                <c:pt idx="597">
                  <c:v>125.00649849246234</c:v>
                </c:pt>
                <c:pt idx="598">
                  <c:v>119.26028888888891</c:v>
                </c:pt>
                <c:pt idx="599">
                  <c:v>110.81660257731963</c:v>
                </c:pt>
                <c:pt idx="600">
                  <c:v>118.1341468421053</c:v>
                </c:pt>
                <c:pt idx="601">
                  <c:v>121.12849673913048</c:v>
                </c:pt>
                <c:pt idx="602">
                  <c:v>118.68526338797817</c:v>
                </c:pt>
                <c:pt idx="603">
                  <c:v>120.51994419889506</c:v>
                </c:pt>
                <c:pt idx="604">
                  <c:v>126.98902146892658</c:v>
                </c:pt>
                <c:pt idx="605">
                  <c:v>117.48653125000001</c:v>
                </c:pt>
                <c:pt idx="606">
                  <c:v>116.46605480225993</c:v>
                </c:pt>
                <c:pt idx="607">
                  <c:v>115.03921186440681</c:v>
                </c:pt>
                <c:pt idx="608">
                  <c:v>119.24024514285718</c:v>
                </c:pt>
                <c:pt idx="609">
                  <c:v>120.8637885714286</c:v>
                </c:pt>
                <c:pt idx="610">
                  <c:v>128.08990459770121</c:v>
                </c:pt>
                <c:pt idx="611">
                  <c:v>133.39228843930636</c:v>
                </c:pt>
                <c:pt idx="612">
                  <c:v>136.36270414201186</c:v>
                </c:pt>
                <c:pt idx="613">
                  <c:v>139.35147573964502</c:v>
                </c:pt>
                <c:pt idx="614">
                  <c:v>146.31334491017969</c:v>
                </c:pt>
                <c:pt idx="615">
                  <c:v>155.19800538922161</c:v>
                </c:pt>
                <c:pt idx="616">
                  <c:v>161.24713592814373</c:v>
                </c:pt>
                <c:pt idx="617">
                  <c:v>159.73485329341318</c:v>
                </c:pt>
                <c:pt idx="618">
                  <c:v>159.91151130952383</c:v>
                </c:pt>
                <c:pt idx="619">
                  <c:v>167.92372710843375</c:v>
                </c:pt>
                <c:pt idx="620">
                  <c:v>172.29773132530124</c:v>
                </c:pt>
                <c:pt idx="621">
                  <c:v>175.04671497005992</c:v>
                </c:pt>
                <c:pt idx="622">
                  <c:v>165.36090476190481</c:v>
                </c:pt>
                <c:pt idx="623">
                  <c:v>164.00884142011839</c:v>
                </c:pt>
                <c:pt idx="624">
                  <c:v>167.24000595238098</c:v>
                </c:pt>
                <c:pt idx="625">
                  <c:v>174.38059047619052</c:v>
                </c:pt>
                <c:pt idx="626">
                  <c:v>177.1992422619048</c:v>
                </c:pt>
                <c:pt idx="627">
                  <c:v>169.98638461538468</c:v>
                </c:pt>
                <c:pt idx="628">
                  <c:v>161.95406094674561</c:v>
                </c:pt>
                <c:pt idx="629">
                  <c:v>154.87330941176475</c:v>
                </c:pt>
                <c:pt idx="630">
                  <c:v>147.93333372093031</c:v>
                </c:pt>
                <c:pt idx="631">
                  <c:v>149.53689473684213</c:v>
                </c:pt>
                <c:pt idx="632">
                  <c:v>149.58519476744192</c:v>
                </c:pt>
                <c:pt idx="633">
                  <c:v>146.53079017341042</c:v>
                </c:pt>
                <c:pt idx="634">
                  <c:v>150.91029075144513</c:v>
                </c:pt>
                <c:pt idx="635">
                  <c:v>156.01970809248559</c:v>
                </c:pt>
                <c:pt idx="636">
                  <c:v>161.12912543352604</c:v>
                </c:pt>
                <c:pt idx="637">
                  <c:v>162.80008313953493</c:v>
                </c:pt>
                <c:pt idx="638">
                  <c:v>160.61370175438597</c:v>
                </c:pt>
                <c:pt idx="639">
                  <c:v>157.84450000000004</c:v>
                </c:pt>
                <c:pt idx="640">
                  <c:v>157.28740176470595</c:v>
                </c:pt>
                <c:pt idx="641">
                  <c:v>160.25859235294124</c:v>
                </c:pt>
                <c:pt idx="642">
                  <c:v>166.7059456140351</c:v>
                </c:pt>
                <c:pt idx="643">
                  <c:v>173.44325058823532</c:v>
                </c:pt>
                <c:pt idx="644">
                  <c:v>170.76744152046786</c:v>
                </c:pt>
                <c:pt idx="645">
                  <c:v>167.57212616279077</c:v>
                </c:pt>
                <c:pt idx="646">
                  <c:v>176.93267209302331</c:v>
                </c:pt>
                <c:pt idx="647">
                  <c:v>185.39885780346825</c:v>
                </c:pt>
                <c:pt idx="648">
                  <c:v>193.06298381502893</c:v>
                </c:pt>
                <c:pt idx="649">
                  <c:v>195.8373040697675</c:v>
                </c:pt>
                <c:pt idx="650">
                  <c:v>189.5958791907515</c:v>
                </c:pt>
                <c:pt idx="651">
                  <c:v>188.67923953488375</c:v>
                </c:pt>
                <c:pt idx="652">
                  <c:v>193.61042138728325</c:v>
                </c:pt>
                <c:pt idx="653">
                  <c:v>194.82521142857149</c:v>
                </c:pt>
                <c:pt idx="654">
                  <c:v>197.97445762711871</c:v>
                </c:pt>
                <c:pt idx="655">
                  <c:v>200.64978813559327</c:v>
                </c:pt>
                <c:pt idx="656">
                  <c:v>205.28702768361589</c:v>
                </c:pt>
                <c:pt idx="657">
                  <c:v>212.06453163841815</c:v>
                </c:pt>
                <c:pt idx="658">
                  <c:v>215.0192855555556</c:v>
                </c:pt>
                <c:pt idx="659">
                  <c:v>219.74776201117328</c:v>
                </c:pt>
                <c:pt idx="660">
                  <c:v>223.09865083798888</c:v>
                </c:pt>
                <c:pt idx="661">
                  <c:v>223.4513759776537</c:v>
                </c:pt>
                <c:pt idx="662">
                  <c:v>209.45433089887646</c:v>
                </c:pt>
                <c:pt idx="663">
                  <c:v>202.46423016759783</c:v>
                </c:pt>
                <c:pt idx="664">
                  <c:v>205.02049662921354</c:v>
                </c:pt>
                <c:pt idx="665">
                  <c:v>215.98834971751418</c:v>
                </c:pt>
                <c:pt idx="666">
                  <c:v>227.65686742857147</c:v>
                </c:pt>
                <c:pt idx="667">
                  <c:v>238.03676321839089</c:v>
                </c:pt>
                <c:pt idx="668">
                  <c:v>240.28442742857152</c:v>
                </c:pt>
                <c:pt idx="669">
                  <c:v>233.53811250000001</c:v>
                </c:pt>
                <c:pt idx="670">
                  <c:v>235.2507293785311</c:v>
                </c:pt>
                <c:pt idx="671">
                  <c:v>240.60139039548031</c:v>
                </c:pt>
                <c:pt idx="672">
                  <c:v>241.7275771428572</c:v>
                </c:pt>
                <c:pt idx="673">
                  <c:v>247.8340080459771</c:v>
                </c:pt>
                <c:pt idx="674">
                  <c:v>253.09863757225438</c:v>
                </c:pt>
                <c:pt idx="675">
                  <c:v>259.30293005780351</c:v>
                </c:pt>
                <c:pt idx="676">
                  <c:v>266.70277586206907</c:v>
                </c:pt>
                <c:pt idx="677">
                  <c:v>267.08006875000007</c:v>
                </c:pt>
                <c:pt idx="678">
                  <c:v>277.73332832369954</c:v>
                </c:pt>
                <c:pt idx="679">
                  <c:v>294.21480639534894</c:v>
                </c:pt>
                <c:pt idx="680">
                  <c:v>309.11974913294807</c:v>
                </c:pt>
                <c:pt idx="681">
                  <c:v>302.62600689655181</c:v>
                </c:pt>
                <c:pt idx="682">
                  <c:v>311.30949942196537</c:v>
                </c:pt>
                <c:pt idx="683">
                  <c:v>318.60866705202324</c:v>
                </c:pt>
                <c:pt idx="684">
                  <c:v>319.88602138728328</c:v>
                </c:pt>
                <c:pt idx="685">
                  <c:v>319.75049590643283</c:v>
                </c:pt>
                <c:pt idx="686">
                  <c:v>336.91954678362578</c:v>
                </c:pt>
                <c:pt idx="687">
                  <c:v>358.15009356725147</c:v>
                </c:pt>
                <c:pt idx="688">
                  <c:v>367.08023255813964</c:v>
                </c:pt>
                <c:pt idx="689">
                  <c:v>351.13478245614044</c:v>
                </c:pt>
                <c:pt idx="690">
                  <c:v>353.71937076023397</c:v>
                </c:pt>
                <c:pt idx="691">
                  <c:v>365.16540467836262</c:v>
                </c:pt>
                <c:pt idx="692">
                  <c:v>386.30844682080937</c:v>
                </c:pt>
                <c:pt idx="693">
                  <c:v>396.44665116279083</c:v>
                </c:pt>
                <c:pt idx="694">
                  <c:v>423.24350813953498</c:v>
                </c:pt>
                <c:pt idx="695">
                  <c:v>427.3801374269006</c:v>
                </c:pt>
                <c:pt idx="696">
                  <c:v>458.94903742690065</c:v>
                </c:pt>
                <c:pt idx="697">
                  <c:v>461.3490122807018</c:v>
                </c:pt>
                <c:pt idx="698">
                  <c:v>472.23360411764719</c:v>
                </c:pt>
                <c:pt idx="699">
                  <c:v>472.22591242603568</c:v>
                </c:pt>
                <c:pt idx="700">
                  <c:v>476.50469058823541</c:v>
                </c:pt>
                <c:pt idx="701">
                  <c:v>482.76417251461993</c:v>
                </c:pt>
                <c:pt idx="702">
                  <c:v>519.70073526011572</c:v>
                </c:pt>
                <c:pt idx="703">
                  <c:v>549.26236416184986</c:v>
                </c:pt>
                <c:pt idx="704">
                  <c:v>571.15986705202329</c:v>
                </c:pt>
                <c:pt idx="705">
                  <c:v>510.75925491329485</c:v>
                </c:pt>
                <c:pt idx="706">
                  <c:v>375.54217456647405</c:v>
                </c:pt>
                <c:pt idx="707">
                  <c:v>392.77584883720937</c:v>
                </c:pt>
                <c:pt idx="708">
                  <c:v>400.79580058479542</c:v>
                </c:pt>
                <c:pt idx="709">
                  <c:v>428.40854294117662</c:v>
                </c:pt>
                <c:pt idx="710">
                  <c:v>447.19495029585818</c:v>
                </c:pt>
                <c:pt idx="711">
                  <c:v>472.79070235294131</c:v>
                </c:pt>
                <c:pt idx="712">
                  <c:v>447.19495029585818</c:v>
                </c:pt>
                <c:pt idx="713">
                  <c:v>404.38257619047624</c:v>
                </c:pt>
                <c:pt idx="714">
                  <c:v>400.50664698795185</c:v>
                </c:pt>
                <c:pt idx="715">
                  <c:v>397.76814000000007</c:v>
                </c:pt>
                <c:pt idx="716">
                  <c:v>395.1817722891567</c:v>
                </c:pt>
                <c:pt idx="717">
                  <c:v>342.8573866666668</c:v>
                </c:pt>
                <c:pt idx="718">
                  <c:v>319.92385243902453</c:v>
                </c:pt>
                <c:pt idx="719">
                  <c:v>304.12027267080748</c:v>
                </c:pt>
                <c:pt idx="720">
                  <c:v>317.27737232704413</c:v>
                </c:pt>
                <c:pt idx="721">
                  <c:v>345.85036942675168</c:v>
                </c:pt>
                <c:pt idx="722">
                  <c:v>354.74539551282061</c:v>
                </c:pt>
                <c:pt idx="723">
                  <c:v>323.02113161290328</c:v>
                </c:pt>
                <c:pt idx="724">
                  <c:v>295.67473006535954</c:v>
                </c:pt>
                <c:pt idx="725">
                  <c:v>289.97393576158947</c:v>
                </c:pt>
                <c:pt idx="726">
                  <c:v>299.59095165562923</c:v>
                </c:pt>
                <c:pt idx="727">
                  <c:v>290.60113245033125</c:v>
                </c:pt>
                <c:pt idx="728">
                  <c:v>248.97339133333341</c:v>
                </c:pt>
                <c:pt idx="729">
                  <c:v>217.16860738255039</c:v>
                </c:pt>
                <c:pt idx="730">
                  <c:v>223.12984421768715</c:v>
                </c:pt>
                <c:pt idx="731">
                  <c:v>182.49418904109592</c:v>
                </c:pt>
                <c:pt idx="732">
                  <c:v>183.23207692307696</c:v>
                </c:pt>
                <c:pt idx="733">
                  <c:v>184.26386312056744</c:v>
                </c:pt>
                <c:pt idx="734">
                  <c:v>186.25651000000002</c:v>
                </c:pt>
                <c:pt idx="735">
                  <c:v>142.62783597122305</c:v>
                </c:pt>
                <c:pt idx="736">
                  <c:v>126.96688978102192</c:v>
                </c:pt>
                <c:pt idx="737">
                  <c:v>110.72327426470591</c:v>
                </c:pt>
                <c:pt idx="738">
                  <c:v>116.29425661764709</c:v>
                </c:pt>
                <c:pt idx="739">
                  <c:v>176.08430888888893</c:v>
                </c:pt>
                <c:pt idx="740">
                  <c:v>194.5963537313433</c:v>
                </c:pt>
                <c:pt idx="741">
                  <c:v>169.00042706766919</c:v>
                </c:pt>
                <c:pt idx="742">
                  <c:v>168.60662500000004</c:v>
                </c:pt>
                <c:pt idx="743">
                  <c:v>164.35106717557258</c:v>
                </c:pt>
                <c:pt idx="744">
                  <c:v>173.50658992248063</c:v>
                </c:pt>
                <c:pt idx="745">
                  <c:v>155.35875984251973</c:v>
                </c:pt>
                <c:pt idx="746">
                  <c:v>156.09067222222228</c:v>
                </c:pt>
                <c:pt idx="747">
                  <c:v>172.62676269841273</c:v>
                </c:pt>
                <c:pt idx="748">
                  <c:v>222.23503412698417</c:v>
                </c:pt>
                <c:pt idx="749">
                  <c:v>258.26840236220482</c:v>
                </c:pt>
                <c:pt idx="750">
                  <c:v>270.62499770992378</c:v>
                </c:pt>
                <c:pt idx="751">
                  <c:v>255.18194166666675</c:v>
                </c:pt>
                <c:pt idx="752">
                  <c:v>253.02951666666672</c:v>
                </c:pt>
                <c:pt idx="753">
                  <c:v>228.39620833333345</c:v>
                </c:pt>
                <c:pt idx="754">
                  <c:v>233.89685000000006</c:v>
                </c:pt>
                <c:pt idx="755">
                  <c:v>238.44085833333344</c:v>
                </c:pt>
                <c:pt idx="756">
                  <c:v>252.07288333333338</c:v>
                </c:pt>
                <c:pt idx="757">
                  <c:v>268.69169022556395</c:v>
                </c:pt>
                <c:pt idx="758">
                  <c:v>254.92480150375945</c:v>
                </c:pt>
                <c:pt idx="759">
                  <c:v>259.19728421052639</c:v>
                </c:pt>
                <c:pt idx="760">
                  <c:v>232.85030751879705</c:v>
                </c:pt>
                <c:pt idx="761">
                  <c:v>234.17527313432839</c:v>
                </c:pt>
                <c:pt idx="762">
                  <c:v>223.1025992537314</c:v>
                </c:pt>
                <c:pt idx="763">
                  <c:v>214.38581343283587</c:v>
                </c:pt>
                <c:pt idx="764">
                  <c:v>206.1263470588236</c:v>
                </c:pt>
                <c:pt idx="765">
                  <c:v>209.29011481481484</c:v>
                </c:pt>
                <c:pt idx="766">
                  <c:v>215.13620740740745</c:v>
                </c:pt>
                <c:pt idx="767">
                  <c:v>218.15523432835826</c:v>
                </c:pt>
                <c:pt idx="768">
                  <c:v>214.94706911764712</c:v>
                </c:pt>
                <c:pt idx="769">
                  <c:v>206.92607445255481</c:v>
                </c:pt>
                <c:pt idx="770">
                  <c:v>193.79156861313876</c:v>
                </c:pt>
                <c:pt idx="771">
                  <c:v>206.79917101449277</c:v>
                </c:pt>
                <c:pt idx="772">
                  <c:v>223.04114130434786</c:v>
                </c:pt>
                <c:pt idx="773">
                  <c:v>233.19508613138692</c:v>
                </c:pt>
                <c:pt idx="774">
                  <c:v>245.40787226277379</c:v>
                </c:pt>
                <c:pt idx="775">
                  <c:v>261.99882700729933</c:v>
                </c:pt>
                <c:pt idx="776">
                  <c:v>267.52914525547453</c:v>
                </c:pt>
                <c:pt idx="777">
                  <c:v>274.67247299270082</c:v>
                </c:pt>
                <c:pt idx="778">
                  <c:v>298.3032289855073</c:v>
                </c:pt>
                <c:pt idx="779">
                  <c:v>298.3032289855073</c:v>
                </c:pt>
                <c:pt idx="780">
                  <c:v>314.77395942028994</c:v>
                </c:pt>
                <c:pt idx="781">
                  <c:v>332.8460108695653</c:v>
                </c:pt>
                <c:pt idx="782">
                  <c:v>342.41887153284682</c:v>
                </c:pt>
                <c:pt idx="783">
                  <c:v>342.87973138686141</c:v>
                </c:pt>
                <c:pt idx="784">
                  <c:v>324.67576715328471</c:v>
                </c:pt>
                <c:pt idx="785">
                  <c:v>336.04865289855076</c:v>
                </c:pt>
                <c:pt idx="786">
                  <c:v>353.38998848920875</c:v>
                </c:pt>
                <c:pt idx="787">
                  <c:v>357.85603071428579</c:v>
                </c:pt>
                <c:pt idx="788">
                  <c:v>361.91488928571437</c:v>
                </c:pt>
                <c:pt idx="789">
                  <c:v>380.85622928571439</c:v>
                </c:pt>
                <c:pt idx="790">
                  <c:v>391.45436000000012</c:v>
                </c:pt>
                <c:pt idx="791">
                  <c:v>384.68959571428576</c:v>
                </c:pt>
                <c:pt idx="792">
                  <c:v>393.82762482269516</c:v>
                </c:pt>
                <c:pt idx="793">
                  <c:v>405.4700560283689</c:v>
                </c:pt>
                <c:pt idx="794">
                  <c:v>402.17000070422546</c:v>
                </c:pt>
                <c:pt idx="795">
                  <c:v>375.51537692307704</c:v>
                </c:pt>
                <c:pt idx="796">
                  <c:v>356.24626736111117</c:v>
                </c:pt>
                <c:pt idx="797">
                  <c:v>342.87333055555564</c:v>
                </c:pt>
                <c:pt idx="798">
                  <c:v>360.75632620689663</c:v>
                </c:pt>
                <c:pt idx="799">
                  <c:v>364.45750758620693</c:v>
                </c:pt>
                <c:pt idx="800">
                  <c:v>310.71581712328776</c:v>
                </c:pt>
                <c:pt idx="801">
                  <c:v>265.52472054794526</c:v>
                </c:pt>
                <c:pt idx="802">
                  <c:v>243.84253793103451</c:v>
                </c:pt>
                <c:pt idx="803">
                  <c:v>241.58977638888894</c:v>
                </c:pt>
                <c:pt idx="804">
                  <c:v>251.4396190140846</c:v>
                </c:pt>
                <c:pt idx="805">
                  <c:v>247.17777021276601</c:v>
                </c:pt>
                <c:pt idx="806">
                  <c:v>230.8335879432625</c:v>
                </c:pt>
                <c:pt idx="807">
                  <c:v>219.87071901408459</c:v>
                </c:pt>
                <c:pt idx="808">
                  <c:v>223.44512198581566</c:v>
                </c:pt>
                <c:pt idx="809">
                  <c:v>228.59465886524831</c:v>
                </c:pt>
                <c:pt idx="810">
                  <c:v>274.04491914893623</c:v>
                </c:pt>
                <c:pt idx="811">
                  <c:v>275.61216950354623</c:v>
                </c:pt>
                <c:pt idx="812">
                  <c:v>263.07416666666671</c:v>
                </c:pt>
                <c:pt idx="813">
                  <c:v>294.49273857142867</c:v>
                </c:pt>
                <c:pt idx="814">
                  <c:v>294.71823071428577</c:v>
                </c:pt>
                <c:pt idx="815">
                  <c:v>286.14952928571432</c:v>
                </c:pt>
                <c:pt idx="816">
                  <c:v>281.86517857142866</c:v>
                </c:pt>
                <c:pt idx="817">
                  <c:v>281.62184172661875</c:v>
                </c:pt>
                <c:pt idx="818">
                  <c:v>281.3947273381296</c:v>
                </c:pt>
                <c:pt idx="819">
                  <c:v>247.74723695652179</c:v>
                </c:pt>
                <c:pt idx="820">
                  <c:v>256.89764275362324</c:v>
                </c:pt>
                <c:pt idx="821">
                  <c:v>261.47284565217393</c:v>
                </c:pt>
                <c:pt idx="822">
                  <c:v>267.878129710145</c:v>
                </c:pt>
                <c:pt idx="823">
                  <c:v>263.98920724637685</c:v>
                </c:pt>
                <c:pt idx="824">
                  <c:v>285.9112432624114</c:v>
                </c:pt>
                <c:pt idx="825">
                  <c:v>290.88486428571434</c:v>
                </c:pt>
                <c:pt idx="826">
                  <c:v>285.69854500000008</c:v>
                </c:pt>
                <c:pt idx="827">
                  <c:v>278.93378071428577</c:v>
                </c:pt>
                <c:pt idx="828">
                  <c:v>279.35069784172669</c:v>
                </c:pt>
                <c:pt idx="829">
                  <c:v>275.55139857142865</c:v>
                </c:pt>
                <c:pt idx="830">
                  <c:v>273.97295357142866</c:v>
                </c:pt>
                <c:pt idx="831">
                  <c:v>276.67885928571434</c:v>
                </c:pt>
                <c:pt idx="832">
                  <c:v>238.5706871428572</c:v>
                </c:pt>
                <c:pt idx="833">
                  <c:v>216.5044418439717</c:v>
                </c:pt>
                <c:pt idx="834">
                  <c:v>225.26665071428579</c:v>
                </c:pt>
                <c:pt idx="835">
                  <c:v>230.00198571428578</c:v>
                </c:pt>
                <c:pt idx="836">
                  <c:v>239.69814785714294</c:v>
                </c:pt>
                <c:pt idx="837">
                  <c:v>241.95306928571435</c:v>
                </c:pt>
                <c:pt idx="838">
                  <c:v>247.59037285714294</c:v>
                </c:pt>
                <c:pt idx="839">
                  <c:v>235.75923191489366</c:v>
                </c:pt>
                <c:pt idx="840">
                  <c:v>236.20701773049655</c:v>
                </c:pt>
                <c:pt idx="841">
                  <c:v>221.43008581560289</c:v>
                </c:pt>
                <c:pt idx="842">
                  <c:v>221.20461619718316</c:v>
                </c:pt>
                <c:pt idx="843">
                  <c:v>212.81412307692312</c:v>
                </c:pt>
                <c:pt idx="844">
                  <c:v>206.73244930555558</c:v>
                </c:pt>
                <c:pt idx="845">
                  <c:v>209.60031564625857</c:v>
                </c:pt>
                <c:pt idx="846">
                  <c:v>220.33803673469393</c:v>
                </c:pt>
                <c:pt idx="847">
                  <c:v>216.32112013422824</c:v>
                </c:pt>
                <c:pt idx="848">
                  <c:v>214.0831364238411</c:v>
                </c:pt>
                <c:pt idx="849">
                  <c:v>202.82502418300658</c:v>
                </c:pt>
                <c:pt idx="850">
                  <c:v>192.07830714285714</c:v>
                </c:pt>
                <c:pt idx="851">
                  <c:v>178.4152025806452</c:v>
                </c:pt>
                <c:pt idx="852">
                  <c:v>179.56068598726119</c:v>
                </c:pt>
                <c:pt idx="853">
                  <c:v>172.82973734177219</c:v>
                </c:pt>
                <c:pt idx="854">
                  <c:v>161.39600125000004</c:v>
                </c:pt>
                <c:pt idx="855">
                  <c:v>153.72681739130437</c:v>
                </c:pt>
                <c:pt idx="856">
                  <c:v>153.58366687116566</c:v>
                </c:pt>
                <c:pt idx="857">
                  <c:v>161.33063619631903</c:v>
                </c:pt>
                <c:pt idx="858">
                  <c:v>166.31420487804886</c:v>
                </c:pt>
                <c:pt idx="859">
                  <c:v>164.34960666666672</c:v>
                </c:pt>
                <c:pt idx="860">
                  <c:v>166.07154666666671</c:v>
                </c:pt>
                <c:pt idx="861">
                  <c:v>176.18092694610783</c:v>
                </c:pt>
                <c:pt idx="862">
                  <c:v>177.95088273809529</c:v>
                </c:pt>
                <c:pt idx="863">
                  <c:v>177.83191005917163</c:v>
                </c:pt>
                <c:pt idx="864">
                  <c:v>188.47940887573969</c:v>
                </c:pt>
                <c:pt idx="865">
                  <c:v>199.68730236686397</c:v>
                </c:pt>
                <c:pt idx="866">
                  <c:v>203.17890872093031</c:v>
                </c:pt>
                <c:pt idx="867">
                  <c:v>207.55644597701158</c:v>
                </c:pt>
                <c:pt idx="868">
                  <c:v>214.48812628571434</c:v>
                </c:pt>
                <c:pt idx="869">
                  <c:v>218.27639428571433</c:v>
                </c:pt>
                <c:pt idx="870">
                  <c:v>224.06661781609202</c:v>
                </c:pt>
                <c:pt idx="871">
                  <c:v>214.23056994219658</c:v>
                </c:pt>
                <c:pt idx="872">
                  <c:v>217.53512126436792</c:v>
                </c:pt>
                <c:pt idx="873">
                  <c:v>215.53938620689664</c:v>
                </c:pt>
                <c:pt idx="874">
                  <c:v>205.5607109195403</c:v>
                </c:pt>
                <c:pt idx="875">
                  <c:v>208.28216781609203</c:v>
                </c:pt>
                <c:pt idx="876">
                  <c:v>214.99509482758626</c:v>
                </c:pt>
                <c:pt idx="877">
                  <c:v>213.54365114942536</c:v>
                </c:pt>
                <c:pt idx="878">
                  <c:v>219.53085632183914</c:v>
                </c:pt>
                <c:pt idx="879">
                  <c:v>214.48812628571434</c:v>
                </c:pt>
                <c:pt idx="880">
                  <c:v>218.27639428571433</c:v>
                </c:pt>
                <c:pt idx="881">
                  <c:v>227.26020625000004</c:v>
                </c:pt>
                <c:pt idx="882">
                  <c:v>231.86197740113002</c:v>
                </c:pt>
                <c:pt idx="883">
                  <c:v>228.47322542372888</c:v>
                </c:pt>
                <c:pt idx="884">
                  <c:v>224.72776271186447</c:v>
                </c:pt>
                <c:pt idx="885">
                  <c:v>230.25677909604528</c:v>
                </c:pt>
                <c:pt idx="886">
                  <c:v>228.65158079096054</c:v>
                </c:pt>
                <c:pt idx="887">
                  <c:v>232.33291573033711</c:v>
                </c:pt>
                <c:pt idx="888">
                  <c:v>239.24969719101131</c:v>
                </c:pt>
                <c:pt idx="889">
                  <c:v>247.23059887640454</c:v>
                </c:pt>
                <c:pt idx="890">
                  <c:v>247.05324550561804</c:v>
                </c:pt>
                <c:pt idx="891">
                  <c:v>253.2606134831461</c:v>
                </c:pt>
                <c:pt idx="892">
                  <c:v>261.36932849162019</c:v>
                </c:pt>
                <c:pt idx="893">
                  <c:v>263.19044254143648</c:v>
                </c:pt>
                <c:pt idx="894">
                  <c:v>257.78361436464093</c:v>
                </c:pt>
                <c:pt idx="895">
                  <c:v>258.6556834254144</c:v>
                </c:pt>
                <c:pt idx="896">
                  <c:v>276.27147845303875</c:v>
                </c:pt>
                <c:pt idx="897">
                  <c:v>287.78279005524865</c:v>
                </c:pt>
                <c:pt idx="898">
                  <c:v>297.20113591160225</c:v>
                </c:pt>
                <c:pt idx="899">
                  <c:v>300.59837197802204</c:v>
                </c:pt>
                <c:pt idx="900">
                  <c:v>312.56680109890118</c:v>
                </c:pt>
                <c:pt idx="901">
                  <c:v>315.16575856353597</c:v>
                </c:pt>
                <c:pt idx="902">
                  <c:v>302.40591092896182</c:v>
                </c:pt>
                <c:pt idx="903">
                  <c:v>320.14982282608707</c:v>
                </c:pt>
                <c:pt idx="904">
                  <c:v>319.10185405405412</c:v>
                </c:pt>
                <c:pt idx="905">
                  <c:v>313.66318823529417</c:v>
                </c:pt>
                <c:pt idx="906">
                  <c:v>287.78719444444454</c:v>
                </c:pt>
                <c:pt idx="907">
                  <c:v>276.61857920792085</c:v>
                </c:pt>
                <c:pt idx="908">
                  <c:v>233.51701029411771</c:v>
                </c:pt>
                <c:pt idx="909">
                  <c:v>223.8659975961539</c:v>
                </c:pt>
                <c:pt idx="910">
                  <c:v>217.72166244131461</c:v>
                </c:pt>
                <c:pt idx="911">
                  <c:v>222.15695674418612</c:v>
                </c:pt>
                <c:pt idx="912">
                  <c:v>223.33161348837217</c:v>
                </c:pt>
                <c:pt idx="913">
                  <c:v>231.99470697674425</c:v>
                </c:pt>
                <c:pt idx="914">
                  <c:v>218.53174611872154</c:v>
                </c:pt>
                <c:pt idx="915">
                  <c:v>210.4593333333334</c:v>
                </c:pt>
                <c:pt idx="916">
                  <c:v>206.71142739726034</c:v>
                </c:pt>
                <c:pt idx="917">
                  <c:v>212.94658000000007</c:v>
                </c:pt>
                <c:pt idx="918">
                  <c:v>224.25295180180186</c:v>
                </c:pt>
                <c:pt idx="919">
                  <c:v>216.91341955555561</c:v>
                </c:pt>
                <c:pt idx="920">
                  <c:v>206.70766695652179</c:v>
                </c:pt>
                <c:pt idx="921">
                  <c:v>212.06065434782613</c:v>
                </c:pt>
                <c:pt idx="922">
                  <c:v>208.68272857142861</c:v>
                </c:pt>
                <c:pt idx="923">
                  <c:v>202.76947307692311</c:v>
                </c:pt>
                <c:pt idx="924">
                  <c:v>197.53872869198318</c:v>
                </c:pt>
                <c:pt idx="925">
                  <c:v>189.41340000000002</c:v>
                </c:pt>
                <c:pt idx="926">
                  <c:v>192.92105555555563</c:v>
                </c:pt>
                <c:pt idx="927">
                  <c:v>204.26935294117649</c:v>
                </c:pt>
                <c:pt idx="928">
                  <c:v>213.32122803347283</c:v>
                </c:pt>
                <c:pt idx="929">
                  <c:v>220.32734356846478</c:v>
                </c:pt>
                <c:pt idx="930">
                  <c:v>212.44317131147548</c:v>
                </c:pt>
                <c:pt idx="931">
                  <c:v>205.39112897959188</c:v>
                </c:pt>
                <c:pt idx="932">
                  <c:v>203.07178122448983</c:v>
                </c:pt>
                <c:pt idx="933">
                  <c:v>209.46741434426238</c:v>
                </c:pt>
                <c:pt idx="934">
                  <c:v>199.45805000000007</c:v>
                </c:pt>
                <c:pt idx="935">
                  <c:v>198.97576390041496</c:v>
                </c:pt>
                <c:pt idx="936">
                  <c:v>202.04096000000004</c:v>
                </c:pt>
                <c:pt idx="937">
                  <c:v>195.91287941176472</c:v>
                </c:pt>
                <c:pt idx="938">
                  <c:v>197.7698735294118</c:v>
                </c:pt>
                <c:pt idx="939">
                  <c:v>196.67820962343103</c:v>
                </c:pt>
                <c:pt idx="940">
                  <c:v>196.04552184873953</c:v>
                </c:pt>
                <c:pt idx="941">
                  <c:v>184.52616443514648</c:v>
                </c:pt>
                <c:pt idx="942">
                  <c:v>196.60631392405071</c:v>
                </c:pt>
                <c:pt idx="943">
                  <c:v>202.81028613445383</c:v>
                </c:pt>
                <c:pt idx="944">
                  <c:v>204.60345648535571</c:v>
                </c:pt>
                <c:pt idx="945">
                  <c:v>211.65815232067519</c:v>
                </c:pt>
                <c:pt idx="946">
                  <c:v>213.68696596638657</c:v>
                </c:pt>
                <c:pt idx="947">
                  <c:v>221.24983305084751</c:v>
                </c:pt>
                <c:pt idx="948">
                  <c:v>226.75873702127663</c:v>
                </c:pt>
                <c:pt idx="949">
                  <c:v>231.19181659574474</c:v>
                </c:pt>
                <c:pt idx="950">
                  <c:v>232.08492161016954</c:v>
                </c:pt>
                <c:pt idx="951">
                  <c:v>238.63948135593225</c:v>
                </c:pt>
                <c:pt idx="952">
                  <c:v>245.62469029535873</c:v>
                </c:pt>
                <c:pt idx="953">
                  <c:v>248.57192689075632</c:v>
                </c:pt>
                <c:pt idx="954">
                  <c:v>227.66285560165977</c:v>
                </c:pt>
                <c:pt idx="955">
                  <c:v>239.42996995884778</c:v>
                </c:pt>
                <c:pt idx="956">
                  <c:v>246.85844754098366</c:v>
                </c:pt>
                <c:pt idx="957">
                  <c:v>254.98944837398381</c:v>
                </c:pt>
                <c:pt idx="958">
                  <c:v>253.44586518218628</c:v>
                </c:pt>
                <c:pt idx="959">
                  <c:v>249.39431000000008</c:v>
                </c:pt>
                <c:pt idx="960">
                  <c:v>263.61274370078746</c:v>
                </c:pt>
                <c:pt idx="961">
                  <c:v>270.23961089494168</c:v>
                </c:pt>
                <c:pt idx="962">
                  <c:v>264.66484767441864</c:v>
                </c:pt>
                <c:pt idx="963">
                  <c:v>268.21328992248073</c:v>
                </c:pt>
                <c:pt idx="964">
                  <c:v>267.29960501930509</c:v>
                </c:pt>
                <c:pt idx="965">
                  <c:v>262.66787451737463</c:v>
                </c:pt>
                <c:pt idx="966">
                  <c:v>267.29960501930509</c:v>
                </c:pt>
                <c:pt idx="967">
                  <c:v>279.00081891891904</c:v>
                </c:pt>
                <c:pt idx="968">
                  <c:v>283.9991463601533</c:v>
                </c:pt>
                <c:pt idx="969">
                  <c:v>281.46927633587791</c:v>
                </c:pt>
                <c:pt idx="970">
                  <c:v>271.56428750000009</c:v>
                </c:pt>
                <c:pt idx="971">
                  <c:v>278.87847132075478</c:v>
                </c:pt>
                <c:pt idx="972">
                  <c:v>288.17044943396235</c:v>
                </c:pt>
                <c:pt idx="973">
                  <c:v>285.08037072243354</c:v>
                </c:pt>
                <c:pt idx="974">
                  <c:v>285.80057376425862</c:v>
                </c:pt>
                <c:pt idx="975">
                  <c:v>283.88094166666673</c:v>
                </c:pt>
                <c:pt idx="976">
                  <c:v>283.76136250000008</c:v>
                </c:pt>
                <c:pt idx="977">
                  <c:v>290.43388000000004</c:v>
                </c:pt>
                <c:pt idx="978">
                  <c:v>296.53483595505622</c:v>
                </c:pt>
                <c:pt idx="979">
                  <c:v>297.71719176029973</c:v>
                </c:pt>
                <c:pt idx="980">
                  <c:v>292.98776853932594</c:v>
                </c:pt>
                <c:pt idx="981">
                  <c:v>286.83951835206005</c:v>
                </c:pt>
                <c:pt idx="982">
                  <c:v>295.94365805243456</c:v>
                </c:pt>
                <c:pt idx="983">
                  <c:v>307.88545168539332</c:v>
                </c:pt>
                <c:pt idx="984">
                  <c:v>310.70443684210534</c:v>
                </c:pt>
                <c:pt idx="985">
                  <c:v>308.06481283018871</c:v>
                </c:pt>
                <c:pt idx="986">
                  <c:v>308.4495154135339</c:v>
                </c:pt>
                <c:pt idx="987">
                  <c:v>293.25846578947375</c:v>
                </c:pt>
                <c:pt idx="988">
                  <c:v>293.69718202247196</c:v>
                </c:pt>
                <c:pt idx="989">
                  <c:v>282.11759514925382</c:v>
                </c:pt>
                <c:pt idx="990">
                  <c:v>286.12260485074631</c:v>
                </c:pt>
                <c:pt idx="991">
                  <c:v>286.23251710037187</c:v>
                </c:pt>
                <c:pt idx="992">
                  <c:v>273.0885884758365</c:v>
                </c:pt>
                <c:pt idx="993">
                  <c:v>280.26167888888892</c:v>
                </c:pt>
                <c:pt idx="994">
                  <c:v>287.52343866171014</c:v>
                </c:pt>
                <c:pt idx="995">
                  <c:v>291.39620334572498</c:v>
                </c:pt>
                <c:pt idx="996">
                  <c:v>298.78966319702613</c:v>
                </c:pt>
                <c:pt idx="997">
                  <c:v>305.36162750929373</c:v>
                </c:pt>
                <c:pt idx="998">
                  <c:v>311.81623531598518</c:v>
                </c:pt>
                <c:pt idx="999">
                  <c:v>325.46593544776124</c:v>
                </c:pt>
                <c:pt idx="1000">
                  <c:v>337.16524052044616</c:v>
                </c:pt>
                <c:pt idx="1001">
                  <c:v>339.86444014869898</c:v>
                </c:pt>
                <c:pt idx="1002">
                  <c:v>353.59515130111538</c:v>
                </c:pt>
                <c:pt idx="1003">
                  <c:v>360.63654163568782</c:v>
                </c:pt>
                <c:pt idx="1004">
                  <c:v>370.46339738805978</c:v>
                </c:pt>
                <c:pt idx="1005">
                  <c:v>379.06238880597022</c:v>
                </c:pt>
                <c:pt idx="1006">
                  <c:v>393.90448358208965</c:v>
                </c:pt>
                <c:pt idx="1007">
                  <c:v>413.46982509363306</c:v>
                </c:pt>
                <c:pt idx="1008">
                  <c:v>420.91866666666681</c:v>
                </c:pt>
                <c:pt idx="1009">
                  <c:v>434.98870074906381</c:v>
                </c:pt>
                <c:pt idx="1010">
                  <c:v>431.55986891385783</c:v>
                </c:pt>
                <c:pt idx="1011">
                  <c:v>446.45755205992521</c:v>
                </c:pt>
                <c:pt idx="1012">
                  <c:v>444.56578277153574</c:v>
                </c:pt>
                <c:pt idx="1013">
                  <c:v>470.34113932584285</c:v>
                </c:pt>
                <c:pt idx="1014">
                  <c:v>502.86430634328372</c:v>
                </c:pt>
                <c:pt idx="1015">
                  <c:v>499.80165186567177</c:v>
                </c:pt>
                <c:pt idx="1016">
                  <c:v>520.35874572490729</c:v>
                </c:pt>
                <c:pt idx="1017">
                  <c:v>494.18824498141277</c:v>
                </c:pt>
                <c:pt idx="1018">
                  <c:v>527.51749256505593</c:v>
                </c:pt>
                <c:pt idx="1019">
                  <c:v>534.4332063432837</c:v>
                </c:pt>
                <c:pt idx="1020">
                  <c:v>520.0622891791046</c:v>
                </c:pt>
                <c:pt idx="1021">
                  <c:v>523.36053246268671</c:v>
                </c:pt>
                <c:pt idx="1022">
                  <c:v>559.40561977611958</c:v>
                </c:pt>
                <c:pt idx="1023">
                  <c:v>563.89800929368039</c:v>
                </c:pt>
                <c:pt idx="1024">
                  <c:v>544.15429851851866</c:v>
                </c:pt>
                <c:pt idx="1025">
                  <c:v>537.01948639705904</c:v>
                </c:pt>
                <c:pt idx="1026">
                  <c:v>562.01859197080319</c:v>
                </c:pt>
                <c:pt idx="1027">
                  <c:v>560.72379523809536</c:v>
                </c:pt>
                <c:pt idx="1028">
                  <c:v>539.66688905109504</c:v>
                </c:pt>
                <c:pt idx="1029">
                  <c:v>530.81670400000019</c:v>
                </c:pt>
                <c:pt idx="1030">
                  <c:v>525.30649600000015</c:v>
                </c:pt>
                <c:pt idx="1031">
                  <c:v>531.18105652173927</c:v>
                </c:pt>
                <c:pt idx="1032">
                  <c:v>519.62866920289866</c:v>
                </c:pt>
                <c:pt idx="1033">
                  <c:v>495.41519241877268</c:v>
                </c:pt>
                <c:pt idx="1034">
                  <c:v>499.99232625899293</c:v>
                </c:pt>
                <c:pt idx="1035">
                  <c:v>509.74155734767032</c:v>
                </c:pt>
                <c:pt idx="1036">
                  <c:v>527.42612214285725</c:v>
                </c:pt>
                <c:pt idx="1037">
                  <c:v>534.19971352313178</c:v>
                </c:pt>
                <c:pt idx="1038">
                  <c:v>541.13333533568914</c:v>
                </c:pt>
                <c:pt idx="1039">
                  <c:v>511.34924946996483</c:v>
                </c:pt>
                <c:pt idx="1040">
                  <c:v>490.60078515901068</c:v>
                </c:pt>
                <c:pt idx="1041">
                  <c:v>460.03584310954079</c:v>
                </c:pt>
                <c:pt idx="1042">
                  <c:v>448.52292781690153</c:v>
                </c:pt>
                <c:pt idx="1043">
                  <c:v>448.30061161971844</c:v>
                </c:pt>
                <c:pt idx="1044">
                  <c:v>453.88572307692311</c:v>
                </c:pt>
                <c:pt idx="1045">
                  <c:v>455.43105384615393</c:v>
                </c:pt>
                <c:pt idx="1046">
                  <c:v>461.58554826388894</c:v>
                </c:pt>
                <c:pt idx="1047">
                  <c:v>462.50077024221474</c:v>
                </c:pt>
                <c:pt idx="1048">
                  <c:v>477.35672318339118</c:v>
                </c:pt>
                <c:pt idx="1049">
                  <c:v>488.82639273356415</c:v>
                </c:pt>
                <c:pt idx="1050">
                  <c:v>500.5303524137932</c:v>
                </c:pt>
                <c:pt idx="1051">
                  <c:v>521.05070242214549</c:v>
                </c:pt>
                <c:pt idx="1052">
                  <c:v>534.8143058823531</c:v>
                </c:pt>
                <c:pt idx="1053">
                  <c:v>556.5520605536334</c:v>
                </c:pt>
                <c:pt idx="1054">
                  <c:v>571.50594827586224</c:v>
                </c:pt>
                <c:pt idx="1055">
                  <c:v>584.29773737024243</c:v>
                </c:pt>
                <c:pt idx="1056">
                  <c:v>605.46973034482767</c:v>
                </c:pt>
                <c:pt idx="1057">
                  <c:v>598.27981072664375</c:v>
                </c:pt>
                <c:pt idx="1058">
                  <c:v>613.46346851211081</c:v>
                </c:pt>
                <c:pt idx="1059">
                  <c:v>621.580755172414</c:v>
                </c:pt>
                <c:pt idx="1060">
                  <c:v>630.94256689655197</c:v>
                </c:pt>
                <c:pt idx="1061">
                  <c:v>623.3501697594503</c:v>
                </c:pt>
                <c:pt idx="1062">
                  <c:v>645.86509794520566</c:v>
                </c:pt>
                <c:pt idx="1063">
                  <c:v>642.18926712328778</c:v>
                </c:pt>
                <c:pt idx="1064">
                  <c:v>614.67772866894211</c:v>
                </c:pt>
                <c:pt idx="1065">
                  <c:v>612.05010204081657</c:v>
                </c:pt>
                <c:pt idx="1066">
                  <c:v>614.51977789115665</c:v>
                </c:pt>
                <c:pt idx="1067">
                  <c:v>634.16980748299341</c:v>
                </c:pt>
                <c:pt idx="1068">
                  <c:v>625.23660989761106</c:v>
                </c:pt>
                <c:pt idx="1069">
                  <c:v>598.95008231292536</c:v>
                </c:pt>
                <c:pt idx="1070">
                  <c:v>590.78941428571443</c:v>
                </c:pt>
                <c:pt idx="1071">
                  <c:v>596.38467694915266</c:v>
                </c:pt>
                <c:pt idx="1072">
                  <c:v>590.92700271186459</c:v>
                </c:pt>
                <c:pt idx="1073">
                  <c:v>610.68757229729738</c:v>
                </c:pt>
                <c:pt idx="1074">
                  <c:v>595.5430324324326</c:v>
                </c:pt>
                <c:pt idx="1075">
                  <c:v>602.68869560810822</c:v>
                </c:pt>
                <c:pt idx="1076">
                  <c:v>584.55790844594605</c:v>
                </c:pt>
                <c:pt idx="1077">
                  <c:v>569.19362315436251</c:v>
                </c:pt>
                <c:pt idx="1078">
                  <c:v>587.62647080536931</c:v>
                </c:pt>
                <c:pt idx="1079">
                  <c:v>601.71594630872494</c:v>
                </c:pt>
                <c:pt idx="1080">
                  <c:v>632.64923087248337</c:v>
                </c:pt>
                <c:pt idx="1081">
                  <c:v>658.6035278523492</c:v>
                </c:pt>
                <c:pt idx="1082">
                  <c:v>679.26102953020154</c:v>
                </c:pt>
                <c:pt idx="1083">
                  <c:v>697.37606946308733</c:v>
                </c:pt>
                <c:pt idx="1084">
                  <c:v>704.47377516778533</c:v>
                </c:pt>
                <c:pt idx="1085">
                  <c:v>695.15141543624179</c:v>
                </c:pt>
                <c:pt idx="1086">
                  <c:v>688.62293866666687</c:v>
                </c:pt>
                <c:pt idx="1087">
                  <c:v>715.73770267558552</c:v>
                </c:pt>
                <c:pt idx="1088">
                  <c:v>707.77473800000018</c:v>
                </c:pt>
                <c:pt idx="1089">
                  <c:v>715.56173333333356</c:v>
                </c:pt>
                <c:pt idx="1090">
                  <c:v>747.97247066666682</c:v>
                </c:pt>
                <c:pt idx="1091">
                  <c:v>754.91762866666681</c:v>
                </c:pt>
                <c:pt idx="1092">
                  <c:v>726.82130766666683</c:v>
                </c:pt>
                <c:pt idx="1093">
                  <c:v>736.46782657807319</c:v>
                </c:pt>
                <c:pt idx="1094">
                  <c:v>737.20198704318955</c:v>
                </c:pt>
                <c:pt idx="1095">
                  <c:v>711.34557781456976</c:v>
                </c:pt>
                <c:pt idx="1096">
                  <c:v>658.45199039735121</c:v>
                </c:pt>
                <c:pt idx="1097">
                  <c:v>581.5158632450333</c:v>
                </c:pt>
                <c:pt idx="1098">
                  <c:v>593.55783267326751</c:v>
                </c:pt>
                <c:pt idx="1099">
                  <c:v>609.70693993399357</c:v>
                </c:pt>
                <c:pt idx="1100">
                  <c:v>602.30138157894748</c:v>
                </c:pt>
                <c:pt idx="1101">
                  <c:v>583.29773453947382</c:v>
                </c:pt>
                <c:pt idx="1102">
                  <c:v>623.48577500000022</c:v>
                </c:pt>
                <c:pt idx="1103">
                  <c:v>650.48549210526335</c:v>
                </c:pt>
                <c:pt idx="1104">
                  <c:v>675.61599802631599</c:v>
                </c:pt>
                <c:pt idx="1105">
                  <c:v>684.54667368421065</c:v>
                </c:pt>
                <c:pt idx="1106">
                  <c:v>679.7146436065575</c:v>
                </c:pt>
                <c:pt idx="1107">
                  <c:v>711.69756196721335</c:v>
                </c:pt>
                <c:pt idx="1108">
                  <c:v>725.98119540983623</c:v>
                </c:pt>
                <c:pt idx="1109">
                  <c:v>723.29920882352951</c:v>
                </c:pt>
                <c:pt idx="1110">
                  <c:v>710.24883485342036</c:v>
                </c:pt>
                <c:pt idx="1111">
                  <c:v>729.88942084690586</c:v>
                </c:pt>
                <c:pt idx="1112">
                  <c:v>749.11868566775263</c:v>
                </c:pt>
                <c:pt idx="1113">
                  <c:v>748.53141785714297</c:v>
                </c:pt>
                <c:pt idx="1114">
                  <c:v>744.32906428571448</c:v>
                </c:pt>
                <c:pt idx="1115">
                  <c:v>757.75576472491935</c:v>
                </c:pt>
                <c:pt idx="1116">
                  <c:v>781.04932200647272</c:v>
                </c:pt>
                <c:pt idx="1117">
                  <c:v>790.65280614886751</c:v>
                </c:pt>
                <c:pt idx="1118">
                  <c:v>805.0580323624597</c:v>
                </c:pt>
                <c:pt idx="1119">
                  <c:v>816.7048110032365</c:v>
                </c:pt>
                <c:pt idx="1120">
                  <c:v>824.67365954692582</c:v>
                </c:pt>
                <c:pt idx="1121">
                  <c:v>817.1253341935485</c:v>
                </c:pt>
                <c:pt idx="1122">
                  <c:v>844.74722122186506</c:v>
                </c:pt>
                <c:pt idx="1123">
                  <c:v>835.04832258064539</c:v>
                </c:pt>
                <c:pt idx="1124">
                  <c:v>846.67586784565924</c:v>
                </c:pt>
                <c:pt idx="1125">
                  <c:v>861.29297909967852</c:v>
                </c:pt>
                <c:pt idx="1126">
                  <c:v>864.50218461538486</c:v>
                </c:pt>
                <c:pt idx="1127">
                  <c:v>849.52719358974366</c:v>
                </c:pt>
                <c:pt idx="1128">
                  <c:v>871.38258589743612</c:v>
                </c:pt>
                <c:pt idx="1129">
                  <c:v>877.75707532051308</c:v>
                </c:pt>
                <c:pt idx="1130">
                  <c:v>875.75961246006409</c:v>
                </c:pt>
                <c:pt idx="1131">
                  <c:v>884.43188949044611</c:v>
                </c:pt>
                <c:pt idx="1132">
                  <c:v>897.60235414012766</c:v>
                </c:pt>
                <c:pt idx="1133">
                  <c:v>849.56305569620281</c:v>
                </c:pt>
                <c:pt idx="1134">
                  <c:v>848.26433512658241</c:v>
                </c:pt>
                <c:pt idx="1135">
                  <c:v>864.0487851265824</c:v>
                </c:pt>
                <c:pt idx="1136">
                  <c:v>892.92034240506337</c:v>
                </c:pt>
                <c:pt idx="1137">
                  <c:v>910.12043249211376</c:v>
                </c:pt>
                <c:pt idx="1138">
                  <c:v>917.68900157728729</c:v>
                </c:pt>
                <c:pt idx="1139">
                  <c:v>910.63370974842792</c:v>
                </c:pt>
                <c:pt idx="1140">
                  <c:v>926.4181597484278</c:v>
                </c:pt>
                <c:pt idx="1141">
                  <c:v>914.41291906250024</c:v>
                </c:pt>
                <c:pt idx="1142">
                  <c:v>874.09465171339571</c:v>
                </c:pt>
                <c:pt idx="1143">
                  <c:v>895.26663777089811</c:v>
                </c:pt>
                <c:pt idx="1144">
                  <c:v>848.15762910216745</c:v>
                </c:pt>
                <c:pt idx="1145">
                  <c:v>838.52454753086442</c:v>
                </c:pt>
                <c:pt idx="1146">
                  <c:v>833.80750030769252</c:v>
                </c:pt>
                <c:pt idx="1147">
                  <c:v>778.60299235474019</c:v>
                </c:pt>
                <c:pt idx="1148">
                  <c:v>751.18535443425094</c:v>
                </c:pt>
                <c:pt idx="1149">
                  <c:v>740.09399908814601</c:v>
                </c:pt>
                <c:pt idx="1150">
                  <c:v>777.13228297872365</c:v>
                </c:pt>
                <c:pt idx="1151">
                  <c:v>780.39472249240146</c:v>
                </c:pt>
                <c:pt idx="1152">
                  <c:v>810.3324027355626</c:v>
                </c:pt>
                <c:pt idx="1153">
                  <c:v>838.25504680851088</c:v>
                </c:pt>
                <c:pt idx="1154">
                  <c:v>855.42152666666698</c:v>
                </c:pt>
                <c:pt idx="1155">
                  <c:v>867.52481691842911</c:v>
                </c:pt>
                <c:pt idx="1156">
                  <c:v>880.41097921686764</c:v>
                </c:pt>
                <c:pt idx="1157">
                  <c:v>866.7701282282286</c:v>
                </c:pt>
                <c:pt idx="1158">
                  <c:v>879.10879910179676</c:v>
                </c:pt>
                <c:pt idx="1159">
                  <c:v>890.43145104477628</c:v>
                </c:pt>
                <c:pt idx="1160">
                  <c:v>900.18342529761924</c:v>
                </c:pt>
                <c:pt idx="1161">
                  <c:v>896.10711394658767</c:v>
                </c:pt>
                <c:pt idx="1162">
                  <c:v>865.43617573964525</c:v>
                </c:pt>
                <c:pt idx="1163">
                  <c:v>887.46789675516254</c:v>
                </c:pt>
                <c:pt idx="1164">
                  <c:v>879.8557935483874</c:v>
                </c:pt>
                <c:pt idx="1165">
                  <c:v>837.68353070175453</c:v>
                </c:pt>
                <c:pt idx="1166">
                  <c:v>819.96306151603528</c:v>
                </c:pt>
                <c:pt idx="1167">
                  <c:v>877.9641462209305</c:v>
                </c:pt>
                <c:pt idx="1168">
                  <c:v>895.55021536231902</c:v>
                </c:pt>
                <c:pt idx="1169">
                  <c:v>914.31540345821338</c:v>
                </c:pt>
                <c:pt idx="1170">
                  <c:v>907.26666762177672</c:v>
                </c:pt>
                <c:pt idx="1171">
                  <c:v>884.92136542857168</c:v>
                </c:pt>
                <c:pt idx="1172">
                  <c:v>911.09104558404567</c:v>
                </c:pt>
                <c:pt idx="1173">
                  <c:v>928.2866345609068</c:v>
                </c:pt>
                <c:pt idx="1174">
                  <c:v>939.93278531073474</c:v>
                </c:pt>
                <c:pt idx="1175">
                  <c:v>947.06700000000012</c:v>
                </c:pt>
                <c:pt idx="1176">
                  <c:v>904.50219101123616</c:v>
                </c:pt>
                <c:pt idx="1177">
                  <c:v>895.04004189944158</c:v>
                </c:pt>
                <c:pt idx="1178">
                  <c:v>868.3633711911358</c:v>
                </c:pt>
                <c:pt idx="1179">
                  <c:v>880.97233333333361</c:v>
                </c:pt>
                <c:pt idx="1180">
                  <c:v>907.17223626373652</c:v>
                </c:pt>
                <c:pt idx="1181">
                  <c:v>855.12042240437177</c:v>
                </c:pt>
                <c:pt idx="1182">
                  <c:v>812.47024972826102</c:v>
                </c:pt>
                <c:pt idx="1183">
                  <c:v>803.55648702702729</c:v>
                </c:pt>
                <c:pt idx="1184">
                  <c:v>804.19858194070105</c:v>
                </c:pt>
                <c:pt idx="1185">
                  <c:v>808.43467238605922</c:v>
                </c:pt>
                <c:pt idx="1186">
                  <c:v>809.93169840000019</c:v>
                </c:pt>
                <c:pt idx="1187">
                  <c:v>762.92903952254653</c:v>
                </c:pt>
                <c:pt idx="1188">
                  <c:v>754.22946005291033</c:v>
                </c:pt>
                <c:pt idx="1189">
                  <c:v>724.09087473684224</c:v>
                </c:pt>
                <c:pt idx="1190">
                  <c:v>732.61334685863892</c:v>
                </c:pt>
                <c:pt idx="1191">
                  <c:v>704.76544285714306</c:v>
                </c:pt>
                <c:pt idx="1192">
                  <c:v>622.05454248704677</c:v>
                </c:pt>
                <c:pt idx="1193">
                  <c:v>615.02400798969097</c:v>
                </c:pt>
                <c:pt idx="1194">
                  <c:v>612.92233538461551</c:v>
                </c:pt>
                <c:pt idx="1195">
                  <c:v>630.73043282051299</c:v>
                </c:pt>
                <c:pt idx="1196">
                  <c:v>665.04075561224499</c:v>
                </c:pt>
                <c:pt idx="1197">
                  <c:v>676.0071302030459</c:v>
                </c:pt>
                <c:pt idx="1198">
                  <c:v>671.87547777777786</c:v>
                </c:pt>
                <c:pt idx="1199">
                  <c:v>714.26619221105545</c:v>
                </c:pt>
                <c:pt idx="1200">
                  <c:v>741.55187462311574</c:v>
                </c:pt>
                <c:pt idx="1201">
                  <c:v>768.3348067669175</c:v>
                </c:pt>
                <c:pt idx="1202">
                  <c:v>786.06561000000011</c:v>
                </c:pt>
                <c:pt idx="1203">
                  <c:v>810.87199501246903</c:v>
                </c:pt>
                <c:pt idx="1204">
                  <c:v>795.88095285359816</c:v>
                </c:pt>
                <c:pt idx="1205">
                  <c:v>775.38194778325135</c:v>
                </c:pt>
                <c:pt idx="1206">
                  <c:v>767.89216216216232</c:v>
                </c:pt>
                <c:pt idx="1207">
                  <c:v>752.39211666666688</c:v>
                </c:pt>
                <c:pt idx="1208">
                  <c:v>769.10506372549048</c:v>
                </c:pt>
                <c:pt idx="1209">
                  <c:v>750.93845501222518</c:v>
                </c:pt>
                <c:pt idx="1210">
                  <c:v>716.12776088019586</c:v>
                </c:pt>
                <c:pt idx="1211">
                  <c:v>761.72452871046244</c:v>
                </c:pt>
                <c:pt idx="1212">
                  <c:v>793.44704866180064</c:v>
                </c:pt>
                <c:pt idx="1213">
                  <c:v>804.12791283293018</c:v>
                </c:pt>
                <c:pt idx="1214">
                  <c:v>821.24892028985528</c:v>
                </c:pt>
                <c:pt idx="1215">
                  <c:v>827.6376674698796</c:v>
                </c:pt>
                <c:pt idx="1216">
                  <c:v>817.30060817307708</c:v>
                </c:pt>
                <c:pt idx="1217">
                  <c:v>817.61179856115132</c:v>
                </c:pt>
                <c:pt idx="1218">
                  <c:v>807.68164200477349</c:v>
                </c:pt>
                <c:pt idx="1219">
                  <c:v>834.32092857142868</c:v>
                </c:pt>
                <c:pt idx="1220">
                  <c:v>820.34148693586724</c:v>
                </c:pt>
                <c:pt idx="1221">
                  <c:v>817.95542316784895</c:v>
                </c:pt>
                <c:pt idx="1222">
                  <c:v>856.97650707547189</c:v>
                </c:pt>
                <c:pt idx="1223">
                  <c:v>872.78723529411786</c:v>
                </c:pt>
                <c:pt idx="1224">
                  <c:v>877.40792488262935</c:v>
                </c:pt>
                <c:pt idx="1225">
                  <c:v>840.36558974359014</c:v>
                </c:pt>
                <c:pt idx="1226">
                  <c:v>819.47906697459621</c:v>
                </c:pt>
                <c:pt idx="1227">
                  <c:v>798.63524541284426</c:v>
                </c:pt>
                <c:pt idx="1228">
                  <c:v>770.88521184510273</c:v>
                </c:pt>
                <c:pt idx="1229">
                  <c:v>748.51147511312217</c:v>
                </c:pt>
                <c:pt idx="1230">
                  <c:v>753.94799548532762</c:v>
                </c:pt>
                <c:pt idx="1231">
                  <c:v>726.57468292682938</c:v>
                </c:pt>
                <c:pt idx="1232">
                  <c:v>737.53890265486734</c:v>
                </c:pt>
                <c:pt idx="1233">
                  <c:v>760.14588157894741</c:v>
                </c:pt>
                <c:pt idx="1234">
                  <c:v>701.53111111111139</c:v>
                </c:pt>
                <c:pt idx="1235">
                  <c:v>647.64076666666676</c:v>
                </c:pt>
                <c:pt idx="1236">
                  <c:v>651.09162639484998</c:v>
                </c:pt>
                <c:pt idx="1237">
                  <c:v>625.02409004237302</c:v>
                </c:pt>
                <c:pt idx="1238">
                  <c:v>643.5300451882847</c:v>
                </c:pt>
                <c:pt idx="1239">
                  <c:v>608.09593625000014</c:v>
                </c:pt>
                <c:pt idx="1240">
                  <c:v>582.4656919753088</c:v>
                </c:pt>
                <c:pt idx="1241">
                  <c:v>578.48398591836758</c:v>
                </c:pt>
                <c:pt idx="1242">
                  <c:v>506.82782570850219</c:v>
                </c:pt>
                <c:pt idx="1243">
                  <c:v>480.03669340000016</c:v>
                </c:pt>
                <c:pt idx="1244">
                  <c:v>424.99475652173919</c:v>
                </c:pt>
                <c:pt idx="1245">
                  <c:v>428.99107945205492</c:v>
                </c:pt>
                <c:pt idx="1246">
                  <c:v>439.7578419417477</c:v>
                </c:pt>
                <c:pt idx="1247">
                  <c:v>407.96264412331413</c:v>
                </c:pt>
                <c:pt idx="1248">
                  <c:v>439.66206986564316</c:v>
                </c:pt>
                <c:pt idx="1249">
                  <c:v>481.65121714285721</c:v>
                </c:pt>
                <c:pt idx="1250">
                  <c:v>501.86763605313104</c:v>
                </c:pt>
                <c:pt idx="1251">
                  <c:v>505.57981247637065</c:v>
                </c:pt>
                <c:pt idx="1252">
                  <c:v>534.65373872180453</c:v>
                </c:pt>
                <c:pt idx="1253">
                  <c:v>544.21014179104498</c:v>
                </c:pt>
                <c:pt idx="1254">
                  <c:v>538.70988210332109</c:v>
                </c:pt>
                <c:pt idx="1255">
                  <c:v>498.30026132596697</c:v>
                </c:pt>
                <c:pt idx="1256">
                  <c:v>489.54922399267411</c:v>
                </c:pt>
                <c:pt idx="1257">
                  <c:v>509.30008615664855</c:v>
                </c:pt>
                <c:pt idx="1258">
                  <c:v>514.17917233273067</c:v>
                </c:pt>
                <c:pt idx="1259">
                  <c:v>504.53359099099112</c:v>
                </c:pt>
                <c:pt idx="1260">
                  <c:v>549.95749172661885</c:v>
                </c:pt>
                <c:pt idx="1261">
                  <c:v>569.14540143369186</c:v>
                </c:pt>
                <c:pt idx="1262">
                  <c:v>570.95094633273709</c:v>
                </c:pt>
                <c:pt idx="1263">
                  <c:v>573.41727450980409</c:v>
                </c:pt>
                <c:pt idx="1264">
                  <c:v>565.44649203539836</c:v>
                </c:pt>
                <c:pt idx="1265">
                  <c:v>565.79472183098608</c:v>
                </c:pt>
                <c:pt idx="1266">
                  <c:v>576.09095971978991</c:v>
                </c:pt>
                <c:pt idx="1267">
                  <c:v>568.13020383275273</c:v>
                </c:pt>
                <c:pt idx="1268">
                  <c:v>578.21509548611118</c:v>
                </c:pt>
                <c:pt idx="1269">
                  <c:v>555.59083074265993</c:v>
                </c:pt>
                <c:pt idx="1270">
                  <c:v>550.82287586206905</c:v>
                </c:pt>
                <c:pt idx="1271">
                  <c:v>567.91474742268053</c:v>
                </c:pt>
                <c:pt idx="1272">
                  <c:v>560.14561025641035</c:v>
                </c:pt>
                <c:pt idx="1273">
                  <c:v>539.50235194585457</c:v>
                </c:pt>
                <c:pt idx="1274">
                  <c:v>533.75316638655477</c:v>
                </c:pt>
                <c:pt idx="1275">
                  <c:v>521.14992416666678</c:v>
                </c:pt>
                <c:pt idx="1276">
                  <c:v>517.03889950248777</c:v>
                </c:pt>
                <c:pt idx="1277">
                  <c:v>516.3881517298189</c:v>
                </c:pt>
                <c:pt idx="1278">
                  <c:v>518.55799672131161</c:v>
                </c:pt>
                <c:pt idx="1279">
                  <c:v>504.22548611111125</c:v>
                </c:pt>
                <c:pt idx="1280">
                  <c:v>494.76795553745944</c:v>
                </c:pt>
                <c:pt idx="1281">
                  <c:v>480.40076071428581</c:v>
                </c:pt>
                <c:pt idx="1282">
                  <c:v>480.82647689822312</c:v>
                </c:pt>
                <c:pt idx="1283">
                  <c:v>476.9394843800323</c:v>
                </c:pt>
                <c:pt idx="1284">
                  <c:v>455.85491600000006</c:v>
                </c:pt>
                <c:pt idx="1285">
                  <c:v>446.5819907790144</c:v>
                </c:pt>
                <c:pt idx="1286">
                  <c:v>442.26335930599373</c:v>
                </c:pt>
                <c:pt idx="1287">
                  <c:v>458.0207697965572</c:v>
                </c:pt>
                <c:pt idx="1288">
                  <c:v>476.76380604651172</c:v>
                </c:pt>
                <c:pt idx="1289">
                  <c:v>472.85564018404915</c:v>
                </c:pt>
                <c:pt idx="1290">
                  <c:v>466.99868964992402</c:v>
                </c:pt>
                <c:pt idx="1291">
                  <c:v>496.97101666666686</c:v>
                </c:pt>
                <c:pt idx="1292">
                  <c:v>493.2343924812032</c:v>
                </c:pt>
                <c:pt idx="1293">
                  <c:v>473.29826229508211</c:v>
                </c:pt>
                <c:pt idx="1294">
                  <c:v>443.60393456973298</c:v>
                </c:pt>
                <c:pt idx="1295">
                  <c:v>448.16646661742993</c:v>
                </c:pt>
                <c:pt idx="1296">
                  <c:v>460.86896325036611</c:v>
                </c:pt>
                <c:pt idx="1297">
                  <c:v>448.7717868306803</c:v>
                </c:pt>
                <c:pt idx="1298">
                  <c:v>452.72878080229236</c:v>
                </c:pt>
                <c:pt idx="1299">
                  <c:v>456.54174079320126</c:v>
                </c:pt>
                <c:pt idx="1300">
                  <c:v>440.33096461538474</c:v>
                </c:pt>
                <c:pt idx="1301">
                  <c:v>444.060460580913</c:v>
                </c:pt>
                <c:pt idx="1302">
                  <c:v>443.51929274965818</c:v>
                </c:pt>
                <c:pt idx="1303">
                  <c:v>459.41732520325223</c:v>
                </c:pt>
                <c:pt idx="1304">
                  <c:v>459.56870509383396</c:v>
                </c:pt>
                <c:pt idx="1305">
                  <c:v>438.69016622340433</c:v>
                </c:pt>
                <c:pt idx="1306">
                  <c:v>431.31685507246385</c:v>
                </c:pt>
                <c:pt idx="1307">
                  <c:v>443.69327509778367</c:v>
                </c:pt>
                <c:pt idx="1308">
                  <c:v>449.99884447300781</c:v>
                </c:pt>
                <c:pt idx="1309">
                  <c:v>461.33005956907488</c:v>
                </c:pt>
                <c:pt idx="1310">
                  <c:v>412.64217602996263</c:v>
                </c:pt>
                <c:pt idx="1311">
                  <c:v>401.43169135802481</c:v>
                </c:pt>
                <c:pt idx="1312">
                  <c:v>415.64431907090477</c:v>
                </c:pt>
                <c:pt idx="1313">
                  <c:v>437.46021039903269</c:v>
                </c:pt>
                <c:pt idx="1314">
                  <c:v>457.31006287787193</c:v>
                </c:pt>
                <c:pt idx="1315">
                  <c:v>468.03831332533025</c:v>
                </c:pt>
                <c:pt idx="1316">
                  <c:v>475.41260119047632</c:v>
                </c:pt>
                <c:pt idx="1317">
                  <c:v>484.70174292452839</c:v>
                </c:pt>
                <c:pt idx="1318">
                  <c:v>501.04090409356735</c:v>
                </c:pt>
                <c:pt idx="1319">
                  <c:v>488.34856894553894</c:v>
                </c:pt>
                <c:pt idx="1320">
                  <c:v>482.60502298850588</c:v>
                </c:pt>
                <c:pt idx="1321">
                  <c:v>461.14297610921511</c:v>
                </c:pt>
                <c:pt idx="1322">
                  <c:v>475.1386983050848</c:v>
                </c:pt>
                <c:pt idx="1323">
                  <c:v>476.19081481481493</c:v>
                </c:pt>
                <c:pt idx="1324">
                  <c:v>462.98709688196004</c:v>
                </c:pt>
                <c:pt idx="1325">
                  <c:v>460.98956622516573</c:v>
                </c:pt>
                <c:pt idx="1326">
                  <c:v>444.9284923580787</c:v>
                </c:pt>
                <c:pt idx="1327">
                  <c:v>443.26429469122434</c:v>
                </c:pt>
                <c:pt idx="1328">
                  <c:v>400.70824785407729</c:v>
                </c:pt>
                <c:pt idx="1329">
                  <c:v>404.92015203426132</c:v>
                </c:pt>
                <c:pt idx="1330">
                  <c:v>414.06806937033093</c:v>
                </c:pt>
                <c:pt idx="1331">
                  <c:v>415.76912978723419</c:v>
                </c:pt>
                <c:pt idx="1332">
                  <c:v>392.68631707317081</c:v>
                </c:pt>
                <c:pt idx="1333">
                  <c:v>382.09715116279079</c:v>
                </c:pt>
                <c:pt idx="1334">
                  <c:v>370.14117671957683</c:v>
                </c:pt>
                <c:pt idx="1335">
                  <c:v>386.8770358271866</c:v>
                </c:pt>
                <c:pt idx="1336">
                  <c:v>383.57202087682691</c:v>
                </c:pt>
                <c:pt idx="1337">
                  <c:v>357.02147731958775</c:v>
                </c:pt>
                <c:pt idx="1338">
                  <c:v>354.2192471794873</c:v>
                </c:pt>
                <c:pt idx="1339">
                  <c:v>354.46349334698067</c:v>
                </c:pt>
                <c:pt idx="1340">
                  <c:v>394.69186516853944</c:v>
                </c:pt>
                <c:pt idx="1341">
                  <c:v>426.59806822810594</c:v>
                </c:pt>
                <c:pt idx="1342">
                  <c:v>444.86378469387762</c:v>
                </c:pt>
                <c:pt idx="1343">
                  <c:v>450.89187090163955</c:v>
                </c:pt>
                <c:pt idx="1344">
                  <c:v>465.7865306748468</c:v>
                </c:pt>
                <c:pt idx="1345">
                  <c:v>473.37226966292144</c:v>
                </c:pt>
                <c:pt idx="1346">
                  <c:v>489.81776404494389</c:v>
                </c:pt>
                <c:pt idx="1347">
                  <c:v>504.91029716024349</c:v>
                </c:pt>
                <c:pt idx="1348">
                  <c:v>522.22343649193556</c:v>
                </c:pt>
                <c:pt idx="1349">
                  <c:v>527.94622713567855</c:v>
                </c:pt>
                <c:pt idx="1350">
                  <c:v>527.72835835835849</c:v>
                </c:pt>
                <c:pt idx="1351">
                  <c:v>511.65562475049916</c:v>
                </c:pt>
                <c:pt idx="1352">
                  <c:v>524.16286792452831</c:v>
                </c:pt>
                <c:pt idx="1353">
                  <c:v>524.16876534653477</c:v>
                </c:pt>
                <c:pt idx="1354">
                  <c:v>515.33421739130438</c:v>
                </c:pt>
                <c:pt idx="1355">
                  <c:v>512.33239486673267</c:v>
                </c:pt>
                <c:pt idx="1356">
                  <c:v>515.51177232580972</c:v>
                </c:pt>
                <c:pt idx="1357">
                  <c:v>484.94023144531269</c:v>
                </c:pt>
                <c:pt idx="1358">
                  <c:v>484.30261793372335</c:v>
                </c:pt>
                <c:pt idx="1359">
                  <c:v>482.56630843840941</c:v>
                </c:pt>
                <c:pt idx="1360">
                  <c:v>478.1131276595745</c:v>
                </c:pt>
                <c:pt idx="1361">
                  <c:v>466.075081002893</c:v>
                </c:pt>
                <c:pt idx="1362">
                  <c:v>458.21909606147949</c:v>
                </c:pt>
                <c:pt idx="1363">
                  <c:v>496.6437473684212</c:v>
                </c:pt>
                <c:pt idx="1364">
                  <c:v>499.38993238095247</c:v>
                </c:pt>
                <c:pt idx="1365">
                  <c:v>494.06977397910748</c:v>
                </c:pt>
                <c:pt idx="1366">
                  <c:v>498.56676828110176</c:v>
                </c:pt>
                <c:pt idx="1367">
                  <c:v>493.17037511870859</c:v>
                </c:pt>
                <c:pt idx="1368">
                  <c:v>513.48087582938399</c:v>
                </c:pt>
                <c:pt idx="1369">
                  <c:v>538.75603867924542</c:v>
                </c:pt>
                <c:pt idx="1370">
                  <c:v>532.28013721804518</c:v>
                </c:pt>
                <c:pt idx="1371">
                  <c:v>533.33426941066421</c:v>
                </c:pt>
                <c:pt idx="1372">
                  <c:v>543.99716775396098</c:v>
                </c:pt>
                <c:pt idx="1373">
                  <c:v>554.21609758364332</c:v>
                </c:pt>
                <c:pt idx="1374">
                  <c:v>563.73035714285732</c:v>
                </c:pt>
                <c:pt idx="1375">
                  <c:v>550.40961759259278</c:v>
                </c:pt>
                <c:pt idx="1376">
                  <c:v>536.64215050784867</c:v>
                </c:pt>
                <c:pt idx="1377">
                  <c:v>540.76625390984373</c:v>
                </c:pt>
                <c:pt idx="1378">
                  <c:v>572.00529816513779</c:v>
                </c:pt>
                <c:pt idx="1379">
                  <c:v>598.74043641354092</c:v>
                </c:pt>
                <c:pt idx="1380">
                  <c:v>599.69388503649657</c:v>
                </c:pt>
                <c:pt idx="1381">
                  <c:v>633.68862397072303</c:v>
                </c:pt>
                <c:pt idx="1382">
                  <c:v>674.03083363970609</c:v>
                </c:pt>
                <c:pt idx="1383">
                  <c:v>691.84145488029492</c:v>
                </c:pt>
                <c:pt idx="1384">
                  <c:v>691.38500000000022</c:v>
                </c:pt>
                <c:pt idx="1385">
                  <c:v>707.20102009132438</c:v>
                </c:pt>
                <c:pt idx="1386">
                  <c:v>692.49769680365307</c:v>
                </c:pt>
                <c:pt idx="1387">
                  <c:v>705.04835916134937</c:v>
                </c:pt>
                <c:pt idx="1388">
                  <c:v>682.65597731397486</c:v>
                </c:pt>
                <c:pt idx="1389">
                  <c:v>679.46118404351785</c:v>
                </c:pt>
                <c:pt idx="1390">
                  <c:v>700.86389402173927</c:v>
                </c:pt>
                <c:pt idx="1391">
                  <c:v>710.22882714932143</c:v>
                </c:pt>
                <c:pt idx="1392">
                  <c:v>750.89694694244611</c:v>
                </c:pt>
                <c:pt idx="1393">
                  <c:v>794.59713351254493</c:v>
                </c:pt>
                <c:pt idx="1394">
                  <c:v>823.72018287243554</c:v>
                </c:pt>
                <c:pt idx="1395">
                  <c:v>810.37114196983157</c:v>
                </c:pt>
                <c:pt idx="1396">
                  <c:v>806.94686030061916</c:v>
                </c:pt>
                <c:pt idx="1397">
                  <c:v>838.31422555066092</c:v>
                </c:pt>
                <c:pt idx="1398">
                  <c:v>860.23865465729386</c:v>
                </c:pt>
                <c:pt idx="1399">
                  <c:v>908.9856346153847</c:v>
                </c:pt>
                <c:pt idx="1400">
                  <c:v>874.87029826086973</c:v>
                </c:pt>
                <c:pt idx="1401">
                  <c:v>767.18176756287971</c:v>
                </c:pt>
                <c:pt idx="1402">
                  <c:v>670.22361351819768</c:v>
                </c:pt>
                <c:pt idx="1403">
                  <c:v>659.28118717504344</c:v>
                </c:pt>
                <c:pt idx="1404">
                  <c:v>683.49260587726894</c:v>
                </c:pt>
                <c:pt idx="1405">
                  <c:v>702.40802500000029</c:v>
                </c:pt>
                <c:pt idx="1406">
                  <c:v>719.98770214592298</c:v>
                </c:pt>
                <c:pt idx="1407">
                  <c:v>707.94134415029919</c:v>
                </c:pt>
                <c:pt idx="1408">
                  <c:v>688.06768425531948</c:v>
                </c:pt>
                <c:pt idx="1409">
                  <c:v>724.21196864406795</c:v>
                </c:pt>
                <c:pt idx="1410">
                  <c:v>716.89375443038</c:v>
                </c:pt>
                <c:pt idx="1411">
                  <c:v>699.55621260504211</c:v>
                </c:pt>
                <c:pt idx="1412">
                  <c:v>706.21579298831398</c:v>
                </c:pt>
                <c:pt idx="1413">
                  <c:v>728.55348252911824</c:v>
                </c:pt>
                <c:pt idx="1414">
                  <c:v>711.15310889443083</c:v>
                </c:pt>
                <c:pt idx="1415">
                  <c:v>724.38181327800851</c:v>
                </c:pt>
                <c:pt idx="1416">
                  <c:v>743.99372914946343</c:v>
                </c:pt>
                <c:pt idx="1417">
                  <c:v>763.26123355263178</c:v>
                </c:pt>
                <c:pt idx="1418">
                  <c:v>755.53696075224866</c:v>
                </c:pt>
                <c:pt idx="1419">
                  <c:v>775.24601705930172</c:v>
                </c:pt>
                <c:pt idx="1420">
                  <c:v>800.44246445880469</c:v>
                </c:pt>
                <c:pt idx="1421">
                  <c:v>823.43698066075763</c:v>
                </c:pt>
                <c:pt idx="1422">
                  <c:v>842.26028215434098</c:v>
                </c:pt>
                <c:pt idx="1423">
                  <c:v>878.15254735152519</c:v>
                </c:pt>
                <c:pt idx="1424">
                  <c:v>877.11031760000026</c:v>
                </c:pt>
                <c:pt idx="1425">
                  <c:v>873.17164490445884</c:v>
                </c:pt>
                <c:pt idx="1426">
                  <c:v>853.03731374106451</c:v>
                </c:pt>
                <c:pt idx="1427">
                  <c:v>872.71360348929454</c:v>
                </c:pt>
                <c:pt idx="1428">
                  <c:v>842.42377810047117</c:v>
                </c:pt>
                <c:pt idx="1429">
                  <c:v>814.99554726562519</c:v>
                </c:pt>
                <c:pt idx="1430">
                  <c:v>830.21055897435929</c:v>
                </c:pt>
                <c:pt idx="1431">
                  <c:v>828.23666423584189</c:v>
                </c:pt>
                <c:pt idx="1432">
                  <c:v>855.80551277089808</c:v>
                </c:pt>
                <c:pt idx="1433">
                  <c:v>875.83647967667446</c:v>
                </c:pt>
                <c:pt idx="1434">
                  <c:v>871.60667691717799</c:v>
                </c:pt>
                <c:pt idx="1435">
                  <c:v>793.4204920212768</c:v>
                </c:pt>
                <c:pt idx="1436">
                  <c:v>750.35016948003056</c:v>
                </c:pt>
                <c:pt idx="1437">
                  <c:v>726.25022981273423</c:v>
                </c:pt>
                <c:pt idx="1438">
                  <c:v>743.89824222720495</c:v>
                </c:pt>
                <c:pt idx="1439">
                  <c:v>775.65589499252621</c:v>
                </c:pt>
                <c:pt idx="1440">
                  <c:v>763.39979650817259</c:v>
                </c:pt>
                <c:pt idx="1441">
                  <c:v>848.37905890207719</c:v>
                </c:pt>
                <c:pt idx="1442">
                  <c:v>870.55334014814832</c:v>
                </c:pt>
                <c:pt idx="1443">
                  <c:v>886.54437514792926</c:v>
                </c:pt>
                <c:pt idx="1444">
                  <c:v>879.99472794985275</c:v>
                </c:pt>
                <c:pt idx="1445">
                  <c:v>878.1028809558826</c:v>
                </c:pt>
                <c:pt idx="1446">
                  <c:v>881.31004750367151</c:v>
                </c:pt>
                <c:pt idx="1447">
                  <c:v>899.92164421669122</c:v>
                </c:pt>
                <c:pt idx="1448">
                  <c:v>890.92405830903817</c:v>
                </c:pt>
                <c:pt idx="1449">
                  <c:v>888.89199650655041</c:v>
                </c:pt>
                <c:pt idx="1450">
                  <c:v>884.1124737300438</c:v>
                </c:pt>
                <c:pt idx="1451">
                  <c:v>889.4005321972445</c:v>
                </c:pt>
                <c:pt idx="1452">
                  <c:v>951.13598204199877</c:v>
                </c:pt>
                <c:pt idx="1453">
                  <c:v>939.68725714285733</c:v>
                </c:pt>
                <c:pt idx="1454">
                  <c:v>923.18069662598725</c:v>
                </c:pt>
                <c:pt idx="1455">
                  <c:v>921.97029025089637</c:v>
                </c:pt>
                <c:pt idx="1456">
                  <c:v>937.37261338582709</c:v>
                </c:pt>
                <c:pt idx="1457">
                  <c:v>919.30348095577767</c:v>
                </c:pt>
                <c:pt idx="1458">
                  <c:v>932.57451565836323</c:v>
                </c:pt>
                <c:pt idx="1459">
                  <c:v>936.37972867281781</c:v>
                </c:pt>
                <c:pt idx="1460">
                  <c:v>934.95776871903774</c:v>
                </c:pt>
                <c:pt idx="1461">
                  <c:v>918.34776093088874</c:v>
                </c:pt>
                <c:pt idx="1462">
                  <c:v>940.04180816901419</c:v>
                </c:pt>
                <c:pt idx="1463">
                  <c:v>969.18080310077539</c:v>
                </c:pt>
                <c:pt idx="1464">
                  <c:v>963.51559235624154</c:v>
                </c:pt>
                <c:pt idx="1465">
                  <c:v>974.42230118798057</c:v>
                </c:pt>
                <c:pt idx="1466">
                  <c:v>989.62785682451295</c:v>
                </c:pt>
                <c:pt idx="1467">
                  <c:v>971.35751472222239</c:v>
                </c:pt>
                <c:pt idx="1468">
                  <c:v>974.76093793342613</c:v>
                </c:pt>
                <c:pt idx="1469">
                  <c:v>979.55410900277036</c:v>
                </c:pt>
                <c:pt idx="1470">
                  <c:v>977.87072583102508</c:v>
                </c:pt>
                <c:pt idx="1471">
                  <c:v>990.08180642265211</c:v>
                </c:pt>
                <c:pt idx="1472">
                  <c:v>999.15242150241238</c:v>
                </c:pt>
                <c:pt idx="1473">
                  <c:v>1005.1347089910779</c:v>
                </c:pt>
                <c:pt idx="1474">
                  <c:v>1002.2584445130318</c:v>
                </c:pt>
                <c:pt idx="1475">
                  <c:v>1008.8840161179701</c:v>
                </c:pt>
                <c:pt idx="1476">
                  <c:v>1021.3251717510263</c:v>
                </c:pt>
                <c:pt idx="1477">
                  <c:v>1014.8099428766192</c:v>
                </c:pt>
                <c:pt idx="1478">
                  <c:v>994.69915142663081</c:v>
                </c:pt>
                <c:pt idx="1479">
                  <c:v>957.8398335820898</c:v>
                </c:pt>
                <c:pt idx="1480">
                  <c:v>965.04522101694931</c:v>
                </c:pt>
                <c:pt idx="1481">
                  <c:v>970.16775587837867</c:v>
                </c:pt>
                <c:pt idx="1482">
                  <c:v>960.25616307277642</c:v>
                </c:pt>
                <c:pt idx="1483">
                  <c:v>983.59370040268482</c:v>
                </c:pt>
                <c:pt idx="1484">
                  <c:v>986.70773386880876</c:v>
                </c:pt>
                <c:pt idx="1485">
                  <c:v>979.39608755852873</c:v>
                </c:pt>
                <c:pt idx="1486">
                  <c:v>972.18293847695418</c:v>
                </c:pt>
                <c:pt idx="1487">
                  <c:v>959.90965871743515</c:v>
                </c:pt>
                <c:pt idx="1488">
                  <c:v>977.20763306719914</c:v>
                </c:pt>
                <c:pt idx="1489">
                  <c:v>1008.1964405566603</c:v>
                </c:pt>
                <c:pt idx="1490">
                  <c:v>1028.2828953104363</c:v>
                </c:pt>
                <c:pt idx="1491">
                  <c:v>1055.5734034891379</c:v>
                </c:pt>
                <c:pt idx="1492">
                  <c:v>1086.4721096583446</c:v>
                </c:pt>
                <c:pt idx="1493">
                  <c:v>1116.504014098361</c:v>
                </c:pt>
                <c:pt idx="1494">
                  <c:v>1153.8070683934429</c:v>
                </c:pt>
                <c:pt idx="1495">
                  <c:v>1154.3811431654678</c:v>
                </c:pt>
                <c:pt idx="1496">
                  <c:v>1192.6326535900787</c:v>
                </c:pt>
                <c:pt idx="1497">
                  <c:v>1197.276720104099</c:v>
                </c:pt>
                <c:pt idx="1498">
                  <c:v>1223.9731130859377</c:v>
                </c:pt>
                <c:pt idx="1499">
                  <c:v>1263.92826534202</c:v>
                </c:pt>
                <c:pt idx="1500">
                  <c:v>1256.2541151554406</c:v>
                </c:pt>
                <c:pt idx="1501">
                  <c:v>1323.7742612007751</c:v>
                </c:pt>
                <c:pt idx="1502">
                  <c:v>1311.9645551059734</c:v>
                </c:pt>
                <c:pt idx="1503">
                  <c:v>1307.1301991682662</c:v>
                </c:pt>
                <c:pt idx="1504">
                  <c:v>1332.969587931035</c:v>
                </c:pt>
                <c:pt idx="1505">
                  <c:v>1346.7651340140399</c:v>
                </c:pt>
                <c:pt idx="1506">
                  <c:v>1295.0688804458603</c:v>
                </c:pt>
                <c:pt idx="1507">
                  <c:v>1329.9477846153848</c:v>
                </c:pt>
                <c:pt idx="1508">
                  <c:v>1350.1406357414451</c:v>
                </c:pt>
                <c:pt idx="1509">
                  <c:v>1398.8831708149087</c:v>
                </c:pt>
                <c:pt idx="1510">
                  <c:v>1464.3311893442626</c:v>
                </c:pt>
                <c:pt idx="1511">
                  <c:v>1479.418973833544</c:v>
                </c:pt>
                <c:pt idx="1512">
                  <c:v>1520.34711238215</c:v>
                </c:pt>
                <c:pt idx="1513">
                  <c:v>1579.2164204887222</c:v>
                </c:pt>
                <c:pt idx="1514">
                  <c:v>1562.9762390000003</c:v>
                </c:pt>
                <c:pt idx="1515">
                  <c:v>1505.3951171660428</c:v>
                </c:pt>
                <c:pt idx="1516">
                  <c:v>1642.7067396002503</c:v>
                </c:pt>
                <c:pt idx="1517">
                  <c:v>1725.7337106051157</c:v>
                </c:pt>
                <c:pt idx="1518">
                  <c:v>1819.9618368224303</c:v>
                </c:pt>
                <c:pt idx="1519">
                  <c:v>1820.3947037313435</c:v>
                </c:pt>
                <c:pt idx="1520">
                  <c:v>1835.0304390818865</c:v>
                </c:pt>
                <c:pt idx="1521">
                  <c:v>1858.1110720297036</c:v>
                </c:pt>
                <c:pt idx="1522">
                  <c:v>1835.3357020433439</c:v>
                </c:pt>
                <c:pt idx="1523">
                  <c:v>1883.5066517668943</c:v>
                </c:pt>
                <c:pt idx="1524">
                  <c:v>1881.9440287128721</c:v>
                </c:pt>
                <c:pt idx="1525">
                  <c:v>1996.1918274243365</c:v>
                </c:pt>
                <c:pt idx="1526">
                  <c:v>2095.8285195437738</c:v>
                </c:pt>
                <c:pt idx="1527">
                  <c:v>2160.6726510769236</c:v>
                </c:pt>
                <c:pt idx="1528">
                  <c:v>2149.3611878378383</c:v>
                </c:pt>
                <c:pt idx="1529">
                  <c:v>2146.665832576688</c:v>
                </c:pt>
                <c:pt idx="1530">
                  <c:v>2237.2523506127454</c:v>
                </c:pt>
                <c:pt idx="1531">
                  <c:v>2076.1671553243573</c:v>
                </c:pt>
                <c:pt idx="1532">
                  <c:v>1969.4671207823967</c:v>
                </c:pt>
                <c:pt idx="1533">
                  <c:v>1987.4354989634151</c:v>
                </c:pt>
                <c:pt idx="1534">
                  <c:v>2202.9509894512203</c:v>
                </c:pt>
                <c:pt idx="1535">
                  <c:v>2292.164090604027</c:v>
                </c:pt>
                <c:pt idx="1536">
                  <c:v>2399.4093276323802</c:v>
                </c:pt>
                <c:pt idx="1537">
                  <c:v>2392.2893229179335</c:v>
                </c:pt>
                <c:pt idx="1538">
                  <c:v>2452.1573560000011</c:v>
                </c:pt>
                <c:pt idx="1539">
                  <c:v>2535.3131747292427</c:v>
                </c:pt>
                <c:pt idx="1540">
                  <c:v>2530.2036475932618</c:v>
                </c:pt>
                <c:pt idx="1541">
                  <c:v>2512.120860108304</c:v>
                </c:pt>
                <c:pt idx="1542">
                  <c:v>2615.2570612477512</c:v>
                </c:pt>
                <c:pt idx="1543">
                  <c:v>2507.9233429682831</c:v>
                </c:pt>
                <c:pt idx="1544">
                  <c:v>2478.4500841572371</c:v>
                </c:pt>
                <c:pt idx="1545">
                  <c:v>2439.9456414387641</c:v>
                </c:pt>
                <c:pt idx="1546">
                  <c:v>2609.1705228758174</c:v>
                </c:pt>
                <c:pt idx="1547">
                  <c:v>2679.8488444444451</c:v>
                </c:pt>
                <c:pt idx="1548">
                  <c:v>2666.1319994668252</c:v>
                </c:pt>
                <c:pt idx="1549">
                  <c:v>2582.1612569493527</c:v>
                </c:pt>
                <c:pt idx="1550">
                  <c:v>2659.40322832944</c:v>
                </c:pt>
                <c:pt idx="1551">
                  <c:v>2693.1423061295973</c:v>
                </c:pt>
                <c:pt idx="1552">
                  <c:v>2611.0701616326537</c:v>
                </c:pt>
                <c:pt idx="1553">
                  <c:v>2677.057369141532</c:v>
                </c:pt>
                <c:pt idx="1554">
                  <c:v>2691.0294965277781</c:v>
                </c:pt>
                <c:pt idx="1555">
                  <c:v>2713.7927195601856</c:v>
                </c:pt>
                <c:pt idx="1556">
                  <c:v>2668.0900198618315</c:v>
                </c:pt>
                <c:pt idx="1557">
                  <c:v>2522.1373934482767</c:v>
                </c:pt>
                <c:pt idx="1558">
                  <c:v>2498.7482456059743</c:v>
                </c:pt>
                <c:pt idx="1559">
                  <c:v>2414.7124182183916</c:v>
                </c:pt>
                <c:pt idx="1560">
                  <c:v>2408.0165566533419</c:v>
                </c:pt>
                <c:pt idx="1561">
                  <c:v>2344.7719667235497</c:v>
                </c:pt>
                <c:pt idx="1562">
                  <c:v>2124.6299696367769</c:v>
                </c:pt>
                <c:pt idx="1563">
                  <c:v>2123.3431303561338</c:v>
                </c:pt>
                <c:pt idx="1564">
                  <c:v>2256.8476923466524</c:v>
                </c:pt>
                <c:pt idx="1565">
                  <c:v>2196.8939392696634</c:v>
                </c:pt>
                <c:pt idx="1566">
                  <c:v>2142.1499495774656</c:v>
                </c:pt>
                <c:pt idx="1567">
                  <c:v>2095.9971070422544</c:v>
                </c:pt>
                <c:pt idx="1568">
                  <c:v>1849.5869711721823</c:v>
                </c:pt>
                <c:pt idx="1569">
                  <c:v>1912.5921244231854</c:v>
                </c:pt>
                <c:pt idx="1570">
                  <c:v>2010.301857497182</c:v>
                </c:pt>
                <c:pt idx="1571">
                  <c:v>2045.5110739671766</c:v>
                </c:pt>
                <c:pt idx="1572">
                  <c:v>2032.4774403726715</c:v>
                </c:pt>
                <c:pt idx="1573">
                  <c:v>1954.271156524185</c:v>
                </c:pt>
                <c:pt idx="1574">
                  <c:v>2037.1298171700228</c:v>
                </c:pt>
                <c:pt idx="1575">
                  <c:v>1952.3029464404899</c:v>
                </c:pt>
                <c:pt idx="1576">
                  <c:v>1894.9241003893219</c:v>
                </c:pt>
                <c:pt idx="1577">
                  <c:v>1779.4050015564208</c:v>
                </c:pt>
                <c:pt idx="1578">
                  <c:v>1583.861318767352</c:v>
                </c:pt>
                <c:pt idx="1579">
                  <c:v>1594.2556555063645</c:v>
                </c:pt>
                <c:pt idx="1580">
                  <c:v>1513.5805032596688</c:v>
                </c:pt>
                <c:pt idx="1581">
                  <c:v>1488.1262552123553</c:v>
                </c:pt>
                <c:pt idx="1582">
                  <c:v>1584.4174945945947</c:v>
                </c:pt>
                <c:pt idx="1583">
                  <c:v>1569.1610559425101</c:v>
                </c:pt>
                <c:pt idx="1584">
                  <c:v>1556.4492777105122</c:v>
                </c:pt>
                <c:pt idx="1585">
                  <c:v>1443.1521773347899</c:v>
                </c:pt>
                <c:pt idx="1586">
                  <c:v>1450.9868516286649</c:v>
                </c:pt>
                <c:pt idx="1587">
                  <c:v>1528.6870547878132</c:v>
                </c:pt>
                <c:pt idx="1588">
                  <c:v>1610.2031413623984</c:v>
                </c:pt>
                <c:pt idx="1589">
                  <c:v>1697.8809580838329</c:v>
                </c:pt>
                <c:pt idx="1590">
                  <c:v>1703.8279502990758</c:v>
                </c:pt>
                <c:pt idx="1591">
                  <c:v>1692.2195892199354</c:v>
                </c:pt>
                <c:pt idx="1592">
                  <c:v>1737.7213507559402</c:v>
                </c:pt>
                <c:pt idx="1593">
                  <c:v>1772.5169457837842</c:v>
                </c:pt>
                <c:pt idx="1594">
                  <c:v>1796.4329598915995</c:v>
                </c:pt>
                <c:pt idx="1595">
                  <c:v>1851.0372271296803</c:v>
                </c:pt>
                <c:pt idx="1596">
                  <c:v>1930.4757358531322</c:v>
                </c:pt>
                <c:pt idx="1597">
                  <c:v>1938.4864395273903</c:v>
                </c:pt>
                <c:pt idx="1598">
                  <c:v>1893.4264792956246</c:v>
                </c:pt>
                <c:pt idx="1599">
                  <c:v>1903.1344948936173</c:v>
                </c:pt>
                <c:pt idx="1600">
                  <c:v>1841.0127732416715</c:v>
                </c:pt>
                <c:pt idx="1601">
                  <c:v>1885.0810313125994</c:v>
                </c:pt>
                <c:pt idx="1602">
                  <c:v>1843.2137309926084</c:v>
                </c:pt>
                <c:pt idx="1603">
                  <c:v>1814.0706050659635</c:v>
                </c:pt>
                <c:pt idx="1604">
                  <c:v>1857.9935110057932</c:v>
                </c:pt>
                <c:pt idx="1605">
                  <c:v>1847.5165410686227</c:v>
                </c:pt>
                <c:pt idx="1606">
                  <c:v>1932.0497364397911</c:v>
                </c:pt>
                <c:pt idx="1607">
                  <c:v>1989.3715485549137</c:v>
                </c:pt>
                <c:pt idx="1608">
                  <c:v>1955.7322574200323</c:v>
                </c:pt>
                <c:pt idx="1609">
                  <c:v>1974.5046666840465</c:v>
                </c:pt>
                <c:pt idx="1610">
                  <c:v>1951.4577656492504</c:v>
                </c:pt>
                <c:pt idx="1611">
                  <c:v>1888.991481346352</c:v>
                </c:pt>
                <c:pt idx="1612">
                  <c:v>1913.4261055555558</c:v>
                </c:pt>
                <c:pt idx="1613">
                  <c:v>1951.3475591259644</c:v>
                </c:pt>
                <c:pt idx="1614">
                  <c:v>1974.6556978505635</c:v>
                </c:pt>
                <c:pt idx="1615">
                  <c:v>1967.8644197046847</c:v>
                </c:pt>
                <c:pt idx="1616">
                  <c:v>1946.7276603621735</c:v>
                </c:pt>
                <c:pt idx="1617">
                  <c:v>1888.9992993975911</c:v>
                </c:pt>
                <c:pt idx="1618">
                  <c:v>1976.8426008603242</c:v>
                </c:pt>
                <c:pt idx="1619">
                  <c:v>2024.5000824695126</c:v>
                </c:pt>
                <c:pt idx="1620">
                  <c:v>2035.7084970751391</c:v>
                </c:pt>
                <c:pt idx="1621">
                  <c:v>2028.305796930046</c:v>
                </c:pt>
                <c:pt idx="1622">
                  <c:v>2044.1415758758765</c:v>
                </c:pt>
                <c:pt idx="1623">
                  <c:v>2040.1029534987599</c:v>
                </c:pt>
                <c:pt idx="1624">
                  <c:v>2011.0714414320992</c:v>
                </c:pt>
                <c:pt idx="1625">
                  <c:v>1949.7879947264666</c:v>
                </c:pt>
                <c:pt idx="1626">
                  <c:v>1955.0069059459463</c:v>
                </c:pt>
                <c:pt idx="1627">
                  <c:v>1992.8351954389411</c:v>
                </c:pt>
                <c:pt idx="1628">
                  <c:v>2050.2514680138001</c:v>
                </c:pt>
                <c:pt idx="1629">
                  <c:v>2132.8249198216063</c:v>
                </c:pt>
                <c:pt idx="1630">
                  <c:v>2175.5750519106705</c:v>
                </c:pt>
                <c:pt idx="1631">
                  <c:v>2215.7988770069383</c:v>
                </c:pt>
                <c:pt idx="1632">
                  <c:v>2221.1270168366145</c:v>
                </c:pt>
                <c:pt idx="1633">
                  <c:v>2241.3253490189145</c:v>
                </c:pt>
                <c:pt idx="1634">
                  <c:v>2162.9136241672841</c:v>
                </c:pt>
                <c:pt idx="1635">
                  <c:v>2235.5411008002484</c:v>
                </c:pt>
                <c:pt idx="1636">
                  <c:v>2294.0734288695794</c:v>
                </c:pt>
                <c:pt idx="1637">
                  <c:v>2294.2574437010448</c:v>
                </c:pt>
                <c:pt idx="1638">
                  <c:v>2304.7226304014907</c:v>
                </c:pt>
                <c:pt idx="1639">
                  <c:v>2208.6098451786052</c:v>
                </c:pt>
                <c:pt idx="1640">
                  <c:v>2266.8920124706224</c:v>
                </c:pt>
                <c:pt idx="1641">
                  <c:v>2326.3282811004333</c:v>
                </c:pt>
                <c:pt idx="1642">
                  <c:v>2198.0336845135298</c:v>
                </c:pt>
                <c:pt idx="1643">
                  <c:v>2223.3021128758887</c:v>
                </c:pt>
                <c:pt idx="1644">
                  <c:v>2062.0587722190644</c:v>
                </c:pt>
                <c:pt idx="1645">
                  <c:v>2020.4614957981607</c:v>
                </c:pt>
                <c:pt idx="1646">
                  <c:v>1947.020866865236</c:v>
                </c:pt>
                <c:pt idx="1647">
                  <c:v>2013.9477794742652</c:v>
                </c:pt>
                <c:pt idx="1648">
                  <c:v>2044.8554164666352</c:v>
                </c:pt>
                <c:pt idx="1649">
                  <c:v>1935.049568128328</c:v>
                </c:pt>
                <c:pt idx="1650">
                  <c:v>1804.5009654761693</c:v>
                </c:pt>
                <c:pt idx="1651">
                  <c:v>1846.5168145385835</c:v>
                </c:pt>
                <c:pt idx="1652">
                  <c:v>1755.9761432561038</c:v>
                </c:pt>
                <c:pt idx="1653">
                  <c:v>1412.1774330133489</c:v>
                </c:pt>
                <c:pt idx="1654">
                  <c:v>1312.3032343650702</c:v>
                </c:pt>
                <c:pt idx="1655">
                  <c:v>1317.7884907814375</c:v>
                </c:pt>
                <c:pt idx="1656">
                  <c:v>1294.1659662882505</c:v>
                </c:pt>
                <c:pt idx="1657">
                  <c:v>1197.976622555881</c:v>
                </c:pt>
                <c:pt idx="1658">
                  <c:v>1123.6835891758226</c:v>
                </c:pt>
                <c:pt idx="1659">
                  <c:v>1255.6350841774529</c:v>
                </c:pt>
                <c:pt idx="1660">
                  <c:v>1332.115584739264</c:v>
                </c:pt>
                <c:pt idx="1661">
                  <c:v>1355.4723457877633</c:v>
                </c:pt>
                <c:pt idx="1662">
                  <c:v>1371.8444770630279</c:v>
                </c:pt>
                <c:pt idx="1663">
                  <c:v>1476.8787770694148</c:v>
                </c:pt>
                <c:pt idx="1664">
                  <c:v>1526.8531360982367</c:v>
                </c:pt>
                <c:pt idx="1665">
                  <c:v>1559.1321821470374</c:v>
                </c:pt>
                <c:pt idx="1666">
                  <c:v>1587.8136653723479</c:v>
                </c:pt>
                <c:pt idx="1667">
                  <c:v>1623.2293357227868</c:v>
                </c:pt>
                <c:pt idx="1668">
                  <c:v>1636.9318261824662</c:v>
                </c:pt>
                <c:pt idx="1669">
                  <c:v>1586.3903518023819</c:v>
                </c:pt>
                <c:pt idx="1670">
                  <c:v>1671.1291702468861</c:v>
                </c:pt>
                <c:pt idx="1671">
                  <c:v>1733.7850890559569</c:v>
                </c:pt>
                <c:pt idx="1672">
                  <c:v>1627.8867087424035</c:v>
                </c:pt>
                <c:pt idx="1673">
                  <c:v>1569.0814352763059</c:v>
                </c:pt>
                <c:pt idx="1674">
                  <c:v>1563.5953332630008</c:v>
                </c:pt>
                <c:pt idx="1675">
                  <c:v>1572.2559269302653</c:v>
                </c:pt>
                <c:pt idx="1676">
                  <c:v>1621.6349329561117</c:v>
                </c:pt>
                <c:pt idx="1677">
                  <c:v>1691.0668353214976</c:v>
                </c:pt>
                <c:pt idx="1678">
                  <c:v>1729.7586651462739</c:v>
                </c:pt>
                <c:pt idx="1679">
                  <c:v>1788.2067359099187</c:v>
                </c:pt>
                <c:pt idx="1680">
                  <c:v>1838.6318648824147</c:v>
                </c:pt>
                <c:pt idx="1681">
                  <c:v>1884.5282012028435</c:v>
                </c:pt>
                <c:pt idx="1682">
                  <c:v>1842.8364976036733</c:v>
                </c:pt>
                <c:pt idx="1683">
                  <c:v>1868.9721945612839</c:v>
                </c:pt>
                <c:pt idx="1684">
                  <c:v>1869.7214847940384</c:v>
                </c:pt>
                <c:pt idx="1685">
                  <c:v>1800.3707782582117</c:v>
                </c:pt>
                <c:pt idx="1686">
                  <c:v>1851.7360235390981</c:v>
                </c:pt>
                <c:pt idx="1687">
                  <c:v>1651.721859189124</c:v>
                </c:pt>
                <c:pt idx="1688">
                  <c:v>1633.3141021380504</c:v>
                </c:pt>
                <c:pt idx="1689">
                  <c:v>1683.1745932576932</c:v>
                </c:pt>
                <c:pt idx="1690">
                  <c:v>1711.3879829377188</c:v>
                </c:pt>
                <c:pt idx="1691">
                  <c:v>1739.2607300861432</c:v>
                </c:pt>
                <c:pt idx="1692">
                  <c:v>1811.390376193943</c:v>
                </c:pt>
                <c:pt idx="1693">
                  <c:v>1875.4308588132465</c:v>
                </c:pt>
                <c:pt idx="1694">
                  <c:v>1911.8704504080356</c:v>
                </c:pt>
                <c:pt idx="1695">
                  <c:v>1902.2565585327168</c:v>
                </c:pt>
                <c:pt idx="1696">
                  <c:v>1842.4566935578623</c:v>
                </c:pt>
                <c:pt idx="1697">
                  <c:v>1820.6890321512305</c:v>
                </c:pt>
                <c:pt idx="1698">
                  <c:v>1873.6800248795309</c:v>
                </c:pt>
                <c:pt idx="1699">
                  <c:v>1923.1515331258497</c:v>
                </c:pt>
                <c:pt idx="1700">
                  <c:v>1969.1358359081623</c:v>
                </c:pt>
                <c:pt idx="1701">
                  <c:v>1962.25940151394</c:v>
                </c:pt>
                <c:pt idx="1702">
                  <c:v>1912.212471451345</c:v>
                </c:pt>
                <c:pt idx="1703">
                  <c:v>1955.5720916285211</c:v>
                </c:pt>
                <c:pt idx="1704">
                  <c:v>2029.4684540559324</c:v>
                </c:pt>
                <c:pt idx="1705">
                  <c:v>2056.3718700843369</c:v>
                </c:pt>
                <c:pt idx="1706">
                  <c:v>2103.2506857324524</c:v>
                </c:pt>
                <c:pt idx="1707">
                  <c:v>2132.4155157806922</c:v>
                </c:pt>
                <c:pt idx="1708">
                  <c:v>2222.3247966687422</c:v>
                </c:pt>
                <c:pt idx="1709">
                  <c:v>2188.5187514132526</c:v>
                </c:pt>
                <c:pt idx="1710">
                  <c:v>2255.1067677528731</c:v>
                </c:pt>
                <c:pt idx="1711">
                  <c:v>2254.3005169811486</c:v>
                </c:pt>
                <c:pt idx="1712">
                  <c:v>2274.7097366634075</c:v>
                </c:pt>
                <c:pt idx="1713">
                  <c:v>2325.0004310499867</c:v>
                </c:pt>
                <c:pt idx="1714">
                  <c:v>2415.7822750344326</c:v>
                </c:pt>
                <c:pt idx="1715">
                  <c:v>2448.8251844890997</c:v>
                </c:pt>
                <c:pt idx="1716">
                  <c:v>2459.425631594248</c:v>
                </c:pt>
                <c:pt idx="1717">
                  <c:v>2443.211079942585</c:v>
                </c:pt>
                <c:pt idx="1718">
                  <c:v>2489.6749598168381</c:v>
                </c:pt>
                <c:pt idx="1719">
                  <c:v>2482.4794793986644</c:v>
                </c:pt>
                <c:pt idx="1720">
                  <c:v>2507.690632744851</c:v>
                </c:pt>
                <c:pt idx="1721">
                  <c:v>2578.9509027326171</c:v>
                </c:pt>
                <c:pt idx="1722">
                  <c:v>2614.4216826862544</c:v>
                </c:pt>
                <c:pt idx="1723">
                  <c:v>2603.4401399609847</c:v>
                </c:pt>
                <c:pt idx="1724">
                  <c:v>2643.5245218900063</c:v>
                </c:pt>
                <c:pt idx="1725">
                  <c:v>2575.7785523916227</c:v>
                </c:pt>
                <c:pt idx="1726">
                  <c:v>2733.2014631739867</c:v>
                </c:pt>
                <c:pt idx="1727">
                  <c:v>2761.8283649472774</c:v>
                </c:pt>
                <c:pt idx="1728">
                  <c:v>2739.6445806929196</c:v>
                </c:pt>
                <c:pt idx="1729">
                  <c:v>2800.4517505815393</c:v>
                </c:pt>
                <c:pt idx="1730">
                  <c:v>2780.9281045150969</c:v>
                </c:pt>
                <c:pt idx="1731">
                  <c:v>2795.1270231066073</c:v>
                </c:pt>
                <c:pt idx="1732">
                  <c:v>2803.6257717878098</c:v>
                </c:pt>
                <c:pt idx="1733">
                  <c:v>2777.1049070558761</c:v>
                </c:pt>
                <c:pt idx="1734">
                  <c:v>2770.106356734017</c:v>
                </c:pt>
                <c:pt idx="1735">
                  <c:v>2702.1455564460639</c:v>
                </c:pt>
                <c:pt idx="1736">
                  <c:v>2579.7089600117679</c:v>
                </c:pt>
                <c:pt idx="1737">
                  <c:v>2687.5866938420277</c:v>
                </c:pt>
                <c:pt idx="1738">
                  <c:v>2767.5061818687436</c:v>
                </c:pt>
                <c:pt idx="1739">
                  <c:v>2741.5726080541172</c:v>
                </c:pt>
                <c:pt idx="1740">
                  <c:v>2556.5217857806151</c:v>
                </c:pt>
                <c:pt idx="1741">
                  <c:v>2535.5400862043525</c:v>
                </c:pt>
                <c:pt idx="1742">
                  <c:v>2680.4771032452595</c:v>
                </c:pt>
                <c:pt idx="1743">
                  <c:v>2738.5371918532487</c:v>
                </c:pt>
                <c:pt idx="1744">
                  <c:v>2714.3742593525353</c:v>
                </c:pt>
                <c:pt idx="1745">
                  <c:v>2729.5104523728523</c:v>
                </c:pt>
                <c:pt idx="1746">
                  <c:v>2819.22341581196</c:v>
                </c:pt>
                <c:pt idx="1747">
                  <c:v>2845.5382191746703</c:v>
                </c:pt>
                <c:pt idx="1748">
                  <c:v>2821.3753102788419</c:v>
                </c:pt>
                <c:pt idx="1749">
                  <c:v>2798.7036755209351</c:v>
                </c:pt>
                <c:pt idx="1750">
                  <c:v>2831.8004255592432</c:v>
                </c:pt>
                <c:pt idx="1751">
                  <c:v>2937.6237535620808</c:v>
                </c:pt>
                <c:pt idx="1752">
                  <c:v>2957.6400729701577</c:v>
                </c:pt>
                <c:pt idx="1753">
                  <c:v>3019.3674051222692</c:v>
                </c:pt>
                <c:pt idx="1754">
                  <c:v>3064.7086721547503</c:v>
                </c:pt>
                <c:pt idx="1755">
                  <c:v>3045.9513773290155</c:v>
                </c:pt>
                <c:pt idx="1756">
                  <c:v>3089.8393193807133</c:v>
                </c:pt>
                <c:pt idx="1757">
                  <c:v>3136.83684395093</c:v>
                </c:pt>
                <c:pt idx="1758">
                  <c:v>3164.9374347389153</c:v>
                </c:pt>
                <c:pt idx="1759">
                  <c:v>3158.2143768099418</c:v>
                </c:pt>
                <c:pt idx="1760">
                  <c:v>3188.4180989307965</c:v>
                </c:pt>
                <c:pt idx="1761">
                  <c:v>3272.549077080876</c:v>
                </c:pt>
                <c:pt idx="1762">
                  <c:v>3319.3232521719397</c:v>
                </c:pt>
                <c:pt idx="1763">
                  <c:v>3411.8496789764904</c:v>
                </c:pt>
                <c:pt idx="1764">
                  <c:v>3553.1521832272965</c:v>
                </c:pt>
                <c:pt idx="1765">
                  <c:v>3429.7996925190073</c:v>
                </c:pt>
                <c:pt idx="1766">
                  <c:v>3419.0385989805823</c:v>
                </c:pt>
                <c:pt idx="1767">
                  <c:v>3343.5848150439451</c:v>
                </c:pt>
                <c:pt idx="1768">
                  <c:v>3389.7907555606794</c:v>
                </c:pt>
                <c:pt idx="1769">
                  <c:v>3450.6188649107708</c:v>
                </c:pt>
                <c:pt idx="1770">
                  <c:v>3499.6048425831141</c:v>
                </c:pt>
                <c:pt idx="1771">
                  <c:v>3578.0156654477973</c:v>
                </c:pt>
                <c:pt idx="1772">
                  <c:v>3628.4870146847366</c:v>
                </c:pt>
                <c:pt idx="1773">
                  <c:v>3477.2291039009833</c:v>
                </c:pt>
                <c:pt idx="1774">
                  <c:v>3410.9688041882582</c:v>
                </c:pt>
                <c:pt idx="1775">
                  <c:v>3225.9755947268077</c:v>
                </c:pt>
                <c:pt idx="1776">
                  <c:v>3270.1036967248292</c:v>
                </c:pt>
                <c:pt idx="1777">
                  <c:v>3440.5125428838192</c:v>
                </c:pt>
                <c:pt idx="1778">
                  <c:v>3482.2135239691279</c:v>
                </c:pt>
                <c:pt idx="1779">
                  <c:v>3587.184083616386</c:v>
                </c:pt>
                <c:pt idx="1780">
                  <c:v>3519.049971065087</c:v>
                </c:pt>
                <c:pt idx="1781">
                  <c:v>3562.0527483866449</c:v>
                </c:pt>
                <c:pt idx="1782">
                  <c:v>3686.4654140569287</c:v>
                </c:pt>
                <c:pt idx="1783">
                  <c:v>3565.3080532277309</c:v>
                </c:pt>
                <c:pt idx="1784">
                  <c:v>3666.6050478620032</c:v>
                </c:pt>
                <c:pt idx="1785">
                  <c:v>3652.7508549579175</c:v>
                </c:pt>
                <c:pt idx="1786">
                  <c:v>3810.862013236369</c:v>
                </c:pt>
                <c:pt idx="1787">
                  <c:v>3902.5927931304523</c:v>
                </c:pt>
                <c:pt idx="1788">
                  <c:v>4011.6624805446031</c:v>
                </c:pt>
                <c:pt idx="1789">
                  <c:v>3999.613596080233</c:v>
                </c:pt>
                <c:pt idx="1790">
                  <c:v>3244.0249294694236</c:v>
                </c:pt>
                <c:pt idx="1791">
                  <c:v>3400.7902091706269</c:v>
                </c:pt>
                <c:pt idx="1792">
                  <c:v>3594.8202365694992</c:v>
                </c:pt>
                <c:pt idx="1793">
                  <c:v>3801.856878590519</c:v>
                </c:pt>
                <c:pt idx="1794">
                  <c:v>3908.1673293040171</c:v>
                </c:pt>
                <c:pt idx="1795">
                  <c:v>4119.4743657230365</c:v>
                </c:pt>
                <c:pt idx="1796">
                  <c:v>4081.9755301342157</c:v>
                </c:pt>
                <c:pt idx="1797">
                  <c:v>4144.7624882291066</c:v>
                </c:pt>
                <c:pt idx="1798">
                  <c:v>4305.3537205019456</c:v>
                </c:pt>
                <c:pt idx="1799">
                  <c:v>4478.637862473799</c:v>
                </c:pt>
                <c:pt idx="1800">
                  <c:v>4578.4673459706119</c:v>
                </c:pt>
                <c:pt idx="1801">
                  <c:v>4661.1845676595976</c:v>
                </c:pt>
                <c:pt idx="1802">
                  <c:v>4660.6705843302834</c:v>
                </c:pt>
                <c:pt idx="1803">
                  <c:v>4895.3536378232066</c:v>
                </c:pt>
                <c:pt idx="1804">
                  <c:v>4887.6994030554088</c:v>
                </c:pt>
                <c:pt idx="1805">
                  <c:v>4924.7855180606275</c:v>
                </c:pt>
                <c:pt idx="1806">
                  <c:v>5046.0110261007094</c:v>
                </c:pt>
                <c:pt idx="1807">
                  <c:v>5140.0349922688047</c:v>
                </c:pt>
                <c:pt idx="1808">
                  <c:v>5116.1427923031133</c:v>
                </c:pt>
                <c:pt idx="1809">
                  <c:v>5091.2949438387959</c:v>
                </c:pt>
                <c:pt idx="1810">
                  <c:v>5301.1449242784047</c:v>
                </c:pt>
                <c:pt idx="1811">
                  <c:v>5293.2702329968934</c:v>
                </c:pt>
                <c:pt idx="1812">
                  <c:v>5135.7407535515113</c:v>
                </c:pt>
                <c:pt idx="1813">
                  <c:v>4935.8874944384715</c:v>
                </c:pt>
                <c:pt idx="1814">
                  <c:v>4821.7559589189859</c:v>
                </c:pt>
                <c:pt idx="1815">
                  <c:v>4795.0214034983355</c:v>
                </c:pt>
                <c:pt idx="1816">
                  <c:v>4363.7176288419969</c:v>
                </c:pt>
                <c:pt idx="1817">
                  <c:v>4153.9280494255499</c:v>
                </c:pt>
                <c:pt idx="1818">
                  <c:v>4168.0391733569377</c:v>
                </c:pt>
                <c:pt idx="1819">
                  <c:v>4432.6169970476831</c:v>
                </c:pt>
                <c:pt idx="1820">
                  <c:v>4095.4656161831736</c:v>
                </c:pt>
                <c:pt idx="1821">
                  <c:v>3947.0668936357956</c:v>
                </c:pt>
                <c:pt idx="1822">
                  <c:v>4154.0556097212211</c:v>
                </c:pt>
                <c:pt idx="1823">
                  <c:v>4161.4154808714065</c:v>
                </c:pt>
                <c:pt idx="1824">
                  <c:v>4179.3484969365254</c:v>
                </c:pt>
                <c:pt idx="1825">
                  <c:v>4281.0517048562288</c:v>
                </c:pt>
                <c:pt idx="1826">
                  <c:v>4150.6992649247486</c:v>
                </c:pt>
                <c:pt idx="1827">
                  <c:v>4288.9274963310427</c:v>
                </c:pt>
                <c:pt idx="1828">
                  <c:v>4303.7983000358417</c:v>
                </c:pt>
                <c:pt idx="1829">
                  <c:v>4496.0535805190011</c:v>
                </c:pt>
                <c:pt idx="1830">
                  <c:v>4655.5176518755898</c:v>
                </c:pt>
                <c:pt idx="1831">
                  <c:v>4583.1268663622614</c:v>
                </c:pt>
                <c:pt idx="1832">
                  <c:v>4522.2629510963689</c:v>
                </c:pt>
                <c:pt idx="1833">
                  <c:v>4380.6627975662323</c:v>
                </c:pt>
                <c:pt idx="1834">
                  <c:v>4585.5344344641981</c:v>
                </c:pt>
                <c:pt idx="1835">
                  <c:v>4821.6414329233321</c:v>
                </c:pt>
                <c:pt idx="1836">
                  <c:v>4929.1587058909954</c:v>
                </c:pt>
                <c:pt idx="1837">
                  <c:v>5098.5773476070335</c:v>
                </c:pt>
                <c:pt idx="1838">
                  <c:v>5226.1467347325934</c:v>
                </c:pt>
                <c:pt idx="1839">
                  <c:v>5147.4023644864601</c:v>
                </c:pt>
                <c:pt idx="1840">
                  <c:v>5262.2292824825126</c:v>
                </c:pt>
                <c:pt idx="1841">
                  <c:v>5441.2359277858041</c:v>
                </c:pt>
                <c:pt idx="1842">
                  <c:v>5558.2346186494578</c:v>
                </c:pt>
                <c:pt idx="1843">
                  <c:v>5493.7549131501055</c:v>
                </c:pt>
                <c:pt idx="1844">
                  <c:v>5628.1778553969061</c:v>
                </c:pt>
                <c:pt idx="1845">
                  <c:v>5792.778306122691</c:v>
                </c:pt>
                <c:pt idx="1846">
                  <c:v>5933.599959821614</c:v>
                </c:pt>
                <c:pt idx="1847">
                  <c:v>6012.508407679582</c:v>
                </c:pt>
                <c:pt idx="1848">
                  <c:v>5980.0458994918608</c:v>
                </c:pt>
                <c:pt idx="1849">
                  <c:v>6037.88</c:v>
                </c:pt>
              </c:numCache>
            </c:numRef>
          </c:yVal>
          <c:smooth val="0"/>
          <c:extLst>
            <c:ext xmlns:c16="http://schemas.microsoft.com/office/drawing/2014/chart" uri="{C3380CC4-5D6E-409C-BE32-E72D297353CC}">
              <c16:uniqueId val="{00000000-5FEF-4D3B-BDCD-09957CB9B992}"/>
            </c:ext>
          </c:extLst>
        </c:ser>
        <c:dLbls>
          <c:showLegendKey val="0"/>
          <c:showVal val="0"/>
          <c:showCatName val="0"/>
          <c:showSerName val="0"/>
          <c:showPercent val="0"/>
          <c:showBubbleSize val="0"/>
        </c:dLbls>
        <c:axId val="1152668831"/>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Data!$F$9:$F$1882</c:f>
              <c:numCache>
                <c:formatCode>0.00</c:formatCode>
                <c:ptCount val="1874"/>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pt idx="1840">
                  <c:v>2024.3749999998606</c:v>
                </c:pt>
                <c:pt idx="1841">
                  <c:v>2024.4583333331939</c:v>
                </c:pt>
                <c:pt idx="1842">
                  <c:v>2024.5416666665271</c:v>
                </c:pt>
                <c:pt idx="1843">
                  <c:v>2024.6249999998604</c:v>
                </c:pt>
                <c:pt idx="1844">
                  <c:v>2024.7083333331937</c:v>
                </c:pt>
                <c:pt idx="1845">
                  <c:v>2024.7916666665269</c:v>
                </c:pt>
                <c:pt idx="1846">
                  <c:v>2024.8749999998602</c:v>
                </c:pt>
                <c:pt idx="1847">
                  <c:v>2024.9583333331934</c:v>
                </c:pt>
                <c:pt idx="1848">
                  <c:v>2025.0416666665267</c:v>
                </c:pt>
                <c:pt idx="1849">
                  <c:v>2025.1249999998599</c:v>
                </c:pt>
              </c:numCache>
            </c:numRef>
          </c:xVal>
          <c:yVal>
            <c:numRef>
              <c:f>Data!$K$9:$K$1882</c:f>
              <c:numCache>
                <c:formatCode>0.00</c:formatCode>
                <c:ptCount val="1874"/>
                <c:pt idx="0">
                  <c:v>10.131176217687946</c:v>
                </c:pt>
                <c:pt idx="1">
                  <c:v>9.8309946423634393</c:v>
                </c:pt>
                <c:pt idx="2">
                  <c:v>9.6874470439019547</c:v>
                </c:pt>
                <c:pt idx="3">
                  <c:v>10.054409043639788</c:v>
                </c:pt>
                <c:pt idx="4">
                  <c:v>10.288213997732088</c:v>
                </c:pt>
                <c:pt idx="5">
                  <c:v>10.450266781939964</c:v>
                </c:pt>
                <c:pt idx="6">
                  <c:v>10.450266781939964</c:v>
                </c:pt>
                <c:pt idx="7">
                  <c:v>10.617434047402798</c:v>
                </c:pt>
                <c:pt idx="8">
                  <c:v>10.368607240639887</c:v>
                </c:pt>
                <c:pt idx="9">
                  <c:v>10.209124672661671</c:v>
                </c:pt>
                <c:pt idx="10">
                  <c:v>10.209124672661671</c:v>
                </c:pt>
                <c:pt idx="11">
                  <c:v>9.9787964996253589</c:v>
                </c:pt>
                <c:pt idx="12">
                  <c:v>10.041163977748017</c:v>
                </c:pt>
                <c:pt idx="13">
                  <c:v>10.103531455870675</c:v>
                </c:pt>
                <c:pt idx="14">
                  <c:v>10.015325791907753</c:v>
                </c:pt>
                <c:pt idx="15">
                  <c:v>9.8576647088331022</c:v>
                </c:pt>
                <c:pt idx="16">
                  <c:v>9.9177724204723283</c:v>
                </c:pt>
                <c:pt idx="17">
                  <c:v>10.050726308048276</c:v>
                </c:pt>
                <c:pt idx="18">
                  <c:v>10.261100657966839</c:v>
                </c:pt>
                <c:pt idx="19">
                  <c:v>10.24662763487777</c:v>
                </c:pt>
                <c:pt idx="20">
                  <c:v>10.232365940121438</c:v>
                </c:pt>
                <c:pt idx="21">
                  <c:v>10.523399132975978</c:v>
                </c:pt>
                <c:pt idx="22">
                  <c:v>10.278418690307687</c:v>
                </c:pt>
                <c:pt idx="23">
                  <c:v>10.490594959517717</c:v>
                </c:pt>
                <c:pt idx="24">
                  <c:v>10.551586790677703</c:v>
                </c:pt>
                <c:pt idx="25">
                  <c:v>10.383547459211592</c:v>
                </c:pt>
                <c:pt idx="26">
                  <c:v>10.443223019322001</c:v>
                </c:pt>
                <c:pt idx="27">
                  <c:v>10.502898579432415</c:v>
                </c:pt>
                <c:pt idx="28">
                  <c:v>10.795554115317652</c:v>
                </c:pt>
                <c:pt idx="29">
                  <c:v>11.185530061049263</c:v>
                </c:pt>
                <c:pt idx="30">
                  <c:v>11.248370117572012</c:v>
                </c:pt>
                <c:pt idx="31">
                  <c:v>11.311210174094763</c:v>
                </c:pt>
                <c:pt idx="32">
                  <c:v>11.37405023061751</c:v>
                </c:pt>
                <c:pt idx="33">
                  <c:v>11.702843422420248</c:v>
                </c:pt>
                <c:pt idx="34">
                  <c:v>12.143690191716949</c:v>
                </c:pt>
                <c:pt idx="35">
                  <c:v>11.923898326735872</c:v>
                </c:pt>
                <c:pt idx="36">
                  <c:v>11.740493373560922</c:v>
                </c:pt>
                <c:pt idx="37">
                  <c:v>11.740493373560922</c:v>
                </c:pt>
                <c:pt idx="38">
                  <c:v>11.740493373560922</c:v>
                </c:pt>
                <c:pt idx="39">
                  <c:v>11.923898326735872</c:v>
                </c:pt>
                <c:pt idx="40">
                  <c:v>12.017806799230961</c:v>
                </c:pt>
                <c:pt idx="41">
                  <c:v>12.308537562256014</c:v>
                </c:pt>
                <c:pt idx="42">
                  <c:v>12.210049154513218</c:v>
                </c:pt>
                <c:pt idx="43">
                  <c:v>12.308537562256014</c:v>
                </c:pt>
                <c:pt idx="44">
                  <c:v>12.308537562256014</c:v>
                </c:pt>
                <c:pt idx="45">
                  <c:v>12.510359104890501</c:v>
                </c:pt>
                <c:pt idx="46">
                  <c:v>12.613683587969094</c:v>
                </c:pt>
                <c:pt idx="47">
                  <c:v>12.613683587969094</c:v>
                </c:pt>
                <c:pt idx="48">
                  <c:v>12.386088862360086</c:v>
                </c:pt>
                <c:pt idx="49">
                  <c:v>12.155752031623258</c:v>
                </c:pt>
                <c:pt idx="50">
                  <c:v>11.928157306014251</c:v>
                </c:pt>
                <c:pt idx="51">
                  <c:v>11.604717891427775</c:v>
                </c:pt>
                <c:pt idx="52">
                  <c:v>11.663042645181543</c:v>
                </c:pt>
                <c:pt idx="53">
                  <c:v>11.626990987221575</c:v>
                </c:pt>
                <c:pt idx="54">
                  <c:v>11.391615316016845</c:v>
                </c:pt>
                <c:pt idx="55">
                  <c:v>11.058944105447079</c:v>
                </c:pt>
                <c:pt idx="56">
                  <c:v>10.918028122147089</c:v>
                </c:pt>
                <c:pt idx="57">
                  <c:v>10.682652450942358</c:v>
                </c:pt>
                <c:pt idx="58">
                  <c:v>10.534497703635832</c:v>
                </c:pt>
                <c:pt idx="59">
                  <c:v>10.386651008584971</c:v>
                </c:pt>
                <c:pt idx="60">
                  <c:v>10.28277788524181</c:v>
                </c:pt>
                <c:pt idx="61">
                  <c:v>10.090685232984249</c:v>
                </c:pt>
                <c:pt idx="62">
                  <c:v>9.8956820859955137</c:v>
                </c:pt>
                <c:pt idx="63">
                  <c:v>9.7864700422278474</c:v>
                </c:pt>
                <c:pt idx="64">
                  <c:v>9.9447000254482969</c:v>
                </c:pt>
                <c:pt idx="65">
                  <c:v>10.016492251630606</c:v>
                </c:pt>
                <c:pt idx="66">
                  <c:v>9.8067719451120929</c:v>
                </c:pt>
                <c:pt idx="67">
                  <c:v>9.5104419083416545</c:v>
                </c:pt>
                <c:pt idx="68">
                  <c:v>9.2165284222761681</c:v>
                </c:pt>
                <c:pt idx="69">
                  <c:v>8.8468973419272743</c:v>
                </c:pt>
                <c:pt idx="70">
                  <c:v>8.5698951130306362</c:v>
                </c:pt>
                <c:pt idx="71">
                  <c:v>8.2214569811695117</c:v>
                </c:pt>
                <c:pt idx="72">
                  <c:v>8.1275544142177409</c:v>
                </c:pt>
                <c:pt idx="73">
                  <c:v>8.3926389723064805</c:v>
                </c:pt>
                <c:pt idx="74">
                  <c:v>8.8375479096099507</c:v>
                </c:pt>
                <c:pt idx="75">
                  <c:v>8.647819529255198</c:v>
                </c:pt>
                <c:pt idx="76">
                  <c:v>8.5407617921495174</c:v>
                </c:pt>
                <c:pt idx="77">
                  <c:v>9.0774461030402378</c:v>
                </c:pt>
                <c:pt idx="78">
                  <c:v>9.0453078078358704</c:v>
                </c:pt>
                <c:pt idx="79">
                  <c:v>9.4481207857142877</c:v>
                </c:pt>
                <c:pt idx="80">
                  <c:v>9.5960681220508857</c:v>
                </c:pt>
                <c:pt idx="81">
                  <c:v>9.6513674976694848</c:v>
                </c:pt>
                <c:pt idx="82">
                  <c:v>9.8974392969023413</c:v>
                </c:pt>
                <c:pt idx="83">
                  <c:v>9.953844415255455</c:v>
                </c:pt>
                <c:pt idx="84">
                  <c:v>10.289124805924407</c:v>
                </c:pt>
                <c:pt idx="85">
                  <c:v>10.427339565450309</c:v>
                </c:pt>
                <c:pt idx="86">
                  <c:v>10.677482032837608</c:v>
                </c:pt>
                <c:pt idx="87">
                  <c:v>10.820859504725803</c:v>
                </c:pt>
                <c:pt idx="88">
                  <c:v>11.214707136093333</c:v>
                </c:pt>
                <c:pt idx="89">
                  <c:v>11.499693267686901</c:v>
                </c:pt>
                <c:pt idx="90">
                  <c:v>11.400390466621639</c:v>
                </c:pt>
                <c:pt idx="91">
                  <c:v>11.306872710847548</c:v>
                </c:pt>
                <c:pt idx="92">
                  <c:v>11.336365694768901</c:v>
                </c:pt>
                <c:pt idx="93">
                  <c:v>11.493591827532544</c:v>
                </c:pt>
                <c:pt idx="94">
                  <c:v>11.658049699569801</c:v>
                </c:pt>
                <c:pt idx="95">
                  <c:v>11.960088232295798</c:v>
                </c:pt>
                <c:pt idx="96">
                  <c:v>12.043784509783126</c:v>
                </c:pt>
                <c:pt idx="97">
                  <c:v>12.129348603983198</c:v>
                </c:pt>
                <c:pt idx="98">
                  <c:v>12.489991852292507</c:v>
                </c:pt>
                <c:pt idx="99">
                  <c:v>12.859023896207061</c:v>
                </c:pt>
                <c:pt idx="100">
                  <c:v>13.086651381918498</c:v>
                </c:pt>
                <c:pt idx="101">
                  <c:v>13.466992946873917</c:v>
                </c:pt>
                <c:pt idx="102">
                  <c:v>13.53419016738505</c:v>
                </c:pt>
                <c:pt idx="103">
                  <c:v>13.761817653096488</c:v>
                </c:pt>
                <c:pt idx="104">
                  <c:v>13.514197332080917</c:v>
                </c:pt>
                <c:pt idx="105">
                  <c:v>13.000054984112698</c:v>
                </c:pt>
                <c:pt idx="106">
                  <c:v>12.541199550428578</c:v>
                </c:pt>
                <c:pt idx="107">
                  <c:v>12.361036902980802</c:v>
                </c:pt>
                <c:pt idx="108">
                  <c:v>12.298507824983158</c:v>
                </c:pt>
                <c:pt idx="109">
                  <c:v>12.586062864056506</c:v>
                </c:pt>
                <c:pt idx="110">
                  <c:v>12.755376851685851</c:v>
                </c:pt>
                <c:pt idx="111">
                  <c:v>13.554852835452897</c:v>
                </c:pt>
                <c:pt idx="112">
                  <c:v>14.270557906393611</c:v>
                </c:pt>
                <c:pt idx="113">
                  <c:v>14.879552162822861</c:v>
                </c:pt>
                <c:pt idx="114">
                  <c:v>15.194246139599805</c:v>
                </c:pt>
                <c:pt idx="115">
                  <c:v>15.505519529672652</c:v>
                </c:pt>
                <c:pt idx="116">
                  <c:v>15.658749103786938</c:v>
                </c:pt>
                <c:pt idx="117">
                  <c:v>15.970231248121728</c:v>
                </c:pt>
                <c:pt idx="118">
                  <c:v>16.113866231550134</c:v>
                </c:pt>
                <c:pt idx="119">
                  <c:v>16.257945878250574</c:v>
                </c:pt>
                <c:pt idx="120">
                  <c:v>16.281439715655274</c:v>
                </c:pt>
                <c:pt idx="121">
                  <c:v>15.982556182761844</c:v>
                </c:pt>
                <c:pt idx="122">
                  <c:v>15.843202360948265</c:v>
                </c:pt>
                <c:pt idx="123">
                  <c:v>15.548464484478759</c:v>
                </c:pt>
                <c:pt idx="124">
                  <c:v>15.567812665459529</c:v>
                </c:pt>
                <c:pt idx="125">
                  <c:v>15.428458843645954</c:v>
                </c:pt>
                <c:pt idx="126">
                  <c:v>15.137824708319904</c:v>
                </c:pt>
                <c:pt idx="127">
                  <c:v>14.711751663265309</c:v>
                </c:pt>
                <c:pt idx="128">
                  <c:v>14.031545365257905</c:v>
                </c:pt>
                <c:pt idx="129">
                  <c:v>13.772565639021353</c:v>
                </c:pt>
                <c:pt idx="130">
                  <c:v>13.774171162978035</c:v>
                </c:pt>
                <c:pt idx="131">
                  <c:v>13.643933614836415</c:v>
                </c:pt>
                <c:pt idx="132">
                  <c:v>13.619126462809438</c:v>
                </c:pt>
                <c:pt idx="133">
                  <c:v>13.465348024945484</c:v>
                </c:pt>
                <c:pt idx="134">
                  <c:v>13.440770615819412</c:v>
                </c:pt>
                <c:pt idx="135">
                  <c:v>13.293083872400587</c:v>
                </c:pt>
                <c:pt idx="136">
                  <c:v>13.145168297347107</c:v>
                </c:pt>
                <c:pt idx="137">
                  <c:v>13.002805630165074</c:v>
                </c:pt>
                <c:pt idx="138">
                  <c:v>13.096907009426602</c:v>
                </c:pt>
                <c:pt idx="139">
                  <c:v>12.951990067932245</c:v>
                </c:pt>
                <c:pt idx="140">
                  <c:v>13.287161808781477</c:v>
                </c:pt>
                <c:pt idx="141">
                  <c:v>13.386559412556545</c:v>
                </c:pt>
                <c:pt idx="142">
                  <c:v>13.484702693757704</c:v>
                </c:pt>
                <c:pt idx="143">
                  <c:v>13.587765582586737</c:v>
                </c:pt>
                <c:pt idx="144">
                  <c:v>13.508766945478676</c:v>
                </c:pt>
                <c:pt idx="145">
                  <c:v>13.303153771696898</c:v>
                </c:pt>
                <c:pt idx="146">
                  <c:v>13.350769671262549</c:v>
                </c:pt>
                <c:pt idx="147">
                  <c:v>13.399410330961683</c:v>
                </c:pt>
                <c:pt idx="148">
                  <c:v>13.448995663265309</c:v>
                </c:pt>
                <c:pt idx="149">
                  <c:v>13.769484774436711</c:v>
                </c:pt>
                <c:pt idx="150">
                  <c:v>13.965911362836998</c:v>
                </c:pt>
                <c:pt idx="151">
                  <c:v>13.881269475789502</c:v>
                </c:pt>
                <c:pt idx="152">
                  <c:v>13.93889081919613</c:v>
                </c:pt>
                <c:pt idx="153">
                  <c:v>13.8533761515937</c:v>
                </c:pt>
                <c:pt idx="154">
                  <c:v>13.911183875020713</c:v>
                </c:pt>
                <c:pt idx="155">
                  <c:v>13.68234681638884</c:v>
                </c:pt>
                <c:pt idx="156">
                  <c:v>13.425802813581548</c:v>
                </c:pt>
                <c:pt idx="157">
                  <c:v>13.169258810774258</c:v>
                </c:pt>
                <c:pt idx="158">
                  <c:v>12.912714807966966</c:v>
                </c:pt>
                <c:pt idx="159">
                  <c:v>12.922558013790125</c:v>
                </c:pt>
                <c:pt idx="160">
                  <c:v>12.932942863379834</c:v>
                </c:pt>
                <c:pt idx="161">
                  <c:v>12.665364735171973</c:v>
                </c:pt>
                <c:pt idx="162">
                  <c:v>12.532457877255908</c:v>
                </c:pt>
                <c:pt idx="163">
                  <c:v>12.261973174869091</c:v>
                </c:pt>
                <c:pt idx="164">
                  <c:v>12.123290189154861</c:v>
                </c:pt>
                <c:pt idx="165">
                  <c:v>11.981524718048432</c:v>
                </c:pt>
                <c:pt idx="166">
                  <c:v>11.970992172100299</c:v>
                </c:pt>
                <c:pt idx="167">
                  <c:v>11.822587707513518</c:v>
                </c:pt>
                <c:pt idx="168">
                  <c:v>11.69673435449805</c:v>
                </c:pt>
                <c:pt idx="169">
                  <c:v>11.435596616686679</c:v>
                </c:pt>
                <c:pt idx="170">
                  <c:v>11.574278934479803</c:v>
                </c:pt>
                <c:pt idx="171">
                  <c:v>11.315360557481487</c:v>
                </c:pt>
                <c:pt idx="172">
                  <c:v>11.448895742951075</c:v>
                </c:pt>
                <c:pt idx="173">
                  <c:v>11.592852246748702</c:v>
                </c:pt>
                <c:pt idx="174">
                  <c:v>11.324500534091477</c:v>
                </c:pt>
                <c:pt idx="175">
                  <c:v>11.190202306620563</c:v>
                </c:pt>
                <c:pt idx="176">
                  <c:v>11.193098720998748</c:v>
                </c:pt>
                <c:pt idx="177">
                  <c:v>11.061180057501261</c:v>
                </c:pt>
                <c:pt idx="178">
                  <c:v>10.795207519941403</c:v>
                </c:pt>
                <c:pt idx="179">
                  <c:v>10.416851041031824</c:v>
                </c:pt>
                <c:pt idx="180">
                  <c:v>10.862356633676862</c:v>
                </c:pt>
                <c:pt idx="181">
                  <c:v>11.059854027016442</c:v>
                </c:pt>
                <c:pt idx="182">
                  <c:v>11.392975483873723</c:v>
                </c:pt>
                <c:pt idx="183">
                  <c:v>11.734233630483539</c:v>
                </c:pt>
                <c:pt idx="184">
                  <c:v>12.234959797329285</c:v>
                </c:pt>
                <c:pt idx="185">
                  <c:v>12.599835640851708</c:v>
                </c:pt>
                <c:pt idx="186">
                  <c:v>12.649704197238751</c:v>
                </c:pt>
                <c:pt idx="187">
                  <c:v>12.698354731822171</c:v>
                </c:pt>
                <c:pt idx="188">
                  <c:v>12.903166904916075</c:v>
                </c:pt>
                <c:pt idx="189">
                  <c:v>13.107979078009981</c:v>
                </c:pt>
                <c:pt idx="190">
                  <c:v>13.312791251103887</c:v>
                </c:pt>
                <c:pt idx="191">
                  <c:v>13.352748613998509</c:v>
                </c:pt>
                <c:pt idx="192">
                  <c:v>13.133576657082024</c:v>
                </c:pt>
                <c:pt idx="193">
                  <c:v>13.0766453252254</c:v>
                </c:pt>
                <c:pt idx="194">
                  <c:v>13.17423223063753</c:v>
                </c:pt>
                <c:pt idx="195">
                  <c:v>13.271819136049659</c:v>
                </c:pt>
                <c:pt idx="196">
                  <c:v>13.36940604146179</c:v>
                </c:pt>
                <c:pt idx="197">
                  <c:v>13.627320140430969</c:v>
                </c:pt>
                <c:pt idx="198">
                  <c:v>13.891435019810944</c:v>
                </c:pt>
                <c:pt idx="199">
                  <c:v>13.824817533770549</c:v>
                </c:pt>
                <c:pt idx="200">
                  <c:v>14.091311782685922</c:v>
                </c:pt>
                <c:pt idx="201">
                  <c:v>14.022314927110129</c:v>
                </c:pt>
                <c:pt idx="202">
                  <c:v>13.954927473934568</c:v>
                </c:pt>
                <c:pt idx="203">
                  <c:v>13.729456692596342</c:v>
                </c:pt>
                <c:pt idx="204">
                  <c:v>13.260465974575354</c:v>
                </c:pt>
                <c:pt idx="205">
                  <c:v>13.092562451578679</c:v>
                </c:pt>
                <c:pt idx="206">
                  <c:v>12.77602220005493</c:v>
                </c:pt>
                <c:pt idx="207">
                  <c:v>12.604389759648505</c:v>
                </c:pt>
                <c:pt idx="208">
                  <c:v>12.424764797072374</c:v>
                </c:pt>
                <c:pt idx="209">
                  <c:v>12.244838387053917</c:v>
                </c:pt>
                <c:pt idx="210">
                  <c:v>11.776787745135831</c:v>
                </c:pt>
                <c:pt idx="211">
                  <c:v>11.448895742951075</c:v>
                </c:pt>
                <c:pt idx="212">
                  <c:v>11.124907216982802</c:v>
                </c:pt>
                <c:pt idx="213">
                  <c:v>10.67534327056854</c:v>
                </c:pt>
                <c:pt idx="214">
                  <c:v>10.232258973954441</c:v>
                </c:pt>
                <c:pt idx="215">
                  <c:v>9.9157187224306931</c:v>
                </c:pt>
                <c:pt idx="216">
                  <c:v>10.400212733262245</c:v>
                </c:pt>
                <c:pt idx="217">
                  <c:v>10.661426531751307</c:v>
                </c:pt>
                <c:pt idx="218">
                  <c:v>10.924976138726054</c:v>
                </c:pt>
                <c:pt idx="219">
                  <c:v>11.058503624866038</c:v>
                </c:pt>
                <c:pt idx="220">
                  <c:v>11.47597754549496</c:v>
                </c:pt>
                <c:pt idx="221">
                  <c:v>11.612843197465084</c:v>
                </c:pt>
                <c:pt idx="222">
                  <c:v>11.749708849435208</c:v>
                </c:pt>
                <c:pt idx="223">
                  <c:v>11.890721945404428</c:v>
                </c:pt>
                <c:pt idx="224">
                  <c:v>11.879106039446546</c:v>
                </c:pt>
                <c:pt idx="225">
                  <c:v>12.014282073688525</c:v>
                </c:pt>
                <c:pt idx="226">
                  <c:v>12.153554351392382</c:v>
                </c:pt>
                <c:pt idx="227">
                  <c:v>12.138862376362281</c:v>
                </c:pt>
                <c:pt idx="228">
                  <c:v>12.40915244529126</c:v>
                </c:pt>
                <c:pt idx="229">
                  <c:v>12.37182544929941</c:v>
                </c:pt>
                <c:pt idx="230">
                  <c:v>12.33864589730665</c:v>
                </c:pt>
                <c:pt idx="231">
                  <c:v>12.305466345313896</c:v>
                </c:pt>
                <c:pt idx="232">
                  <c:v>12.116688160235476</c:v>
                </c:pt>
                <c:pt idx="233">
                  <c:v>12.083918212540452</c:v>
                </c:pt>
                <c:pt idx="234">
                  <c:v>12.051148264845427</c:v>
                </c:pt>
                <c:pt idx="235">
                  <c:v>11.585197093299723</c:v>
                </c:pt>
                <c:pt idx="236">
                  <c:v>11.417667933219191</c:v>
                </c:pt>
                <c:pt idx="237">
                  <c:v>11.386440123487311</c:v>
                </c:pt>
                <c:pt idx="238">
                  <c:v>11.624832528808698</c:v>
                </c:pt>
                <c:pt idx="239">
                  <c:v>11.592852246748702</c:v>
                </c:pt>
                <c:pt idx="240">
                  <c:v>11.904177703752611</c:v>
                </c:pt>
                <c:pt idx="241">
                  <c:v>11.924647673121166</c:v>
                </c:pt>
                <c:pt idx="242">
                  <c:v>11.948592297044547</c:v>
                </c:pt>
                <c:pt idx="243">
                  <c:v>11.971961555960087</c:v>
                </c:pt>
                <c:pt idx="244">
                  <c:v>12.276437969988249</c:v>
                </c:pt>
                <c:pt idx="245">
                  <c:v>12.745805495180393</c:v>
                </c:pt>
                <c:pt idx="246">
                  <c:v>13.075209130314956</c:v>
                </c:pt>
                <c:pt idx="247">
                  <c:v>13.243155112251959</c:v>
                </c:pt>
                <c:pt idx="248">
                  <c:v>13.582879097035054</c:v>
                </c:pt>
                <c:pt idx="249">
                  <c:v>13.757071744997027</c:v>
                </c:pt>
                <c:pt idx="250">
                  <c:v>14.103416027326679</c:v>
                </c:pt>
                <c:pt idx="251">
                  <c:v>14.279813726298602</c:v>
                </c:pt>
                <c:pt idx="252">
                  <c:v>14.758441575347945</c:v>
                </c:pt>
                <c:pt idx="253">
                  <c:v>14.866167426262891</c:v>
                </c:pt>
                <c:pt idx="254">
                  <c:v>15.373194603905354</c:v>
                </c:pt>
                <c:pt idx="255">
                  <c:v>15.693041276299512</c:v>
                </c:pt>
                <c:pt idx="256">
                  <c:v>15.805134428273082</c:v>
                </c:pt>
                <c:pt idx="257">
                  <c:v>15.917227580246649</c:v>
                </c:pt>
                <c:pt idx="258">
                  <c:v>15.607481383171834</c:v>
                </c:pt>
                <c:pt idx="259">
                  <c:v>15.512522531752582</c:v>
                </c:pt>
                <c:pt idx="260">
                  <c:v>15.620248382667532</c:v>
                </c:pt>
                <c:pt idx="261">
                  <c:v>15.727974233582479</c:v>
                </c:pt>
                <c:pt idx="262">
                  <c:v>15.434798660043343</c:v>
                </c:pt>
                <c:pt idx="263">
                  <c:v>15.345542796650289</c:v>
                </c:pt>
                <c:pt idx="264">
                  <c:v>14.423107209058387</c:v>
                </c:pt>
                <c:pt idx="265">
                  <c:v>13.891966647506008</c:v>
                </c:pt>
                <c:pt idx="266">
                  <c:v>13.858534546346938</c:v>
                </c:pt>
                <c:pt idx="267">
                  <c:v>13.65277945843977</c:v>
                </c:pt>
                <c:pt idx="268">
                  <c:v>13.446013445064928</c:v>
                </c:pt>
                <c:pt idx="269">
                  <c:v>13.399432265761552</c:v>
                </c:pt>
                <c:pt idx="270">
                  <c:v>13.350399460066985</c:v>
                </c:pt>
                <c:pt idx="271">
                  <c:v>13.485442177354274</c:v>
                </c:pt>
                <c:pt idx="272">
                  <c:v>12.551471042410913</c:v>
                </c:pt>
                <c:pt idx="273">
                  <c:v>11.992041723852067</c:v>
                </c:pt>
                <c:pt idx="274">
                  <c:v>11.909248884521787</c:v>
                </c:pt>
                <c:pt idx="275">
                  <c:v>11.657687805251069</c:v>
                </c:pt>
                <c:pt idx="276">
                  <c:v>11.59902386982929</c:v>
                </c:pt>
                <c:pt idx="277">
                  <c:v>11.369835643235936</c:v>
                </c:pt>
                <c:pt idx="278">
                  <c:v>11.300277669360392</c:v>
                </c:pt>
                <c:pt idx="279">
                  <c:v>10.901161479336174</c:v>
                </c:pt>
                <c:pt idx="280">
                  <c:v>10.497236660516483</c:v>
                </c:pt>
                <c:pt idx="281">
                  <c:v>10.098120470492267</c:v>
                </c:pt>
                <c:pt idx="282">
                  <c:v>9.6990042804680474</c:v>
                </c:pt>
                <c:pt idx="283">
                  <c:v>9.0332479648068507</c:v>
                </c:pt>
                <c:pt idx="284">
                  <c:v>8.5253055856909761</c:v>
                </c:pt>
                <c:pt idx="285">
                  <c:v>8.3754694571640584</c:v>
                </c:pt>
                <c:pt idx="286">
                  <c:v>7.9773147121715402</c:v>
                </c:pt>
                <c:pt idx="287">
                  <c:v>7.6938060727560122</c:v>
                </c:pt>
                <c:pt idx="288">
                  <c:v>8.0544532324164511</c:v>
                </c:pt>
                <c:pt idx="289">
                  <c:v>8.4151003920768872</c:v>
                </c:pt>
                <c:pt idx="290">
                  <c:v>8.7757475517373269</c:v>
                </c:pt>
                <c:pt idx="291">
                  <c:v>8.7557192501691112</c:v>
                </c:pt>
                <c:pt idx="292">
                  <c:v>8.9766593529742806</c:v>
                </c:pt>
                <c:pt idx="293">
                  <c:v>9.1916384618325715</c:v>
                </c:pt>
                <c:pt idx="294">
                  <c:v>9.6584309494027067</c:v>
                </c:pt>
                <c:pt idx="295">
                  <c:v>10.138201237037919</c:v>
                </c:pt>
                <c:pt idx="296">
                  <c:v>10.48382173375512</c:v>
                </c:pt>
                <c:pt idx="297">
                  <c:v>10.829442230472321</c:v>
                </c:pt>
                <c:pt idx="298">
                  <c:v>11.175062727189525</c:v>
                </c:pt>
                <c:pt idx="299">
                  <c:v>11.682938392145434</c:v>
                </c:pt>
                <c:pt idx="300">
                  <c:v>11.693425665435051</c:v>
                </c:pt>
                <c:pt idx="301">
                  <c:v>11.69939385938461</c:v>
                </c:pt>
                <c:pt idx="302">
                  <c:v>11.540709109134019</c:v>
                </c:pt>
                <c:pt idx="303">
                  <c:v>11.549413146669989</c:v>
                </c:pt>
                <c:pt idx="304">
                  <c:v>11.553424840552855</c:v>
                </c:pt>
                <c:pt idx="305">
                  <c:v>11.562570403868332</c:v>
                </c:pt>
                <c:pt idx="306">
                  <c:v>11.396672654595436</c:v>
                </c:pt>
                <c:pt idx="307">
                  <c:v>11.225747700799122</c:v>
                </c:pt>
                <c:pt idx="308">
                  <c:v>11.05984995152623</c:v>
                </c:pt>
                <c:pt idx="309">
                  <c:v>10.573543848261032</c:v>
                </c:pt>
                <c:pt idx="310">
                  <c:v>10.110286560345747</c:v>
                </c:pt>
                <c:pt idx="311">
                  <c:v>9.9538686248129729</c:v>
                </c:pt>
                <c:pt idx="312">
                  <c:v>10.651613392133749</c:v>
                </c:pt>
                <c:pt idx="313">
                  <c:v>11.06147849746551</c:v>
                </c:pt>
                <c:pt idx="314">
                  <c:v>11.466464256305226</c:v>
                </c:pt>
                <c:pt idx="315">
                  <c:v>12.048642364794295</c:v>
                </c:pt>
                <c:pt idx="316">
                  <c:v>12.653473785450689</c:v>
                </c:pt>
                <c:pt idx="317">
                  <c:v>13.070731760894635</c:v>
                </c:pt>
                <c:pt idx="318">
                  <c:v>13.487989736338578</c:v>
                </c:pt>
                <c:pt idx="319">
                  <c:v>13.30547587707243</c:v>
                </c:pt>
                <c:pt idx="320">
                  <c:v>13.318549767045795</c:v>
                </c:pt>
                <c:pt idx="321">
                  <c:v>13.902236512655454</c:v>
                </c:pt>
                <c:pt idx="322">
                  <c:v>14.300391257647973</c:v>
                </c:pt>
                <c:pt idx="323">
                  <c:v>14.693806065200105</c:v>
                </c:pt>
                <c:pt idx="324">
                  <c:v>14.850224000732881</c:v>
                </c:pt>
                <c:pt idx="325">
                  <c:v>14.799946355169835</c:v>
                </c:pt>
                <c:pt idx="326">
                  <c:v>14.954161141946155</c:v>
                </c:pt>
                <c:pt idx="327">
                  <c:v>15.108375928722475</c:v>
                </c:pt>
                <c:pt idx="328">
                  <c:v>14.262836833237028</c:v>
                </c:pt>
                <c:pt idx="329">
                  <c:v>15.421478677631974</c:v>
                </c:pt>
                <c:pt idx="330">
                  <c:v>15.798211488810304</c:v>
                </c:pt>
                <c:pt idx="331">
                  <c:v>15.959369361783468</c:v>
                </c:pt>
                <c:pt idx="332">
                  <c:v>16.115787297316242</c:v>
                </c:pt>
                <c:pt idx="333">
                  <c:v>16.272205232849018</c:v>
                </c:pt>
                <c:pt idx="334">
                  <c:v>16.433363105822181</c:v>
                </c:pt>
                <c:pt idx="335">
                  <c:v>16.356113749003608</c:v>
                </c:pt>
                <c:pt idx="336">
                  <c:v>16.860816687544293</c:v>
                </c:pt>
                <c:pt idx="337">
                  <c:v>16.894300159496403</c:v>
                </c:pt>
                <c:pt idx="338">
                  <c:v>17.385175708924873</c:v>
                </c:pt>
                <c:pt idx="339">
                  <c:v>17.634494668481711</c:v>
                </c:pt>
                <c:pt idx="340">
                  <c:v>18.123220811086465</c:v>
                </c:pt>
                <c:pt idx="341">
                  <c:v>18.35935470682222</c:v>
                </c:pt>
                <c:pt idx="342">
                  <c:v>18.589274329942846</c:v>
                </c:pt>
                <c:pt idx="343">
                  <c:v>18.8175516378232</c:v>
                </c:pt>
                <c:pt idx="344">
                  <c:v>18.559811895948659</c:v>
                </c:pt>
                <c:pt idx="345">
                  <c:v>18.773083785787421</c:v>
                </c:pt>
                <c:pt idx="346">
                  <c:v>18.985180756630605</c:v>
                </c:pt>
                <c:pt idx="347">
                  <c:v>19.188169235997851</c:v>
                </c:pt>
                <c:pt idx="348">
                  <c:v>19.188169235997851</c:v>
                </c:pt>
                <c:pt idx="349">
                  <c:v>18.95974976059961</c:v>
                </c:pt>
                <c:pt idx="350">
                  <c:v>18.95974976059961</c:v>
                </c:pt>
                <c:pt idx="351">
                  <c:v>18.95974976059961</c:v>
                </c:pt>
                <c:pt idx="352">
                  <c:v>19.422179802179649</c:v>
                </c:pt>
                <c:pt idx="353">
                  <c:v>19.661968617014971</c:v>
                </c:pt>
                <c:pt idx="354">
                  <c:v>19.422179802179649</c:v>
                </c:pt>
                <c:pt idx="355">
                  <c:v>19.661968617014971</c:v>
                </c:pt>
                <c:pt idx="356">
                  <c:v>19.422179802179649</c:v>
                </c:pt>
                <c:pt idx="357">
                  <c:v>19.661968617014971</c:v>
                </c:pt>
                <c:pt idx="358">
                  <c:v>19.661968617014971</c:v>
                </c:pt>
                <c:pt idx="359">
                  <c:v>19.907731195654428</c:v>
                </c:pt>
                <c:pt idx="360">
                  <c:v>19.731604755866904</c:v>
                </c:pt>
                <c:pt idx="361">
                  <c:v>20.044596847624554</c:v>
                </c:pt>
                <c:pt idx="362">
                  <c:v>20.115103395609164</c:v>
                </c:pt>
                <c:pt idx="363">
                  <c:v>20.441133354675088</c:v>
                </c:pt>
                <c:pt idx="364">
                  <c:v>20.508332478092964</c:v>
                </c:pt>
                <c:pt idx="365">
                  <c:v>20.579731546724457</c:v>
                </c:pt>
                <c:pt idx="366">
                  <c:v>20.392982143548508</c:v>
                </c:pt>
                <c:pt idx="367">
                  <c:v>20.206768997444765</c:v>
                </c:pt>
                <c:pt idx="368">
                  <c:v>20.029122920997764</c:v>
                </c:pt>
                <c:pt idx="369">
                  <c:v>20.097909807797148</c:v>
                </c:pt>
                <c:pt idx="370">
                  <c:v>19.919718188120271</c:v>
                </c:pt>
                <c:pt idx="371">
                  <c:v>19.74973933395793</c:v>
                </c:pt>
                <c:pt idx="372">
                  <c:v>20.419410095307715</c:v>
                </c:pt>
                <c:pt idx="373">
                  <c:v>20.855141438375167</c:v>
                </c:pt>
                <c:pt idx="374">
                  <c:v>21.286875246185115</c:v>
                </c:pt>
                <c:pt idx="375">
                  <c:v>21.460066760278686</c:v>
                </c:pt>
                <c:pt idx="376">
                  <c:v>21.633065191760945</c:v>
                </c:pt>
                <c:pt idx="377">
                  <c:v>21.798225326603628</c:v>
                </c:pt>
                <c:pt idx="378">
                  <c:v>22.2148993682449</c:v>
                </c:pt>
                <c:pt idx="379">
                  <c:v>22.901694962118633</c:v>
                </c:pt>
                <c:pt idx="380">
                  <c:v>23.052105544505611</c:v>
                </c:pt>
                <c:pt idx="381">
                  <c:v>21.938112594920199</c:v>
                </c:pt>
                <c:pt idx="382">
                  <c:v>23.084113070412421</c:v>
                </c:pt>
                <c:pt idx="383">
                  <c:v>23.225724838063112</c:v>
                </c:pt>
                <c:pt idx="384">
                  <c:v>22.667818076985192</c:v>
                </c:pt>
                <c:pt idx="385">
                  <c:v>22.361545482732858</c:v>
                </c:pt>
                <c:pt idx="386">
                  <c:v>22.810866973608441</c:v>
                </c:pt>
                <c:pt idx="387">
                  <c:v>22.497924501077947</c:v>
                </c:pt>
                <c:pt idx="388">
                  <c:v>22.697160990514895</c:v>
                </c:pt>
                <c:pt idx="389">
                  <c:v>22.376939273327622</c:v>
                </c:pt>
                <c:pt idx="390">
                  <c:v>22.056717556140345</c:v>
                </c:pt>
                <c:pt idx="391">
                  <c:v>21.732637745974912</c:v>
                </c:pt>
                <c:pt idx="392">
                  <c:v>21.166245734419363</c:v>
                </c:pt>
                <c:pt idx="393">
                  <c:v>21.092194311600363</c:v>
                </c:pt>
                <c:pt idx="394">
                  <c:v>21.012412473339797</c:v>
                </c:pt>
                <c:pt idx="395">
                  <c:v>20.688423947371529</c:v>
                </c:pt>
                <c:pt idx="396">
                  <c:v>20.086957888862482</c:v>
                </c:pt>
                <c:pt idx="397">
                  <c:v>19.50890886587019</c:v>
                </c:pt>
                <c:pt idx="398">
                  <c:v>19.60603442359734</c:v>
                </c:pt>
                <c:pt idx="399">
                  <c:v>19.705584091845918</c:v>
                </c:pt>
                <c:pt idx="400">
                  <c:v>20.0365434192185</c:v>
                </c:pt>
                <c:pt idx="401">
                  <c:v>19.90772870407449</c:v>
                </c:pt>
                <c:pt idx="402">
                  <c:v>19.77891398893048</c:v>
                </c:pt>
                <c:pt idx="403">
                  <c:v>19.417781959078951</c:v>
                </c:pt>
                <c:pt idx="404">
                  <c:v>19.068689850828253</c:v>
                </c:pt>
                <c:pt idx="405">
                  <c:v>18.942836497812785</c:v>
                </c:pt>
                <c:pt idx="406">
                  <c:v>18.390492534939355</c:v>
                </c:pt>
                <c:pt idx="407">
                  <c:v>18.267466738536964</c:v>
                </c:pt>
                <c:pt idx="408">
                  <c:v>18.826674904002378</c:v>
                </c:pt>
                <c:pt idx="409">
                  <c:v>19.385883069467798</c:v>
                </c:pt>
                <c:pt idx="410">
                  <c:v>20.171593108893415</c:v>
                </c:pt>
                <c:pt idx="411">
                  <c:v>20.737151794189494</c:v>
                </c:pt>
                <c:pt idx="412">
                  <c:v>21.547619531435924</c:v>
                </c:pt>
                <c:pt idx="413">
                  <c:v>22.119680226960774</c:v>
                </c:pt>
                <c:pt idx="414">
                  <c:v>22.691740922485621</c:v>
                </c:pt>
                <c:pt idx="415">
                  <c:v>22.999386535373802</c:v>
                </c:pt>
                <c:pt idx="416">
                  <c:v>23.835862313535316</c:v>
                </c:pt>
                <c:pt idx="417">
                  <c:v>24.407923009060163</c:v>
                </c:pt>
                <c:pt idx="418">
                  <c:v>24.696062591262034</c:v>
                </c:pt>
                <c:pt idx="419">
                  <c:v>24.977964724121968</c:v>
                </c:pt>
                <c:pt idx="420">
                  <c:v>25.257568806854678</c:v>
                </c:pt>
                <c:pt idx="421">
                  <c:v>25.537172889587389</c:v>
                </c:pt>
                <c:pt idx="422">
                  <c:v>25.816776972320095</c:v>
                </c:pt>
                <c:pt idx="423">
                  <c:v>26.096381055052802</c:v>
                </c:pt>
                <c:pt idx="424">
                  <c:v>26.082857655443892</c:v>
                </c:pt>
                <c:pt idx="425">
                  <c:v>26.359354379706549</c:v>
                </c:pt>
                <c:pt idx="426">
                  <c:v>27.554256834446829</c:v>
                </c:pt>
                <c:pt idx="427">
                  <c:v>27.214797385983637</c:v>
                </c:pt>
                <c:pt idx="428">
                  <c:v>27.188844552494519</c:v>
                </c:pt>
                <c:pt idx="429">
                  <c:v>26.868147103757273</c:v>
                </c:pt>
                <c:pt idx="430">
                  <c:v>26.847005530188479</c:v>
                </c:pt>
                <c:pt idx="431">
                  <c:v>26.826070561839941</c:v>
                </c:pt>
                <c:pt idx="432">
                  <c:v>26.818463863179645</c:v>
                </c:pt>
                <c:pt idx="433">
                  <c:v>25.960371274730271</c:v>
                </c:pt>
                <c:pt idx="434">
                  <c:v>25.943634030200471</c:v>
                </c:pt>
                <c:pt idx="435">
                  <c:v>25.650665101696163</c:v>
                </c:pt>
                <c:pt idx="436">
                  <c:v>24.825846900440695</c:v>
                </c:pt>
                <c:pt idx="437">
                  <c:v>24.286165599090186</c:v>
                </c:pt>
                <c:pt idx="438">
                  <c:v>24.002256902650121</c:v>
                </c:pt>
                <c:pt idx="439">
                  <c:v>23.714927619505954</c:v>
                </c:pt>
                <c:pt idx="440">
                  <c:v>23.431018923065889</c:v>
                </c:pt>
                <c:pt idx="441">
                  <c:v>22.910865986016475</c:v>
                </c:pt>
                <c:pt idx="442">
                  <c:v>23.589293363786361</c:v>
                </c:pt>
                <c:pt idx="443">
                  <c:v>23.802653810039999</c:v>
                </c:pt>
                <c:pt idx="444">
                  <c:v>23.819986407743968</c:v>
                </c:pt>
                <c:pt idx="445">
                  <c:v>23.841390877421297</c:v>
                </c:pt>
                <c:pt idx="446">
                  <c:v>23.594387137079988</c:v>
                </c:pt>
                <c:pt idx="447">
                  <c:v>23.090765945238413</c:v>
                </c:pt>
                <c:pt idx="448">
                  <c:v>22.850123192611584</c:v>
                </c:pt>
                <c:pt idx="449">
                  <c:v>22.605834337672221</c:v>
                </c:pt>
                <c:pt idx="450">
                  <c:v>22.118435729844741</c:v>
                </c:pt>
                <c:pt idx="451">
                  <c:v>21.880409191744345</c:v>
                </c:pt>
                <c:pt idx="452">
                  <c:v>21.638776190945453</c:v>
                </c:pt>
                <c:pt idx="453">
                  <c:v>21.167213795429671</c:v>
                </c:pt>
                <c:pt idx="454">
                  <c:v>20.709020524515125</c:v>
                </c:pt>
                <c:pt idx="455">
                  <c:v>20.256982832427763</c:v>
                </c:pt>
                <c:pt idx="456">
                  <c:v>21.001989453019426</c:v>
                </c:pt>
                <c:pt idx="457">
                  <c:v>21.304757806518857</c:v>
                </c:pt>
                <c:pt idx="458">
                  <c:v>21.828645293564399</c:v>
                </c:pt>
                <c:pt idx="459">
                  <c:v>21.89175490622214</c:v>
                </c:pt>
                <c:pt idx="460">
                  <c:v>22.176174406444204</c:v>
                </c:pt>
                <c:pt idx="461">
                  <c:v>22.454846870088584</c:v>
                </c:pt>
                <c:pt idx="462">
                  <c:v>22.957567322404</c:v>
                </c:pt>
                <c:pt idx="463">
                  <c:v>23.225636968929393</c:v>
                </c:pt>
                <c:pt idx="464">
                  <c:v>23.488595196286312</c:v>
                </c:pt>
                <c:pt idx="465">
                  <c:v>23.515609183673472</c:v>
                </c:pt>
                <c:pt idx="466">
                  <c:v>23.768001658491556</c:v>
                </c:pt>
                <c:pt idx="467">
                  <c:v>24.015585680850979</c:v>
                </c:pt>
                <c:pt idx="468">
                  <c:v>24.166793632627318</c:v>
                </c:pt>
                <c:pt idx="469">
                  <c:v>24.087035237800166</c:v>
                </c:pt>
                <c:pt idx="470">
                  <c:v>23.554407560475099</c:v>
                </c:pt>
                <c:pt idx="471">
                  <c:v>23.256705025289342</c:v>
                </c:pt>
                <c:pt idx="472">
                  <c:v>23.620592495310667</c:v>
                </c:pt>
                <c:pt idx="473">
                  <c:v>23.768001658491556</c:v>
                </c:pt>
                <c:pt idx="474">
                  <c:v>23.688243263664404</c:v>
                </c:pt>
                <c:pt idx="475">
                  <c:v>23.837740816326534</c:v>
                </c:pt>
                <c:pt idx="476">
                  <c:v>23.990170305127215</c:v>
                </c:pt>
                <c:pt idx="477">
                  <c:v>24.633302163455387</c:v>
                </c:pt>
                <c:pt idx="478">
                  <c:v>25.055797607512062</c:v>
                </c:pt>
                <c:pt idx="479">
                  <c:v>24.97028293990963</c:v>
                </c:pt>
                <c:pt idx="480">
                  <c:v>24.570074295530258</c:v>
                </c:pt>
                <c:pt idx="481">
                  <c:v>24.944715876384585</c:v>
                </c:pt>
                <c:pt idx="482">
                  <c:v>24.273453566443614</c:v>
                </c:pt>
                <c:pt idx="483">
                  <c:v>24.642959618788382</c:v>
                </c:pt>
                <c:pt idx="484">
                  <c:v>24.224609945763433</c:v>
                </c:pt>
                <c:pt idx="485">
                  <c:v>23.802653810039999</c:v>
                </c:pt>
                <c:pt idx="486">
                  <c:v>23.1294534022873</c:v>
                </c:pt>
                <c:pt idx="487">
                  <c:v>22.005591983169413</c:v>
                </c:pt>
                <c:pt idx="488">
                  <c:v>21.378666900607559</c:v>
                </c:pt>
                <c:pt idx="489">
                  <c:v>20.978458256228183</c:v>
                </c:pt>
                <c:pt idx="490">
                  <c:v>20.795923820124131</c:v>
                </c:pt>
                <c:pt idx="491">
                  <c:v>20.606241157124796</c:v>
                </c:pt>
                <c:pt idx="492">
                  <c:v>20.709518951335181</c:v>
                </c:pt>
                <c:pt idx="493">
                  <c:v>20.807428921023323</c:v>
                </c:pt>
                <c:pt idx="494">
                  <c:v>20.69532528698463</c:v>
                </c:pt>
                <c:pt idx="495">
                  <c:v>20.385952176573866</c:v>
                </c:pt>
                <c:pt idx="496">
                  <c:v>20.681966481355772</c:v>
                </c:pt>
                <c:pt idx="497">
                  <c:v>21.189012449796746</c:v>
                </c:pt>
                <c:pt idx="498">
                  <c:v>21.491243325049659</c:v>
                </c:pt>
                <c:pt idx="499">
                  <c:v>21.576515204597804</c:v>
                </c:pt>
                <c:pt idx="500">
                  <c:v>21.663352295918372</c:v>
                </c:pt>
                <c:pt idx="501">
                  <c:v>21.959713397959188</c:v>
                </c:pt>
                <c:pt idx="502">
                  <c:v>22.252853183673473</c:v>
                </c:pt>
                <c:pt idx="503">
                  <c:v>22.770331137069896</c:v>
                </c:pt>
                <c:pt idx="504">
                  <c:v>22.362377938775516</c:v>
                </c:pt>
                <c:pt idx="505">
                  <c:v>22.172320275510209</c:v>
                </c:pt>
                <c:pt idx="506">
                  <c:v>21.985483928571433</c:v>
                </c:pt>
                <c:pt idx="507">
                  <c:v>21.798647581632654</c:v>
                </c:pt>
                <c:pt idx="508">
                  <c:v>21.831358886597943</c:v>
                </c:pt>
                <c:pt idx="509">
                  <c:v>21.421753571428578</c:v>
                </c:pt>
                <c:pt idx="510">
                  <c:v>21.020423111111114</c:v>
                </c:pt>
                <c:pt idx="511">
                  <c:v>20.832285222222225</c:v>
                </c:pt>
                <c:pt idx="512">
                  <c:v>20.440862750000004</c:v>
                </c:pt>
                <c:pt idx="513">
                  <c:v>20.257763130000008</c:v>
                </c:pt>
                <c:pt idx="514">
                  <c:v>19.872778831683174</c:v>
                </c:pt>
                <c:pt idx="515">
                  <c:v>19.888407000000004</c:v>
                </c:pt>
                <c:pt idx="516">
                  <c:v>19.597973120000006</c:v>
                </c:pt>
                <c:pt idx="517">
                  <c:v>19.505753666666671</c:v>
                </c:pt>
                <c:pt idx="518">
                  <c:v>19.212386111111115</c:v>
                </c:pt>
                <c:pt idx="519">
                  <c:v>19.112069765306128</c:v>
                </c:pt>
                <c:pt idx="520">
                  <c:v>18.628839777777785</c:v>
                </c:pt>
                <c:pt idx="521">
                  <c:v>18.335472222222226</c:v>
                </c:pt>
                <c:pt idx="522">
                  <c:v>17.861683620000001</c:v>
                </c:pt>
                <c:pt idx="523">
                  <c:v>17.229810421568633</c:v>
                </c:pt>
                <c:pt idx="524">
                  <c:v>16.945071323529415</c:v>
                </c:pt>
                <c:pt idx="525">
                  <c:v>16.825286009900992</c:v>
                </c:pt>
                <c:pt idx="526">
                  <c:v>16.378688117647066</c:v>
                </c:pt>
                <c:pt idx="527">
                  <c:v>16.253295049504956</c:v>
                </c:pt>
                <c:pt idx="528">
                  <c:v>17.190985148514859</c:v>
                </c:pt>
                <c:pt idx="529">
                  <c:v>18.309962000000006</c:v>
                </c:pt>
                <c:pt idx="530">
                  <c:v>19.451544444444451</c:v>
                </c:pt>
                <c:pt idx="531">
                  <c:v>20.204096000000003</c:v>
                </c:pt>
                <c:pt idx="532">
                  <c:v>20.941745544554461</c:v>
                </c:pt>
                <c:pt idx="533">
                  <c:v>21.87943564356436</c:v>
                </c:pt>
                <c:pt idx="534">
                  <c:v>22.817125742574262</c:v>
                </c:pt>
                <c:pt idx="535">
                  <c:v>23.754815841584165</c:v>
                </c:pt>
                <c:pt idx="536">
                  <c:v>24.692505940594067</c:v>
                </c:pt>
                <c:pt idx="537">
                  <c:v>25.378919607843144</c:v>
                </c:pt>
                <c:pt idx="538">
                  <c:v>26.052004854368935</c:v>
                </c:pt>
                <c:pt idx="539">
                  <c:v>26.971487378640784</c:v>
                </c:pt>
                <c:pt idx="540">
                  <c:v>28.357371519230778</c:v>
                </c:pt>
                <c:pt idx="541">
                  <c:v>29.999561413461546</c:v>
                </c:pt>
                <c:pt idx="542">
                  <c:v>31.328375047619055</c:v>
                </c:pt>
                <c:pt idx="543">
                  <c:v>32.670833301886802</c:v>
                </c:pt>
                <c:pt idx="544">
                  <c:v>33.958695233644868</c:v>
                </c:pt>
                <c:pt idx="545">
                  <c:v>35.222707870370378</c:v>
                </c:pt>
                <c:pt idx="546">
                  <c:v>36.801152870370373</c:v>
                </c:pt>
                <c:pt idx="547">
                  <c:v>38.027491467889917</c:v>
                </c:pt>
                <c:pt idx="548">
                  <c:v>38.906536216216232</c:v>
                </c:pt>
                <c:pt idx="549">
                  <c:v>39.726527256637169</c:v>
                </c:pt>
                <c:pt idx="550">
                  <c:v>40.517996869565224</c:v>
                </c:pt>
                <c:pt idx="551">
                  <c:v>41.638290517241387</c:v>
                </c:pt>
                <c:pt idx="552">
                  <c:v>40.71578641025642</c:v>
                </c:pt>
                <c:pt idx="553">
                  <c:v>39.145436000000011</c:v>
                </c:pt>
                <c:pt idx="554">
                  <c:v>38.619287666666672</c:v>
                </c:pt>
                <c:pt idx="555">
                  <c:v>36.254125634920648</c:v>
                </c:pt>
                <c:pt idx="556">
                  <c:v>35.169727656250004</c:v>
                </c:pt>
                <c:pt idx="557">
                  <c:v>34.118695769230776</c:v>
                </c:pt>
                <c:pt idx="558">
                  <c:v>34.133873125000008</c:v>
                </c:pt>
                <c:pt idx="559">
                  <c:v>33.098777461538468</c:v>
                </c:pt>
                <c:pt idx="560">
                  <c:v>31.877468195488728</c:v>
                </c:pt>
                <c:pt idx="561">
                  <c:v>30.914137629629639</c:v>
                </c:pt>
                <c:pt idx="562">
                  <c:v>30.423065851851856</c:v>
                </c:pt>
                <c:pt idx="563">
                  <c:v>29.495030656934315</c:v>
                </c:pt>
                <c:pt idx="564">
                  <c:v>28.321813142857149</c:v>
                </c:pt>
                <c:pt idx="565">
                  <c:v>27.583606241134756</c:v>
                </c:pt>
                <c:pt idx="566">
                  <c:v>27.239450857142863</c:v>
                </c:pt>
                <c:pt idx="567">
                  <c:v>26.300006126760572</c:v>
                </c:pt>
                <c:pt idx="568">
                  <c:v>25.233348344827593</c:v>
                </c:pt>
                <c:pt idx="569">
                  <c:v>24.374626870748308</c:v>
                </c:pt>
                <c:pt idx="570">
                  <c:v>23.227184039735103</c:v>
                </c:pt>
                <c:pt idx="571">
                  <c:v>22.282723571428576</c:v>
                </c:pt>
                <c:pt idx="572">
                  <c:v>21.374357133757965</c:v>
                </c:pt>
                <c:pt idx="573">
                  <c:v>20.480323875000007</c:v>
                </c:pt>
                <c:pt idx="574">
                  <c:v>19.638567239263807</c:v>
                </c:pt>
                <c:pt idx="575">
                  <c:v>18.941340000000007</c:v>
                </c:pt>
                <c:pt idx="576">
                  <c:v>18.84567666666667</c:v>
                </c:pt>
                <c:pt idx="577">
                  <c:v>19.09723580246914</c:v>
                </c:pt>
                <c:pt idx="578">
                  <c:v>18.768096036585373</c:v>
                </c:pt>
                <c:pt idx="579">
                  <c:v>18.336426946107792</c:v>
                </c:pt>
                <c:pt idx="580">
                  <c:v>18.026028698224856</c:v>
                </c:pt>
                <c:pt idx="581">
                  <c:v>17.932629585798821</c:v>
                </c:pt>
                <c:pt idx="582">
                  <c:v>17.326608908045984</c:v>
                </c:pt>
                <c:pt idx="583">
                  <c:v>16.943759887005655</c:v>
                </c:pt>
                <c:pt idx="584">
                  <c:v>16.759893539325844</c:v>
                </c:pt>
                <c:pt idx="585">
                  <c:v>16.394898342541438</c:v>
                </c:pt>
                <c:pt idx="586">
                  <c:v>15.955092702702705</c:v>
                </c:pt>
                <c:pt idx="587">
                  <c:v>15.53390317460318</c:v>
                </c:pt>
                <c:pt idx="588">
                  <c:v>15.035302010362697</c:v>
                </c:pt>
                <c:pt idx="589">
                  <c:v>14.704631728205131</c:v>
                </c:pt>
                <c:pt idx="590">
                  <c:v>14.382278045685283</c:v>
                </c:pt>
                <c:pt idx="591">
                  <c:v>13.789233315270939</c:v>
                </c:pt>
                <c:pt idx="592">
                  <c:v>13.421379912621362</c:v>
                </c:pt>
                <c:pt idx="593">
                  <c:v>13.065597368421056</c:v>
                </c:pt>
                <c:pt idx="594">
                  <c:v>12.964497298076926</c:v>
                </c:pt>
                <c:pt idx="595">
                  <c:v>13.114312004926113</c:v>
                </c:pt>
                <c:pt idx="596">
                  <c:v>13.140554625000004</c:v>
                </c:pt>
                <c:pt idx="597">
                  <c:v>13.035258859296487</c:v>
                </c:pt>
                <c:pt idx="598">
                  <c:v>12.927305111111114</c:v>
                </c:pt>
                <c:pt idx="599">
                  <c:v>13.018103092783511</c:v>
                </c:pt>
                <c:pt idx="600">
                  <c:v>12.586021973684213</c:v>
                </c:pt>
                <c:pt idx="601">
                  <c:v>12.267262771739135</c:v>
                </c:pt>
                <c:pt idx="602">
                  <c:v>11.60113948087432</c:v>
                </c:pt>
                <c:pt idx="603">
                  <c:v>10.988070165745858</c:v>
                </c:pt>
                <c:pt idx="604">
                  <c:v>10.478377824858761</c:v>
                </c:pt>
                <c:pt idx="605">
                  <c:v>9.7755968750000015</c:v>
                </c:pt>
                <c:pt idx="606">
                  <c:v>8.962357203389832</c:v>
                </c:pt>
                <c:pt idx="607">
                  <c:v>8.2043468926553711</c:v>
                </c:pt>
                <c:pt idx="608">
                  <c:v>7.5314375714285733</c:v>
                </c:pt>
                <c:pt idx="609">
                  <c:v>6.7647642857142873</c:v>
                </c:pt>
                <c:pt idx="610">
                  <c:v>6.0325627873563246</c:v>
                </c:pt>
                <c:pt idx="611">
                  <c:v>5.2918965317919087</c:v>
                </c:pt>
                <c:pt idx="612">
                  <c:v>6.0391866094674569</c:v>
                </c:pt>
                <c:pt idx="613">
                  <c:v>6.6630926804733752</c:v>
                </c:pt>
                <c:pt idx="614">
                  <c:v>7.3723778443113801</c:v>
                </c:pt>
                <c:pt idx="615">
                  <c:v>8.0018654910179663</c:v>
                </c:pt>
                <c:pt idx="616">
                  <c:v>8.6332434910179661</c:v>
                </c:pt>
                <c:pt idx="617">
                  <c:v>9.262731137724554</c:v>
                </c:pt>
                <c:pt idx="618">
                  <c:v>9.8333365297619064</c:v>
                </c:pt>
                <c:pt idx="619">
                  <c:v>10.586991945783135</c:v>
                </c:pt>
                <c:pt idx="620">
                  <c:v>11.22027168674699</c:v>
                </c:pt>
                <c:pt idx="621">
                  <c:v>11.782572077844314</c:v>
                </c:pt>
                <c:pt idx="622">
                  <c:v>12.340057517857144</c:v>
                </c:pt>
                <c:pt idx="623">
                  <c:v>12.889077514792902</c:v>
                </c:pt>
                <c:pt idx="624">
                  <c:v>13.420540702380954</c:v>
                </c:pt>
                <c:pt idx="625">
                  <c:v>13.873404089285716</c:v>
                </c:pt>
                <c:pt idx="626">
                  <c:v>14.328146577380956</c:v>
                </c:pt>
                <c:pt idx="627">
                  <c:v>14.695416349112431</c:v>
                </c:pt>
                <c:pt idx="628">
                  <c:v>15.145600071005921</c:v>
                </c:pt>
                <c:pt idx="629">
                  <c:v>15.505900882352947</c:v>
                </c:pt>
                <c:pt idx="630">
                  <c:v>15.769766790697679</c:v>
                </c:pt>
                <c:pt idx="631">
                  <c:v>16.306906064327485</c:v>
                </c:pt>
                <c:pt idx="632">
                  <c:v>16.656265552325586</c:v>
                </c:pt>
                <c:pt idx="633">
                  <c:v>17.00158620231214</c:v>
                </c:pt>
                <c:pt idx="634">
                  <c:v>17.441361052023122</c:v>
                </c:pt>
                <c:pt idx="635">
                  <c:v>17.882960693641621</c:v>
                </c:pt>
                <c:pt idx="636">
                  <c:v>17.806319433526014</c:v>
                </c:pt>
                <c:pt idx="637">
                  <c:v>17.834593098837214</c:v>
                </c:pt>
                <c:pt idx="638">
                  <c:v>17.861351315789477</c:v>
                </c:pt>
                <c:pt idx="639">
                  <c:v>17.888424335294122</c:v>
                </c:pt>
                <c:pt idx="640">
                  <c:v>17.812287576470595</c:v>
                </c:pt>
                <c:pt idx="641">
                  <c:v>17.734293823529416</c:v>
                </c:pt>
                <c:pt idx="642">
                  <c:v>17.55304685380117</c:v>
                </c:pt>
                <c:pt idx="643">
                  <c:v>17.580163311764711</c:v>
                </c:pt>
                <c:pt idx="644">
                  <c:v>17.39981769005848</c:v>
                </c:pt>
                <c:pt idx="645">
                  <c:v>17.221569110465122</c:v>
                </c:pt>
                <c:pt idx="646">
                  <c:v>17.146317662790704</c:v>
                </c:pt>
                <c:pt idx="647">
                  <c:v>16.970564739884395</c:v>
                </c:pt>
                <c:pt idx="648">
                  <c:v>17.457784179190757</c:v>
                </c:pt>
                <c:pt idx="649">
                  <c:v>18.047499633720932</c:v>
                </c:pt>
                <c:pt idx="650">
                  <c:v>18.430398265895956</c:v>
                </c:pt>
                <c:pt idx="651">
                  <c:v>19.033110058139538</c:v>
                </c:pt>
                <c:pt idx="652">
                  <c:v>19.397537976878613</c:v>
                </c:pt>
                <c:pt idx="653">
                  <c:v>19.662914857142862</c:v>
                </c:pt>
                <c:pt idx="654">
                  <c:v>19.922294519774017</c:v>
                </c:pt>
                <c:pt idx="655">
                  <c:v>20.386018474576275</c:v>
                </c:pt>
                <c:pt idx="656">
                  <c:v>20.867577966101699</c:v>
                </c:pt>
                <c:pt idx="657">
                  <c:v>21.349137457627126</c:v>
                </c:pt>
                <c:pt idx="658">
                  <c:v>21.449313722222229</c:v>
                </c:pt>
                <c:pt idx="659">
                  <c:v>22.045321229050288</c:v>
                </c:pt>
                <c:pt idx="660">
                  <c:v>22.02768497206705</c:v>
                </c:pt>
                <c:pt idx="661">
                  <c:v>22.010048715083808</c:v>
                </c:pt>
                <c:pt idx="662">
                  <c:v>22.133700674157311</c:v>
                </c:pt>
                <c:pt idx="663">
                  <c:v>21.992412458100567</c:v>
                </c:pt>
                <c:pt idx="664">
                  <c:v>22.098230000000004</c:v>
                </c:pt>
                <c:pt idx="665">
                  <c:v>22.205243220338989</c:v>
                </c:pt>
                <c:pt idx="666">
                  <c:v>22.440978057142861</c:v>
                </c:pt>
                <c:pt idx="667">
                  <c:v>22.551806149425296</c:v>
                </c:pt>
                <c:pt idx="668">
                  <c:v>22.404899314285721</c:v>
                </c:pt>
                <c:pt idx="669">
                  <c:v>22.277598750000003</c:v>
                </c:pt>
                <c:pt idx="670">
                  <c:v>22.133901073446335</c:v>
                </c:pt>
                <c:pt idx="671">
                  <c:v>22.116065536723173</c:v>
                </c:pt>
                <c:pt idx="672">
                  <c:v>22.170387485714294</c:v>
                </c:pt>
                <c:pt idx="673">
                  <c:v>22.098230000000004</c:v>
                </c:pt>
                <c:pt idx="674">
                  <c:v>22.04348624277457</c:v>
                </c:pt>
                <c:pt idx="675">
                  <c:v>21.842759132947982</c:v>
                </c:pt>
                <c:pt idx="676">
                  <c:v>21.517652528735638</c:v>
                </c:pt>
                <c:pt idx="677">
                  <c:v>21.075828125000005</c:v>
                </c:pt>
                <c:pt idx="678">
                  <c:v>21.240577803468209</c:v>
                </c:pt>
                <c:pt idx="679">
                  <c:v>21.16217540697675</c:v>
                </c:pt>
                <c:pt idx="680">
                  <c:v>20.857371502890178</c:v>
                </c:pt>
                <c:pt idx="681">
                  <c:v>20.537928045977015</c:v>
                </c:pt>
                <c:pt idx="682">
                  <c:v>20.455917283237</c:v>
                </c:pt>
                <c:pt idx="683">
                  <c:v>20.255190173410409</c:v>
                </c:pt>
                <c:pt idx="684">
                  <c:v>20.674892312138734</c:v>
                </c:pt>
                <c:pt idx="685">
                  <c:v>21.322853508771935</c:v>
                </c:pt>
                <c:pt idx="686">
                  <c:v>21.729003099415209</c:v>
                </c:pt>
                <c:pt idx="687">
                  <c:v>22.153614035087724</c:v>
                </c:pt>
                <c:pt idx="688">
                  <c:v>22.428602209302333</c:v>
                </c:pt>
                <c:pt idx="689">
                  <c:v>22.984374561403513</c:v>
                </c:pt>
                <c:pt idx="690">
                  <c:v>23.408985497076028</c:v>
                </c:pt>
                <c:pt idx="691">
                  <c:v>23.815135087719302</c:v>
                </c:pt>
                <c:pt idx="692">
                  <c:v>23.9412698265896</c:v>
                </c:pt>
                <c:pt idx="693">
                  <c:v>24.502605523255824</c:v>
                </c:pt>
                <c:pt idx="694">
                  <c:v>24.906393779069774</c:v>
                </c:pt>
                <c:pt idx="695">
                  <c:v>25.47665614035088</c:v>
                </c:pt>
                <c:pt idx="696">
                  <c:v>25.827421695906438</c:v>
                </c:pt>
                <c:pt idx="697">
                  <c:v>26.178187251461992</c:v>
                </c:pt>
                <c:pt idx="698">
                  <c:v>26.703575411764714</c:v>
                </c:pt>
                <c:pt idx="699">
                  <c:v>27.216501360946758</c:v>
                </c:pt>
                <c:pt idx="700">
                  <c:v>27.409233176470593</c:v>
                </c:pt>
                <c:pt idx="701">
                  <c:v>27.599710818713454</c:v>
                </c:pt>
                <c:pt idx="702">
                  <c:v>27.627349479768792</c:v>
                </c:pt>
                <c:pt idx="703">
                  <c:v>27.974059942196536</c:v>
                </c:pt>
                <c:pt idx="704">
                  <c:v>28.320770404624284</c:v>
                </c:pt>
                <c:pt idx="705">
                  <c:v>28.685728786127175</c:v>
                </c:pt>
                <c:pt idx="706">
                  <c:v>29.032439248554919</c:v>
                </c:pt>
                <c:pt idx="707">
                  <c:v>29.549958720930242</c:v>
                </c:pt>
                <c:pt idx="708">
                  <c:v>28.744314210526319</c:v>
                </c:pt>
                <c:pt idx="709">
                  <c:v>27.910621588235298</c:v>
                </c:pt>
                <c:pt idx="710">
                  <c:v>27.085742603550305</c:v>
                </c:pt>
                <c:pt idx="711">
                  <c:v>25.942207823529419</c:v>
                </c:pt>
                <c:pt idx="712">
                  <c:v>25.087001597633144</c:v>
                </c:pt>
                <c:pt idx="713">
                  <c:v>24.240405357142862</c:v>
                </c:pt>
                <c:pt idx="714">
                  <c:v>23.524535722891571</c:v>
                </c:pt>
                <c:pt idx="715">
                  <c:v>22.633944666666672</c:v>
                </c:pt>
                <c:pt idx="716">
                  <c:v>21.489672891566265</c:v>
                </c:pt>
                <c:pt idx="717">
                  <c:v>20.605882000000005</c:v>
                </c:pt>
                <c:pt idx="718">
                  <c:v>19.692063841463419</c:v>
                </c:pt>
                <c:pt idx="719">
                  <c:v>19.019772049689447</c:v>
                </c:pt>
                <c:pt idx="720">
                  <c:v>18.663374842767297</c:v>
                </c:pt>
                <c:pt idx="721">
                  <c:v>18.297897452229304</c:v>
                </c:pt>
                <c:pt idx="722">
                  <c:v>17.808097435897441</c:v>
                </c:pt>
                <c:pt idx="723">
                  <c:v>17.311977419354843</c:v>
                </c:pt>
                <c:pt idx="724">
                  <c:v>16.919279738562096</c:v>
                </c:pt>
                <c:pt idx="725">
                  <c:v>16.516179470198679</c:v>
                </c:pt>
                <c:pt idx="726">
                  <c:v>15.888982781456958</c:v>
                </c:pt>
                <c:pt idx="727">
                  <c:v>15.261786092715235</c:v>
                </c:pt>
                <c:pt idx="728">
                  <c:v>14.732153333333336</c:v>
                </c:pt>
                <c:pt idx="729">
                  <c:v>14.195411409395977</c:v>
                </c:pt>
                <c:pt idx="730">
                  <c:v>13.744282993197283</c:v>
                </c:pt>
                <c:pt idx="731">
                  <c:v>13.189745890410963</c:v>
                </c:pt>
                <c:pt idx="732">
                  <c:v>13.097782076923082</c:v>
                </c:pt>
                <c:pt idx="733">
                  <c:v>12.911903992907805</c:v>
                </c:pt>
                <c:pt idx="734">
                  <c:v>12.627560000000004</c:v>
                </c:pt>
                <c:pt idx="735">
                  <c:v>12.339124726618708</c:v>
                </c:pt>
                <c:pt idx="736">
                  <c:v>12.136744255474456</c:v>
                </c:pt>
                <c:pt idx="737">
                  <c:v>11.838337500000003</c:v>
                </c:pt>
                <c:pt idx="738">
                  <c:v>11.450689977941181</c:v>
                </c:pt>
                <c:pt idx="739">
                  <c:v>11.147329355555557</c:v>
                </c:pt>
                <c:pt idx="740">
                  <c:v>10.837085074626868</c:v>
                </c:pt>
                <c:pt idx="741">
                  <c:v>10.522175466165416</c:v>
                </c:pt>
                <c:pt idx="742">
                  <c:v>10.204886083333337</c:v>
                </c:pt>
                <c:pt idx="743">
                  <c:v>9.8803427480916053</c:v>
                </c:pt>
                <c:pt idx="744">
                  <c:v>10.094706395348839</c:v>
                </c:pt>
                <c:pt idx="745">
                  <c:v>10.31582165354331</c:v>
                </c:pt>
                <c:pt idx="746">
                  <c:v>10.460329960317464</c:v>
                </c:pt>
                <c:pt idx="747">
                  <c:v>10.522966666666669</c:v>
                </c:pt>
                <c:pt idx="748">
                  <c:v>10.585603373015875</c:v>
                </c:pt>
                <c:pt idx="749">
                  <c:v>10.564395669291342</c:v>
                </c:pt>
                <c:pt idx="750">
                  <c:v>10.302064694656492</c:v>
                </c:pt>
                <c:pt idx="751">
                  <c:v>10.283808333333337</c:v>
                </c:pt>
                <c:pt idx="752">
                  <c:v>10.34359791666667</c:v>
                </c:pt>
                <c:pt idx="753">
                  <c:v>10.403387500000003</c:v>
                </c:pt>
                <c:pt idx="754">
                  <c:v>10.463177083333335</c:v>
                </c:pt>
                <c:pt idx="755">
                  <c:v>10.522966666666671</c:v>
                </c:pt>
                <c:pt idx="756">
                  <c:v>10.623413166666669</c:v>
                </c:pt>
                <c:pt idx="757">
                  <c:v>10.640855541353385</c:v>
                </c:pt>
                <c:pt idx="758">
                  <c:v>10.740546804511281</c:v>
                </c:pt>
                <c:pt idx="759">
                  <c:v>10.840238067669175</c:v>
                </c:pt>
                <c:pt idx="760">
                  <c:v>10.937555729323309</c:v>
                </c:pt>
                <c:pt idx="761">
                  <c:v>10.954879477611943</c:v>
                </c:pt>
                <c:pt idx="762">
                  <c:v>11.053826776119404</c:v>
                </c:pt>
                <c:pt idx="763">
                  <c:v>11.150418186567167</c:v>
                </c:pt>
                <c:pt idx="764">
                  <c:v>11.083933639705885</c:v>
                </c:pt>
                <c:pt idx="765">
                  <c:v>11.264251207407412</c:v>
                </c:pt>
                <c:pt idx="766">
                  <c:v>11.36012712592593</c:v>
                </c:pt>
                <c:pt idx="767">
                  <c:v>11.543851492537316</c:v>
                </c:pt>
                <c:pt idx="768">
                  <c:v>13.231083088235298</c:v>
                </c:pt>
                <c:pt idx="769">
                  <c:v>14.977945255474456</c:v>
                </c:pt>
                <c:pt idx="770">
                  <c:v>16.821384671532851</c:v>
                </c:pt>
                <c:pt idx="771">
                  <c:v>17.309525258188408</c:v>
                </c:pt>
                <c:pt idx="772">
                  <c:v>17.919537060652175</c:v>
                </c:pt>
                <c:pt idx="773">
                  <c:v>18.664824087591249</c:v>
                </c:pt>
                <c:pt idx="774">
                  <c:v>18.280766528248179</c:v>
                </c:pt>
                <c:pt idx="775">
                  <c:v>17.896732011897814</c:v>
                </c:pt>
                <c:pt idx="776">
                  <c:v>17.512674452554752</c:v>
                </c:pt>
                <c:pt idx="777">
                  <c:v>17.512674452554752</c:v>
                </c:pt>
                <c:pt idx="778">
                  <c:v>17.385771014492757</c:v>
                </c:pt>
                <c:pt idx="779">
                  <c:v>17.385771014492757</c:v>
                </c:pt>
                <c:pt idx="780">
                  <c:v>17.614531159420295</c:v>
                </c:pt>
                <c:pt idx="781">
                  <c:v>17.843291304347829</c:v>
                </c:pt>
                <c:pt idx="782">
                  <c:v>18.203964233576649</c:v>
                </c:pt>
                <c:pt idx="783">
                  <c:v>18.895254014598546</c:v>
                </c:pt>
                <c:pt idx="784">
                  <c:v>19.586543795620443</c:v>
                </c:pt>
                <c:pt idx="785">
                  <c:v>20.130892753623193</c:v>
                </c:pt>
                <c:pt idx="786">
                  <c:v>20.440294964028784</c:v>
                </c:pt>
                <c:pt idx="787">
                  <c:v>20.745277142857152</c:v>
                </c:pt>
                <c:pt idx="788">
                  <c:v>21.196261428571432</c:v>
                </c:pt>
                <c:pt idx="789">
                  <c:v>21.797581325928579</c:v>
                </c:pt>
                <c:pt idx="790">
                  <c:v>22.398878674071433</c:v>
                </c:pt>
                <c:pt idx="791">
                  <c:v>23.000198571428577</c:v>
                </c:pt>
                <c:pt idx="792">
                  <c:v>23.508755319148943</c:v>
                </c:pt>
                <c:pt idx="793">
                  <c:v>24.180434042553198</c:v>
                </c:pt>
                <c:pt idx="794">
                  <c:v>24.677097887323953</c:v>
                </c:pt>
                <c:pt idx="795">
                  <c:v>24.946053846153848</c:v>
                </c:pt>
                <c:pt idx="796">
                  <c:v>25.211274305555559</c:v>
                </c:pt>
                <c:pt idx="797">
                  <c:v>25.649731250000002</c:v>
                </c:pt>
                <c:pt idx="798">
                  <c:v>25.835770043448282</c:v>
                </c:pt>
                <c:pt idx="799">
                  <c:v>26.198485818620696</c:v>
                </c:pt>
                <c:pt idx="800">
                  <c:v>26.379491780821926</c:v>
                </c:pt>
                <c:pt idx="801">
                  <c:v>25.730815753424665</c:v>
                </c:pt>
                <c:pt idx="802">
                  <c:v>25.255120000000005</c:v>
                </c:pt>
                <c:pt idx="803">
                  <c:v>24.772817361111112</c:v>
                </c:pt>
                <c:pt idx="804">
                  <c:v>23.936118002112686</c:v>
                </c:pt>
                <c:pt idx="805">
                  <c:v>22.911632934042562</c:v>
                </c:pt>
                <c:pt idx="806">
                  <c:v>21.717612056737597</c:v>
                </c:pt>
                <c:pt idx="807">
                  <c:v>20.082555735000007</c:v>
                </c:pt>
                <c:pt idx="808">
                  <c:v>18.732380749148945</c:v>
                </c:pt>
                <c:pt idx="809">
                  <c:v>17.239753900709225</c:v>
                </c:pt>
                <c:pt idx="810">
                  <c:v>16.120289361702131</c:v>
                </c:pt>
                <c:pt idx="811">
                  <c:v>15.000824822695039</c:v>
                </c:pt>
                <c:pt idx="812">
                  <c:v>13.881360283687949</c:v>
                </c:pt>
                <c:pt idx="813">
                  <c:v>14.130848468785716</c:v>
                </c:pt>
                <c:pt idx="814">
                  <c:v>14.281161531214291</c:v>
                </c:pt>
                <c:pt idx="815">
                  <c:v>14.431497142857145</c:v>
                </c:pt>
                <c:pt idx="816">
                  <c:v>14.957637959785716</c:v>
                </c:pt>
                <c:pt idx="817">
                  <c:v>15.595195580071946</c:v>
                </c:pt>
                <c:pt idx="818">
                  <c:v>16.125121582733815</c:v>
                </c:pt>
                <c:pt idx="819">
                  <c:v>16.623244823405798</c:v>
                </c:pt>
                <c:pt idx="820">
                  <c:v>17.004496480942031</c:v>
                </c:pt>
                <c:pt idx="821">
                  <c:v>17.385771014492757</c:v>
                </c:pt>
                <c:pt idx="822">
                  <c:v>17.767045548043484</c:v>
                </c:pt>
                <c:pt idx="823">
                  <c:v>18.148297205579713</c:v>
                </c:pt>
                <c:pt idx="824">
                  <c:v>18.135325531914901</c:v>
                </c:pt>
                <c:pt idx="825">
                  <c:v>18.941340000000004</c:v>
                </c:pt>
                <c:pt idx="826">
                  <c:v>19.617816428571434</c:v>
                </c:pt>
                <c:pt idx="827">
                  <c:v>20.294292857142864</c:v>
                </c:pt>
                <c:pt idx="828">
                  <c:v>21.121638129496407</c:v>
                </c:pt>
                <c:pt idx="829">
                  <c:v>21.64724571428572</c:v>
                </c:pt>
                <c:pt idx="830">
                  <c:v>22.32372214285715</c:v>
                </c:pt>
                <c:pt idx="831">
                  <c:v>22.699617545000002</c:v>
                </c:pt>
                <c:pt idx="832">
                  <c:v>23.075287455000005</c:v>
                </c:pt>
                <c:pt idx="833">
                  <c:v>23.284862411347525</c:v>
                </c:pt>
                <c:pt idx="834">
                  <c:v>23.751763883571439</c:v>
                </c:pt>
                <c:pt idx="835">
                  <c:v>24.052570402142862</c:v>
                </c:pt>
                <c:pt idx="836">
                  <c:v>24.353151428571437</c:v>
                </c:pt>
                <c:pt idx="837">
                  <c:v>24.127659285714291</c:v>
                </c:pt>
                <c:pt idx="838">
                  <c:v>23.902167142857149</c:v>
                </c:pt>
                <c:pt idx="839">
                  <c:v>23.508755319148943</c:v>
                </c:pt>
                <c:pt idx="840">
                  <c:v>23.583311657446817</c:v>
                </c:pt>
                <c:pt idx="841">
                  <c:v>23.658091888652489</c:v>
                </c:pt>
                <c:pt idx="842">
                  <c:v>23.565516901408458</c:v>
                </c:pt>
                <c:pt idx="843">
                  <c:v>23.62148461538462</c:v>
                </c:pt>
                <c:pt idx="844">
                  <c:v>23.676675000000007</c:v>
                </c:pt>
                <c:pt idx="845">
                  <c:v>23.408231972789121</c:v>
                </c:pt>
                <c:pt idx="846">
                  <c:v>24.124008460544225</c:v>
                </c:pt>
                <c:pt idx="847">
                  <c:v>24.506576887919472</c:v>
                </c:pt>
                <c:pt idx="848">
                  <c:v>24.878801986754972</c:v>
                </c:pt>
                <c:pt idx="849">
                  <c:v>24.347256209150331</c:v>
                </c:pt>
                <c:pt idx="850">
                  <c:v>23.984164285714289</c:v>
                </c:pt>
                <c:pt idx="851">
                  <c:v>23.625757419354844</c:v>
                </c:pt>
                <c:pt idx="852">
                  <c:v>22.520489171974532</c:v>
                </c:pt>
                <c:pt idx="853">
                  <c:v>21.578741772151904</c:v>
                </c:pt>
                <c:pt idx="854">
                  <c:v>20.519785000000006</c:v>
                </c:pt>
                <c:pt idx="855">
                  <c:v>20.000172670807459</c:v>
                </c:pt>
                <c:pt idx="856">
                  <c:v>19.367423312883439</c:v>
                </c:pt>
                <c:pt idx="857">
                  <c:v>18.980074846625769</c:v>
                </c:pt>
                <c:pt idx="858">
                  <c:v>18.60769137579269</c:v>
                </c:pt>
                <c:pt idx="859">
                  <c:v>18.239802511333338</c:v>
                </c:pt>
                <c:pt idx="860">
                  <c:v>17.984706666666671</c:v>
                </c:pt>
                <c:pt idx="861">
                  <c:v>18.336426946107792</c:v>
                </c:pt>
                <c:pt idx="862">
                  <c:v>18.791011904761909</c:v>
                </c:pt>
                <c:pt idx="863">
                  <c:v>19.240217159763318</c:v>
                </c:pt>
                <c:pt idx="864">
                  <c:v>19.489219193491131</c:v>
                </c:pt>
                <c:pt idx="865">
                  <c:v>19.738408025443796</c:v>
                </c:pt>
                <c:pt idx="866">
                  <c:v>19.63879244186047</c:v>
                </c:pt>
                <c:pt idx="867">
                  <c:v>19.594489655172421</c:v>
                </c:pt>
                <c:pt idx="868">
                  <c:v>19.662914857142862</c:v>
                </c:pt>
                <c:pt idx="869">
                  <c:v>19.84330857142858</c:v>
                </c:pt>
                <c:pt idx="870">
                  <c:v>19.836336458045981</c:v>
                </c:pt>
                <c:pt idx="871">
                  <c:v>19.829466221387285</c:v>
                </c:pt>
                <c:pt idx="872">
                  <c:v>19.594489655172421</c:v>
                </c:pt>
                <c:pt idx="873">
                  <c:v>18.747753699425296</c:v>
                </c:pt>
                <c:pt idx="874">
                  <c:v>17.901144745000007</c:v>
                </c:pt>
                <c:pt idx="875">
                  <c:v>17.054463218390808</c:v>
                </c:pt>
                <c:pt idx="876">
                  <c:v>16.993992446149431</c:v>
                </c:pt>
                <c:pt idx="877">
                  <c:v>16.933503530862072</c:v>
                </c:pt>
                <c:pt idx="878">
                  <c:v>16.873032758620695</c:v>
                </c:pt>
                <c:pt idx="879">
                  <c:v>16.716490203600006</c:v>
                </c:pt>
                <c:pt idx="880">
                  <c:v>16.656346939257148</c:v>
                </c:pt>
                <c:pt idx="881">
                  <c:v>16.501925000000004</c:v>
                </c:pt>
                <c:pt idx="882">
                  <c:v>16.289784261977406</c:v>
                </c:pt>
                <c:pt idx="883">
                  <c:v>16.170892574180797</c:v>
                </c:pt>
                <c:pt idx="884">
                  <c:v>16.051983050847465</c:v>
                </c:pt>
                <c:pt idx="885">
                  <c:v>16.2303384180791</c:v>
                </c:pt>
                <c:pt idx="886">
                  <c:v>16.408693785310742</c:v>
                </c:pt>
                <c:pt idx="887">
                  <c:v>16.493863483146072</c:v>
                </c:pt>
                <c:pt idx="888">
                  <c:v>16.671216853932588</c:v>
                </c:pt>
                <c:pt idx="889">
                  <c:v>16.848570224719104</c:v>
                </c:pt>
                <c:pt idx="890">
                  <c:v>17.025923595505621</c:v>
                </c:pt>
                <c:pt idx="891">
                  <c:v>17.262388844775284</c:v>
                </c:pt>
                <c:pt idx="892">
                  <c:v>17.401112768882687</c:v>
                </c:pt>
                <c:pt idx="893">
                  <c:v>17.441381215469615</c:v>
                </c:pt>
                <c:pt idx="894">
                  <c:v>17.383249091878454</c:v>
                </c:pt>
                <c:pt idx="895">
                  <c:v>17.325099526906079</c:v>
                </c:pt>
                <c:pt idx="896">
                  <c:v>17.266967403314922</c:v>
                </c:pt>
                <c:pt idx="897">
                  <c:v>17.092553591160222</c:v>
                </c:pt>
                <c:pt idx="898">
                  <c:v>16.918139779005529</c:v>
                </c:pt>
                <c:pt idx="899">
                  <c:v>16.651727472527476</c:v>
                </c:pt>
                <c:pt idx="900">
                  <c:v>16.304816483516486</c:v>
                </c:pt>
                <c:pt idx="901">
                  <c:v>16.046070718232048</c:v>
                </c:pt>
                <c:pt idx="902">
                  <c:v>15.525688524590169</c:v>
                </c:pt>
                <c:pt idx="903">
                  <c:v>15.098169565217397</c:v>
                </c:pt>
                <c:pt idx="904">
                  <c:v>14.675272432432436</c:v>
                </c:pt>
                <c:pt idx="905">
                  <c:v>14.180682352941181</c:v>
                </c:pt>
                <c:pt idx="906">
                  <c:v>13.65860346277778</c:v>
                </c:pt>
                <c:pt idx="907">
                  <c:v>13.648595120643568</c:v>
                </c:pt>
                <c:pt idx="908">
                  <c:v>13.772706372549024</c:v>
                </c:pt>
                <c:pt idx="909">
                  <c:v>14.367901853990389</c:v>
                </c:pt>
                <c:pt idx="910">
                  <c:v>14.870434007981224</c:v>
                </c:pt>
                <c:pt idx="911">
                  <c:v>15.56420186046512</c:v>
                </c:pt>
                <c:pt idx="912">
                  <c:v>16.59202651162791</c:v>
                </c:pt>
                <c:pt idx="913">
                  <c:v>17.619851162790702</c:v>
                </c:pt>
                <c:pt idx="914">
                  <c:v>18.307078995433795</c:v>
                </c:pt>
                <c:pt idx="915">
                  <c:v>19.123978339269414</c:v>
                </c:pt>
                <c:pt idx="916">
                  <c:v>19.940733532876717</c:v>
                </c:pt>
                <c:pt idx="917">
                  <c:v>20.663280000000004</c:v>
                </c:pt>
                <c:pt idx="918">
                  <c:v>20.99857998333334</c:v>
                </c:pt>
                <c:pt idx="919">
                  <c:v>21.232961527555563</c:v>
                </c:pt>
                <c:pt idx="920">
                  <c:v>21.274693478260875</c:v>
                </c:pt>
                <c:pt idx="921">
                  <c:v>21.549205652173917</c:v>
                </c:pt>
                <c:pt idx="922">
                  <c:v>21.729242857142861</c:v>
                </c:pt>
                <c:pt idx="923">
                  <c:v>21.720482478632487</c:v>
                </c:pt>
                <c:pt idx="924">
                  <c:v>21.889502294092832</c:v>
                </c:pt>
                <c:pt idx="925">
                  <c:v>22.523671303404264</c:v>
                </c:pt>
                <c:pt idx="926">
                  <c:v>23.069580769230779</c:v>
                </c:pt>
                <c:pt idx="927">
                  <c:v>23.345068907563032</c:v>
                </c:pt>
                <c:pt idx="928">
                  <c:v>23.907828033472811</c:v>
                </c:pt>
                <c:pt idx="929">
                  <c:v>24.364379253112038</c:v>
                </c:pt>
                <c:pt idx="930">
                  <c:v>24.970482377049187</c:v>
                </c:pt>
                <c:pt idx="931">
                  <c:v>25.770530612244904</c:v>
                </c:pt>
                <c:pt idx="932">
                  <c:v>26.672499183673473</c:v>
                </c:pt>
                <c:pt idx="933">
                  <c:v>27.730561654508207</c:v>
                </c:pt>
                <c:pt idx="934">
                  <c:v>28.91646015000001</c:v>
                </c:pt>
                <c:pt idx="935">
                  <c:v>29.997004564315358</c:v>
                </c:pt>
                <c:pt idx="936">
                  <c:v>30.51660333333334</c:v>
                </c:pt>
                <c:pt idx="937">
                  <c:v>31.17097268907564</c:v>
                </c:pt>
                <c:pt idx="938">
                  <c:v>31.568900000000006</c:v>
                </c:pt>
                <c:pt idx="939">
                  <c:v>31.524914879916327</c:v>
                </c:pt>
                <c:pt idx="940">
                  <c:v>31.745712368487407</c:v>
                </c:pt>
                <c:pt idx="941">
                  <c:v>31.700987447698754</c:v>
                </c:pt>
                <c:pt idx="942">
                  <c:v>31.924150026582286</c:v>
                </c:pt>
                <c:pt idx="943">
                  <c:v>31.745712368487407</c:v>
                </c:pt>
                <c:pt idx="944">
                  <c:v>31.56890000000001</c:v>
                </c:pt>
                <c:pt idx="945">
                  <c:v>31.524543697468363</c:v>
                </c:pt>
                <c:pt idx="946">
                  <c:v>31.082500183613451</c:v>
                </c:pt>
                <c:pt idx="947">
                  <c:v>31.03383389830509</c:v>
                </c:pt>
                <c:pt idx="948">
                  <c:v>31.38983045234043</c:v>
                </c:pt>
                <c:pt idx="949">
                  <c:v>31.613633802978736</c:v>
                </c:pt>
                <c:pt idx="950">
                  <c:v>31.702666525423734</c:v>
                </c:pt>
                <c:pt idx="951">
                  <c:v>32.460721425000003</c:v>
                </c:pt>
                <c:pt idx="952">
                  <c:v>33.078479509282708</c:v>
                </c:pt>
                <c:pt idx="953">
                  <c:v>33.691178991596644</c:v>
                </c:pt>
                <c:pt idx="954">
                  <c:v>34.057734439834029</c:v>
                </c:pt>
                <c:pt idx="955">
                  <c:v>34.556902880658448</c:v>
                </c:pt>
                <c:pt idx="956">
                  <c:v>35.191560655737717</c:v>
                </c:pt>
                <c:pt idx="957">
                  <c:v>35.418765853658542</c:v>
                </c:pt>
                <c:pt idx="958">
                  <c:v>35.786607287449399</c:v>
                </c:pt>
                <c:pt idx="959">
                  <c:v>35.862270400000007</c:v>
                </c:pt>
                <c:pt idx="960">
                  <c:v>35.256122662598429</c:v>
                </c:pt>
                <c:pt idx="961">
                  <c:v>34.803545306225693</c:v>
                </c:pt>
                <c:pt idx="962">
                  <c:v>34.627901937984504</c:v>
                </c:pt>
                <c:pt idx="963">
                  <c:v>34.179207533720941</c:v>
                </c:pt>
                <c:pt idx="964">
                  <c:v>33.600401375675688</c:v>
                </c:pt>
                <c:pt idx="965">
                  <c:v>33.153439382239391</c:v>
                </c:pt>
                <c:pt idx="966">
                  <c:v>32.300225868725875</c:v>
                </c:pt>
                <c:pt idx="967">
                  <c:v>31.447012355212365</c:v>
                </c:pt>
                <c:pt idx="968">
                  <c:v>30.359363601532571</c:v>
                </c:pt>
                <c:pt idx="969">
                  <c:v>29.962380367557262</c:v>
                </c:pt>
                <c:pt idx="970">
                  <c:v>29.456294862500012</c:v>
                </c:pt>
                <c:pt idx="971">
                  <c:v>29.067213584905669</c:v>
                </c:pt>
                <c:pt idx="972">
                  <c:v>28.908416061509442</c:v>
                </c:pt>
                <c:pt idx="973">
                  <c:v>28.968126782129286</c:v>
                </c:pt>
                <c:pt idx="974">
                  <c:v>28.808121673003811</c:v>
                </c:pt>
                <c:pt idx="975">
                  <c:v>28.459841666666673</c:v>
                </c:pt>
                <c:pt idx="976">
                  <c:v>28.220683333333341</c:v>
                </c:pt>
                <c:pt idx="977">
                  <c:v>27.875934339622646</c:v>
                </c:pt>
                <c:pt idx="978">
                  <c:v>27.745988974906375</c:v>
                </c:pt>
                <c:pt idx="979">
                  <c:v>27.824733871535592</c:v>
                </c:pt>
                <c:pt idx="980">
                  <c:v>27.903597003745325</c:v>
                </c:pt>
                <c:pt idx="981">
                  <c:v>28.061205032584279</c:v>
                </c:pt>
                <c:pt idx="982">
                  <c:v>28.218931297003753</c:v>
                </c:pt>
                <c:pt idx="983">
                  <c:v>28.376539325842707</c:v>
                </c:pt>
                <c:pt idx="984">
                  <c:v>28.601898120300756</c:v>
                </c:pt>
                <c:pt idx="985">
                  <c:v>28.828957735849063</c:v>
                </c:pt>
                <c:pt idx="986">
                  <c:v>28.839258270676698</c:v>
                </c:pt>
                <c:pt idx="987">
                  <c:v>29.15577803120301</c:v>
                </c:pt>
                <c:pt idx="988">
                  <c:v>29.361796418352068</c:v>
                </c:pt>
                <c:pt idx="989">
                  <c:v>29.566395149253736</c:v>
                </c:pt>
                <c:pt idx="990">
                  <c:v>29.723415088432844</c:v>
                </c:pt>
                <c:pt idx="991">
                  <c:v>29.769472700000009</c:v>
                </c:pt>
                <c:pt idx="992">
                  <c:v>29.925908921933093</c:v>
                </c:pt>
                <c:pt idx="993">
                  <c:v>29.659215393703708</c:v>
                </c:pt>
                <c:pt idx="994">
                  <c:v>29.612919121561347</c:v>
                </c:pt>
                <c:pt idx="995">
                  <c:v>29.456482899628259</c:v>
                </c:pt>
                <c:pt idx="996">
                  <c:v>29.612919121561347</c:v>
                </c:pt>
                <c:pt idx="997">
                  <c:v>29.769472700000009</c:v>
                </c:pt>
                <c:pt idx="998">
                  <c:v>29.925908921933093</c:v>
                </c:pt>
                <c:pt idx="999">
                  <c:v>30.312387103358216</c:v>
                </c:pt>
                <c:pt idx="1000">
                  <c:v>30.473611733457258</c:v>
                </c:pt>
                <c:pt idx="1001">
                  <c:v>30.747404460966553</c:v>
                </c:pt>
                <c:pt idx="1002">
                  <c:v>30.786484177323434</c:v>
                </c:pt>
                <c:pt idx="1003">
                  <c:v>30.82568125018588</c:v>
                </c:pt>
                <c:pt idx="1004">
                  <c:v>30.979927985074635</c:v>
                </c:pt>
                <c:pt idx="1005">
                  <c:v>31.529674463805978</c:v>
                </c:pt>
                <c:pt idx="1006">
                  <c:v>32.079303148134336</c:v>
                </c:pt>
                <c:pt idx="1007">
                  <c:v>32.751255805243453</c:v>
                </c:pt>
                <c:pt idx="1008">
                  <c:v>33.500041736704134</c:v>
                </c:pt>
                <c:pt idx="1009">
                  <c:v>34.248945903745323</c:v>
                </c:pt>
                <c:pt idx="1010">
                  <c:v>34.997731835206004</c:v>
                </c:pt>
                <c:pt idx="1011">
                  <c:v>36.0224796116105</c:v>
                </c:pt>
                <c:pt idx="1012">
                  <c:v>37.047109152434466</c:v>
                </c:pt>
                <c:pt idx="1013">
                  <c:v>38.071856928838962</c:v>
                </c:pt>
                <c:pt idx="1014">
                  <c:v>38.793584118283597</c:v>
                </c:pt>
                <c:pt idx="1015">
                  <c:v>39.657488269776131</c:v>
                </c:pt>
                <c:pt idx="1016">
                  <c:v>40.370637918215628</c:v>
                </c:pt>
                <c:pt idx="1017">
                  <c:v>41.074776951672874</c:v>
                </c:pt>
                <c:pt idx="1018">
                  <c:v>41.778915985130119</c:v>
                </c:pt>
                <c:pt idx="1019">
                  <c:v>42.641573880597029</c:v>
                </c:pt>
                <c:pt idx="1020">
                  <c:v>42.916388222761206</c:v>
                </c:pt>
                <c:pt idx="1021">
                  <c:v>43.191320359328365</c:v>
                </c:pt>
                <c:pt idx="1022">
                  <c:v>43.46613470149255</c:v>
                </c:pt>
                <c:pt idx="1023">
                  <c:v>42.952481040892202</c:v>
                </c:pt>
                <c:pt idx="1024">
                  <c:v>42.442632222222237</c:v>
                </c:pt>
                <c:pt idx="1025">
                  <c:v>41.782367647058841</c:v>
                </c:pt>
                <c:pt idx="1026">
                  <c:v>40.939678626642348</c:v>
                </c:pt>
                <c:pt idx="1027">
                  <c:v>40.550078594505507</c:v>
                </c:pt>
                <c:pt idx="1028">
                  <c:v>39.864377372262787</c:v>
                </c:pt>
                <c:pt idx="1029">
                  <c:v>39.528051068000011</c:v>
                </c:pt>
                <c:pt idx="1030">
                  <c:v>39.336800932000017</c:v>
                </c:pt>
                <c:pt idx="1031">
                  <c:v>39.003604710144941</c:v>
                </c:pt>
                <c:pt idx="1032">
                  <c:v>38.965516146014501</c:v>
                </c:pt>
                <c:pt idx="1033">
                  <c:v>38.786781385198573</c:v>
                </c:pt>
                <c:pt idx="1034">
                  <c:v>38.60944604316547</c:v>
                </c:pt>
                <c:pt idx="1035">
                  <c:v>38.546532101433698</c:v>
                </c:pt>
                <c:pt idx="1036">
                  <c:v>38.483954798928586</c:v>
                </c:pt>
                <c:pt idx="1037">
                  <c:v>38.421935231316738</c:v>
                </c:pt>
                <c:pt idx="1038">
                  <c:v>38.336357442756189</c:v>
                </c:pt>
                <c:pt idx="1039">
                  <c:v>38.522201214487637</c:v>
                </c:pt>
                <c:pt idx="1040">
                  <c:v>38.708156537102482</c:v>
                </c:pt>
                <c:pt idx="1041">
                  <c:v>38.336357442756189</c:v>
                </c:pt>
                <c:pt idx="1042">
                  <c:v>37.830769167957762</c:v>
                </c:pt>
                <c:pt idx="1043">
                  <c:v>37.460279225352124</c:v>
                </c:pt>
                <c:pt idx="1044">
                  <c:v>36.352029873076937</c:v>
                </c:pt>
                <c:pt idx="1045">
                  <c:v>35.505850896153852</c:v>
                </c:pt>
                <c:pt idx="1046">
                  <c:v>34.418870138888899</c:v>
                </c:pt>
                <c:pt idx="1047">
                  <c:v>33.535129065743952</c:v>
                </c:pt>
                <c:pt idx="1048">
                  <c:v>32.770484429065753</c:v>
                </c:pt>
                <c:pt idx="1049">
                  <c:v>32.005839792387555</c:v>
                </c:pt>
                <c:pt idx="1050">
                  <c:v>31.714008081724149</c:v>
                </c:pt>
                <c:pt idx="1051">
                  <c:v>31.641759710380629</c:v>
                </c:pt>
                <c:pt idx="1052">
                  <c:v>31.459665051903123</c:v>
                </c:pt>
                <c:pt idx="1053">
                  <c:v>31.496040289619387</c:v>
                </c:pt>
                <c:pt idx="1054">
                  <c:v>31.423791918275871</c:v>
                </c:pt>
                <c:pt idx="1055">
                  <c:v>31.56890000000001</c:v>
                </c:pt>
                <c:pt idx="1056">
                  <c:v>32.25829946103449</c:v>
                </c:pt>
                <c:pt idx="1057">
                  <c:v>33.17104898373703</c:v>
                </c:pt>
                <c:pt idx="1058">
                  <c:v>33.972068858131493</c:v>
                </c:pt>
                <c:pt idx="1059">
                  <c:v>34.907256745862078</c:v>
                </c:pt>
                <c:pt idx="1060">
                  <c:v>35.959480840344831</c:v>
                </c:pt>
                <c:pt idx="1061">
                  <c:v>36.884625429553267</c:v>
                </c:pt>
                <c:pt idx="1062">
                  <c:v>36.866420890410971</c:v>
                </c:pt>
                <c:pt idx="1063">
                  <c:v>36.974533561643845</c:v>
                </c:pt>
                <c:pt idx="1064">
                  <c:v>36.95608430034131</c:v>
                </c:pt>
                <c:pt idx="1065">
                  <c:v>36.687249511224501</c:v>
                </c:pt>
                <c:pt idx="1066">
                  <c:v>36.544008311904776</c:v>
                </c:pt>
                <c:pt idx="1067">
                  <c:v>36.400874489795925</c:v>
                </c:pt>
                <c:pt idx="1068">
                  <c:v>36.525109556314</c:v>
                </c:pt>
                <c:pt idx="1069">
                  <c:v>36.400874489795925</c:v>
                </c:pt>
                <c:pt idx="1070">
                  <c:v>36.400874489795925</c:v>
                </c:pt>
                <c:pt idx="1071">
                  <c:v>35.813793411186452</c:v>
                </c:pt>
                <c:pt idx="1072">
                  <c:v>35.349998114237295</c:v>
                </c:pt>
                <c:pt idx="1073">
                  <c:v>34.76845067567568</c:v>
                </c:pt>
                <c:pt idx="1074">
                  <c:v>34.80396568817568</c:v>
                </c:pt>
                <c:pt idx="1075">
                  <c:v>34.839587352364873</c:v>
                </c:pt>
                <c:pt idx="1076">
                  <c:v>34.875102364864873</c:v>
                </c:pt>
                <c:pt idx="1077">
                  <c:v>34.641041275167794</c:v>
                </c:pt>
                <c:pt idx="1078">
                  <c:v>34.641041275167794</c:v>
                </c:pt>
                <c:pt idx="1079">
                  <c:v>34.641041275167794</c:v>
                </c:pt>
                <c:pt idx="1080">
                  <c:v>34.005425838926186</c:v>
                </c:pt>
                <c:pt idx="1081">
                  <c:v>33.369810402684571</c:v>
                </c:pt>
                <c:pt idx="1082">
                  <c:v>32.734194966442963</c:v>
                </c:pt>
                <c:pt idx="1083">
                  <c:v>32.522323154362418</c:v>
                </c:pt>
                <c:pt idx="1084">
                  <c:v>32.310451342281887</c:v>
                </c:pt>
                <c:pt idx="1085">
                  <c:v>32.098579530201349</c:v>
                </c:pt>
                <c:pt idx="1086">
                  <c:v>31.954777187666672</c:v>
                </c:pt>
                <c:pt idx="1087">
                  <c:v>32.131966701337802</c:v>
                </c:pt>
                <c:pt idx="1088">
                  <c:v>32.095048333333338</c:v>
                </c:pt>
                <c:pt idx="1089">
                  <c:v>32.586155187666677</c:v>
                </c:pt>
                <c:pt idx="1090">
                  <c:v>33.077156812333342</c:v>
                </c:pt>
                <c:pt idx="1091">
                  <c:v>33.568263666666674</c:v>
                </c:pt>
                <c:pt idx="1092">
                  <c:v>34.199641666666679</c:v>
                </c:pt>
                <c:pt idx="1093">
                  <c:v>34.715301993355489</c:v>
                </c:pt>
                <c:pt idx="1094">
                  <c:v>35.344582392026588</c:v>
                </c:pt>
                <c:pt idx="1095">
                  <c:v>35.575955111589415</c:v>
                </c:pt>
                <c:pt idx="1096">
                  <c:v>35.92446740496689</c:v>
                </c:pt>
                <c:pt idx="1097">
                  <c:v>36.272875165562922</c:v>
                </c:pt>
                <c:pt idx="1098">
                  <c:v>36.361538283828395</c:v>
                </c:pt>
                <c:pt idx="1099">
                  <c:v>36.569913861386141</c:v>
                </c:pt>
                <c:pt idx="1100">
                  <c:v>36.657308223684225</c:v>
                </c:pt>
                <c:pt idx="1101">
                  <c:v>37.141953145723697</c:v>
                </c:pt>
                <c:pt idx="1102">
                  <c:v>37.626494222697382</c:v>
                </c:pt>
                <c:pt idx="1103">
                  <c:v>38.111139144736853</c:v>
                </c:pt>
                <c:pt idx="1104">
                  <c:v>38.249564617434224</c:v>
                </c:pt>
                <c:pt idx="1105">
                  <c:v>38.388093935197382</c:v>
                </c:pt>
                <c:pt idx="1106">
                  <c:v>38.400202950819683</c:v>
                </c:pt>
                <c:pt idx="1107">
                  <c:v>38.848688340000017</c:v>
                </c:pt>
                <c:pt idx="1108">
                  <c:v>39.297277233770508</c:v>
                </c:pt>
                <c:pt idx="1109">
                  <c:v>39.61587450980393</c:v>
                </c:pt>
                <c:pt idx="1110">
                  <c:v>39.898153745928354</c:v>
                </c:pt>
                <c:pt idx="1111">
                  <c:v>40.309474918566785</c:v>
                </c:pt>
                <c:pt idx="1112">
                  <c:v>40.720796091205223</c:v>
                </c:pt>
                <c:pt idx="1113">
                  <c:v>40.793578571428583</c:v>
                </c:pt>
                <c:pt idx="1114">
                  <c:v>40.998571428571438</c:v>
                </c:pt>
                <c:pt idx="1115">
                  <c:v>41.070219417475741</c:v>
                </c:pt>
                <c:pt idx="1116">
                  <c:v>41.61506389546927</c:v>
                </c:pt>
                <c:pt idx="1117">
                  <c:v>42.160010538187713</c:v>
                </c:pt>
                <c:pt idx="1118">
                  <c:v>42.704855016181241</c:v>
                </c:pt>
                <c:pt idx="1119">
                  <c:v>43.215678640776716</c:v>
                </c:pt>
                <c:pt idx="1120">
                  <c:v>43.726502265372183</c:v>
                </c:pt>
                <c:pt idx="1121">
                  <c:v>44.094624838709692</c:v>
                </c:pt>
                <c:pt idx="1122">
                  <c:v>44.426577994533773</c:v>
                </c:pt>
                <c:pt idx="1123">
                  <c:v>45.045052399032272</c:v>
                </c:pt>
                <c:pt idx="1124">
                  <c:v>45.373949517684892</c:v>
                </c:pt>
                <c:pt idx="1125">
                  <c:v>45.644670599035379</c:v>
                </c:pt>
                <c:pt idx="1126">
                  <c:v>45.768125781089751</c:v>
                </c:pt>
                <c:pt idx="1127">
                  <c:v>46.03797916666668</c:v>
                </c:pt>
                <c:pt idx="1128">
                  <c:v>46.476402383653863</c:v>
                </c:pt>
                <c:pt idx="1129">
                  <c:v>46.914926783012824</c:v>
                </c:pt>
                <c:pt idx="1130">
                  <c:v>47.202061341853039</c:v>
                </c:pt>
                <c:pt idx="1131">
                  <c:v>47.587904916242053</c:v>
                </c:pt>
                <c:pt idx="1132">
                  <c:v>48.124174064649694</c:v>
                </c:pt>
                <c:pt idx="1133">
                  <c:v>48.352365822784819</c:v>
                </c:pt>
                <c:pt idx="1134">
                  <c:v>48.818606507278488</c:v>
                </c:pt>
                <c:pt idx="1135">
                  <c:v>49.284747290189877</c:v>
                </c:pt>
                <c:pt idx="1136">
                  <c:v>49.750987974683554</c:v>
                </c:pt>
                <c:pt idx="1137">
                  <c:v>50.291149842271302</c:v>
                </c:pt>
                <c:pt idx="1138">
                  <c:v>50.988254889589918</c:v>
                </c:pt>
                <c:pt idx="1139">
                  <c:v>51.522827358490581</c:v>
                </c:pt>
                <c:pt idx="1140">
                  <c:v>52.019193710691837</c:v>
                </c:pt>
                <c:pt idx="1141">
                  <c:v>52.187337812500012</c:v>
                </c:pt>
                <c:pt idx="1142">
                  <c:v>52.5164878504673</c:v>
                </c:pt>
                <c:pt idx="1143">
                  <c:v>52.5822544891641</c:v>
                </c:pt>
                <c:pt idx="1144">
                  <c:v>52.973200619195069</c:v>
                </c:pt>
                <c:pt idx="1145">
                  <c:v>53.199442592592611</c:v>
                </c:pt>
                <c:pt idx="1146">
                  <c:v>53.197676173230789</c:v>
                </c:pt>
                <c:pt idx="1147">
                  <c:v>53.033145393577996</c:v>
                </c:pt>
                <c:pt idx="1148">
                  <c:v>53.194079204892972</c:v>
                </c:pt>
                <c:pt idx="1149">
                  <c:v>52.998617762006091</c:v>
                </c:pt>
                <c:pt idx="1150">
                  <c:v>53.12662053586628</c:v>
                </c:pt>
                <c:pt idx="1151">
                  <c:v>53.254527355623118</c:v>
                </c:pt>
                <c:pt idx="1152">
                  <c:v>52.934712329179348</c:v>
                </c:pt>
                <c:pt idx="1153">
                  <c:v>52.614801348632234</c:v>
                </c:pt>
                <c:pt idx="1154">
                  <c:v>52.136516666666679</c:v>
                </c:pt>
                <c:pt idx="1155">
                  <c:v>51.597507250755299</c:v>
                </c:pt>
                <c:pt idx="1156">
                  <c:v>51.061744879518081</c:v>
                </c:pt>
                <c:pt idx="1157">
                  <c:v>50.529200300300317</c:v>
                </c:pt>
                <c:pt idx="1158">
                  <c:v>50.283397604790437</c:v>
                </c:pt>
                <c:pt idx="1159">
                  <c:v>50.039062388059712</c:v>
                </c:pt>
                <c:pt idx="1160">
                  <c:v>49.796181547619057</c:v>
                </c:pt>
                <c:pt idx="1161">
                  <c:v>49.742094658753714</c:v>
                </c:pt>
                <c:pt idx="1162">
                  <c:v>49.688327810650904</c:v>
                </c:pt>
                <c:pt idx="1163">
                  <c:v>49.634878171091465</c:v>
                </c:pt>
                <c:pt idx="1164">
                  <c:v>49.683245912903239</c:v>
                </c:pt>
                <c:pt idx="1165">
                  <c:v>49.87636971842106</c:v>
                </c:pt>
                <c:pt idx="1166">
                  <c:v>50.068459475218674</c:v>
                </c:pt>
                <c:pt idx="1167">
                  <c:v>50.320551289825595</c:v>
                </c:pt>
                <c:pt idx="1168">
                  <c:v>50.571273206666682</c:v>
                </c:pt>
                <c:pt idx="1169">
                  <c:v>50.673997982708947</c:v>
                </c:pt>
                <c:pt idx="1170">
                  <c:v>50.65496848137537</c:v>
                </c:pt>
                <c:pt idx="1171">
                  <c:v>50.780830571428588</c:v>
                </c:pt>
                <c:pt idx="1172">
                  <c:v>50.905975498575508</c:v>
                </c:pt>
                <c:pt idx="1173">
                  <c:v>50.915627602549584</c:v>
                </c:pt>
                <c:pt idx="1174">
                  <c:v>51.069116543220353</c:v>
                </c:pt>
                <c:pt idx="1175">
                  <c:v>51.221651830985927</c:v>
                </c:pt>
                <c:pt idx="1176">
                  <c:v>51.255124157303385</c:v>
                </c:pt>
                <c:pt idx="1177">
                  <c:v>51.145145251396663</c:v>
                </c:pt>
                <c:pt idx="1178">
                  <c:v>50.895013296398901</c:v>
                </c:pt>
                <c:pt idx="1179">
                  <c:v>50.672606766666682</c:v>
                </c:pt>
                <c:pt idx="1180">
                  <c:v>50.591156988186832</c:v>
                </c:pt>
                <c:pt idx="1181">
                  <c:v>50.372233879781433</c:v>
                </c:pt>
                <c:pt idx="1182">
                  <c:v>50.241475424728279</c:v>
                </c:pt>
                <c:pt idx="1183">
                  <c:v>50.112045253243259</c:v>
                </c:pt>
                <c:pt idx="1184">
                  <c:v>50.118819676549869</c:v>
                </c:pt>
                <c:pt idx="1185">
                  <c:v>49.539729071581782</c:v>
                </c:pt>
                <c:pt idx="1186">
                  <c:v>48.966899616800013</c:v>
                </c:pt>
                <c:pt idx="1187">
                  <c:v>48.400064190981446</c:v>
                </c:pt>
                <c:pt idx="1188">
                  <c:v>47.854443650793669</c:v>
                </c:pt>
                <c:pt idx="1189">
                  <c:v>47.187197894736848</c:v>
                </c:pt>
                <c:pt idx="1190">
                  <c:v>46.526939005235612</c:v>
                </c:pt>
                <c:pt idx="1191">
                  <c:v>45.8637079057143</c:v>
                </c:pt>
                <c:pt idx="1192">
                  <c:v>45.445067244300532</c:v>
                </c:pt>
                <c:pt idx="1193">
                  <c:v>44.9124556701031</c:v>
                </c:pt>
                <c:pt idx="1194">
                  <c:v>44.250450913589752</c:v>
                </c:pt>
                <c:pt idx="1195">
                  <c:v>43.818685496666681</c:v>
                </c:pt>
                <c:pt idx="1196">
                  <c:v>43.16563877551021</c:v>
                </c:pt>
                <c:pt idx="1197">
                  <c:v>42.332212293654841</c:v>
                </c:pt>
                <c:pt idx="1198">
                  <c:v>41.507283980555563</c:v>
                </c:pt>
                <c:pt idx="1199">
                  <c:v>40.690567085427148</c:v>
                </c:pt>
                <c:pt idx="1200">
                  <c:v>40.928523618090466</c:v>
                </c:pt>
                <c:pt idx="1201">
                  <c:v>41.063306015037611</c:v>
                </c:pt>
                <c:pt idx="1202">
                  <c:v>41.197414500000008</c:v>
                </c:pt>
                <c:pt idx="1203">
                  <c:v>41.357069685037416</c:v>
                </c:pt>
                <c:pt idx="1204">
                  <c:v>41.412991702977678</c:v>
                </c:pt>
                <c:pt idx="1205">
                  <c:v>41.366144827586218</c:v>
                </c:pt>
                <c:pt idx="1206">
                  <c:v>41.548938467567574</c:v>
                </c:pt>
                <c:pt idx="1207">
                  <c:v>41.730758685539229</c:v>
                </c:pt>
                <c:pt idx="1208">
                  <c:v>42.014491911764715</c:v>
                </c:pt>
                <c:pt idx="1209">
                  <c:v>42.606437163814192</c:v>
                </c:pt>
                <c:pt idx="1210">
                  <c:v>43.301107334963341</c:v>
                </c:pt>
                <c:pt idx="1211">
                  <c:v>43.78168613138687</c:v>
                </c:pt>
                <c:pt idx="1212">
                  <c:v>44.063348312165459</c:v>
                </c:pt>
                <c:pt idx="1213">
                  <c:v>44.130188241404369</c:v>
                </c:pt>
                <c:pt idx="1214">
                  <c:v>44.303214734299523</c:v>
                </c:pt>
                <c:pt idx="1215">
                  <c:v>44.602139382409653</c:v>
                </c:pt>
                <c:pt idx="1216">
                  <c:v>44.89970277956732</c:v>
                </c:pt>
                <c:pt idx="1217">
                  <c:v>45.195763309352522</c:v>
                </c:pt>
                <c:pt idx="1218">
                  <c:v>45.407002998329368</c:v>
                </c:pt>
                <c:pt idx="1219">
                  <c:v>45.724770580238108</c:v>
                </c:pt>
                <c:pt idx="1220">
                  <c:v>46.041103562945374</c:v>
                </c:pt>
                <c:pt idx="1221">
                  <c:v>46.519945966193866</c:v>
                </c:pt>
                <c:pt idx="1222">
                  <c:v>47.105191642216994</c:v>
                </c:pt>
                <c:pt idx="1223">
                  <c:v>47.687608941176485</c:v>
                </c:pt>
                <c:pt idx="1224">
                  <c:v>48.514359287089206</c:v>
                </c:pt>
                <c:pt idx="1225">
                  <c:v>49.107153248717957</c:v>
                </c:pt>
                <c:pt idx="1226">
                  <c:v>49.577025404157055</c:v>
                </c:pt>
                <c:pt idx="1227">
                  <c:v>50.273690467201845</c:v>
                </c:pt>
                <c:pt idx="1228">
                  <c:v>50.960905823006847</c:v>
                </c:pt>
                <c:pt idx="1229">
                  <c:v>51.638721040724</c:v>
                </c:pt>
                <c:pt idx="1230">
                  <c:v>52.61480957945826</c:v>
                </c:pt>
                <c:pt idx="1231">
                  <c:v>52.754851787804888</c:v>
                </c:pt>
                <c:pt idx="1232">
                  <c:v>53.709035619469041</c:v>
                </c:pt>
                <c:pt idx="1233">
                  <c:v>54.322530825219303</c:v>
                </c:pt>
                <c:pt idx="1234">
                  <c:v>55.044950857734221</c:v>
                </c:pt>
                <c:pt idx="1235">
                  <c:v>55.758057142857155</c:v>
                </c:pt>
                <c:pt idx="1236">
                  <c:v>55.731099262446371</c:v>
                </c:pt>
                <c:pt idx="1237">
                  <c:v>55.468496914618655</c:v>
                </c:pt>
                <c:pt idx="1238">
                  <c:v>55.212553138075329</c:v>
                </c:pt>
                <c:pt idx="1239">
                  <c:v>55.815590950625015</c:v>
                </c:pt>
                <c:pt idx="1240">
                  <c:v>55.949249678395077</c:v>
                </c:pt>
                <c:pt idx="1241">
                  <c:v>56.308609387755112</c:v>
                </c:pt>
                <c:pt idx="1242">
                  <c:v>56.640805351619441</c:v>
                </c:pt>
                <c:pt idx="1243">
                  <c:v>56.739857312600016</c:v>
                </c:pt>
                <c:pt idx="1244">
                  <c:v>56.836497826086962</c:v>
                </c:pt>
                <c:pt idx="1245">
                  <c:v>55.827344728571447</c:v>
                </c:pt>
                <c:pt idx="1246">
                  <c:v>54.9441686285437</c:v>
                </c:pt>
                <c:pt idx="1247">
                  <c:v>54.074666859344916</c:v>
                </c:pt>
                <c:pt idx="1248">
                  <c:v>52.978370525335905</c:v>
                </c:pt>
                <c:pt idx="1249">
                  <c:v>51.692841059619056</c:v>
                </c:pt>
                <c:pt idx="1250">
                  <c:v>50.618065464895636</c:v>
                </c:pt>
                <c:pt idx="1251">
                  <c:v>49.451995569565241</c:v>
                </c:pt>
                <c:pt idx="1252">
                  <c:v>48.20387075883459</c:v>
                </c:pt>
                <c:pt idx="1253">
                  <c:v>46.882172388059715</c:v>
                </c:pt>
                <c:pt idx="1254">
                  <c:v>45.974860781734328</c:v>
                </c:pt>
                <c:pt idx="1255">
                  <c:v>45.502645039226529</c:v>
                </c:pt>
                <c:pt idx="1256">
                  <c:v>44.867154578754594</c:v>
                </c:pt>
                <c:pt idx="1257">
                  <c:v>45.005348372131159</c:v>
                </c:pt>
                <c:pt idx="1258">
                  <c:v>45.060351796925872</c:v>
                </c:pt>
                <c:pt idx="1259">
                  <c:v>45.277197117117133</c:v>
                </c:pt>
                <c:pt idx="1260">
                  <c:v>46.520578316007196</c:v>
                </c:pt>
                <c:pt idx="1261">
                  <c:v>47.673961032795717</c:v>
                </c:pt>
                <c:pt idx="1262">
                  <c:v>48.90638175313061</c:v>
                </c:pt>
                <c:pt idx="1263">
                  <c:v>49.838739672549025</c:v>
                </c:pt>
                <c:pt idx="1264">
                  <c:v>50.584720254336304</c:v>
                </c:pt>
                <c:pt idx="1265">
                  <c:v>51.410620598591564</c:v>
                </c:pt>
                <c:pt idx="1266">
                  <c:v>51.693382661996509</c:v>
                </c:pt>
                <c:pt idx="1267">
                  <c:v>51.973189024390251</c:v>
                </c:pt>
                <c:pt idx="1268">
                  <c:v>52.340797743055575</c:v>
                </c:pt>
                <c:pt idx="1269">
                  <c:v>52.723879620034559</c:v>
                </c:pt>
                <c:pt idx="1270">
                  <c:v>53.28612603448277</c:v>
                </c:pt>
                <c:pt idx="1271">
                  <c:v>53.753917353951898</c:v>
                </c:pt>
                <c:pt idx="1272">
                  <c:v>53.78406983982908</c:v>
                </c:pt>
                <c:pt idx="1273">
                  <c:v>53.540533903553317</c:v>
                </c:pt>
                <c:pt idx="1274">
                  <c:v>53.481430588235305</c:v>
                </c:pt>
                <c:pt idx="1275">
                  <c:v>53.631878061666683</c:v>
                </c:pt>
                <c:pt idx="1276">
                  <c:v>53.958736588723063</c:v>
                </c:pt>
                <c:pt idx="1277">
                  <c:v>54.192411532125213</c:v>
                </c:pt>
                <c:pt idx="1278">
                  <c:v>54.42633616885248</c:v>
                </c:pt>
                <c:pt idx="1279">
                  <c:v>54.746765746732045</c:v>
                </c:pt>
                <c:pt idx="1280">
                  <c:v>55.065621986970704</c:v>
                </c:pt>
                <c:pt idx="1281">
                  <c:v>55.194326785714296</c:v>
                </c:pt>
                <c:pt idx="1282">
                  <c:v>55.232825040387738</c:v>
                </c:pt>
                <c:pt idx="1283">
                  <c:v>55.359955072463784</c:v>
                </c:pt>
                <c:pt idx="1284">
                  <c:v>55.056161600000017</c:v>
                </c:pt>
                <c:pt idx="1285">
                  <c:v>54.756231955484914</c:v>
                </c:pt>
                <c:pt idx="1286">
                  <c:v>54.374193690851747</c:v>
                </c:pt>
                <c:pt idx="1287">
                  <c:v>54.459069697965596</c:v>
                </c:pt>
                <c:pt idx="1288">
                  <c:v>54.458554981395359</c:v>
                </c:pt>
                <c:pt idx="1289">
                  <c:v>54.374040950920261</c:v>
                </c:pt>
                <c:pt idx="1290">
                  <c:v>54.504642826484023</c:v>
                </c:pt>
                <c:pt idx="1291">
                  <c:v>54.799305550000007</c:v>
                </c:pt>
                <c:pt idx="1292">
                  <c:v>54.925138796992492</c:v>
                </c:pt>
                <c:pt idx="1293">
                  <c:v>55.625719131147555</c:v>
                </c:pt>
                <c:pt idx="1294">
                  <c:v>56.565005137982205</c:v>
                </c:pt>
                <c:pt idx="1295">
                  <c:v>57.495500295420982</c:v>
                </c:pt>
                <c:pt idx="1296">
                  <c:v>58.48473826793559</c:v>
                </c:pt>
                <c:pt idx="1297">
                  <c:v>59.285114997105666</c:v>
                </c:pt>
                <c:pt idx="1298">
                  <c:v>60.152775071633258</c:v>
                </c:pt>
                <c:pt idx="1299">
                  <c:v>60.484849805949032</c:v>
                </c:pt>
                <c:pt idx="1300">
                  <c:v>60.723993338461547</c:v>
                </c:pt>
                <c:pt idx="1301">
                  <c:v>61.041939419087157</c:v>
                </c:pt>
                <c:pt idx="1302">
                  <c:v>61.309740441860484</c:v>
                </c:pt>
                <c:pt idx="1303">
                  <c:v>61.654746120596215</c:v>
                </c:pt>
                <c:pt idx="1304">
                  <c:v>61.910590750670266</c:v>
                </c:pt>
                <c:pt idx="1305">
                  <c:v>61.738609259308518</c:v>
                </c:pt>
                <c:pt idx="1306">
                  <c:v>61.487815463768136</c:v>
                </c:pt>
                <c:pt idx="1307">
                  <c:v>61.162171316818785</c:v>
                </c:pt>
                <c:pt idx="1308">
                  <c:v>60.878878839331634</c:v>
                </c:pt>
                <c:pt idx="1309">
                  <c:v>60.603885631178713</c:v>
                </c:pt>
                <c:pt idx="1310">
                  <c:v>60.260734207240972</c:v>
                </c:pt>
                <c:pt idx="1311">
                  <c:v>59.136344490123463</c:v>
                </c:pt>
                <c:pt idx="1312">
                  <c:v>58.108002033007345</c:v>
                </c:pt>
                <c:pt idx="1313">
                  <c:v>57.030153083434108</c:v>
                </c:pt>
                <c:pt idx="1314">
                  <c:v>56.648425151148743</c:v>
                </c:pt>
                <c:pt idx="1315">
                  <c:v>55.861414885954396</c:v>
                </c:pt>
                <c:pt idx="1316">
                  <c:v>55.020082857142867</c:v>
                </c:pt>
                <c:pt idx="1317">
                  <c:v>54.724390330188697</c:v>
                </c:pt>
                <c:pt idx="1318">
                  <c:v>54.497890526315807</c:v>
                </c:pt>
                <c:pt idx="1319">
                  <c:v>54.212178215527246</c:v>
                </c:pt>
                <c:pt idx="1320">
                  <c:v>53.485699540229895</c:v>
                </c:pt>
                <c:pt idx="1321">
                  <c:v>52.65074789533562</c:v>
                </c:pt>
                <c:pt idx="1322">
                  <c:v>52.008425084745781</c:v>
                </c:pt>
                <c:pt idx="1323">
                  <c:v>52.165924283950638</c:v>
                </c:pt>
                <c:pt idx="1324">
                  <c:v>52.263403744988878</c:v>
                </c:pt>
                <c:pt idx="1325">
                  <c:v>52.301234988962491</c:v>
                </c:pt>
                <c:pt idx="1326">
                  <c:v>52.029062514192155</c:v>
                </c:pt>
                <c:pt idx="1327">
                  <c:v>51.930669487540641</c:v>
                </c:pt>
                <c:pt idx="1328">
                  <c:v>51.722865128755373</c:v>
                </c:pt>
                <c:pt idx="1329">
                  <c:v>51.713508565310505</c:v>
                </c:pt>
                <c:pt idx="1330">
                  <c:v>51.649011419423708</c:v>
                </c:pt>
                <c:pt idx="1331">
                  <c:v>51.584925957446821</c:v>
                </c:pt>
                <c:pt idx="1332">
                  <c:v>50.807181827147417</c:v>
                </c:pt>
                <c:pt idx="1333">
                  <c:v>50.034036825581417</c:v>
                </c:pt>
                <c:pt idx="1334">
                  <c:v>49.474646455026473</c:v>
                </c:pt>
                <c:pt idx="1335">
                  <c:v>48.556560867228669</c:v>
                </c:pt>
                <c:pt idx="1336">
                  <c:v>47.397177387265145</c:v>
                </c:pt>
                <c:pt idx="1337">
                  <c:v>46.116630206185583</c:v>
                </c:pt>
                <c:pt idx="1338">
                  <c:v>45.221882628717964</c:v>
                </c:pt>
                <c:pt idx="1339">
                  <c:v>44.472082023541461</c:v>
                </c:pt>
                <c:pt idx="1340">
                  <c:v>43.725667415730342</c:v>
                </c:pt>
                <c:pt idx="1341">
                  <c:v>42.606120404276993</c:v>
                </c:pt>
                <c:pt idx="1342">
                  <c:v>41.705416084693887</c:v>
                </c:pt>
                <c:pt idx="1343">
                  <c:v>40.884313114754114</c:v>
                </c:pt>
                <c:pt idx="1344">
                  <c:v>40.564099757668728</c:v>
                </c:pt>
                <c:pt idx="1345">
                  <c:v>40.285979404494384</c:v>
                </c:pt>
                <c:pt idx="1346">
                  <c:v>40.049615730337088</c:v>
                </c:pt>
                <c:pt idx="1347">
                  <c:v>39.946825013184593</c:v>
                </c:pt>
                <c:pt idx="1348">
                  <c:v>39.885332093750009</c:v>
                </c:pt>
                <c:pt idx="1349">
                  <c:v>39.944969949748753</c:v>
                </c:pt>
                <c:pt idx="1350">
                  <c:v>40.533013976976989</c:v>
                </c:pt>
                <c:pt idx="1351">
                  <c:v>41.157086963073866</c:v>
                </c:pt>
                <c:pt idx="1352">
                  <c:v>41.694773584905668</c:v>
                </c:pt>
                <c:pt idx="1353">
                  <c:v>42.331394393069317</c:v>
                </c:pt>
                <c:pt idx="1354">
                  <c:v>43.007011228260879</c:v>
                </c:pt>
                <c:pt idx="1355">
                  <c:v>43.722770681145128</c:v>
                </c:pt>
                <c:pt idx="1356">
                  <c:v>44.735516781158012</c:v>
                </c:pt>
                <c:pt idx="1357">
                  <c:v>45.781070800781251</c:v>
                </c:pt>
                <c:pt idx="1358">
                  <c:v>46.953354191033149</c:v>
                </c:pt>
                <c:pt idx="1359">
                  <c:v>47.684961238603314</c:v>
                </c:pt>
                <c:pt idx="1360">
                  <c:v>48.503447159574478</c:v>
                </c:pt>
                <c:pt idx="1361">
                  <c:v>49.31689296046288</c:v>
                </c:pt>
                <c:pt idx="1362">
                  <c:v>49.491301440922207</c:v>
                </c:pt>
                <c:pt idx="1363">
                  <c:v>49.664374736842127</c:v>
                </c:pt>
                <c:pt idx="1364">
                  <c:v>49.788665142857148</c:v>
                </c:pt>
                <c:pt idx="1365">
                  <c:v>49.726863592592608</c:v>
                </c:pt>
                <c:pt idx="1366">
                  <c:v>49.806610291547969</c:v>
                </c:pt>
                <c:pt idx="1367">
                  <c:v>49.886656790123475</c:v>
                </c:pt>
                <c:pt idx="1368">
                  <c:v>49.542825272985795</c:v>
                </c:pt>
                <c:pt idx="1369">
                  <c:v>49.06075097830189</c:v>
                </c:pt>
                <c:pt idx="1370">
                  <c:v>48.62916080827069</c:v>
                </c:pt>
                <c:pt idx="1371">
                  <c:v>47.633896819457448</c:v>
                </c:pt>
                <c:pt idx="1372">
                  <c:v>46.691373998136079</c:v>
                </c:pt>
                <c:pt idx="1373">
                  <c:v>45.798376301115248</c:v>
                </c:pt>
                <c:pt idx="1374">
                  <c:v>45.342370071428583</c:v>
                </c:pt>
                <c:pt idx="1375">
                  <c:v>44.888345058333343</c:v>
                </c:pt>
                <c:pt idx="1376">
                  <c:v>44.394676546629746</c:v>
                </c:pt>
                <c:pt idx="1377">
                  <c:v>43.631007853725862</c:v>
                </c:pt>
                <c:pt idx="1378">
                  <c:v>42.912561525688083</c:v>
                </c:pt>
                <c:pt idx="1379">
                  <c:v>42.197770265324806</c:v>
                </c:pt>
                <c:pt idx="1380">
                  <c:v>41.995854197080305</c:v>
                </c:pt>
                <c:pt idx="1381">
                  <c:v>42.0244734675206</c:v>
                </c:pt>
                <c:pt idx="1382">
                  <c:v>42.130554044117659</c:v>
                </c:pt>
                <c:pt idx="1383">
                  <c:v>42.392149113259684</c:v>
                </c:pt>
                <c:pt idx="1384">
                  <c:v>42.459155888888901</c:v>
                </c:pt>
                <c:pt idx="1385">
                  <c:v>42.408997168949782</c:v>
                </c:pt>
                <c:pt idx="1386">
                  <c:v>42.543633482191787</c:v>
                </c:pt>
                <c:pt idx="1387">
                  <c:v>42.600172959890621</c:v>
                </c:pt>
                <c:pt idx="1388">
                  <c:v>42.540668330308534</c:v>
                </c:pt>
                <c:pt idx="1389">
                  <c:v>42.149203955575715</c:v>
                </c:pt>
                <c:pt idx="1390">
                  <c:v>41.758162805253633</c:v>
                </c:pt>
                <c:pt idx="1391">
                  <c:v>41.368115113122187</c:v>
                </c:pt>
                <c:pt idx="1392">
                  <c:v>41.694511117805767</c:v>
                </c:pt>
                <c:pt idx="1393">
                  <c:v>42.129489101254492</c:v>
                </c:pt>
                <c:pt idx="1394">
                  <c:v>42.523674397859068</c:v>
                </c:pt>
                <c:pt idx="1395">
                  <c:v>41.662264451641541</c:v>
                </c:pt>
                <c:pt idx="1396">
                  <c:v>40.88242330946067</c:v>
                </c:pt>
                <c:pt idx="1397">
                  <c:v>40.107800704845822</c:v>
                </c:pt>
                <c:pt idx="1398">
                  <c:v>41.333621265377872</c:v>
                </c:pt>
                <c:pt idx="1399">
                  <c:v>42.441405769230776</c:v>
                </c:pt>
                <c:pt idx="1400">
                  <c:v>43.537630782608709</c:v>
                </c:pt>
                <c:pt idx="1401">
                  <c:v>44.921203090199498</c:v>
                </c:pt>
                <c:pt idx="1402">
                  <c:v>46.377559130849228</c:v>
                </c:pt>
                <c:pt idx="1403">
                  <c:v>47.873115251299836</c:v>
                </c:pt>
                <c:pt idx="1404">
                  <c:v>48.740253359550564</c:v>
                </c:pt>
                <c:pt idx="1405">
                  <c:v>49.603178416379329</c:v>
                </c:pt>
                <c:pt idx="1406">
                  <c:v>50.37475115879829</c:v>
                </c:pt>
                <c:pt idx="1407">
                  <c:v>52.884512436379183</c:v>
                </c:pt>
                <c:pt idx="1408">
                  <c:v>55.462661563404268</c:v>
                </c:pt>
                <c:pt idx="1409">
                  <c:v>57.974412118644082</c:v>
                </c:pt>
                <c:pt idx="1410">
                  <c:v>58.671000453164567</c:v>
                </c:pt>
                <c:pt idx="1411">
                  <c:v>59.362000389075646</c:v>
                </c:pt>
                <c:pt idx="1412">
                  <c:v>59.896585726210368</c:v>
                </c:pt>
                <c:pt idx="1413">
                  <c:v>60.598893541597349</c:v>
                </c:pt>
                <c:pt idx="1414">
                  <c:v>61.449664225270169</c:v>
                </c:pt>
                <c:pt idx="1415">
                  <c:v>62.220860995850643</c:v>
                </c:pt>
                <c:pt idx="1416">
                  <c:v>62.981389265070206</c:v>
                </c:pt>
                <c:pt idx="1417">
                  <c:v>63.760870394736855</c:v>
                </c:pt>
                <c:pt idx="1418">
                  <c:v>64.428433687653325</c:v>
                </c:pt>
                <c:pt idx="1419">
                  <c:v>64.232068857026832</c:v>
                </c:pt>
                <c:pt idx="1420">
                  <c:v>64.089711984652681</c:v>
                </c:pt>
                <c:pt idx="1421">
                  <c:v>64.155331023368262</c:v>
                </c:pt>
                <c:pt idx="1422">
                  <c:v>62.70639220257236</c:v>
                </c:pt>
                <c:pt idx="1423">
                  <c:v>61.313593900481557</c:v>
                </c:pt>
                <c:pt idx="1424">
                  <c:v>59.829379280000019</c:v>
                </c:pt>
                <c:pt idx="1425">
                  <c:v>58.881779429140146</c:v>
                </c:pt>
                <c:pt idx="1426">
                  <c:v>58.081008845909466</c:v>
                </c:pt>
                <c:pt idx="1427">
                  <c:v>57.254618794607467</c:v>
                </c:pt>
                <c:pt idx="1428">
                  <c:v>55.728772448979598</c:v>
                </c:pt>
                <c:pt idx="1429">
                  <c:v>54.456352500000008</c:v>
                </c:pt>
                <c:pt idx="1430">
                  <c:v>53.154472649572668</c:v>
                </c:pt>
                <c:pt idx="1431">
                  <c:v>52.737206700543069</c:v>
                </c:pt>
                <c:pt idx="1432">
                  <c:v>52.280981627708989</c:v>
                </c:pt>
                <c:pt idx="1433">
                  <c:v>51.667037259430352</c:v>
                </c:pt>
                <c:pt idx="1434">
                  <c:v>51.856275920245416</c:v>
                </c:pt>
                <c:pt idx="1435">
                  <c:v>51.767238753799404</c:v>
                </c:pt>
                <c:pt idx="1436">
                  <c:v>51.718755538809361</c:v>
                </c:pt>
                <c:pt idx="1437">
                  <c:v>51.093614354307128</c:v>
                </c:pt>
                <c:pt idx="1438">
                  <c:v>50.664309444693579</c:v>
                </c:pt>
                <c:pt idx="1439">
                  <c:v>50.349800149476835</c:v>
                </c:pt>
                <c:pt idx="1440">
                  <c:v>49.683022241456179</c:v>
                </c:pt>
                <c:pt idx="1441">
                  <c:v>49.242565996290807</c:v>
                </c:pt>
                <c:pt idx="1442">
                  <c:v>48.966871555555571</c:v>
                </c:pt>
                <c:pt idx="1443">
                  <c:v>47.547853651627236</c:v>
                </c:pt>
                <c:pt idx="1444">
                  <c:v>46.228184117256653</c:v>
                </c:pt>
                <c:pt idx="1445">
                  <c:v>45.055319779411775</c:v>
                </c:pt>
                <c:pt idx="1446">
                  <c:v>43.667993832599137</c:v>
                </c:pt>
                <c:pt idx="1447">
                  <c:v>42.36148879941436</c:v>
                </c:pt>
                <c:pt idx="1448">
                  <c:v>41.002754956268241</c:v>
                </c:pt>
                <c:pt idx="1449">
                  <c:v>39.526146824599714</c:v>
                </c:pt>
                <c:pt idx="1450">
                  <c:v>37.998829726415103</c:v>
                </c:pt>
                <c:pt idx="1451">
                  <c:v>36.559487527193632</c:v>
                </c:pt>
                <c:pt idx="1452">
                  <c:v>36.681873108616955</c:v>
                </c:pt>
                <c:pt idx="1453">
                  <c:v>36.724014817460329</c:v>
                </c:pt>
                <c:pt idx="1454">
                  <c:v>36.690631083991391</c:v>
                </c:pt>
                <c:pt idx="1455">
                  <c:v>37.301766979928324</c:v>
                </c:pt>
                <c:pt idx="1456">
                  <c:v>37.888781362204739</c:v>
                </c:pt>
                <c:pt idx="1457">
                  <c:v>38.391565263908717</c:v>
                </c:pt>
                <c:pt idx="1458">
                  <c:v>39.051066334519582</c:v>
                </c:pt>
                <c:pt idx="1459">
                  <c:v>39.679575514549335</c:v>
                </c:pt>
                <c:pt idx="1460">
                  <c:v>40.304526256192503</c:v>
                </c:pt>
                <c:pt idx="1461">
                  <c:v>40.941612905500712</c:v>
                </c:pt>
                <c:pt idx="1462">
                  <c:v>41.662055352112681</c:v>
                </c:pt>
                <c:pt idx="1463">
                  <c:v>42.470070542635668</c:v>
                </c:pt>
                <c:pt idx="1464">
                  <c:v>42.815043899018249</c:v>
                </c:pt>
                <c:pt idx="1465">
                  <c:v>43.216963731656193</c:v>
                </c:pt>
                <c:pt idx="1466">
                  <c:v>43.616084679665754</c:v>
                </c:pt>
                <c:pt idx="1467">
                  <c:v>43.122240486111124</c:v>
                </c:pt>
                <c:pt idx="1468">
                  <c:v>42.690260055478518</c:v>
                </c:pt>
                <c:pt idx="1469">
                  <c:v>42.259476246537396</c:v>
                </c:pt>
                <c:pt idx="1470">
                  <c:v>43.046512534626046</c:v>
                </c:pt>
                <c:pt idx="1471">
                  <c:v>43.712461671270724</c:v>
                </c:pt>
                <c:pt idx="1472">
                  <c:v>44.40532384562372</c:v>
                </c:pt>
                <c:pt idx="1473">
                  <c:v>45.284146190803028</c:v>
                </c:pt>
                <c:pt idx="1474">
                  <c:v>46.314044650205766</c:v>
                </c:pt>
                <c:pt idx="1475">
                  <c:v>47.396654389574771</c:v>
                </c:pt>
                <c:pt idx="1476">
                  <c:v>47.842862286593721</c:v>
                </c:pt>
                <c:pt idx="1477">
                  <c:v>48.275024156100898</c:v>
                </c:pt>
                <c:pt idx="1478">
                  <c:v>48.704464605978281</c:v>
                </c:pt>
                <c:pt idx="1479">
                  <c:v>50.416004477611949</c:v>
                </c:pt>
                <c:pt idx="1480">
                  <c:v>52.158243593220355</c:v>
                </c:pt>
                <c:pt idx="1481">
                  <c:v>53.752451351351361</c:v>
                </c:pt>
                <c:pt idx="1482">
                  <c:v>55.117937938005404</c:v>
                </c:pt>
                <c:pt idx="1483">
                  <c:v>56.400276375838942</c:v>
                </c:pt>
                <c:pt idx="1484">
                  <c:v>57.749533935742981</c:v>
                </c:pt>
                <c:pt idx="1485">
                  <c:v>60.012584481605366</c:v>
                </c:pt>
                <c:pt idx="1486">
                  <c:v>62.231011289245181</c:v>
                </c:pt>
                <c:pt idx="1487">
                  <c:v>64.529615230460948</c:v>
                </c:pt>
                <c:pt idx="1488">
                  <c:v>65.637267132401874</c:v>
                </c:pt>
                <c:pt idx="1489">
                  <c:v>66.736110669317441</c:v>
                </c:pt>
                <c:pt idx="1490">
                  <c:v>67.8710498678996</c:v>
                </c:pt>
                <c:pt idx="1491">
                  <c:v>68.950093787360117</c:v>
                </c:pt>
                <c:pt idx="1492">
                  <c:v>70.113863164914619</c:v>
                </c:pt>
                <c:pt idx="1493">
                  <c:v>71.27326078688526</c:v>
                </c:pt>
                <c:pt idx="1494">
                  <c:v>71.790783737704928</c:v>
                </c:pt>
                <c:pt idx="1495">
                  <c:v>72.119141726618722</c:v>
                </c:pt>
                <c:pt idx="1496">
                  <c:v>72.493074543080965</c:v>
                </c:pt>
                <c:pt idx="1497">
                  <c:v>71.421914793103468</c:v>
                </c:pt>
                <c:pt idx="1498">
                  <c:v>70.632741902994809</c:v>
                </c:pt>
                <c:pt idx="1499">
                  <c:v>69.842335114006531</c:v>
                </c:pt>
                <c:pt idx="1500">
                  <c:v>69.489814354274628</c:v>
                </c:pt>
                <c:pt idx="1501">
                  <c:v>69.31972023047129</c:v>
                </c:pt>
                <c:pt idx="1502">
                  <c:v>69.017685035324362</c:v>
                </c:pt>
                <c:pt idx="1503">
                  <c:v>69.338473256557918</c:v>
                </c:pt>
                <c:pt idx="1504">
                  <c:v>69.790250191570891</c:v>
                </c:pt>
                <c:pt idx="1505">
                  <c:v>70.329948883216346</c:v>
                </c:pt>
                <c:pt idx="1506">
                  <c:v>70.926068813375807</c:v>
                </c:pt>
                <c:pt idx="1507">
                  <c:v>71.520115615384611</c:v>
                </c:pt>
                <c:pt idx="1508">
                  <c:v>72.02030418250952</c:v>
                </c:pt>
                <c:pt idx="1509">
                  <c:v>73.607586797220478</c:v>
                </c:pt>
                <c:pt idx="1510">
                  <c:v>75.279684615384639</c:v>
                </c:pt>
                <c:pt idx="1511">
                  <c:v>77.091014943253484</c:v>
                </c:pt>
                <c:pt idx="1512">
                  <c:v>77.847399394720327</c:v>
                </c:pt>
                <c:pt idx="1513">
                  <c:v>78.599242395363433</c:v>
                </c:pt>
                <c:pt idx="1514">
                  <c:v>79.395783500000022</c:v>
                </c:pt>
                <c:pt idx="1515">
                  <c:v>79.500224929463201</c:v>
                </c:pt>
                <c:pt idx="1516">
                  <c:v>79.753768121798899</c:v>
                </c:pt>
                <c:pt idx="1517">
                  <c:v>79.857697754210861</c:v>
                </c:pt>
                <c:pt idx="1518">
                  <c:v>79.817193894081015</c:v>
                </c:pt>
                <c:pt idx="1519">
                  <c:v>79.727178420398019</c:v>
                </c:pt>
                <c:pt idx="1520">
                  <c:v>79.588095285359827</c:v>
                </c:pt>
                <c:pt idx="1521">
                  <c:v>78.791950146658436</c:v>
                </c:pt>
                <c:pt idx="1522">
                  <c:v>78.2414173145511</c:v>
                </c:pt>
                <c:pt idx="1523">
                  <c:v>77.73817160570367</c:v>
                </c:pt>
                <c:pt idx="1524">
                  <c:v>77.476644430693085</c:v>
                </c:pt>
                <c:pt idx="1525">
                  <c:v>77.216086473131583</c:v>
                </c:pt>
                <c:pt idx="1526">
                  <c:v>76.956492355117163</c:v>
                </c:pt>
                <c:pt idx="1527">
                  <c:v>76.445305538461554</c:v>
                </c:pt>
                <c:pt idx="1528">
                  <c:v>75.936002702702709</c:v>
                </c:pt>
                <c:pt idx="1529">
                  <c:v>75.474848650306768</c:v>
                </c:pt>
                <c:pt idx="1530">
                  <c:v>74.815004572916692</c:v>
                </c:pt>
                <c:pt idx="1531">
                  <c:v>74.156582580783365</c:v>
                </c:pt>
                <c:pt idx="1532">
                  <c:v>73.499963386308096</c:v>
                </c:pt>
                <c:pt idx="1533">
                  <c:v>73.076806181097581</c:v>
                </c:pt>
                <c:pt idx="1534">
                  <c:v>72.833109672560994</c:v>
                </c:pt>
                <c:pt idx="1535">
                  <c:v>72.633509395973178</c:v>
                </c:pt>
                <c:pt idx="1536">
                  <c:v>72.885794678115474</c:v>
                </c:pt>
                <c:pt idx="1537">
                  <c:v>73.22577473790659</c:v>
                </c:pt>
                <c:pt idx="1538">
                  <c:v>73.431174666666678</c:v>
                </c:pt>
                <c:pt idx="1539">
                  <c:v>74.572503850782212</c:v>
                </c:pt>
                <c:pt idx="1540">
                  <c:v>76.244022021660683</c:v>
                </c:pt>
                <c:pt idx="1541">
                  <c:v>77.91554019253914</c:v>
                </c:pt>
                <c:pt idx="1542">
                  <c:v>79.53772045590884</c:v>
                </c:pt>
                <c:pt idx="1543">
                  <c:v>81.198762537402771</c:v>
                </c:pt>
                <c:pt idx="1544">
                  <c:v>82.65448743299585</c:v>
                </c:pt>
                <c:pt idx="1545">
                  <c:v>85.140935414189485</c:v>
                </c:pt>
                <c:pt idx="1546">
                  <c:v>87.722651416122034</c:v>
                </c:pt>
                <c:pt idx="1547">
                  <c:v>90.354956209150345</c:v>
                </c:pt>
                <c:pt idx="1548">
                  <c:v>91.820364948657215</c:v>
                </c:pt>
                <c:pt idx="1549">
                  <c:v>93.002450392618783</c:v>
                </c:pt>
                <c:pt idx="1550">
                  <c:v>93.950669100467323</c:v>
                </c:pt>
                <c:pt idx="1551">
                  <c:v>94.491694843354765</c:v>
                </c:pt>
                <c:pt idx="1552">
                  <c:v>94.976676987366403</c:v>
                </c:pt>
                <c:pt idx="1553">
                  <c:v>95.07292853828308</c:v>
                </c:pt>
                <c:pt idx="1554">
                  <c:v>95.936815316358064</c:v>
                </c:pt>
                <c:pt idx="1555">
                  <c:v>97.020778317901247</c:v>
                </c:pt>
                <c:pt idx="1556">
                  <c:v>97.596426597582081</c:v>
                </c:pt>
                <c:pt idx="1557">
                  <c:v>95.190514559386997</c:v>
                </c:pt>
                <c:pt idx="1558">
                  <c:v>92.899481715489202</c:v>
                </c:pt>
                <c:pt idx="1559">
                  <c:v>90.715229885057497</c:v>
                </c:pt>
                <c:pt idx="1560">
                  <c:v>87.404927013135364</c:v>
                </c:pt>
                <c:pt idx="1561">
                  <c:v>84.327391581342454</c:v>
                </c:pt>
                <c:pt idx="1562">
                  <c:v>81.412645629965965</c:v>
                </c:pt>
                <c:pt idx="1563">
                  <c:v>75.945005897870743</c:v>
                </c:pt>
                <c:pt idx="1564">
                  <c:v>70.480781804539504</c:v>
                </c:pt>
                <c:pt idx="1565">
                  <c:v>65.248305112359574</c:v>
                </c:pt>
                <c:pt idx="1566">
                  <c:v>60.404792882629124</c:v>
                </c:pt>
                <c:pt idx="1567">
                  <c:v>55.377482610328656</c:v>
                </c:pt>
                <c:pt idx="1568">
                  <c:v>50.124260179472806</c:v>
                </c:pt>
                <c:pt idx="1569">
                  <c:v>48.149826655411765</c:v>
                </c:pt>
                <c:pt idx="1570">
                  <c:v>46.083950413378432</c:v>
                </c:pt>
                <c:pt idx="1571">
                  <c:v>44.110704074702902</c:v>
                </c:pt>
                <c:pt idx="1572">
                  <c:v>44.01701697722568</c:v>
                </c:pt>
                <c:pt idx="1573">
                  <c:v>43.849640063742044</c:v>
                </c:pt>
                <c:pt idx="1574">
                  <c:v>43.61028131991052</c:v>
                </c:pt>
                <c:pt idx="1575">
                  <c:v>44.56166195773082</c:v>
                </c:pt>
                <c:pt idx="1576">
                  <c:v>45.755591434927702</c:v>
                </c:pt>
                <c:pt idx="1577">
                  <c:v>46.923423346303508</c:v>
                </c:pt>
                <c:pt idx="1578">
                  <c:v>48.799454525263755</c:v>
                </c:pt>
                <c:pt idx="1579">
                  <c:v>50.559156945213076</c:v>
                </c:pt>
                <c:pt idx="1580">
                  <c:v>52.393909171270735</c:v>
                </c:pt>
                <c:pt idx="1581">
                  <c:v>50.885189612061048</c:v>
                </c:pt>
                <c:pt idx="1582">
                  <c:v>49.46316708953853</c:v>
                </c:pt>
                <c:pt idx="1583">
                  <c:v>48.147371531232736</c:v>
                </c:pt>
                <c:pt idx="1584">
                  <c:v>49.516436433681911</c:v>
                </c:pt>
                <c:pt idx="1585">
                  <c:v>50.706791316220659</c:v>
                </c:pt>
                <c:pt idx="1586">
                  <c:v>51.963574809989161</c:v>
                </c:pt>
                <c:pt idx="1587">
                  <c:v>54.498432916213282</c:v>
                </c:pt>
                <c:pt idx="1588">
                  <c:v>57.01326136239782</c:v>
                </c:pt>
                <c:pt idx="1589">
                  <c:v>59.374278443113788</c:v>
                </c:pt>
                <c:pt idx="1590">
                  <c:v>61.615717817654527</c:v>
                </c:pt>
                <c:pt idx="1591">
                  <c:v>63.679339454676786</c:v>
                </c:pt>
                <c:pt idx="1592">
                  <c:v>65.76285971922249</c:v>
                </c:pt>
                <c:pt idx="1593">
                  <c:v>71.613054234234255</c:v>
                </c:pt>
                <c:pt idx="1594">
                  <c:v>77.601888599819347</c:v>
                </c:pt>
                <c:pt idx="1595">
                  <c:v>83.487150623982657</c:v>
                </c:pt>
                <c:pt idx="1596">
                  <c:v>84.93375039596836</c:v>
                </c:pt>
                <c:pt idx="1597">
                  <c:v>86.319974686716819</c:v>
                </c:pt>
                <c:pt idx="1598">
                  <c:v>87.597801494130223</c:v>
                </c:pt>
                <c:pt idx="1599">
                  <c:v>89.641122960992945</c:v>
                </c:pt>
                <c:pt idx="1600">
                  <c:v>91.429054644808787</c:v>
                </c:pt>
                <c:pt idx="1601">
                  <c:v>93.441947021613103</c:v>
                </c:pt>
                <c:pt idx="1602">
                  <c:v>94.490018004223884</c:v>
                </c:pt>
                <c:pt idx="1603">
                  <c:v>95.339743905013208</c:v>
                </c:pt>
                <c:pt idx="1604">
                  <c:v>96.036616798314924</c:v>
                </c:pt>
                <c:pt idx="1605">
                  <c:v>95.963502723939257</c:v>
                </c:pt>
                <c:pt idx="1606">
                  <c:v>96.342993769633523</c:v>
                </c:pt>
                <c:pt idx="1607">
                  <c:v>97.128696531791931</c:v>
                </c:pt>
                <c:pt idx="1608">
                  <c:v>97.846483971333711</c:v>
                </c:pt>
                <c:pt idx="1609">
                  <c:v>98.201553892944062</c:v>
                </c:pt>
                <c:pt idx="1610">
                  <c:v>98.348637247801364</c:v>
                </c:pt>
                <c:pt idx="1611">
                  <c:v>99.335507536827706</c:v>
                </c:pt>
                <c:pt idx="1612">
                  <c:v>101.08327136488343</c:v>
                </c:pt>
                <c:pt idx="1613">
                  <c:v>102.67602128534706</c:v>
                </c:pt>
                <c:pt idx="1614">
                  <c:v>103.93179820880249</c:v>
                </c:pt>
                <c:pt idx="1615">
                  <c:v>105.12250814663952</c:v>
                </c:pt>
                <c:pt idx="1616">
                  <c:v>105.55255447686119</c:v>
                </c:pt>
                <c:pt idx="1617">
                  <c:v>107.11555978915665</c:v>
                </c:pt>
                <c:pt idx="1618">
                  <c:v>109.77222262145752</c:v>
                </c:pt>
                <c:pt idx="1619">
                  <c:v>112.01505523373986</c:v>
                </c:pt>
                <c:pt idx="1620">
                  <c:v>112.67481151454027</c:v>
                </c:pt>
                <c:pt idx="1621">
                  <c:v>113.95202504613324</c:v>
                </c:pt>
                <c:pt idx="1622">
                  <c:v>114.82041856856858</c:v>
                </c:pt>
                <c:pt idx="1623">
                  <c:v>114.802171827957</c:v>
                </c:pt>
                <c:pt idx="1624">
                  <c:v>115.18101539094653</c:v>
                </c:pt>
                <c:pt idx="1625">
                  <c:v>115.89784923607691</c:v>
                </c:pt>
                <c:pt idx="1626">
                  <c:v>117.66590000000002</c:v>
                </c:pt>
                <c:pt idx="1627">
                  <c:v>119.54069489946053</c:v>
                </c:pt>
                <c:pt idx="1628">
                  <c:v>122.24585869886646</c:v>
                </c:pt>
                <c:pt idx="1629">
                  <c:v>124.44529212091182</c:v>
                </c:pt>
                <c:pt idx="1630">
                  <c:v>126.1659313647643</c:v>
                </c:pt>
                <c:pt idx="1631">
                  <c:v>127.51144890981173</c:v>
                </c:pt>
                <c:pt idx="1632">
                  <c:v>127.97598531407272</c:v>
                </c:pt>
                <c:pt idx="1633">
                  <c:v>128.14295744287034</c:v>
                </c:pt>
                <c:pt idx="1634">
                  <c:v>127.82704989481479</c:v>
                </c:pt>
                <c:pt idx="1635">
                  <c:v>127.90318096049083</c:v>
                </c:pt>
                <c:pt idx="1636">
                  <c:v>128.0220312191932</c:v>
                </c:pt>
                <c:pt idx="1637">
                  <c:v>128.66835873905703</c:v>
                </c:pt>
                <c:pt idx="1638">
                  <c:v>125.5083240277998</c:v>
                </c:pt>
                <c:pt idx="1639">
                  <c:v>122.54027757871333</c:v>
                </c:pt>
                <c:pt idx="1640">
                  <c:v>119.01364765696198</c:v>
                </c:pt>
                <c:pt idx="1641">
                  <c:v>112.50432161044534</c:v>
                </c:pt>
                <c:pt idx="1642">
                  <c:v>105.62169257340246</c:v>
                </c:pt>
                <c:pt idx="1643">
                  <c:v>99.470081414614668</c:v>
                </c:pt>
                <c:pt idx="1644">
                  <c:v>96.091615738108786</c:v>
                </c:pt>
                <c:pt idx="1645">
                  <c:v>92.935233947272707</c:v>
                </c:pt>
                <c:pt idx="1646">
                  <c:v>89.283179302011945</c:v>
                </c:pt>
                <c:pt idx="1647">
                  <c:v>84.326571720284463</c:v>
                </c:pt>
                <c:pt idx="1648">
                  <c:v>79.240904036953623</c:v>
                </c:pt>
                <c:pt idx="1649">
                  <c:v>74.11257879944246</c:v>
                </c:pt>
                <c:pt idx="1650">
                  <c:v>71.132545037672841</c:v>
                </c:pt>
                <c:pt idx="1651">
                  <c:v>68.814321058092887</c:v>
                </c:pt>
                <c:pt idx="1652">
                  <c:v>66.302727131449913</c:v>
                </c:pt>
                <c:pt idx="1653">
                  <c:v>51.882846923054437</c:v>
                </c:pt>
                <c:pt idx="1654">
                  <c:v>37.504710195755372</c:v>
                </c:pt>
                <c:pt idx="1655">
                  <c:v>22.344560762600612</c:v>
                </c:pt>
                <c:pt idx="1656">
                  <c:v>18.250713465913311</c:v>
                </c:pt>
                <c:pt idx="1657">
                  <c:v>14.183165640085523</c:v>
                </c:pt>
                <c:pt idx="1658">
                  <c:v>10.181170237272521</c:v>
                </c:pt>
                <c:pt idx="1659">
                  <c:v>10.476579550428314</c:v>
                </c:pt>
                <c:pt idx="1660">
                  <c:v>10.766240398523619</c:v>
                </c:pt>
                <c:pt idx="1661">
                  <c:v>10.991661250017389</c:v>
                </c:pt>
                <c:pt idx="1662">
                  <c:v>13.466989302735229</c:v>
                </c:pt>
                <c:pt idx="1663">
                  <c:v>15.889224295832296</c:v>
                </c:pt>
                <c:pt idx="1664">
                  <c:v>18.330130991021864</c:v>
                </c:pt>
                <c:pt idx="1665">
                  <c:v>37.019276565036989</c:v>
                </c:pt>
                <c:pt idx="1666">
                  <c:v>55.686646512272922</c:v>
                </c:pt>
                <c:pt idx="1667">
                  <c:v>74.511427837128224</c:v>
                </c:pt>
                <c:pt idx="1668">
                  <c:v>79.094527175142034</c:v>
                </c:pt>
                <c:pt idx="1669">
                  <c:v>83.910488970706993</c:v>
                </c:pt>
                <c:pt idx="1670">
                  <c:v>88.383230192389902</c:v>
                </c:pt>
                <c:pt idx="1671">
                  <c:v>91.208151100795547</c:v>
                </c:pt>
                <c:pt idx="1672">
                  <c:v>94.113360910204833</c:v>
                </c:pt>
                <c:pt idx="1673">
                  <c:v>97.184097905627056</c:v>
                </c:pt>
                <c:pt idx="1674">
                  <c:v>99.461151562688755</c:v>
                </c:pt>
                <c:pt idx="1675">
                  <c:v>101.61841001258138</c:v>
                </c:pt>
                <c:pt idx="1676">
                  <c:v>103.85238689061937</c:v>
                </c:pt>
                <c:pt idx="1677">
                  <c:v>106.3646657461216</c:v>
                </c:pt>
                <c:pt idx="1678">
                  <c:v>108.96026690676091</c:v>
                </c:pt>
                <c:pt idx="1679">
                  <c:v>111.40914115859643</c:v>
                </c:pt>
                <c:pt idx="1680">
                  <c:v>112.7732054780836</c:v>
                </c:pt>
                <c:pt idx="1681">
                  <c:v>114.10273920174963</c:v>
                </c:pt>
                <c:pt idx="1682">
                  <c:v>114.86560695762687</c:v>
                </c:pt>
                <c:pt idx="1683">
                  <c:v>115.32845071570645</c:v>
                </c:pt>
                <c:pt idx="1684">
                  <c:v>115.98063622228914</c:v>
                </c:pt>
                <c:pt idx="1685">
                  <c:v>117.29843094603099</c:v>
                </c:pt>
                <c:pt idx="1686">
                  <c:v>118.64316309758829</c:v>
                </c:pt>
                <c:pt idx="1687">
                  <c:v>119.76148207493733</c:v>
                </c:pt>
                <c:pt idx="1688">
                  <c:v>121.02230262374998</c:v>
                </c:pt>
                <c:pt idx="1689">
                  <c:v>121.25850663145206</c:v>
                </c:pt>
                <c:pt idx="1690">
                  <c:v>121.34692764001242</c:v>
                </c:pt>
                <c:pt idx="1691">
                  <c:v>121.63298304619097</c:v>
                </c:pt>
                <c:pt idx="1692">
                  <c:v>121.83827992852893</c:v>
                </c:pt>
                <c:pt idx="1693">
                  <c:v>122.03910556392566</c:v>
                </c:pt>
                <c:pt idx="1694">
                  <c:v>121.84864363186166</c:v>
                </c:pt>
                <c:pt idx="1695">
                  <c:v>121.19808621451496</c:v>
                </c:pt>
                <c:pt idx="1696">
                  <c:v>121.05658583353281</c:v>
                </c:pt>
                <c:pt idx="1697">
                  <c:v>120.95005569161316</c:v>
                </c:pt>
                <c:pt idx="1698">
                  <c:v>120.49528054217011</c:v>
                </c:pt>
                <c:pt idx="1699">
                  <c:v>119.17980643490368</c:v>
                </c:pt>
                <c:pt idx="1700">
                  <c:v>118.00463469125829</c:v>
                </c:pt>
                <c:pt idx="1701">
                  <c:v>118.05509667109062</c:v>
                </c:pt>
                <c:pt idx="1702">
                  <c:v>118.62168565566714</c:v>
                </c:pt>
                <c:pt idx="1703">
                  <c:v>118.9465872970937</c:v>
                </c:pt>
                <c:pt idx="1704">
                  <c:v>119.13965039661865</c:v>
                </c:pt>
                <c:pt idx="1705">
                  <c:v>118.71118939322156</c:v>
                </c:pt>
                <c:pt idx="1706">
                  <c:v>118.93959050233492</c:v>
                </c:pt>
                <c:pt idx="1707">
                  <c:v>120.53412971460438</c:v>
                </c:pt>
                <c:pt idx="1708">
                  <c:v>121.78805354625918</c:v>
                </c:pt>
                <c:pt idx="1709">
                  <c:v>122.96112507708652</c:v>
                </c:pt>
                <c:pt idx="1710">
                  <c:v>124.45332972311174</c:v>
                </c:pt>
                <c:pt idx="1711">
                  <c:v>125.84258165616973</c:v>
                </c:pt>
                <c:pt idx="1712">
                  <c:v>127.23338955109784</c:v>
                </c:pt>
                <c:pt idx="1713">
                  <c:v>130.18874177535335</c:v>
                </c:pt>
                <c:pt idx="1714">
                  <c:v>133.08740691955319</c:v>
                </c:pt>
                <c:pt idx="1715">
                  <c:v>135.73127453883092</c:v>
                </c:pt>
                <c:pt idx="1716">
                  <c:v>135.52060176872612</c:v>
                </c:pt>
                <c:pt idx="1717">
                  <c:v>135.31263759276379</c:v>
                </c:pt>
                <c:pt idx="1718">
                  <c:v>134.73626239456948</c:v>
                </c:pt>
                <c:pt idx="1719">
                  <c:v>135.30111946300426</c:v>
                </c:pt>
                <c:pt idx="1720">
                  <c:v>135.83429313437023</c:v>
                </c:pt>
                <c:pt idx="1721">
                  <c:v>136.58403930469959</c:v>
                </c:pt>
                <c:pt idx="1722">
                  <c:v>137.89171850297308</c:v>
                </c:pt>
                <c:pt idx="1723">
                  <c:v>139.37891708569478</c:v>
                </c:pt>
                <c:pt idx="1724">
                  <c:v>140.52962193999943</c:v>
                </c:pt>
                <c:pt idx="1725">
                  <c:v>139.26589040557411</c:v>
                </c:pt>
                <c:pt idx="1726">
                  <c:v>138.39547523971248</c:v>
                </c:pt>
                <c:pt idx="1727">
                  <c:v>137.54893953460643</c:v>
                </c:pt>
                <c:pt idx="1728">
                  <c:v>136.82148506463224</c:v>
                </c:pt>
                <c:pt idx="1729">
                  <c:v>134.85798531880272</c:v>
                </c:pt>
                <c:pt idx="1730">
                  <c:v>132.69636602729983</c:v>
                </c:pt>
                <c:pt idx="1731">
                  <c:v>130.49690191702703</c:v>
                </c:pt>
                <c:pt idx="1732">
                  <c:v>127.91463486189669</c:v>
                </c:pt>
                <c:pt idx="1733">
                  <c:v>125.55436682338942</c:v>
                </c:pt>
                <c:pt idx="1734">
                  <c:v>123.67199756411657</c:v>
                </c:pt>
                <c:pt idx="1735">
                  <c:v>121.97079014138093</c:v>
                </c:pt>
                <c:pt idx="1736">
                  <c:v>120.28142949000822</c:v>
                </c:pt>
                <c:pt idx="1737">
                  <c:v>118.50825442808414</c:v>
                </c:pt>
                <c:pt idx="1738">
                  <c:v>116.92776356445435</c:v>
                </c:pt>
                <c:pt idx="1739">
                  <c:v>115.49125534298702</c:v>
                </c:pt>
                <c:pt idx="1740">
                  <c:v>115.2606767799558</c:v>
                </c:pt>
                <c:pt idx="1741">
                  <c:v>115.12594451543794</c:v>
                </c:pt>
                <c:pt idx="1742">
                  <c:v>114.59256697965836</c:v>
                </c:pt>
                <c:pt idx="1743">
                  <c:v>114.26294882993888</c:v>
                </c:pt>
                <c:pt idx="1744">
                  <c:v>114.01278629973902</c:v>
                </c:pt>
                <c:pt idx="1745">
                  <c:v>113.84912280410595</c:v>
                </c:pt>
                <c:pt idx="1746">
                  <c:v>114.98261323148876</c:v>
                </c:pt>
                <c:pt idx="1747">
                  <c:v>115.82520431196868</c:v>
                </c:pt>
                <c:pt idx="1748">
                  <c:v>116.49325268817208</c:v>
                </c:pt>
                <c:pt idx="1749">
                  <c:v>118.72504742914589</c:v>
                </c:pt>
                <c:pt idx="1750">
                  <c:v>121.29056183266836</c:v>
                </c:pt>
                <c:pt idx="1751">
                  <c:v>123.63064941681304</c:v>
                </c:pt>
                <c:pt idx="1752">
                  <c:v>125.40165803955162</c:v>
                </c:pt>
                <c:pt idx="1753">
                  <c:v>127.48788612346046</c:v>
                </c:pt>
                <c:pt idx="1754">
                  <c:v>129.86185376598132</c:v>
                </c:pt>
                <c:pt idx="1755">
                  <c:v>131.08306941922541</c:v>
                </c:pt>
                <c:pt idx="1756">
                  <c:v>132.57494135786078</c:v>
                </c:pt>
                <c:pt idx="1757">
                  <c:v>134.05715245657368</c:v>
                </c:pt>
                <c:pt idx="1758">
                  <c:v>135.46515143839929</c:v>
                </c:pt>
                <c:pt idx="1759">
                  <c:v>136.3722373421202</c:v>
                </c:pt>
                <c:pt idx="1760">
                  <c:v>136.95857336752846</c:v>
                </c:pt>
                <c:pt idx="1761">
                  <c:v>138.23970837404343</c:v>
                </c:pt>
                <c:pt idx="1762">
                  <c:v>139.43083343806211</c:v>
                </c:pt>
                <c:pt idx="1763">
                  <c:v>140.70803378170078</c:v>
                </c:pt>
                <c:pt idx="1764">
                  <c:v>142.30609264914924</c:v>
                </c:pt>
                <c:pt idx="1765">
                  <c:v>144.01348327181842</c:v>
                </c:pt>
                <c:pt idx="1766">
                  <c:v>146.03307564695422</c:v>
                </c:pt>
                <c:pt idx="1767">
                  <c:v>148.41168892472177</c:v>
                </c:pt>
                <c:pt idx="1768">
                  <c:v>150.74157696975482</c:v>
                </c:pt>
                <c:pt idx="1769">
                  <c:v>153.44157371948782</c:v>
                </c:pt>
                <c:pt idx="1770">
                  <c:v>156.73418642148738</c:v>
                </c:pt>
                <c:pt idx="1771">
                  <c:v>159.94829204772901</c:v>
                </c:pt>
                <c:pt idx="1772">
                  <c:v>163.05994204540508</c:v>
                </c:pt>
                <c:pt idx="1773">
                  <c:v>163.60459514535597</c:v>
                </c:pt>
                <c:pt idx="1774">
                  <c:v>164.98943562743187</c:v>
                </c:pt>
                <c:pt idx="1775">
                  <c:v>166.35580003423121</c:v>
                </c:pt>
                <c:pt idx="1776">
                  <c:v>166.87534183246464</c:v>
                </c:pt>
                <c:pt idx="1777">
                  <c:v>167.00551229810844</c:v>
                </c:pt>
                <c:pt idx="1778">
                  <c:v>166.8965811047907</c:v>
                </c:pt>
                <c:pt idx="1779">
                  <c:v>166.37988486181334</c:v>
                </c:pt>
                <c:pt idx="1780">
                  <c:v>166.38805165070889</c:v>
                </c:pt>
                <c:pt idx="1781">
                  <c:v>166.71644757030259</c:v>
                </c:pt>
                <c:pt idx="1782">
                  <c:v>165.46631037802408</c:v>
                </c:pt>
                <c:pt idx="1783">
                  <c:v>164.50261699108978</c:v>
                </c:pt>
                <c:pt idx="1784">
                  <c:v>163.40252182007256</c:v>
                </c:pt>
                <c:pt idx="1785">
                  <c:v>165.71630027278457</c:v>
                </c:pt>
                <c:pt idx="1786">
                  <c:v>168.49314920220212</c:v>
                </c:pt>
                <c:pt idx="1787">
                  <c:v>171.33696338929235</c:v>
                </c:pt>
                <c:pt idx="1788">
                  <c:v>161.23568286099345</c:v>
                </c:pt>
                <c:pt idx="1789">
                  <c:v>151.38170179399359</c:v>
                </c:pt>
                <c:pt idx="1790">
                  <c:v>142.27805966332841</c:v>
                </c:pt>
                <c:pt idx="1791">
                  <c:v>136.21752130551624</c:v>
                </c:pt>
                <c:pt idx="1792">
                  <c:v>129.19665347083009</c:v>
                </c:pt>
                <c:pt idx="1793">
                  <c:v>121.51351439310778</c:v>
                </c:pt>
                <c:pt idx="1794">
                  <c:v>120.49176771477794</c:v>
                </c:pt>
                <c:pt idx="1795">
                  <c:v>119.70412031230366</c:v>
                </c:pt>
                <c:pt idx="1796">
                  <c:v>119.12929760258189</c:v>
                </c:pt>
                <c:pt idx="1797">
                  <c:v>117.42700985964539</c:v>
                </c:pt>
                <c:pt idx="1798">
                  <c:v>115.84487088935775</c:v>
                </c:pt>
                <c:pt idx="1799">
                  <c:v>114.08357674854308</c:v>
                </c:pt>
                <c:pt idx="1800">
                  <c:v>127.30608494977993</c:v>
                </c:pt>
                <c:pt idx="1801">
                  <c:v>140.24407467536582</c:v>
                </c:pt>
                <c:pt idx="1802">
                  <c:v>152.79291822242024</c:v>
                </c:pt>
                <c:pt idx="1803">
                  <c:v>163.58919324680906</c:v>
                </c:pt>
                <c:pt idx="1804">
                  <c:v>174.23416863859535</c:v>
                </c:pt>
                <c:pt idx="1805">
                  <c:v>184.46640966374184</c:v>
                </c:pt>
                <c:pt idx="1806">
                  <c:v>190.00876980594845</c:v>
                </c:pt>
                <c:pt idx="1807">
                  <c:v>196.02928250361586</c:v>
                </c:pt>
                <c:pt idx="1808">
                  <c:v>201.89319117057349</c:v>
                </c:pt>
                <c:pt idx="1809">
                  <c:v>208.76706951469515</c:v>
                </c:pt>
                <c:pt idx="1810">
                  <c:v>216.24199026436605</c:v>
                </c:pt>
                <c:pt idx="1811">
                  <c:v>224.04926230801794</c:v>
                </c:pt>
                <c:pt idx="1812">
                  <c:v>222.19468613209654</c:v>
                </c:pt>
                <c:pt idx="1813">
                  <c:v>220.19837021293594</c:v>
                </c:pt>
                <c:pt idx="1814">
                  <c:v>217.31179388808508</c:v>
                </c:pt>
                <c:pt idx="1815">
                  <c:v>214.04889634474659</c:v>
                </c:pt>
                <c:pt idx="1816">
                  <c:v>209.6809903545265</c:v>
                </c:pt>
                <c:pt idx="1817">
                  <c:v>204.83332424378446</c:v>
                </c:pt>
                <c:pt idx="1818">
                  <c:v>203.07099433186175</c:v>
                </c:pt>
                <c:pt idx="1819">
                  <c:v>201.35582718542105</c:v>
                </c:pt>
                <c:pt idx="1820">
                  <c:v>199.14035831244448</c:v>
                </c:pt>
                <c:pt idx="1821">
                  <c:v>193.22284302869241</c:v>
                </c:pt>
                <c:pt idx="1822">
                  <c:v>188.3000638986579</c:v>
                </c:pt>
                <c:pt idx="1823">
                  <c:v>183.74604443441143</c:v>
                </c:pt>
                <c:pt idx="1824">
                  <c:v>183.13978855945899</c:v>
                </c:pt>
                <c:pt idx="1825">
                  <c:v>182.96963946505343</c:v>
                </c:pt>
                <c:pt idx="1826">
                  <c:v>183.20956456486309</c:v>
                </c:pt>
                <c:pt idx="1827">
                  <c:v>184.31312778200817</c:v>
                </c:pt>
                <c:pt idx="1828">
                  <c:v>185.87078633816358</c:v>
                </c:pt>
                <c:pt idx="1829">
                  <c:v>187.28672667800691</c:v>
                </c:pt>
                <c:pt idx="1830">
                  <c:v>188.0454773284134</c:v>
                </c:pt>
                <c:pt idx="1831">
                  <c:v>188.33829750574873</c:v>
                </c:pt>
                <c:pt idx="1832">
                  <c:v>188.97913262007421</c:v>
                </c:pt>
                <c:pt idx="1833">
                  <c:v>191.84933556732142</c:v>
                </c:pt>
                <c:pt idx="1834">
                  <c:v>195.04009300300822</c:v>
                </c:pt>
                <c:pt idx="1835">
                  <c:v>198.04018396327911</c:v>
                </c:pt>
                <c:pt idx="1836">
                  <c:v>196.61236383424611</c:v>
                </c:pt>
                <c:pt idx="1837">
                  <c:v>195.05022641781011</c:v>
                </c:pt>
                <c:pt idx="1838">
                  <c:v>193.44709382964285</c:v>
                </c:pt>
                <c:pt idx="1839">
                  <c:v>194.49909111204667</c:v>
                </c:pt>
                <c:pt idx="1840">
                  <c:v>195.97567518602602</c:v>
                </c:pt>
                <c:pt idx="1841">
                  <c:v>197.7081805999841</c:v>
                </c:pt>
                <c:pt idx="1842">
                  <c:v>198.65302909009986</c:v>
                </c:pt>
                <c:pt idx="1843">
                  <c:v>199.66479847266174</c:v>
                </c:pt>
                <c:pt idx="1844">
                  <c:v>200.51644628466138</c:v>
                </c:pt>
              </c:numCache>
            </c:numRef>
          </c:yVal>
          <c:smooth val="0"/>
          <c:extLst>
            <c:ext xmlns:c16="http://schemas.microsoft.com/office/drawing/2014/chart" uri="{C3380CC4-5D6E-409C-BE32-E72D297353CC}">
              <c16:uniqueId val="{00000001-5FEF-4D3B-BDCD-09957CB9B992}"/>
            </c:ext>
          </c:extLst>
        </c:ser>
        <c:dLbls>
          <c:showLegendKey val="0"/>
          <c:showVal val="0"/>
          <c:showCatName val="0"/>
          <c:showSerName val="0"/>
          <c:showPercent val="0"/>
          <c:showBubbleSize val="0"/>
        </c:dLbls>
        <c:axId val="3"/>
        <c:axId val="4"/>
      </c:scatterChart>
      <c:valAx>
        <c:axId val="1152668831"/>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es-MX"/>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es-MX"/>
                  <a:t>Real S&amp;P Composite Stock Price Index</a:t>
                </a:r>
              </a:p>
            </c:rich>
          </c:tx>
          <c:layout>
            <c:manualLayout>
              <c:xMode val="edge"/>
              <c:yMode val="edge"/>
              <c:x val="0"/>
              <c:y val="0.130505594695399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es-MX"/>
          </a:p>
        </c:txPr>
        <c:crossAx val="1152668831"/>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es-MX"/>
                  <a:t>Real S&amp;P Composite Earnings</a:t>
                </a:r>
              </a:p>
            </c:rich>
          </c:tx>
          <c:layout>
            <c:manualLayout>
              <c:xMode val="edge"/>
              <c:yMode val="edge"/>
              <c:x val="0.94450595013415961"/>
              <c:y val="0.14681862135654097"/>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es-MX"/>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s-MX"/>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Data!$F$129:$F$1865</c:f>
              <c:numCache>
                <c:formatCode>0.00</c:formatCode>
                <c:ptCount val="173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pt idx="1729">
                  <c:v>2025.1249999998599</c:v>
                </c:pt>
              </c:numCache>
            </c:numRef>
          </c:xVal>
          <c:yVal>
            <c:numRef>
              <c:f>Data!$M$129:$M$1865</c:f>
              <c:numCache>
                <c:formatCode>0.00</c:formatCode>
                <c:ptCount val="1737"/>
                <c:pt idx="0">
                  <c:v>18.473952301404942</c:v>
                </c:pt>
                <c:pt idx="1">
                  <c:v>18.147258164990241</c:v>
                </c:pt>
                <c:pt idx="2">
                  <c:v>18.270119140204997</c:v>
                </c:pt>
                <c:pt idx="3">
                  <c:v>17.950108278222896</c:v>
                </c:pt>
                <c:pt idx="4">
                  <c:v>18.869718693152599</c:v>
                </c:pt>
                <c:pt idx="5">
                  <c:v>19.028710731115787</c:v>
                </c:pt>
                <c:pt idx="6">
                  <c:v>18.116367187389741</c:v>
                </c:pt>
                <c:pt idx="7">
                  <c:v>17.286243553973449</c:v>
                </c:pt>
                <c:pt idx="8">
                  <c:v>16.724836648772907</c:v>
                </c:pt>
                <c:pt idx="9">
                  <c:v>16.261989411181354</c:v>
                </c:pt>
                <c:pt idx="10">
                  <c:v>16.478642316644873</c:v>
                </c:pt>
                <c:pt idx="11">
                  <c:v>15.95875420610508</c:v>
                </c:pt>
                <c:pt idx="12">
                  <c:v>15.678764160028743</c:v>
                </c:pt>
                <c:pt idx="13">
                  <c:v>15.153861528363038</c:v>
                </c:pt>
                <c:pt idx="14">
                  <c:v>15.091670299486742</c:v>
                </c:pt>
                <c:pt idx="15">
                  <c:v>14.916997168375302</c:v>
                </c:pt>
                <c:pt idx="16">
                  <c:v>14.567103202191758</c:v>
                </c:pt>
                <c:pt idx="17">
                  <c:v>14.327404890131668</c:v>
                </c:pt>
                <c:pt idx="18">
                  <c:v>15.240559761217824</c:v>
                </c:pt>
                <c:pt idx="19">
                  <c:v>15.525429331463034</c:v>
                </c:pt>
                <c:pt idx="20">
                  <c:v>16.081106624462318</c:v>
                </c:pt>
                <c:pt idx="21">
                  <c:v>15.755581030526555</c:v>
                </c:pt>
                <c:pt idx="22">
                  <c:v>15.19267031316534</c:v>
                </c:pt>
                <c:pt idx="23">
                  <c:v>15.382128332081969</c:v>
                </c:pt>
                <c:pt idx="24">
                  <c:v>15.27025911909857</c:v>
                </c:pt>
                <c:pt idx="25">
                  <c:v>14.757590146176218</c:v>
                </c:pt>
                <c:pt idx="26">
                  <c:v>15.051254121401632</c:v>
                </c:pt>
                <c:pt idx="27">
                  <c:v>15.482067222036669</c:v>
                </c:pt>
                <c:pt idx="28">
                  <c:v>15.335497637337063</c:v>
                </c:pt>
                <c:pt idx="29">
                  <c:v>15.903388388583791</c:v>
                </c:pt>
                <c:pt idx="30">
                  <c:v>15.948783127017025</c:v>
                </c:pt>
                <c:pt idx="31">
                  <c:v>15.196810876629845</c:v>
                </c:pt>
                <c:pt idx="32">
                  <c:v>15.494692425793453</c:v>
                </c:pt>
                <c:pt idx="33">
                  <c:v>15.048056270223833</c:v>
                </c:pt>
                <c:pt idx="34">
                  <c:v>15.408218142448868</c:v>
                </c:pt>
                <c:pt idx="35">
                  <c:v>14.896403941887163</c:v>
                </c:pt>
                <c:pt idx="36">
                  <c:v>14.432821721970722</c:v>
                </c:pt>
                <c:pt idx="37">
                  <c:v>14.805960228816707</c:v>
                </c:pt>
                <c:pt idx="38">
                  <c:v>14.736023454014466</c:v>
                </c:pt>
                <c:pt idx="39">
                  <c:v>14.353453682579469</c:v>
                </c:pt>
                <c:pt idx="40">
                  <c:v>13.465050313804904</c:v>
                </c:pt>
                <c:pt idx="41">
                  <c:v>12.906876483666856</c:v>
                </c:pt>
                <c:pt idx="42">
                  <c:v>13.043931585991663</c:v>
                </c:pt>
                <c:pt idx="43">
                  <c:v>13.859813341769318</c:v>
                </c:pt>
                <c:pt idx="44">
                  <c:v>13.569154744335714</c:v>
                </c:pt>
                <c:pt idx="45">
                  <c:v>13.273251319134152</c:v>
                </c:pt>
                <c:pt idx="46">
                  <c:v>13.304437602119725</c:v>
                </c:pt>
                <c:pt idx="47">
                  <c:v>13.432292746944757</c:v>
                </c:pt>
                <c:pt idx="48">
                  <c:v>13.129817425635956</c:v>
                </c:pt>
                <c:pt idx="49">
                  <c:v>13.384817593597962</c:v>
                </c:pt>
                <c:pt idx="50">
                  <c:v>13.734194093452508</c:v>
                </c:pt>
                <c:pt idx="51">
                  <c:v>13.548548541030051</c:v>
                </c:pt>
                <c:pt idx="52">
                  <c:v>13.711371872561935</c:v>
                </c:pt>
                <c:pt idx="53">
                  <c:v>13.978784368698348</c:v>
                </c:pt>
                <c:pt idx="54">
                  <c:v>14.326658777089321</c:v>
                </c:pt>
                <c:pt idx="55">
                  <c:v>15.130410796707151</c:v>
                </c:pt>
                <c:pt idx="56">
                  <c:v>15.116285028724244</c:v>
                </c:pt>
                <c:pt idx="57">
                  <c:v>15.991023962168981</c:v>
                </c:pt>
                <c:pt idx="58">
                  <c:v>16.824034498619017</c:v>
                </c:pt>
                <c:pt idx="59">
                  <c:v>16.304475952278526</c:v>
                </c:pt>
                <c:pt idx="60">
                  <c:v>16.692317470797654</c:v>
                </c:pt>
                <c:pt idx="61">
                  <c:v>17.006648259460999</c:v>
                </c:pt>
                <c:pt idx="62">
                  <c:v>16.843266101570141</c:v>
                </c:pt>
                <c:pt idx="63">
                  <c:v>16.801716131246312</c:v>
                </c:pt>
                <c:pt idx="64">
                  <c:v>16.863195515097836</c:v>
                </c:pt>
                <c:pt idx="65">
                  <c:v>17.831494055376886</c:v>
                </c:pt>
                <c:pt idx="66">
                  <c:v>17.845845041532211</c:v>
                </c:pt>
                <c:pt idx="67">
                  <c:v>17.723912799619267</c:v>
                </c:pt>
                <c:pt idx="68">
                  <c:v>18.14714392580003</c:v>
                </c:pt>
                <c:pt idx="69">
                  <c:v>18.562381342866573</c:v>
                </c:pt>
                <c:pt idx="70">
                  <c:v>18.968312634942844</c:v>
                </c:pt>
                <c:pt idx="71">
                  <c:v>18.194057556886445</c:v>
                </c:pt>
                <c:pt idx="72">
                  <c:v>17.512222096304953</c:v>
                </c:pt>
                <c:pt idx="73">
                  <c:v>17.125366596972313</c:v>
                </c:pt>
                <c:pt idx="74">
                  <c:v>17.473213711513758</c:v>
                </c:pt>
                <c:pt idx="75">
                  <c:v>17.82298363910072</c:v>
                </c:pt>
                <c:pt idx="76">
                  <c:v>18.075445427458249</c:v>
                </c:pt>
                <c:pt idx="77">
                  <c:v>17.707695663272986</c:v>
                </c:pt>
                <c:pt idx="78">
                  <c:v>17.431460535613077</c:v>
                </c:pt>
                <c:pt idx="79">
                  <c:v>16.739849614820709</c:v>
                </c:pt>
                <c:pt idx="80">
                  <c:v>16.676629667380148</c:v>
                </c:pt>
                <c:pt idx="81">
                  <c:v>15.88066681251731</c:v>
                </c:pt>
                <c:pt idx="82">
                  <c:v>15.950712201066779</c:v>
                </c:pt>
                <c:pt idx="83">
                  <c:v>15.455513454469948</c:v>
                </c:pt>
                <c:pt idx="84">
                  <c:v>15.358662514259908</c:v>
                </c:pt>
                <c:pt idx="85">
                  <c:v>15.418178318820541</c:v>
                </c:pt>
                <c:pt idx="86">
                  <c:v>14.808972366946573</c:v>
                </c:pt>
                <c:pt idx="87">
                  <c:v>15.020108681844464</c:v>
                </c:pt>
                <c:pt idx="88">
                  <c:v>15.387916957229137</c:v>
                </c:pt>
                <c:pt idx="89">
                  <c:v>15.077628818434697</c:v>
                </c:pt>
                <c:pt idx="90">
                  <c:v>15.279642515498178</c:v>
                </c:pt>
                <c:pt idx="91">
                  <c:v>15.602911670088814</c:v>
                </c:pt>
                <c:pt idx="92">
                  <c:v>15.987828821761427</c:v>
                </c:pt>
                <c:pt idx="93">
                  <c:v>15.715941874329712</c:v>
                </c:pt>
                <c:pt idx="94">
                  <c:v>15.223749016946284</c:v>
                </c:pt>
                <c:pt idx="95">
                  <c:v>14.946748301089229</c:v>
                </c:pt>
                <c:pt idx="96">
                  <c:v>15.802286071028165</c:v>
                </c:pt>
                <c:pt idx="97">
                  <c:v>16.192720447848998</c:v>
                </c:pt>
                <c:pt idx="98">
                  <c:v>16.06504536076929</c:v>
                </c:pt>
                <c:pt idx="99">
                  <c:v>16.050104533967488</c:v>
                </c:pt>
                <c:pt idx="100">
                  <c:v>16.915421076068377</c:v>
                </c:pt>
                <c:pt idx="101">
                  <c:v>17.219302943947685</c:v>
                </c:pt>
                <c:pt idx="102">
                  <c:v>16.889214491107516</c:v>
                </c:pt>
                <c:pt idx="103">
                  <c:v>17.131853975345727</c:v>
                </c:pt>
                <c:pt idx="104">
                  <c:v>17.350788026348596</c:v>
                </c:pt>
                <c:pt idx="105">
                  <c:v>17.05321440295549</c:v>
                </c:pt>
                <c:pt idx="106">
                  <c:v>16.906021170249367</c:v>
                </c:pt>
                <c:pt idx="107">
                  <c:v>16.610338076603391</c:v>
                </c:pt>
                <c:pt idx="108">
                  <c:v>17.220071982181899</c:v>
                </c:pt>
                <c:pt idx="109">
                  <c:v>17.026814982671411</c:v>
                </c:pt>
                <c:pt idx="110">
                  <c:v>16.901122288589907</c:v>
                </c:pt>
                <c:pt idx="111">
                  <c:v>17.257854542603202</c:v>
                </c:pt>
                <c:pt idx="112">
                  <c:v>17.786430487858624</c:v>
                </c:pt>
                <c:pt idx="113">
                  <c:v>17.684360844450161</c:v>
                </c:pt>
                <c:pt idx="114">
                  <c:v>17.589295440864859</c:v>
                </c:pt>
                <c:pt idx="115">
                  <c:v>16.596791133979103</c:v>
                </c:pt>
                <c:pt idx="116">
                  <c:v>16.169702000615306</c:v>
                </c:pt>
                <c:pt idx="117">
                  <c:v>15.482849163344437</c:v>
                </c:pt>
                <c:pt idx="118">
                  <c:v>14.745043493292807</c:v>
                </c:pt>
                <c:pt idx="119">
                  <c:v>14.442991231338443</c:v>
                </c:pt>
                <c:pt idx="120">
                  <c:v>15.428980086469096</c:v>
                </c:pt>
                <c:pt idx="121">
                  <c:v>15.476522332432543</c:v>
                </c:pt>
                <c:pt idx="122">
                  <c:v>15.051623357657389</c:v>
                </c:pt>
                <c:pt idx="123">
                  <c:v>15.408945125474126</c:v>
                </c:pt>
                <c:pt idx="124">
                  <c:v>15.56649523071326</c:v>
                </c:pt>
                <c:pt idx="125">
                  <c:v>15.658211395638155</c:v>
                </c:pt>
                <c:pt idx="126">
                  <c:v>15.617919238645998</c:v>
                </c:pt>
                <c:pt idx="127">
                  <c:v>16.163998509963044</c:v>
                </c:pt>
                <c:pt idx="128">
                  <c:v>17.71126141325653</c:v>
                </c:pt>
                <c:pt idx="129">
                  <c:v>17.71656858982637</c:v>
                </c:pt>
                <c:pt idx="130">
                  <c:v>17.671739174764006</c:v>
                </c:pt>
                <c:pt idx="131">
                  <c:v>18.206303000209942</c:v>
                </c:pt>
                <c:pt idx="132">
                  <c:v>19.016388404225282</c:v>
                </c:pt>
                <c:pt idx="133">
                  <c:v>19.036425040978443</c:v>
                </c:pt>
                <c:pt idx="134">
                  <c:v>19.738054849323024</c:v>
                </c:pt>
                <c:pt idx="135">
                  <c:v>19.943265241638656</c:v>
                </c:pt>
                <c:pt idx="136">
                  <c:v>19.911465213489816</c:v>
                </c:pt>
                <c:pt idx="137">
                  <c:v>19.769284397136751</c:v>
                </c:pt>
                <c:pt idx="138">
                  <c:v>19.211886434505566</c:v>
                </c:pt>
                <c:pt idx="139">
                  <c:v>19.204303803173826</c:v>
                </c:pt>
                <c:pt idx="140">
                  <c:v>18.694271809588209</c:v>
                </c:pt>
                <c:pt idx="141">
                  <c:v>19.040214915324711</c:v>
                </c:pt>
                <c:pt idx="142">
                  <c:v>18.463312690799999</c:v>
                </c:pt>
                <c:pt idx="143">
                  <c:v>18.01300925127574</c:v>
                </c:pt>
                <c:pt idx="144">
                  <c:v>17.656643708098777</c:v>
                </c:pt>
                <c:pt idx="145">
                  <c:v>17.125193854872453</c:v>
                </c:pt>
                <c:pt idx="146">
                  <c:v>16.899589031582327</c:v>
                </c:pt>
                <c:pt idx="147">
                  <c:v>17.102541578254925</c:v>
                </c:pt>
                <c:pt idx="148">
                  <c:v>15.780987310776256</c:v>
                </c:pt>
                <c:pt idx="149">
                  <c:v>15.416503863597695</c:v>
                </c:pt>
                <c:pt idx="150">
                  <c:v>14.349854182760955</c:v>
                </c:pt>
                <c:pt idx="151">
                  <c:v>14.588056535807819</c:v>
                </c:pt>
                <c:pt idx="152">
                  <c:v>15.012069079138767</c:v>
                </c:pt>
                <c:pt idx="153">
                  <c:v>15.271794153520196</c:v>
                </c:pt>
                <c:pt idx="154">
                  <c:v>15.942411400571681</c:v>
                </c:pt>
                <c:pt idx="155">
                  <c:v>15.612694335464946</c:v>
                </c:pt>
                <c:pt idx="156">
                  <c:v>15.739869351948231</c:v>
                </c:pt>
                <c:pt idx="157">
                  <c:v>16.202736596449931</c:v>
                </c:pt>
                <c:pt idx="158">
                  <c:v>17.187622088121937</c:v>
                </c:pt>
                <c:pt idx="159">
                  <c:v>17.434849078052459</c:v>
                </c:pt>
                <c:pt idx="160">
                  <c:v>16.808751920918009</c:v>
                </c:pt>
                <c:pt idx="161">
                  <c:v>16.60631969529253</c:v>
                </c:pt>
                <c:pt idx="162">
                  <c:v>16.289679714916954</c:v>
                </c:pt>
                <c:pt idx="163">
                  <c:v>16.457777072998372</c:v>
                </c:pt>
                <c:pt idx="164">
                  <c:v>16.522315444877218</c:v>
                </c:pt>
                <c:pt idx="165">
                  <c:v>16.502904205708429</c:v>
                </c:pt>
                <c:pt idx="166">
                  <c:v>16.542784447444557</c:v>
                </c:pt>
                <c:pt idx="167">
                  <c:v>16.67246633376773</c:v>
                </c:pt>
                <c:pt idx="168">
                  <c:v>16.524443935162719</c:v>
                </c:pt>
                <c:pt idx="169">
                  <c:v>16.331237693211406</c:v>
                </c:pt>
                <c:pt idx="170">
                  <c:v>16.364625427174801</c:v>
                </c:pt>
                <c:pt idx="171">
                  <c:v>16.3875438236863</c:v>
                </c:pt>
                <c:pt idx="172">
                  <c:v>17.08036955338239</c:v>
                </c:pt>
                <c:pt idx="173">
                  <c:v>17.207413539783385</c:v>
                </c:pt>
                <c:pt idx="174">
                  <c:v>17.546014648740552</c:v>
                </c:pt>
                <c:pt idx="175">
                  <c:v>18.074072547241798</c:v>
                </c:pt>
                <c:pt idx="176">
                  <c:v>18.200335946605463</c:v>
                </c:pt>
                <c:pt idx="177">
                  <c:v>17.944706622466477</c:v>
                </c:pt>
                <c:pt idx="178">
                  <c:v>17.342998991921693</c:v>
                </c:pt>
                <c:pt idx="179">
                  <c:v>16.548415156667964</c:v>
                </c:pt>
                <c:pt idx="180">
                  <c:v>16.576224828568193</c:v>
                </c:pt>
                <c:pt idx="181">
                  <c:v>17.515403352637271</c:v>
                </c:pt>
                <c:pt idx="182">
                  <c:v>17.23236271229861</c:v>
                </c:pt>
                <c:pt idx="183">
                  <c:v>17.643699378130009</c:v>
                </c:pt>
                <c:pt idx="184">
                  <c:v>17.828266894232826</c:v>
                </c:pt>
                <c:pt idx="185">
                  <c:v>17.777578616430464</c:v>
                </c:pt>
                <c:pt idx="186">
                  <c:v>16.63710010339458</c:v>
                </c:pt>
                <c:pt idx="187">
                  <c:v>15.703370546226875</c:v>
                </c:pt>
                <c:pt idx="188">
                  <c:v>16.544339943032018</c:v>
                </c:pt>
                <c:pt idx="189">
                  <c:v>16.438866804725887</c:v>
                </c:pt>
                <c:pt idx="190">
                  <c:v>17.08942524237111</c:v>
                </c:pt>
                <c:pt idx="191">
                  <c:v>16.501404180590082</c:v>
                </c:pt>
                <c:pt idx="192">
                  <c:v>17.026521282380553</c:v>
                </c:pt>
                <c:pt idx="193">
                  <c:v>16.894025883254091</c:v>
                </c:pt>
                <c:pt idx="194">
                  <c:v>16.958030716721037</c:v>
                </c:pt>
                <c:pt idx="195">
                  <c:v>16.696857434734657</c:v>
                </c:pt>
                <c:pt idx="196">
                  <c:v>17.04775512922938</c:v>
                </c:pt>
                <c:pt idx="197">
                  <c:v>17.850497280690604</c:v>
                </c:pt>
                <c:pt idx="198">
                  <c:v>18.651975755820281</c:v>
                </c:pt>
                <c:pt idx="199">
                  <c:v>19.006396010519438</c:v>
                </c:pt>
                <c:pt idx="200">
                  <c:v>19.372370293397797</c:v>
                </c:pt>
                <c:pt idx="201">
                  <c:v>19.028031223902421</c:v>
                </c:pt>
                <c:pt idx="202">
                  <c:v>18.358448098050221</c:v>
                </c:pt>
                <c:pt idx="203">
                  <c:v>18.748757662525499</c:v>
                </c:pt>
                <c:pt idx="204">
                  <c:v>19.249000021813753</c:v>
                </c:pt>
                <c:pt idx="205">
                  <c:v>18.918131888002144</c:v>
                </c:pt>
                <c:pt idx="206">
                  <c:v>18.042174923468679</c:v>
                </c:pt>
                <c:pt idx="207">
                  <c:v>17.705089426411778</c:v>
                </c:pt>
                <c:pt idx="208">
                  <c:v>17.595635274512816</c:v>
                </c:pt>
                <c:pt idx="209">
                  <c:v>19.544817480547994</c:v>
                </c:pt>
                <c:pt idx="210">
                  <c:v>19.858943014167306</c:v>
                </c:pt>
                <c:pt idx="211">
                  <c:v>20.544915179153278</c:v>
                </c:pt>
                <c:pt idx="212">
                  <c:v>20.442732862691301</c:v>
                </c:pt>
                <c:pt idx="213">
                  <c:v>19.947199825773659</c:v>
                </c:pt>
                <c:pt idx="214">
                  <c:v>20.527416324811295</c:v>
                </c:pt>
                <c:pt idx="215">
                  <c:v>21.403631985448182</c:v>
                </c:pt>
                <c:pt idx="216">
                  <c:v>22.932807416487186</c:v>
                </c:pt>
                <c:pt idx="217">
                  <c:v>23.048117549980205</c:v>
                </c:pt>
                <c:pt idx="218">
                  <c:v>23.279682245508731</c:v>
                </c:pt>
                <c:pt idx="219">
                  <c:v>23.152421525686503</c:v>
                </c:pt>
                <c:pt idx="220">
                  <c:v>22.091269360834197</c:v>
                </c:pt>
                <c:pt idx="221">
                  <c:v>21.212091925046842</c:v>
                </c:pt>
                <c:pt idx="222">
                  <c:v>21.561425634523136</c:v>
                </c:pt>
                <c:pt idx="223">
                  <c:v>21.726237373055461</c:v>
                </c:pt>
                <c:pt idx="224">
                  <c:v>20.591140514113789</c:v>
                </c:pt>
                <c:pt idx="225">
                  <c:v>20.153713460686621</c:v>
                </c:pt>
                <c:pt idx="226">
                  <c:v>20.196457520802301</c:v>
                </c:pt>
                <c:pt idx="227">
                  <c:v>18.512649643600206</c:v>
                </c:pt>
                <c:pt idx="228">
                  <c:v>18.674275362444785</c:v>
                </c:pt>
                <c:pt idx="229">
                  <c:v>18.703797417251444</c:v>
                </c:pt>
                <c:pt idx="230">
                  <c:v>18.775793421238379</c:v>
                </c:pt>
                <c:pt idx="231">
                  <c:v>18.936402033322739</c:v>
                </c:pt>
                <c:pt idx="232">
                  <c:v>18.403197016950415</c:v>
                </c:pt>
                <c:pt idx="233">
                  <c:v>17.992711584303983</c:v>
                </c:pt>
                <c:pt idx="234">
                  <c:v>17.689545468952804</c:v>
                </c:pt>
                <c:pt idx="235">
                  <c:v>18.069614666784194</c:v>
                </c:pt>
                <c:pt idx="236">
                  <c:v>17.341874151224715</c:v>
                </c:pt>
                <c:pt idx="237">
                  <c:v>18.102398784556058</c:v>
                </c:pt>
                <c:pt idx="238">
                  <c:v>19.419584603760761</c:v>
                </c:pt>
                <c:pt idx="239">
                  <c:v>20.744051160870846</c:v>
                </c:pt>
                <c:pt idx="240">
                  <c:v>20.978581834536193</c:v>
                </c:pt>
                <c:pt idx="241">
                  <c:v>21.67914984820619</c:v>
                </c:pt>
                <c:pt idx="242">
                  <c:v>22.347583950683855</c:v>
                </c:pt>
                <c:pt idx="243">
                  <c:v>24.409716994827214</c:v>
                </c:pt>
                <c:pt idx="244">
                  <c:v>23.064012684863563</c:v>
                </c:pt>
                <c:pt idx="245">
                  <c:v>25.238466205960346</c:v>
                </c:pt>
                <c:pt idx="246">
                  <c:v>23.144848553708105</c:v>
                </c:pt>
                <c:pt idx="247">
                  <c:v>23.077177713844382</c:v>
                </c:pt>
                <c:pt idx="248">
                  <c:v>22.590468316860239</c:v>
                </c:pt>
                <c:pt idx="249">
                  <c:v>22.252901618408927</c:v>
                </c:pt>
                <c:pt idx="250">
                  <c:v>22.375074777652799</c:v>
                </c:pt>
                <c:pt idx="251">
                  <c:v>21.680215141029688</c:v>
                </c:pt>
                <c:pt idx="252">
                  <c:v>22.340290796033571</c:v>
                </c:pt>
                <c:pt idx="253">
                  <c:v>22.459957452460401</c:v>
                </c:pt>
                <c:pt idx="254">
                  <c:v>22.410652288217346</c:v>
                </c:pt>
                <c:pt idx="255">
                  <c:v>22.823108698497848</c:v>
                </c:pt>
                <c:pt idx="256">
                  <c:v>22.427954493329796</c:v>
                </c:pt>
                <c:pt idx="257">
                  <c:v>21.963742295514621</c:v>
                </c:pt>
                <c:pt idx="258">
                  <c:v>22.385686589401359</c:v>
                </c:pt>
                <c:pt idx="259">
                  <c:v>23.168671834092859</c:v>
                </c:pt>
                <c:pt idx="260">
                  <c:v>22.856566381954494</c:v>
                </c:pt>
                <c:pt idx="261">
                  <c:v>20.604425401859803</c:v>
                </c:pt>
                <c:pt idx="262">
                  <c:v>20.408541255072176</c:v>
                </c:pt>
                <c:pt idx="263">
                  <c:v>19.633232126823831</c:v>
                </c:pt>
                <c:pt idx="264">
                  <c:v>20.318132053828492</c:v>
                </c:pt>
                <c:pt idx="265">
                  <c:v>20.107051517552804</c:v>
                </c:pt>
                <c:pt idx="266">
                  <c:v>19.884560384872831</c:v>
                </c:pt>
                <c:pt idx="267">
                  <c:v>18.980022601826256</c:v>
                </c:pt>
                <c:pt idx="268">
                  <c:v>18.95485872303987</c:v>
                </c:pt>
                <c:pt idx="269">
                  <c:v>17.818551722968504</c:v>
                </c:pt>
                <c:pt idx="270">
                  <c:v>16.918178414766658</c:v>
                </c:pt>
                <c:pt idx="271">
                  <c:v>16.299118790903492</c:v>
                </c:pt>
                <c:pt idx="272">
                  <c:v>15.654359115196911</c:v>
                </c:pt>
                <c:pt idx="273">
                  <c:v>15.252943825778834</c:v>
                </c:pt>
                <c:pt idx="274">
                  <c:v>15.407877534297892</c:v>
                </c:pt>
                <c:pt idx="275">
                  <c:v>16.042894140050141</c:v>
                </c:pt>
                <c:pt idx="276">
                  <c:v>15.861833914033635</c:v>
                </c:pt>
                <c:pt idx="277">
                  <c:v>15.02149838033143</c:v>
                </c:pt>
                <c:pt idx="278">
                  <c:v>15.08193017625886</c:v>
                </c:pt>
                <c:pt idx="279">
                  <c:v>15.565490611691477</c:v>
                </c:pt>
                <c:pt idx="280">
                  <c:v>15.525820896254633</c:v>
                </c:pt>
                <c:pt idx="281">
                  <c:v>15.474433638652648</c:v>
                </c:pt>
                <c:pt idx="282">
                  <c:v>16.036401629624102</c:v>
                </c:pt>
                <c:pt idx="283">
                  <c:v>16.304651978851027</c:v>
                </c:pt>
                <c:pt idx="284">
                  <c:v>16.742600049163684</c:v>
                </c:pt>
                <c:pt idx="285">
                  <c:v>17.633197370821396</c:v>
                </c:pt>
                <c:pt idx="286">
                  <c:v>18.076200223770062</c:v>
                </c:pt>
                <c:pt idx="287">
                  <c:v>18.159679118703199</c:v>
                </c:pt>
                <c:pt idx="288">
                  <c:v>18.459852032455842</c:v>
                </c:pt>
                <c:pt idx="289">
                  <c:v>19.168996375829831</c:v>
                </c:pt>
                <c:pt idx="290">
                  <c:v>19.831506074218417</c:v>
                </c:pt>
                <c:pt idx="291">
                  <c:v>19.482927524711283</c:v>
                </c:pt>
                <c:pt idx="292">
                  <c:v>18.629487509845124</c:v>
                </c:pt>
                <c:pt idx="293">
                  <c:v>18.735862386183531</c:v>
                </c:pt>
                <c:pt idx="294">
                  <c:v>19.205883309548049</c:v>
                </c:pt>
                <c:pt idx="295">
                  <c:v>19.573308430803721</c:v>
                </c:pt>
                <c:pt idx="296">
                  <c:v>19.743492419697777</c:v>
                </c:pt>
                <c:pt idx="297">
                  <c:v>19.897394814329527</c:v>
                </c:pt>
                <c:pt idx="298">
                  <c:v>19.443525693264981</c:v>
                </c:pt>
                <c:pt idx="299">
                  <c:v>19.577960809096112</c:v>
                </c:pt>
                <c:pt idx="300">
                  <c:v>20.13240226080789</c:v>
                </c:pt>
                <c:pt idx="301">
                  <c:v>19.866752563675881</c:v>
                </c:pt>
                <c:pt idx="302">
                  <c:v>19.259453020854107</c:v>
                </c:pt>
                <c:pt idx="303">
                  <c:v>18.876204996115877</c:v>
                </c:pt>
                <c:pt idx="304">
                  <c:v>18.054044460926384</c:v>
                </c:pt>
                <c:pt idx="305">
                  <c:v>18.172666376497499</c:v>
                </c:pt>
                <c:pt idx="306">
                  <c:v>18.195200143513738</c:v>
                </c:pt>
                <c:pt idx="307">
                  <c:v>18.96725147754929</c:v>
                </c:pt>
                <c:pt idx="308">
                  <c:v>19.200993682001346</c:v>
                </c:pt>
                <c:pt idx="309">
                  <c:v>18.095380908869089</c:v>
                </c:pt>
                <c:pt idx="310">
                  <c:v>18.141851654007954</c:v>
                </c:pt>
                <c:pt idx="311">
                  <c:v>17.660003667768656</c:v>
                </c:pt>
                <c:pt idx="312">
                  <c:v>17.218913853705978</c:v>
                </c:pt>
                <c:pt idx="313">
                  <c:v>16.217071288766146</c:v>
                </c:pt>
                <c:pt idx="314">
                  <c:v>14.687545255978645</c:v>
                </c:pt>
                <c:pt idx="315">
                  <c:v>14.669709905602733</c:v>
                </c:pt>
                <c:pt idx="316">
                  <c:v>13.790107153424245</c:v>
                </c:pt>
                <c:pt idx="317">
                  <c:v>13.1442699526732</c:v>
                </c:pt>
                <c:pt idx="318">
                  <c:v>13.585007357961839</c:v>
                </c:pt>
                <c:pt idx="319">
                  <c:v>12.513471604446607</c:v>
                </c:pt>
                <c:pt idx="320">
                  <c:v>12.328569657736628</c:v>
                </c:pt>
                <c:pt idx="321">
                  <c:v>10.831840153050605</c:v>
                </c:pt>
                <c:pt idx="322">
                  <c:v>10.591177559189784</c:v>
                </c:pt>
                <c:pt idx="323">
                  <c:v>11.33330623581117</c:v>
                </c:pt>
                <c:pt idx="324">
                  <c:v>11.902968628266976</c:v>
                </c:pt>
                <c:pt idx="325">
                  <c:v>11.554846295144792</c:v>
                </c:pt>
                <c:pt idx="326">
                  <c:v>11.984662664464292</c:v>
                </c:pt>
                <c:pt idx="327">
                  <c:v>12.448889158370365</c:v>
                </c:pt>
                <c:pt idx="328">
                  <c:v>13.078451355438336</c:v>
                </c:pt>
                <c:pt idx="329">
                  <c:v>13.051684129229992</c:v>
                </c:pt>
                <c:pt idx="330">
                  <c:v>13.345487104834401</c:v>
                </c:pt>
                <c:pt idx="331">
                  <c:v>13.884232895208612</c:v>
                </c:pt>
                <c:pt idx="332">
                  <c:v>13.701442268825105</c:v>
                </c:pt>
                <c:pt idx="333">
                  <c:v>13.690810359178702</c:v>
                </c:pt>
                <c:pt idx="334">
                  <c:v>14.43501409125626</c:v>
                </c:pt>
                <c:pt idx="335">
                  <c:v>14.58248290896244</c:v>
                </c:pt>
                <c:pt idx="336">
                  <c:v>14.764418456441355</c:v>
                </c:pt>
                <c:pt idx="337">
                  <c:v>14.167157516701366</c:v>
                </c:pt>
                <c:pt idx="338">
                  <c:v>14.336058380586218</c:v>
                </c:pt>
                <c:pt idx="339">
                  <c:v>14.645198603086119</c:v>
                </c:pt>
                <c:pt idx="340">
                  <c:v>14.953509786582785</c:v>
                </c:pt>
                <c:pt idx="341">
                  <c:v>15.040444676080998</c:v>
                </c:pt>
                <c:pt idx="342">
                  <c:v>15.231503240497682</c:v>
                </c:pt>
                <c:pt idx="343">
                  <c:v>15.417580706254762</c:v>
                </c:pt>
                <c:pt idx="344">
                  <c:v>15.254446436821178</c:v>
                </c:pt>
                <c:pt idx="345">
                  <c:v>14.988845296121763</c:v>
                </c:pt>
                <c:pt idx="346">
                  <c:v>14.745631176824586</c:v>
                </c:pt>
                <c:pt idx="347">
                  <c:v>14.750638489265036</c:v>
                </c:pt>
                <c:pt idx="348">
                  <c:v>14.547885040564148</c:v>
                </c:pt>
                <c:pt idx="349">
                  <c:v>14.002037903032702</c:v>
                </c:pt>
                <c:pt idx="350">
                  <c:v>14.050006965077825</c:v>
                </c:pt>
                <c:pt idx="351">
                  <c:v>13.559883620820083</c:v>
                </c:pt>
                <c:pt idx="352">
                  <c:v>13.568792287251457</c:v>
                </c:pt>
                <c:pt idx="353">
                  <c:v>13.019657302315942</c:v>
                </c:pt>
                <c:pt idx="354">
                  <c:v>12.342581259985227</c:v>
                </c:pt>
                <c:pt idx="355">
                  <c:v>12.745055150886259</c:v>
                </c:pt>
                <c:pt idx="356">
                  <c:v>12.937161101070854</c:v>
                </c:pt>
                <c:pt idx="357">
                  <c:v>13.918866656445818</c:v>
                </c:pt>
                <c:pt idx="358">
                  <c:v>14.164523175780358</c:v>
                </c:pt>
                <c:pt idx="359">
                  <c:v>13.741478417781554</c:v>
                </c:pt>
                <c:pt idx="360">
                  <c:v>14.049215181401213</c:v>
                </c:pt>
                <c:pt idx="361">
                  <c:v>14.721488469928309</c:v>
                </c:pt>
                <c:pt idx="362">
                  <c:v>14.370623221979539</c:v>
                </c:pt>
                <c:pt idx="363">
                  <c:v>14.75293542032936</c:v>
                </c:pt>
                <c:pt idx="364">
                  <c:v>15.047660591685043</c:v>
                </c:pt>
                <c:pt idx="365">
                  <c:v>15.328355684719286</c:v>
                </c:pt>
                <c:pt idx="366">
                  <c:v>15.083110578700275</c:v>
                </c:pt>
                <c:pt idx="367">
                  <c:v>13.89979066565445</c:v>
                </c:pt>
                <c:pt idx="368">
                  <c:v>12.997953983252444</c:v>
                </c:pt>
                <c:pt idx="369">
                  <c:v>13.066472850619197</c:v>
                </c:pt>
                <c:pt idx="370">
                  <c:v>13.727997586413098</c:v>
                </c:pt>
                <c:pt idx="371">
                  <c:v>13.929258419578241</c:v>
                </c:pt>
                <c:pt idx="372">
                  <c:v>13.794952631845828</c:v>
                </c:pt>
                <c:pt idx="373">
                  <c:v>13.5316343696866</c:v>
                </c:pt>
                <c:pt idx="374">
                  <c:v>13.639769173944176</c:v>
                </c:pt>
                <c:pt idx="375">
                  <c:v>13.654392690553237</c:v>
                </c:pt>
                <c:pt idx="376">
                  <c:v>13.645500685612372</c:v>
                </c:pt>
                <c:pt idx="377">
                  <c:v>13.78541740450253</c:v>
                </c:pt>
                <c:pt idx="378">
                  <c:v>13.802876645015784</c:v>
                </c:pt>
                <c:pt idx="379">
                  <c:v>13.984761763426272</c:v>
                </c:pt>
                <c:pt idx="380">
                  <c:v>13.926285001315872</c:v>
                </c:pt>
                <c:pt idx="381">
                  <c:v>13.905092701178464</c:v>
                </c:pt>
                <c:pt idx="382">
                  <c:v>13.74954101860653</c:v>
                </c:pt>
                <c:pt idx="383">
                  <c:v>13.388999452579634</c:v>
                </c:pt>
                <c:pt idx="384">
                  <c:v>13.148088791761561</c:v>
                </c:pt>
                <c:pt idx="385">
                  <c:v>12.682960516236756</c:v>
                </c:pt>
                <c:pt idx="386">
                  <c:v>12.443453515183656</c:v>
                </c:pt>
                <c:pt idx="387">
                  <c:v>12.433067081795164</c:v>
                </c:pt>
                <c:pt idx="388">
                  <c:v>12.221401061154126</c:v>
                </c:pt>
                <c:pt idx="389">
                  <c:v>11.491962852761223</c:v>
                </c:pt>
                <c:pt idx="390">
                  <c:v>11.534022795459856</c:v>
                </c:pt>
                <c:pt idx="391">
                  <c:v>11.846840543564625</c:v>
                </c:pt>
                <c:pt idx="392">
                  <c:v>11.843316826625969</c:v>
                </c:pt>
                <c:pt idx="393">
                  <c:v>11.471490240312288</c:v>
                </c:pt>
                <c:pt idx="394">
                  <c:v>11.072537845038005</c:v>
                </c:pt>
                <c:pt idx="395">
                  <c:v>11.174040870036791</c:v>
                </c:pt>
                <c:pt idx="396">
                  <c:v>11.636092105046133</c:v>
                </c:pt>
                <c:pt idx="397">
                  <c:v>11.910233879798234</c:v>
                </c:pt>
                <c:pt idx="398">
                  <c:v>11.685526018836825</c:v>
                </c:pt>
                <c:pt idx="399">
                  <c:v>11.522662536200226</c:v>
                </c:pt>
                <c:pt idx="400">
                  <c:v>11.479008694164476</c:v>
                </c:pt>
                <c:pt idx="401">
                  <c:v>11.428715168831882</c:v>
                </c:pt>
                <c:pt idx="402">
                  <c:v>10.694345183040138</c:v>
                </c:pt>
                <c:pt idx="403">
                  <c:v>10.492046265076437</c:v>
                </c:pt>
                <c:pt idx="404">
                  <c:v>10.500497301802129</c:v>
                </c:pt>
                <c:pt idx="405">
                  <c:v>10.612759466126224</c:v>
                </c:pt>
                <c:pt idx="406">
                  <c:v>10.516917642992123</c:v>
                </c:pt>
                <c:pt idx="407">
                  <c:v>10.172217991997867</c:v>
                </c:pt>
                <c:pt idx="408">
                  <c:v>10.359834197757268</c:v>
                </c:pt>
                <c:pt idx="409">
                  <c:v>10.329786209660696</c:v>
                </c:pt>
                <c:pt idx="410">
                  <c:v>10.707013188682813</c:v>
                </c:pt>
                <c:pt idx="411">
                  <c:v>11.401123789000188</c:v>
                </c:pt>
                <c:pt idx="412">
                  <c:v>11.026929876471316</c:v>
                </c:pt>
                <c:pt idx="413">
                  <c:v>11.154262189096341</c:v>
                </c:pt>
                <c:pt idx="414">
                  <c:v>11.113629393949601</c:v>
                </c:pt>
                <c:pt idx="415">
                  <c:v>11.584831641604602</c:v>
                </c:pt>
                <c:pt idx="416">
                  <c:v>12.011570757825893</c:v>
                </c:pt>
                <c:pt idx="417">
                  <c:v>12.549076133220158</c:v>
                </c:pt>
                <c:pt idx="418">
                  <c:v>12.857714453559311</c:v>
                </c:pt>
                <c:pt idx="419">
                  <c:v>12.87844460218599</c:v>
                </c:pt>
                <c:pt idx="420">
                  <c:v>12.543563692516177</c:v>
                </c:pt>
                <c:pt idx="421">
                  <c:v>12.354652326458799</c:v>
                </c:pt>
                <c:pt idx="422">
                  <c:v>12.177052795748487</c:v>
                </c:pt>
                <c:pt idx="423">
                  <c:v>11.906481776593191</c:v>
                </c:pt>
                <c:pt idx="424">
                  <c:v>12.026256671905166</c:v>
                </c:pt>
                <c:pt idx="425">
                  <c:v>11.995961222946587</c:v>
                </c:pt>
                <c:pt idx="426">
                  <c:v>11.791165275254555</c:v>
                </c:pt>
                <c:pt idx="427">
                  <c:v>11.732082638874168</c:v>
                </c:pt>
                <c:pt idx="428">
                  <c:v>11.944552417504479</c:v>
                </c:pt>
                <c:pt idx="429">
                  <c:v>12.045741763370803</c:v>
                </c:pt>
                <c:pt idx="430">
                  <c:v>12.053230403230502</c:v>
                </c:pt>
                <c:pt idx="431">
                  <c:v>11.413559188849495</c:v>
                </c:pt>
                <c:pt idx="432">
                  <c:v>10.992361427383429</c:v>
                </c:pt>
                <c:pt idx="433">
                  <c:v>10.063187738735728</c:v>
                </c:pt>
                <c:pt idx="434">
                  <c:v>10.327157080107877</c:v>
                </c:pt>
                <c:pt idx="435">
                  <c:v>9.6445311972812355</c:v>
                </c:pt>
                <c:pt idx="436">
                  <c:v>9.1389888133735777</c:v>
                </c:pt>
                <c:pt idx="437">
                  <c:v>9.1482202595395847</c:v>
                </c:pt>
                <c:pt idx="438">
                  <c:v>9.003472377228805</c:v>
                </c:pt>
                <c:pt idx="439">
                  <c:v>8.5726804667537806</c:v>
                </c:pt>
                <c:pt idx="440">
                  <c:v>7.950823264217064</c:v>
                </c:pt>
                <c:pt idx="441">
                  <c:v>7.3871337111081479</c:v>
                </c:pt>
                <c:pt idx="442">
                  <c:v>6.7530136047743081</c:v>
                </c:pt>
                <c:pt idx="443">
                  <c:v>6.4125938981198214</c:v>
                </c:pt>
                <c:pt idx="444">
                  <c:v>6.640646028655353</c:v>
                </c:pt>
                <c:pt idx="445">
                  <c:v>6.7843435516302826</c:v>
                </c:pt>
                <c:pt idx="446">
                  <c:v>6.6863557604558963</c:v>
                </c:pt>
                <c:pt idx="447">
                  <c:v>6.5207277305471596</c:v>
                </c:pt>
                <c:pt idx="448">
                  <c:v>6.5823632316210814</c:v>
                </c:pt>
                <c:pt idx="449">
                  <c:v>6.4962913186410569</c:v>
                </c:pt>
                <c:pt idx="450">
                  <c:v>6.3713240938489886</c:v>
                </c:pt>
                <c:pt idx="451">
                  <c:v>6.303073760914593</c:v>
                </c:pt>
                <c:pt idx="452">
                  <c:v>6.1491705624316806</c:v>
                </c:pt>
                <c:pt idx="453">
                  <c:v>6.2905153211913216</c:v>
                </c:pt>
                <c:pt idx="454">
                  <c:v>6.3333274953541556</c:v>
                </c:pt>
                <c:pt idx="455">
                  <c:v>6.1345804112834319</c:v>
                </c:pt>
                <c:pt idx="456">
                  <c:v>6.0984676399501039</c:v>
                </c:pt>
                <c:pt idx="457">
                  <c:v>6.2396927713649788</c:v>
                </c:pt>
                <c:pt idx="458">
                  <c:v>6.3560740048691438</c:v>
                </c:pt>
                <c:pt idx="459">
                  <c:v>6.4561395558192745</c:v>
                </c:pt>
                <c:pt idx="460">
                  <c:v>6.8290022614820316</c:v>
                </c:pt>
                <c:pt idx="461">
                  <c:v>7.0216152147841342</c:v>
                </c:pt>
                <c:pt idx="462">
                  <c:v>7.0528371654463156</c:v>
                </c:pt>
                <c:pt idx="463">
                  <c:v>6.4791311017052786</c:v>
                </c:pt>
                <c:pt idx="464">
                  <c:v>6.5584816720612631</c:v>
                </c:pt>
                <c:pt idx="465">
                  <c:v>6.7947041999493036</c:v>
                </c:pt>
                <c:pt idx="466">
                  <c:v>6.4670225741331349</c:v>
                </c:pt>
                <c:pt idx="467">
                  <c:v>6.1607170337991795</c:v>
                </c:pt>
                <c:pt idx="468">
                  <c:v>5.9896677711394419</c:v>
                </c:pt>
                <c:pt idx="469">
                  <c:v>5.4553476499077753</c:v>
                </c:pt>
                <c:pt idx="470">
                  <c:v>5.7988227275571624</c:v>
                </c:pt>
                <c:pt idx="471">
                  <c:v>5.5998587255061869</c:v>
                </c:pt>
                <c:pt idx="472">
                  <c:v>5.1889504620474973</c:v>
                </c:pt>
                <c:pt idx="473">
                  <c:v>5.0436396804516228</c:v>
                </c:pt>
                <c:pt idx="474">
                  <c:v>5.0805929195407966</c:v>
                </c:pt>
                <c:pt idx="475">
                  <c:v>5.0207010779228591</c:v>
                </c:pt>
                <c:pt idx="476">
                  <c:v>5.2971627701080601</c:v>
                </c:pt>
                <c:pt idx="477">
                  <c:v>5.351177393424158</c:v>
                </c:pt>
                <c:pt idx="478">
                  <c:v>5.1264079309479271</c:v>
                </c:pt>
                <c:pt idx="479">
                  <c:v>4.7842410450832498</c:v>
                </c:pt>
                <c:pt idx="480">
                  <c:v>5.1221841468873759</c:v>
                </c:pt>
                <c:pt idx="481">
                  <c:v>5.274857191205049</c:v>
                </c:pt>
                <c:pt idx="482">
                  <c:v>5.1923481586841769</c:v>
                </c:pt>
                <c:pt idx="483">
                  <c:v>5.2970859227396758</c:v>
                </c:pt>
                <c:pt idx="484">
                  <c:v>5.609469225330777</c:v>
                </c:pt>
                <c:pt idx="485">
                  <c:v>5.2161109609893215</c:v>
                </c:pt>
                <c:pt idx="486">
                  <c:v>5.1977793619054733</c:v>
                </c:pt>
                <c:pt idx="487">
                  <c:v>5.1612948232157327</c:v>
                </c:pt>
                <c:pt idx="488">
                  <c:v>5.3775244254582608</c:v>
                </c:pt>
                <c:pt idx="489">
                  <c:v>5.4792576780533491</c:v>
                </c:pt>
                <c:pt idx="490">
                  <c:v>5.8381969932008948</c:v>
                </c:pt>
                <c:pt idx="491">
                  <c:v>6.1141588494172732</c:v>
                </c:pt>
                <c:pt idx="492">
                  <c:v>6.28708729034713</c:v>
                </c:pt>
                <c:pt idx="493">
                  <c:v>6.461305872696987</c:v>
                </c:pt>
                <c:pt idx="494">
                  <c:v>6.8213872490360474</c:v>
                </c:pt>
                <c:pt idx="495">
                  <c:v>7.2732533902098675</c:v>
                </c:pt>
                <c:pt idx="496">
                  <c:v>7.593467258919385</c:v>
                </c:pt>
                <c:pt idx="497">
                  <c:v>7.5579873517551333</c:v>
                </c:pt>
                <c:pt idx="498">
                  <c:v>7.6020950457740391</c:v>
                </c:pt>
                <c:pt idx="499">
                  <c:v>8.0200306898957834</c:v>
                </c:pt>
                <c:pt idx="500">
                  <c:v>8.2650830022843103</c:v>
                </c:pt>
                <c:pt idx="501">
                  <c:v>8.4321519987619062</c:v>
                </c:pt>
                <c:pt idx="502">
                  <c:v>7.9982537722698446</c:v>
                </c:pt>
                <c:pt idx="503">
                  <c:v>7.9646798649400079</c:v>
                </c:pt>
                <c:pt idx="504">
                  <c:v>8.154200483069161</c:v>
                </c:pt>
                <c:pt idx="505">
                  <c:v>8.5333605790659774</c:v>
                </c:pt>
                <c:pt idx="506">
                  <c:v>8.7007375009785388</c:v>
                </c:pt>
                <c:pt idx="507">
                  <c:v>8.3728096684638196</c:v>
                </c:pt>
                <c:pt idx="508">
                  <c:v>8.0004978675982148</c:v>
                </c:pt>
                <c:pt idx="509">
                  <c:v>7.6718252826730851</c:v>
                </c:pt>
                <c:pt idx="510">
                  <c:v>7.3459851194906536</c:v>
                </c:pt>
                <c:pt idx="511">
                  <c:v>7.441783174217373</c:v>
                </c:pt>
                <c:pt idx="512">
                  <c:v>7.4581838671897964</c:v>
                </c:pt>
                <c:pt idx="513">
                  <c:v>7.3174003956214815</c:v>
                </c:pt>
                <c:pt idx="514">
                  <c:v>7.5463279119162374</c:v>
                </c:pt>
                <c:pt idx="515">
                  <c:v>7.8097391449387459</c:v>
                </c:pt>
                <c:pt idx="516">
                  <c:v>8.0722494460373824</c:v>
                </c:pt>
                <c:pt idx="517">
                  <c:v>8.1620662208503614</c:v>
                </c:pt>
                <c:pt idx="518">
                  <c:v>8.0580770441160912</c:v>
                </c:pt>
                <c:pt idx="519">
                  <c:v>7.9236203483279803</c:v>
                </c:pt>
                <c:pt idx="520">
                  <c:v>7.899698330665295</c:v>
                </c:pt>
                <c:pt idx="521">
                  <c:v>8.0516769463966469</c:v>
                </c:pt>
                <c:pt idx="522">
                  <c:v>8.3777121399718339</c:v>
                </c:pt>
                <c:pt idx="523">
                  <c:v>8.7174183085483286</c:v>
                </c:pt>
                <c:pt idx="524">
                  <c:v>8.5816703752090504</c:v>
                </c:pt>
                <c:pt idx="525">
                  <c:v>8.4194910358724222</c:v>
                </c:pt>
                <c:pt idx="526">
                  <c:v>8.888327361250969</c:v>
                </c:pt>
                <c:pt idx="527">
                  <c:v>9.310639680416374</c:v>
                </c:pt>
                <c:pt idx="528">
                  <c:v>9.6926188522549914</c:v>
                </c:pt>
                <c:pt idx="529">
                  <c:v>9.8308047228195719</c:v>
                </c:pt>
                <c:pt idx="530">
                  <c:v>9.5185375388100262</c:v>
                </c:pt>
                <c:pt idx="531">
                  <c:v>9.4765667879030655</c:v>
                </c:pt>
                <c:pt idx="532">
                  <c:v>9.729007694021325</c:v>
                </c:pt>
                <c:pt idx="533">
                  <c:v>9.7963861804506056</c:v>
                </c:pt>
                <c:pt idx="534">
                  <c:v>9.9639938917877959</c:v>
                </c:pt>
                <c:pt idx="535">
                  <c:v>10.110918458488937</c:v>
                </c:pt>
                <c:pt idx="536">
                  <c:v>10.359247611348501</c:v>
                </c:pt>
                <c:pt idx="537">
                  <c:v>10.718495997022924</c:v>
                </c:pt>
                <c:pt idx="538">
                  <c:v>10.886317440307932</c:v>
                </c:pt>
                <c:pt idx="539">
                  <c:v>11.147365239137249</c:v>
                </c:pt>
                <c:pt idx="540">
                  <c:v>11.340966188506233</c:v>
                </c:pt>
                <c:pt idx="541">
                  <c:v>11.389435672748011</c:v>
                </c:pt>
                <c:pt idx="542">
                  <c:v>10.712352062732487</c:v>
                </c:pt>
                <c:pt idx="543">
                  <c:v>10.39558768595473</c:v>
                </c:pt>
                <c:pt idx="544">
                  <c:v>10.575158463806096</c:v>
                </c:pt>
                <c:pt idx="545">
                  <c:v>11.197979740229957</c:v>
                </c:pt>
                <c:pt idx="546">
                  <c:v>11.869694058481276</c:v>
                </c:pt>
                <c:pt idx="547">
                  <c:v>12.488808219521875</c:v>
                </c:pt>
                <c:pt idx="548">
                  <c:v>12.692614823344716</c:v>
                </c:pt>
                <c:pt idx="549">
                  <c:v>12.426517521583344</c:v>
                </c:pt>
                <c:pt idx="550">
                  <c:v>12.61525121234448</c:v>
                </c:pt>
                <c:pt idx="551">
                  <c:v>13.009052728993128</c:v>
                </c:pt>
                <c:pt idx="552">
                  <c:v>13.185930628677792</c:v>
                </c:pt>
                <c:pt idx="553">
                  <c:v>13.633966132216212</c:v>
                </c:pt>
                <c:pt idx="554">
                  <c:v>14.033257507604487</c:v>
                </c:pt>
                <c:pt idx="555">
                  <c:v>14.488222209157049</c:v>
                </c:pt>
                <c:pt idx="556">
                  <c:v>15.002347055737111</c:v>
                </c:pt>
                <c:pt idx="557">
                  <c:v>15.120333481747522</c:v>
                </c:pt>
                <c:pt idx="558">
                  <c:v>15.82080259447774</c:v>
                </c:pt>
                <c:pt idx="559">
                  <c:v>16.862861852763803</c:v>
                </c:pt>
                <c:pt idx="560">
                  <c:v>17.818723713516423</c:v>
                </c:pt>
                <c:pt idx="561">
                  <c:v>17.537237852261086</c:v>
                </c:pt>
                <c:pt idx="562">
                  <c:v>18.131301434952423</c:v>
                </c:pt>
                <c:pt idx="563">
                  <c:v>18.646624021402523</c:v>
                </c:pt>
                <c:pt idx="564">
                  <c:v>18.806128571700761</c:v>
                </c:pt>
                <c:pt idx="565">
                  <c:v>18.868850519584029</c:v>
                </c:pt>
                <c:pt idx="566">
                  <c:v>19.943417799064534</c:v>
                </c:pt>
                <c:pt idx="567">
                  <c:v>21.257909249487483</c:v>
                </c:pt>
                <c:pt idx="568">
                  <c:v>21.832732178740017</c:v>
                </c:pt>
                <c:pt idx="569">
                  <c:v>20.913421576866696</c:v>
                </c:pt>
                <c:pt idx="570">
                  <c:v>21.081905435296779</c:v>
                </c:pt>
                <c:pt idx="571">
                  <c:v>21.762131502579226</c:v>
                </c:pt>
                <c:pt idx="572">
                  <c:v>23.004649446159227</c:v>
                </c:pt>
                <c:pt idx="573">
                  <c:v>23.578344239585029</c:v>
                </c:pt>
                <c:pt idx="574">
                  <c:v>25.121984571109579</c:v>
                </c:pt>
                <c:pt idx="575">
                  <c:v>25.301591027426131</c:v>
                </c:pt>
                <c:pt idx="576">
                  <c:v>27.083199620832765</c:v>
                </c:pt>
                <c:pt idx="577">
                  <c:v>27.131672798247379</c:v>
                </c:pt>
                <c:pt idx="578">
                  <c:v>27.675748437861873</c:v>
                </c:pt>
                <c:pt idx="579">
                  <c:v>27.568454472898285</c:v>
                </c:pt>
                <c:pt idx="580">
                  <c:v>27.698586875008118</c:v>
                </c:pt>
                <c:pt idx="581">
                  <c:v>27.935467830288676</c:v>
                </c:pt>
                <c:pt idx="582">
                  <c:v>29.933289406842196</c:v>
                </c:pt>
                <c:pt idx="583">
                  <c:v>31.48031324717299</c:v>
                </c:pt>
                <c:pt idx="584">
                  <c:v>32.563788598776689</c:v>
                </c:pt>
                <c:pt idx="585">
                  <c:v>28.961067164354773</c:v>
                </c:pt>
                <c:pt idx="586">
                  <c:v>21.171036000097036</c:v>
                </c:pt>
                <c:pt idx="587">
                  <c:v>22.00737317641833</c:v>
                </c:pt>
                <c:pt idx="588">
                  <c:v>22.31072429433684</c:v>
                </c:pt>
                <c:pt idx="589">
                  <c:v>23.697117749335881</c:v>
                </c:pt>
                <c:pt idx="590">
                  <c:v>24.586607792668854</c:v>
                </c:pt>
                <c:pt idx="591">
                  <c:v>25.843436862018311</c:v>
                </c:pt>
                <c:pt idx="592">
                  <c:v>24.309760633908176</c:v>
                </c:pt>
                <c:pt idx="593">
                  <c:v>21.86689933338948</c:v>
                </c:pt>
                <c:pt idx="594">
                  <c:v>21.548797592546645</c:v>
                </c:pt>
                <c:pt idx="595">
                  <c:v>21.300602241118149</c:v>
                </c:pt>
                <c:pt idx="596">
                  <c:v>21.072581788447316</c:v>
                </c:pt>
                <c:pt idx="597">
                  <c:v>18.214870154658627</c:v>
                </c:pt>
                <c:pt idx="598">
                  <c:v>16.939711377775168</c:v>
                </c:pt>
                <c:pt idx="599">
                  <c:v>16.055001856531323</c:v>
                </c:pt>
                <c:pt idx="600">
                  <c:v>16.705478731547615</c:v>
                </c:pt>
                <c:pt idx="601">
                  <c:v>18.161492436976097</c:v>
                </c:pt>
                <c:pt idx="602">
                  <c:v>18.579561032791293</c:v>
                </c:pt>
                <c:pt idx="603">
                  <c:v>16.872315331609673</c:v>
                </c:pt>
                <c:pt idx="604">
                  <c:v>15.401539999110122</c:v>
                </c:pt>
                <c:pt idx="605">
                  <c:v>15.062476074643259</c:v>
                </c:pt>
                <c:pt idx="606">
                  <c:v>15.516750095516334</c:v>
                </c:pt>
                <c:pt idx="607">
                  <c:v>15.006276602886558</c:v>
                </c:pt>
                <c:pt idx="608">
                  <c:v>12.817745261106893</c:v>
                </c:pt>
                <c:pt idx="609">
                  <c:v>11.145926407660939</c:v>
                </c:pt>
                <c:pt idx="610">
                  <c:v>11.415600295644683</c:v>
                </c:pt>
                <c:pt idx="611">
                  <c:v>9.3060328679683213</c:v>
                </c:pt>
                <c:pt idx="612">
                  <c:v>9.3124064551778485</c:v>
                </c:pt>
                <c:pt idx="613">
                  <c:v>9.3369322510084096</c:v>
                </c:pt>
                <c:pt idx="614">
                  <c:v>9.4130650280122161</c:v>
                </c:pt>
                <c:pt idx="615">
                  <c:v>7.1922331961154891</c:v>
                </c:pt>
                <c:pt idx="616">
                  <c:v>6.3908572898814464</c:v>
                </c:pt>
                <c:pt idx="617">
                  <c:v>5.5650593715289691</c:v>
                </c:pt>
                <c:pt idx="618">
                  <c:v>5.8387636718512059</c:v>
                </c:pt>
                <c:pt idx="619">
                  <c:v>8.834653205181219</c:v>
                </c:pt>
                <c:pt idx="620">
                  <c:v>9.761168564063718</c:v>
                </c:pt>
                <c:pt idx="621">
                  <c:v>8.4786066076890911</c:v>
                </c:pt>
                <c:pt idx="622">
                  <c:v>8.4633095671229057</c:v>
                </c:pt>
                <c:pt idx="623">
                  <c:v>8.2570739991006885</c:v>
                </c:pt>
                <c:pt idx="624">
                  <c:v>8.728046162813536</c:v>
                </c:pt>
                <c:pt idx="625">
                  <c:v>7.8260517513166032</c:v>
                </c:pt>
                <c:pt idx="626">
                  <c:v>7.8746813229431742</c:v>
                </c:pt>
                <c:pt idx="627">
                  <c:v>8.7231016460681179</c:v>
                </c:pt>
                <c:pt idx="628">
                  <c:v>11.249651251932448</c:v>
                </c:pt>
                <c:pt idx="629">
                  <c:v>13.098875517269525</c:v>
                </c:pt>
                <c:pt idx="630">
                  <c:v>13.754304493874539</c:v>
                </c:pt>
                <c:pt idx="631">
                  <c:v>12.999527050367741</c:v>
                </c:pt>
                <c:pt idx="632">
                  <c:v>12.922920614885994</c:v>
                </c:pt>
                <c:pt idx="633">
                  <c:v>11.6962535681437</c:v>
                </c:pt>
                <c:pt idx="634">
                  <c:v>12.011766193389942</c:v>
                </c:pt>
                <c:pt idx="635">
                  <c:v>12.281801622601119</c:v>
                </c:pt>
                <c:pt idx="636">
                  <c:v>13.025119828332382</c:v>
                </c:pt>
                <c:pt idx="637">
                  <c:v>13.926922904274301</c:v>
                </c:pt>
                <c:pt idx="638">
                  <c:v>13.254537629740094</c:v>
                </c:pt>
                <c:pt idx="639">
                  <c:v>13.518389284490102</c:v>
                </c:pt>
                <c:pt idx="640">
                  <c:v>12.181583235024029</c:v>
                </c:pt>
                <c:pt idx="641">
                  <c:v>12.287726483952429</c:v>
                </c:pt>
                <c:pt idx="642">
                  <c:v>11.741524229318248</c:v>
                </c:pt>
                <c:pt idx="643">
                  <c:v>11.315025981829054</c:v>
                </c:pt>
                <c:pt idx="644">
                  <c:v>10.909954083288849</c:v>
                </c:pt>
                <c:pt idx="645">
                  <c:v>11.10835260535173</c:v>
                </c:pt>
                <c:pt idx="646">
                  <c:v>11.448808690205704</c:v>
                </c:pt>
                <c:pt idx="647">
                  <c:v>11.639337566475893</c:v>
                </c:pt>
                <c:pt idx="648">
                  <c:v>11.495907968201605</c:v>
                </c:pt>
                <c:pt idx="649">
                  <c:v>11.087812159055568</c:v>
                </c:pt>
                <c:pt idx="650">
                  <c:v>10.398272404790037</c:v>
                </c:pt>
                <c:pt idx="651">
                  <c:v>11.104210207149528</c:v>
                </c:pt>
                <c:pt idx="652">
                  <c:v>11.985576683480101</c:v>
                </c:pt>
                <c:pt idx="653">
                  <c:v>12.539519324443893</c:v>
                </c:pt>
                <c:pt idx="654">
                  <c:v>13.202137936511015</c:v>
                </c:pt>
                <c:pt idx="655">
                  <c:v>14.10505684666896</c:v>
                </c:pt>
                <c:pt idx="656">
                  <c:v>14.418891702707441</c:v>
                </c:pt>
                <c:pt idx="657">
                  <c:v>14.826232627114099</c:v>
                </c:pt>
                <c:pt idx="658">
                  <c:v>16.129605163251153</c:v>
                </c:pt>
                <c:pt idx="659">
                  <c:v>16.159192714615337</c:v>
                </c:pt>
                <c:pt idx="660">
                  <c:v>17.087359845997259</c:v>
                </c:pt>
                <c:pt idx="661">
                  <c:v>18.104536459517803</c:v>
                </c:pt>
                <c:pt idx="662">
                  <c:v>18.660478203926033</c:v>
                </c:pt>
                <c:pt idx="663">
                  <c:v>18.718999665151504</c:v>
                </c:pt>
                <c:pt idx="664">
                  <c:v>17.750192519328646</c:v>
                </c:pt>
                <c:pt idx="665">
                  <c:v>18.393001065831346</c:v>
                </c:pt>
                <c:pt idx="666">
                  <c:v>19.360464512319137</c:v>
                </c:pt>
                <c:pt idx="667">
                  <c:v>19.623060162983762</c:v>
                </c:pt>
                <c:pt idx="668">
                  <c:v>19.862024243287635</c:v>
                </c:pt>
                <c:pt idx="669">
                  <c:v>20.913091852533128</c:v>
                </c:pt>
                <c:pt idx="670">
                  <c:v>21.499765341024169</c:v>
                </c:pt>
                <c:pt idx="671">
                  <c:v>21.125663548155448</c:v>
                </c:pt>
                <c:pt idx="672">
                  <c:v>21.618741582953515</c:v>
                </c:pt>
                <c:pt idx="673">
                  <c:v>22.244221552805172</c:v>
                </c:pt>
                <c:pt idx="674">
                  <c:v>22.042197016050586</c:v>
                </c:pt>
                <c:pt idx="675">
                  <c:v>20.556579457432864</c:v>
                </c:pt>
                <c:pt idx="676">
                  <c:v>19.474174686572105</c:v>
                </c:pt>
                <c:pt idx="677">
                  <c:v>18.711659960364969</c:v>
                </c:pt>
                <c:pt idx="678">
                  <c:v>19.646723279607627</c:v>
                </c:pt>
                <c:pt idx="679">
                  <c:v>19.806982577380964</c:v>
                </c:pt>
                <c:pt idx="680">
                  <c:v>16.847882862705813</c:v>
                </c:pt>
                <c:pt idx="681">
                  <c:v>14.361659574753363</c:v>
                </c:pt>
                <c:pt idx="682">
                  <c:v>13.158119166486067</c:v>
                </c:pt>
                <c:pt idx="683">
                  <c:v>13.008483033706142</c:v>
                </c:pt>
                <c:pt idx="684">
                  <c:v>13.511461918562421</c:v>
                </c:pt>
                <c:pt idx="685">
                  <c:v>13.26307623646087</c:v>
                </c:pt>
                <c:pt idx="686">
                  <c:v>12.377286234697687</c:v>
                </c:pt>
                <c:pt idx="687">
                  <c:v>11.789517720684184</c:v>
                </c:pt>
                <c:pt idx="688">
                  <c:v>11.992275930545691</c:v>
                </c:pt>
                <c:pt idx="689">
                  <c:v>12.288966307788129</c:v>
                </c:pt>
                <c:pt idx="690">
                  <c:v>14.770328017492066</c:v>
                </c:pt>
                <c:pt idx="691">
                  <c:v>14.903588512604371</c:v>
                </c:pt>
                <c:pt idx="692">
                  <c:v>14.282330508639969</c:v>
                </c:pt>
                <c:pt idx="693">
                  <c:v>16.061147643333442</c:v>
                </c:pt>
                <c:pt idx="694">
                  <c:v>16.149571800715513</c:v>
                </c:pt>
                <c:pt idx="695">
                  <c:v>15.756484438994004</c:v>
                </c:pt>
                <c:pt idx="696">
                  <c:v>15.599634410919286</c:v>
                </c:pt>
                <c:pt idx="697">
                  <c:v>15.664696928954772</c:v>
                </c:pt>
                <c:pt idx="698">
                  <c:v>15.729223743214225</c:v>
                </c:pt>
                <c:pt idx="699">
                  <c:v>13.916994579812403</c:v>
                </c:pt>
                <c:pt idx="700">
                  <c:v>14.502929499657771</c:v>
                </c:pt>
                <c:pt idx="701">
                  <c:v>14.833828921489786</c:v>
                </c:pt>
                <c:pt idx="702">
                  <c:v>15.270952598570259</c:v>
                </c:pt>
                <c:pt idx="703">
                  <c:v>15.120082343333989</c:v>
                </c:pt>
                <c:pt idx="704">
                  <c:v>16.452835577060966</c:v>
                </c:pt>
                <c:pt idx="705">
                  <c:v>16.821204806265637</c:v>
                </c:pt>
                <c:pt idx="706">
                  <c:v>16.599238509946648</c:v>
                </c:pt>
                <c:pt idx="707">
                  <c:v>16.280412901283842</c:v>
                </c:pt>
                <c:pt idx="708">
                  <c:v>16.378480342613674</c:v>
                </c:pt>
                <c:pt idx="709">
                  <c:v>16.216119847731061</c:v>
                </c:pt>
                <c:pt idx="710">
                  <c:v>16.172906305307905</c:v>
                </c:pt>
                <c:pt idx="711">
                  <c:v>16.370988707128788</c:v>
                </c:pt>
                <c:pt idx="712">
                  <c:v>14.138747694800735</c:v>
                </c:pt>
                <c:pt idx="713">
                  <c:v>12.843765598268813</c:v>
                </c:pt>
                <c:pt idx="714">
                  <c:v>13.369884763210061</c:v>
                </c:pt>
                <c:pt idx="715">
                  <c:v>13.649399392391642</c:v>
                </c:pt>
                <c:pt idx="716">
                  <c:v>14.214842598620644</c:v>
                </c:pt>
                <c:pt idx="717">
                  <c:v>14.328290323104957</c:v>
                </c:pt>
                <c:pt idx="718">
                  <c:v>14.636689248763609</c:v>
                </c:pt>
                <c:pt idx="719">
                  <c:v>13.908426122353836</c:v>
                </c:pt>
                <c:pt idx="720">
                  <c:v>13.90415826795083</c:v>
                </c:pt>
                <c:pt idx="721">
                  <c:v>13.002943303402448</c:v>
                </c:pt>
                <c:pt idx="722">
                  <c:v>12.955719822063331</c:v>
                </c:pt>
                <c:pt idx="723">
                  <c:v>12.429370389220784</c:v>
                </c:pt>
                <c:pt idx="724">
                  <c:v>12.037206512481575</c:v>
                </c:pt>
                <c:pt idx="725">
                  <c:v>12.164306590628442</c:v>
                </c:pt>
                <c:pt idx="726">
                  <c:v>12.744996277919581</c:v>
                </c:pt>
                <c:pt idx="727">
                  <c:v>12.463173720387804</c:v>
                </c:pt>
                <c:pt idx="728">
                  <c:v>12.27972927209308</c:v>
                </c:pt>
                <c:pt idx="729">
                  <c:v>11.57781495657408</c:v>
                </c:pt>
                <c:pt idx="730">
                  <c:v>10.911668685916965</c:v>
                </c:pt>
                <c:pt idx="731">
                  <c:v>10.086593309917909</c:v>
                </c:pt>
                <c:pt idx="732">
                  <c:v>10.101686431929256</c:v>
                </c:pt>
                <c:pt idx="733">
                  <c:v>9.6802555917493649</c:v>
                </c:pt>
                <c:pt idx="734">
                  <c:v>9.0034266177609741</c:v>
                </c:pt>
                <c:pt idx="735">
                  <c:v>8.5442557075882632</c:v>
                </c:pt>
                <c:pt idx="736">
                  <c:v>8.5061162596960536</c:v>
                </c:pt>
                <c:pt idx="737">
                  <c:v>8.9054569285180545</c:v>
                </c:pt>
                <c:pt idx="738">
                  <c:v>9.150488900994743</c:v>
                </c:pt>
                <c:pt idx="739">
                  <c:v>9.0128230475642983</c:v>
                </c:pt>
                <c:pt idx="740">
                  <c:v>9.0778298393715033</c:v>
                </c:pt>
                <c:pt idx="741">
                  <c:v>9.5991767493529849</c:v>
                </c:pt>
                <c:pt idx="742">
                  <c:v>9.6613341521716567</c:v>
                </c:pt>
                <c:pt idx="743">
                  <c:v>9.6175141032831757</c:v>
                </c:pt>
                <c:pt idx="744">
                  <c:v>10.15053422043208</c:v>
                </c:pt>
                <c:pt idx="745">
                  <c:v>10.70898299522127</c:v>
                </c:pt>
                <c:pt idx="746">
                  <c:v>10.850541744036802</c:v>
                </c:pt>
                <c:pt idx="747">
                  <c:v>11.039227142939692</c:v>
                </c:pt>
                <c:pt idx="748">
                  <c:v>11.362215800613694</c:v>
                </c:pt>
                <c:pt idx="749">
                  <c:v>11.516744786451232</c:v>
                </c:pt>
                <c:pt idx="750">
                  <c:v>11.774213341781659</c:v>
                </c:pt>
                <c:pt idx="751">
                  <c:v>11.21054590415897</c:v>
                </c:pt>
                <c:pt idx="752">
                  <c:v>11.336281939610291</c:v>
                </c:pt>
                <c:pt idx="753">
                  <c:v>11.187335503326038</c:v>
                </c:pt>
                <c:pt idx="754">
                  <c:v>10.631033673001424</c:v>
                </c:pt>
                <c:pt idx="755">
                  <c:v>10.737360316041077</c:v>
                </c:pt>
                <c:pt idx="756">
                  <c:v>11.052412763977477</c:v>
                </c:pt>
                <c:pt idx="757">
                  <c:v>10.947918887724727</c:v>
                </c:pt>
                <c:pt idx="758">
                  <c:v>11.224693196180684</c:v>
                </c:pt>
                <c:pt idx="759">
                  <c:v>10.938275188239402</c:v>
                </c:pt>
                <c:pt idx="760">
                  <c:v>11.10373693679262</c:v>
                </c:pt>
                <c:pt idx="761">
                  <c:v>11.532785272532506</c:v>
                </c:pt>
                <c:pt idx="762">
                  <c:v>11.738774750180715</c:v>
                </c:pt>
                <c:pt idx="763">
                  <c:v>11.541711674209219</c:v>
                </c:pt>
                <c:pt idx="764">
                  <c:v>11.328560584696469</c:v>
                </c:pt>
                <c:pt idx="765">
                  <c:v>11.583105186279123</c:v>
                </c:pt>
                <c:pt idx="766">
                  <c:v>11.478459198055477</c:v>
                </c:pt>
                <c:pt idx="767">
                  <c:v>11.638683593355125</c:v>
                </c:pt>
                <c:pt idx="768">
                  <c:v>11.960463439806988</c:v>
                </c:pt>
                <c:pt idx="769">
                  <c:v>12.341753548186311</c:v>
                </c:pt>
                <c:pt idx="770">
                  <c:v>12.323310311389328</c:v>
                </c:pt>
                <c:pt idx="771">
                  <c:v>12.631867236563071</c:v>
                </c:pt>
                <c:pt idx="772">
                  <c:v>13.036560628785352</c:v>
                </c:pt>
                <c:pt idx="773">
                  <c:v>13.130223361406049</c:v>
                </c:pt>
                <c:pt idx="774">
                  <c:v>12.867028443009156</c:v>
                </c:pt>
                <c:pt idx="775">
                  <c:v>12.915378562256739</c:v>
                </c:pt>
                <c:pt idx="776">
                  <c:v>13.798264951719782</c:v>
                </c:pt>
                <c:pt idx="777">
                  <c:v>14.374662675391336</c:v>
                </c:pt>
                <c:pt idx="778">
                  <c:v>14.847702661876784</c:v>
                </c:pt>
                <c:pt idx="779">
                  <c:v>15.020347474739962</c:v>
                </c:pt>
                <c:pt idx="780">
                  <c:v>15.623163177761668</c:v>
                </c:pt>
                <c:pt idx="781">
                  <c:v>15.761666525801912</c:v>
                </c:pt>
                <c:pt idx="782">
                  <c:v>15.13487341514254</c:v>
                </c:pt>
                <c:pt idx="783">
                  <c:v>16.040842386215921</c:v>
                </c:pt>
                <c:pt idx="784">
                  <c:v>16.013723170832183</c:v>
                </c:pt>
                <c:pt idx="785">
                  <c:v>15.773186880128748</c:v>
                </c:pt>
                <c:pt idx="786">
                  <c:v>14.508136111909078</c:v>
                </c:pt>
                <c:pt idx="787">
                  <c:v>13.984939309942767</c:v>
                </c:pt>
                <c:pt idx="788">
                  <c:v>11.841267540149641</c:v>
                </c:pt>
                <c:pt idx="789">
                  <c:v>11.387602961765054</c:v>
                </c:pt>
                <c:pt idx="790">
                  <c:v>11.110043656743295</c:v>
                </c:pt>
                <c:pt idx="791">
                  <c:v>11.372779425862708</c:v>
                </c:pt>
                <c:pt idx="792">
                  <c:v>11.469296334735576</c:v>
                </c:pt>
                <c:pt idx="793">
                  <c:v>11.949565314209435</c:v>
                </c:pt>
                <c:pt idx="794">
                  <c:v>11.287903096501282</c:v>
                </c:pt>
                <c:pt idx="795">
                  <c:v>10.90082512639267</c:v>
                </c:pt>
                <c:pt idx="796">
                  <c:v>10.733674273688534</c:v>
                </c:pt>
                <c:pt idx="797">
                  <c:v>11.082715855052095</c:v>
                </c:pt>
                <c:pt idx="798">
                  <c:v>11.696446553354361</c:v>
                </c:pt>
                <c:pt idx="799">
                  <c:v>11.337472355329824</c:v>
                </c:pt>
                <c:pt idx="800">
                  <c:v>10.82746301722883</c:v>
                </c:pt>
                <c:pt idx="801">
                  <c:v>11.132662042754783</c:v>
                </c:pt>
                <c:pt idx="802">
                  <c:v>10.975407324839066</c:v>
                </c:pt>
                <c:pt idx="803">
                  <c:v>10.680912531969186</c:v>
                </c:pt>
                <c:pt idx="804">
                  <c:v>10.419342657320323</c:v>
                </c:pt>
                <c:pt idx="805">
                  <c:v>9.9997611691441772</c:v>
                </c:pt>
                <c:pt idx="806">
                  <c:v>10.18668060948967</c:v>
                </c:pt>
                <c:pt idx="807">
                  <c:v>10.779484482024614</c:v>
                </c:pt>
                <c:pt idx="808">
                  <c:v>11.241032697984432</c:v>
                </c:pt>
                <c:pt idx="809">
                  <c:v>11.583895756523836</c:v>
                </c:pt>
                <c:pt idx="810">
                  <c:v>11.134621739180929</c:v>
                </c:pt>
                <c:pt idx="811">
                  <c:v>10.72355666247813</c:v>
                </c:pt>
                <c:pt idx="812">
                  <c:v>10.553013689399156</c:v>
                </c:pt>
                <c:pt idx="813">
                  <c:v>10.825409809169491</c:v>
                </c:pt>
                <c:pt idx="814">
                  <c:v>10.248096205635569</c:v>
                </c:pt>
                <c:pt idx="815">
                  <c:v>10.159652938900912</c:v>
                </c:pt>
                <c:pt idx="816">
                  <c:v>10.248285758038977</c:v>
                </c:pt>
                <c:pt idx="817">
                  <c:v>9.8725171405700518</c:v>
                </c:pt>
                <c:pt idx="818">
                  <c:v>9.9013324912409164</c:v>
                </c:pt>
                <c:pt idx="819">
                  <c:v>9.7836398675440535</c:v>
                </c:pt>
                <c:pt idx="820">
                  <c:v>9.6922950863958075</c:v>
                </c:pt>
                <c:pt idx="821">
                  <c:v>9.0677189434195267</c:v>
                </c:pt>
                <c:pt idx="822">
                  <c:v>9.6050380933639197</c:v>
                </c:pt>
                <c:pt idx="823">
                  <c:v>9.8513486380792266</c:v>
                </c:pt>
                <c:pt idx="824">
                  <c:v>9.8840483617382837</c:v>
                </c:pt>
                <c:pt idx="825">
                  <c:v>10.169850844772139</c:v>
                </c:pt>
                <c:pt idx="826">
                  <c:v>10.215861011650638</c:v>
                </c:pt>
                <c:pt idx="827">
                  <c:v>10.529330904131141</c:v>
                </c:pt>
                <c:pt idx="828">
                  <c:v>10.745733299747901</c:v>
                </c:pt>
                <c:pt idx="829">
                  <c:v>10.911564066731676</c:v>
                </c:pt>
                <c:pt idx="830">
                  <c:v>10.910946522976248</c:v>
                </c:pt>
                <c:pt idx="831">
                  <c:v>11.17802160095609</c:v>
                </c:pt>
                <c:pt idx="832">
                  <c:v>11.461543104586223</c:v>
                </c:pt>
                <c:pt idx="833">
                  <c:v>11.554126144044282</c:v>
                </c:pt>
                <c:pt idx="834">
                  <c:v>10.539745658930986</c:v>
                </c:pt>
                <c:pt idx="835">
                  <c:v>11.040611670261537</c:v>
                </c:pt>
                <c:pt idx="836">
                  <c:v>11.3373911022773</c:v>
                </c:pt>
                <c:pt idx="837">
                  <c:v>11.662444039105258</c:v>
                </c:pt>
                <c:pt idx="838">
                  <c:v>11.542173388716295</c:v>
                </c:pt>
                <c:pt idx="839">
                  <c:v>11.306665788890761</c:v>
                </c:pt>
                <c:pt idx="840">
                  <c:v>11.895759839437066</c:v>
                </c:pt>
                <c:pt idx="841">
                  <c:v>12.141507370682694</c:v>
                </c:pt>
                <c:pt idx="842">
                  <c:v>11.841626487283097</c:v>
                </c:pt>
                <c:pt idx="843">
                  <c:v>11.951097197083961</c:v>
                </c:pt>
                <c:pt idx="844">
                  <c:v>11.863875406269182</c:v>
                </c:pt>
                <c:pt idx="845">
                  <c:v>11.615664857025182</c:v>
                </c:pt>
                <c:pt idx="846">
                  <c:v>11.778190092457811</c:v>
                </c:pt>
                <c:pt idx="847">
                  <c:v>12.256989084145147</c:v>
                </c:pt>
                <c:pt idx="848">
                  <c:v>12.444953157150044</c:v>
                </c:pt>
                <c:pt idx="849">
                  <c:v>12.309457904118693</c:v>
                </c:pt>
                <c:pt idx="850">
                  <c:v>11.852030617771049</c:v>
                </c:pt>
                <c:pt idx="851">
                  <c:v>12.147072568106788</c:v>
                </c:pt>
                <c:pt idx="852">
                  <c:v>12.527059748172306</c:v>
                </c:pt>
                <c:pt idx="853">
                  <c:v>12.364119350461099</c:v>
                </c:pt>
                <c:pt idx="854">
                  <c:v>12.362339087390373</c:v>
                </c:pt>
                <c:pt idx="855">
                  <c:v>12.24272868326689</c:v>
                </c:pt>
                <c:pt idx="856">
                  <c:v>12.20047876194584</c:v>
                </c:pt>
                <c:pt idx="857">
                  <c:v>12.447881581789371</c:v>
                </c:pt>
                <c:pt idx="858">
                  <c:v>12.669112889622482</c:v>
                </c:pt>
                <c:pt idx="859">
                  <c:v>12.678378236328625</c:v>
                </c:pt>
                <c:pt idx="860">
                  <c:v>12.43467802042551</c:v>
                </c:pt>
                <c:pt idx="861">
                  <c:v>12.131183558686875</c:v>
                </c:pt>
                <c:pt idx="862">
                  <c:v>12.47346976551531</c:v>
                </c:pt>
                <c:pt idx="863">
                  <c:v>12.933964306161373</c:v>
                </c:pt>
                <c:pt idx="864">
                  <c:v>13.010773447995184</c:v>
                </c:pt>
                <c:pt idx="865">
                  <c:v>12.859346880687902</c:v>
                </c:pt>
                <c:pt idx="866">
                  <c:v>12.834819340092499</c:v>
                </c:pt>
                <c:pt idx="867">
                  <c:v>12.163901454006806</c:v>
                </c:pt>
                <c:pt idx="868">
                  <c:v>12.141970791867784</c:v>
                </c:pt>
                <c:pt idx="869">
                  <c:v>11.624407885470086</c:v>
                </c:pt>
                <c:pt idx="870">
                  <c:v>11.750201645310003</c:v>
                </c:pt>
                <c:pt idx="871">
                  <c:v>11.715076201734009</c:v>
                </c:pt>
                <c:pt idx="872">
                  <c:v>11.139349357262923</c:v>
                </c:pt>
                <c:pt idx="873">
                  <c:v>11.391934765421414</c:v>
                </c:pt>
                <c:pt idx="874">
                  <c:v>11.644070268505777</c:v>
                </c:pt>
                <c:pt idx="875">
                  <c:v>11.754449184027296</c:v>
                </c:pt>
                <c:pt idx="876">
                  <c:v>12.002650554927831</c:v>
                </c:pt>
                <c:pt idx="877">
                  <c:v>12.215052485432839</c:v>
                </c:pt>
                <c:pt idx="878">
                  <c:v>12.420105295189973</c:v>
                </c:pt>
                <c:pt idx="879">
                  <c:v>12.907868184060918</c:v>
                </c:pt>
                <c:pt idx="880">
                  <c:v>13.31204223802586</c:v>
                </c:pt>
                <c:pt idx="881">
                  <c:v>13.357885903659</c:v>
                </c:pt>
                <c:pt idx="882">
                  <c:v>13.83300956424533</c:v>
                </c:pt>
                <c:pt idx="883">
                  <c:v>14.042112347320575</c:v>
                </c:pt>
                <c:pt idx="884">
                  <c:v>14.356474143296975</c:v>
                </c:pt>
                <c:pt idx="885">
                  <c:v>14.619231935730564</c:v>
                </c:pt>
                <c:pt idx="886">
                  <c:v>15.117311697434392</c:v>
                </c:pt>
                <c:pt idx="887">
                  <c:v>15.789062002327084</c:v>
                </c:pt>
                <c:pt idx="888">
                  <c:v>15.990781062969837</c:v>
                </c:pt>
                <c:pt idx="889">
                  <c:v>16.437728215987121</c:v>
                </c:pt>
                <c:pt idx="890">
                  <c:v>16.219282945537799</c:v>
                </c:pt>
                <c:pt idx="891">
                  <c:v>16.685266628063509</c:v>
                </c:pt>
                <c:pt idx="892">
                  <c:v>16.518057827257802</c:v>
                </c:pt>
                <c:pt idx="893">
                  <c:v>17.370091963405315</c:v>
                </c:pt>
                <c:pt idx="894">
                  <c:v>18.454031906632878</c:v>
                </c:pt>
                <c:pt idx="895">
                  <c:v>18.222326463047761</c:v>
                </c:pt>
                <c:pt idx="896">
                  <c:v>18.84396065426132</c:v>
                </c:pt>
                <c:pt idx="897">
                  <c:v>17.772325789386102</c:v>
                </c:pt>
                <c:pt idx="898">
                  <c:v>18.835559288273902</c:v>
                </c:pt>
                <c:pt idx="899">
                  <c:v>18.942369035813581</c:v>
                </c:pt>
                <c:pt idx="900">
                  <c:v>18.292585385418899</c:v>
                </c:pt>
                <c:pt idx="901">
                  <c:v>18.266116815127791</c:v>
                </c:pt>
                <c:pt idx="902">
                  <c:v>19.371210099299969</c:v>
                </c:pt>
                <c:pt idx="903">
                  <c:v>19.370593634578505</c:v>
                </c:pt>
                <c:pt idx="904">
                  <c:v>18.544506591754438</c:v>
                </c:pt>
                <c:pt idx="905">
                  <c:v>18.158163846958704</c:v>
                </c:pt>
                <c:pt idx="906">
                  <c:v>18.856797596896797</c:v>
                </c:pt>
                <c:pt idx="907">
                  <c:v>18.670937110186426</c:v>
                </c:pt>
                <c:pt idx="908">
                  <c:v>17.836640796312025</c:v>
                </c:pt>
                <c:pt idx="909">
                  <c:v>17.418952948636136</c:v>
                </c:pt>
                <c:pt idx="910">
                  <c:v>17.12033973662826</c:v>
                </c:pt>
                <c:pt idx="911">
                  <c:v>17.19752272556093</c:v>
                </c:pt>
                <c:pt idx="912">
                  <c:v>16.717780078533011</c:v>
                </c:pt>
                <c:pt idx="913">
                  <c:v>15.843733142229741</c:v>
                </c:pt>
                <c:pt idx="914">
                  <c:v>15.900417108869169</c:v>
                </c:pt>
                <c:pt idx="915">
                  <c:v>16.123704360211757</c:v>
                </c:pt>
                <c:pt idx="916">
                  <c:v>16.598110789114266</c:v>
                </c:pt>
                <c:pt idx="917">
                  <c:v>16.729918872472869</c:v>
                </c:pt>
                <c:pt idx="918">
                  <c:v>16.868882383979798</c:v>
                </c:pt>
                <c:pt idx="919">
                  <c:v>15.868942729452245</c:v>
                </c:pt>
                <c:pt idx="920">
                  <c:v>15.157274488962216</c:v>
                </c:pt>
                <c:pt idx="921">
                  <c:v>14.149451489483539</c:v>
                </c:pt>
                <c:pt idx="922">
                  <c:v>13.736242235298484</c:v>
                </c:pt>
                <c:pt idx="923">
                  <c:v>13.673246057951385</c:v>
                </c:pt>
                <c:pt idx="924">
                  <c:v>13.78843155230763</c:v>
                </c:pt>
                <c:pt idx="925">
                  <c:v>13.784906390337678</c:v>
                </c:pt>
                <c:pt idx="926">
                  <c:v>13.925589923892936</c:v>
                </c:pt>
                <c:pt idx="927">
                  <c:v>13.913501765262779</c:v>
                </c:pt>
                <c:pt idx="928">
                  <c:v>14.323824968409228</c:v>
                </c:pt>
                <c:pt idx="929">
                  <c:v>14.635555551956264</c:v>
                </c:pt>
                <c:pt idx="930">
                  <c:v>14.957457101901129</c:v>
                </c:pt>
                <c:pt idx="931">
                  <c:v>15.544566891165918</c:v>
                </c:pt>
                <c:pt idx="932">
                  <c:v>15.931923184092842</c:v>
                </c:pt>
                <c:pt idx="933">
                  <c:v>16.559803310351569</c:v>
                </c:pt>
                <c:pt idx="934">
                  <c:v>16.988883579386332</c:v>
                </c:pt>
                <c:pt idx="935">
                  <c:v>17.358357365369958</c:v>
                </c:pt>
                <c:pt idx="936">
                  <c:v>17.980339342993386</c:v>
                </c:pt>
                <c:pt idx="937">
                  <c:v>17.759169263611415</c:v>
                </c:pt>
                <c:pt idx="938">
                  <c:v>18.200871845485633</c:v>
                </c:pt>
                <c:pt idx="939">
                  <c:v>18.430753048783416</c:v>
                </c:pt>
                <c:pt idx="940">
                  <c:v>18.69272143959418</c:v>
                </c:pt>
                <c:pt idx="941">
                  <c:v>18.448591397066476</c:v>
                </c:pt>
                <c:pt idx="942">
                  <c:v>19.090533975796507</c:v>
                </c:pt>
                <c:pt idx="943">
                  <c:v>18.958803640750201</c:v>
                </c:pt>
                <c:pt idx="944">
                  <c:v>18.123290556758615</c:v>
                </c:pt>
                <c:pt idx="945">
                  <c:v>18.021962441515424</c:v>
                </c:pt>
                <c:pt idx="946">
                  <c:v>18.07178913057021</c:v>
                </c:pt>
                <c:pt idx="947">
                  <c:v>18.624728977900102</c:v>
                </c:pt>
                <c:pt idx="948">
                  <c:v>18.338284994375559</c:v>
                </c:pt>
                <c:pt idx="949">
                  <c:v>17.545275108945969</c:v>
                </c:pt>
                <c:pt idx="950">
                  <c:v>17.286020720522149</c:v>
                </c:pt>
                <c:pt idx="951">
                  <c:v>17.429766947597201</c:v>
                </c:pt>
                <c:pt idx="952">
                  <c:v>17.256170578727914</c:v>
                </c:pt>
                <c:pt idx="953">
                  <c:v>17.823363817264735</c:v>
                </c:pt>
                <c:pt idx="954">
                  <c:v>17.37680647289811</c:v>
                </c:pt>
                <c:pt idx="955">
                  <c:v>17.582113039577671</c:v>
                </c:pt>
                <c:pt idx="956">
                  <c:v>17.052015467817665</c:v>
                </c:pt>
                <c:pt idx="957">
                  <c:v>16.605104536251027</c:v>
                </c:pt>
                <c:pt idx="958">
                  <c:v>17.146088452419004</c:v>
                </c:pt>
                <c:pt idx="959">
                  <c:v>17.562090833957125</c:v>
                </c:pt>
                <c:pt idx="960">
                  <c:v>18.470416986477176</c:v>
                </c:pt>
                <c:pt idx="961">
                  <c:v>19.234014498298357</c:v>
                </c:pt>
                <c:pt idx="962">
                  <c:v>19.844225272725566</c:v>
                </c:pt>
                <c:pt idx="963">
                  <c:v>20.38284297575477</c:v>
                </c:pt>
                <c:pt idx="964">
                  <c:v>20.598606843297336</c:v>
                </c:pt>
                <c:pt idx="965">
                  <c:v>20.332414551592294</c:v>
                </c:pt>
                <c:pt idx="966">
                  <c:v>20.146643736827318</c:v>
                </c:pt>
                <c:pt idx="967">
                  <c:v>20.941688475215184</c:v>
                </c:pt>
                <c:pt idx="968">
                  <c:v>20.705243044147249</c:v>
                </c:pt>
                <c:pt idx="969">
                  <c:v>20.924190141010786</c:v>
                </c:pt>
                <c:pt idx="970">
                  <c:v>21.857957721959664</c:v>
                </c:pt>
                <c:pt idx="971">
                  <c:v>22.04148019838226</c:v>
                </c:pt>
                <c:pt idx="972">
                  <c:v>21.197931400015225</c:v>
                </c:pt>
                <c:pt idx="973">
                  <c:v>21.451687754873369</c:v>
                </c:pt>
                <c:pt idx="974">
                  <c:v>21.443158568526229</c:v>
                </c:pt>
                <c:pt idx="975">
                  <c:v>20.658336447649031</c:v>
                </c:pt>
                <c:pt idx="976">
                  <c:v>19.089367498116648</c:v>
                </c:pt>
                <c:pt idx="977">
                  <c:v>16.827571244792463</c:v>
                </c:pt>
                <c:pt idx="978">
                  <c:v>17.141325661322785</c:v>
                </c:pt>
                <c:pt idx="979">
                  <c:v>17.571262631045531</c:v>
                </c:pt>
                <c:pt idx="980">
                  <c:v>17.321461147465481</c:v>
                </c:pt>
                <c:pt idx="981">
                  <c:v>16.739820967901331</c:v>
                </c:pt>
                <c:pt idx="982">
                  <c:v>17.854386489497145</c:v>
                </c:pt>
                <c:pt idx="983">
                  <c:v>18.585836118439861</c:v>
                </c:pt>
                <c:pt idx="984">
                  <c:v>19.259231693254055</c:v>
                </c:pt>
                <c:pt idx="985">
                  <c:v>19.469191309671416</c:v>
                </c:pt>
                <c:pt idx="986">
                  <c:v>19.288064606604845</c:v>
                </c:pt>
                <c:pt idx="987">
                  <c:v>20.150077238226988</c:v>
                </c:pt>
                <c:pt idx="988">
                  <c:v>20.50758586495261</c:v>
                </c:pt>
                <c:pt idx="989">
                  <c:v>20.384149993840996</c:v>
                </c:pt>
                <c:pt idx="990">
                  <c:v>19.969231885949643</c:v>
                </c:pt>
                <c:pt idx="991">
                  <c:v>20.472637900527687</c:v>
                </c:pt>
                <c:pt idx="992">
                  <c:v>20.960360090705116</c:v>
                </c:pt>
                <c:pt idx="993">
                  <c:v>20.891344595411496</c:v>
                </c:pt>
                <c:pt idx="994">
                  <c:v>20.72039933533971</c:v>
                </c:pt>
                <c:pt idx="995">
                  <c:v>21.03859937673705</c:v>
                </c:pt>
                <c:pt idx="996">
                  <c:v>21.627216196980932</c:v>
                </c:pt>
                <c:pt idx="997">
                  <c:v>21.832670826710324</c:v>
                </c:pt>
                <c:pt idx="998">
                  <c:v>22.167245585982631</c:v>
                </c:pt>
                <c:pt idx="999">
                  <c:v>22.422192169737173</c:v>
                </c:pt>
                <c:pt idx="1000">
                  <c:v>22.574330769563833</c:v>
                </c:pt>
                <c:pt idx="1001">
                  <c:v>22.300288036082787</c:v>
                </c:pt>
                <c:pt idx="1002">
                  <c:v>22.984351845738395</c:v>
                </c:pt>
                <c:pt idx="1003">
                  <c:v>22.650407292938791</c:v>
                </c:pt>
                <c:pt idx="1004">
                  <c:v>22.892221984231686</c:v>
                </c:pt>
                <c:pt idx="1005">
                  <c:v>23.212154680675336</c:v>
                </c:pt>
                <c:pt idx="1006">
                  <c:v>23.225019793095825</c:v>
                </c:pt>
                <c:pt idx="1007">
                  <c:v>22.752984772787261</c:v>
                </c:pt>
                <c:pt idx="1008">
                  <c:v>23.26933508192247</c:v>
                </c:pt>
                <c:pt idx="1009">
                  <c:v>23.372068272751342</c:v>
                </c:pt>
                <c:pt idx="1010">
                  <c:v>23.253528200034843</c:v>
                </c:pt>
                <c:pt idx="1011">
                  <c:v>23.420551954771298</c:v>
                </c:pt>
                <c:pt idx="1012">
                  <c:v>23.708808308861951</c:v>
                </c:pt>
                <c:pt idx="1013">
                  <c:v>22.38534298645779</c:v>
                </c:pt>
                <c:pt idx="1014">
                  <c:v>22.300781712174434</c:v>
                </c:pt>
                <c:pt idx="1015">
                  <c:v>22.665971845964389</c:v>
                </c:pt>
                <c:pt idx="1016">
                  <c:v>23.37414683164863</c:v>
                </c:pt>
                <c:pt idx="1017">
                  <c:v>23.775745523312697</c:v>
                </c:pt>
                <c:pt idx="1018">
                  <c:v>23.925461156673727</c:v>
                </c:pt>
                <c:pt idx="1019">
                  <c:v>23.694111549106328</c:v>
                </c:pt>
                <c:pt idx="1020">
                  <c:v>24.058483388421752</c:v>
                </c:pt>
                <c:pt idx="1021">
                  <c:v>23.700027145579398</c:v>
                </c:pt>
                <c:pt idx="1022">
                  <c:v>22.611112582289991</c:v>
                </c:pt>
                <c:pt idx="1023">
                  <c:v>23.113696462615827</c:v>
                </c:pt>
                <c:pt idx="1024">
                  <c:v>21.852177976763098</c:v>
                </c:pt>
                <c:pt idx="1025">
                  <c:v>21.555253383226258</c:v>
                </c:pt>
                <c:pt idx="1026">
                  <c:v>21.381702007433418</c:v>
                </c:pt>
                <c:pt idx="1027">
                  <c:v>19.913903864009804</c:v>
                </c:pt>
                <c:pt idx="1028">
                  <c:v>19.161676250615002</c:v>
                </c:pt>
                <c:pt idx="1029">
                  <c:v>18.825409371315676</c:v>
                </c:pt>
                <c:pt idx="1030">
                  <c:v>19.711251211928968</c:v>
                </c:pt>
                <c:pt idx="1031">
                  <c:v>19.736473752791969</c:v>
                </c:pt>
                <c:pt idx="1032">
                  <c:v>20.432242125384281</c:v>
                </c:pt>
                <c:pt idx="1033">
                  <c:v>21.074443163678438</c:v>
                </c:pt>
                <c:pt idx="1034">
                  <c:v>21.4438986020191</c:v>
                </c:pt>
                <c:pt idx="1035">
                  <c:v>21.686025566746242</c:v>
                </c:pt>
                <c:pt idx="1036">
                  <c:v>21.948477389658404</c:v>
                </c:pt>
                <c:pt idx="1037">
                  <c:v>21.552097609793488</c:v>
                </c:pt>
                <c:pt idx="1038">
                  <c:v>21.804196245666365</c:v>
                </c:pt>
                <c:pt idx="1039">
                  <c:v>22.030627049126018</c:v>
                </c:pt>
                <c:pt idx="1040">
                  <c:v>22.21914548866479</c:v>
                </c:pt>
                <c:pt idx="1041">
                  <c:v>22.068199194183887</c:v>
                </c:pt>
                <c:pt idx="1042">
                  <c:v>21.263102968336284</c:v>
                </c:pt>
                <c:pt idx="1043">
                  <c:v>21.751597808723634</c:v>
                </c:pt>
                <c:pt idx="1044">
                  <c:v>21.511535896332187</c:v>
                </c:pt>
                <c:pt idx="1045">
                  <c:v>20.424992376214227</c:v>
                </c:pt>
                <c:pt idx="1046">
                  <c:v>19.9347113082957</c:v>
                </c:pt>
                <c:pt idx="1047">
                  <c:v>21.277356015671742</c:v>
                </c:pt>
                <c:pt idx="1048">
                  <c:v>21.630227142779873</c:v>
                </c:pt>
                <c:pt idx="1049">
                  <c:v>22.004623431346527</c:v>
                </c:pt>
                <c:pt idx="1050">
                  <c:v>21.753537415670941</c:v>
                </c:pt>
                <c:pt idx="1051">
                  <c:v>21.137766793617853</c:v>
                </c:pt>
                <c:pt idx="1052">
                  <c:v>21.680275633292922</c:v>
                </c:pt>
                <c:pt idx="1053">
                  <c:v>22.004606927956882</c:v>
                </c:pt>
                <c:pt idx="1054">
                  <c:v>22.195529227158151</c:v>
                </c:pt>
                <c:pt idx="1055">
                  <c:v>22.277872995434876</c:v>
                </c:pt>
                <c:pt idx="1056">
                  <c:v>21.194968072847153</c:v>
                </c:pt>
                <c:pt idx="1057">
                  <c:v>20.895729901987234</c:v>
                </c:pt>
                <c:pt idx="1058">
                  <c:v>20.202287616481648</c:v>
                </c:pt>
                <c:pt idx="1059">
                  <c:v>20.428608081932154</c:v>
                </c:pt>
                <c:pt idx="1060">
                  <c:v>20.972258271972091</c:v>
                </c:pt>
                <c:pt idx="1061">
                  <c:v>19.713341583757625</c:v>
                </c:pt>
                <c:pt idx="1062">
                  <c:v>18.681708207192759</c:v>
                </c:pt>
                <c:pt idx="1063">
                  <c:v>18.429515590207743</c:v>
                </c:pt>
                <c:pt idx="1064">
                  <c:v>18.398046344676967</c:v>
                </c:pt>
                <c:pt idx="1065">
                  <c:v>18.448662031815349</c:v>
                </c:pt>
                <c:pt idx="1066">
                  <c:v>18.437760084691035</c:v>
                </c:pt>
                <c:pt idx="1067">
                  <c:v>17.326929913742678</c:v>
                </c:pt>
                <c:pt idx="1068">
                  <c:v>17.0905413951402</c:v>
                </c:pt>
                <c:pt idx="1069">
                  <c:v>16.372586787159843</c:v>
                </c:pt>
                <c:pt idx="1070">
                  <c:v>16.531690813943612</c:v>
                </c:pt>
                <c:pt idx="1071">
                  <c:v>15.873067819354054</c:v>
                </c:pt>
                <c:pt idx="1072">
                  <c:v>13.983836060789187</c:v>
                </c:pt>
                <c:pt idx="1073">
                  <c:v>13.799691797725176</c:v>
                </c:pt>
                <c:pt idx="1074">
                  <c:v>13.726499744359762</c:v>
                </c:pt>
                <c:pt idx="1075">
                  <c:v>14.10045651681544</c:v>
                </c:pt>
                <c:pt idx="1076">
                  <c:v>14.842661145242214</c:v>
                </c:pt>
                <c:pt idx="1077">
                  <c:v>15.064185404089628</c:v>
                </c:pt>
                <c:pt idx="1078">
                  <c:v>14.950761908791725</c:v>
                </c:pt>
                <c:pt idx="1079">
                  <c:v>15.873840687205739</c:v>
                </c:pt>
                <c:pt idx="1080">
                  <c:v>16.461793943491937</c:v>
                </c:pt>
                <c:pt idx="1081">
                  <c:v>17.034534781502124</c:v>
                </c:pt>
                <c:pt idx="1082">
                  <c:v>17.402902607188874</c:v>
                </c:pt>
                <c:pt idx="1083">
                  <c:v>17.924110447959603</c:v>
                </c:pt>
                <c:pt idx="1084">
                  <c:v>17.564153279699376</c:v>
                </c:pt>
                <c:pt idx="1085">
                  <c:v>17.083166880070699</c:v>
                </c:pt>
                <c:pt idx="1086">
                  <c:v>16.889414708693355</c:v>
                </c:pt>
                <c:pt idx="1087">
                  <c:v>16.519449443051556</c:v>
                </c:pt>
                <c:pt idx="1088">
                  <c:v>16.856792547835994</c:v>
                </c:pt>
                <c:pt idx="1089">
                  <c:v>16.428862709159468</c:v>
                </c:pt>
                <c:pt idx="1090">
                  <c:v>15.638712654326643</c:v>
                </c:pt>
                <c:pt idx="1091">
                  <c:v>16.603557212925335</c:v>
                </c:pt>
                <c:pt idx="1092">
                  <c:v>17.262996797035171</c:v>
                </c:pt>
                <c:pt idx="1093">
                  <c:v>17.464147605486168</c:v>
                </c:pt>
                <c:pt idx="1094">
                  <c:v>17.805643849614935</c:v>
                </c:pt>
                <c:pt idx="1095">
                  <c:v>17.91516167849829</c:v>
                </c:pt>
                <c:pt idx="1096">
                  <c:v>17.662646200372553</c:v>
                </c:pt>
                <c:pt idx="1097">
                  <c:v>17.640857315740249</c:v>
                </c:pt>
                <c:pt idx="1098">
                  <c:v>17.398690031138166</c:v>
                </c:pt>
                <c:pt idx="1099">
                  <c:v>17.943404688029798</c:v>
                </c:pt>
                <c:pt idx="1100">
                  <c:v>17.613854552912116</c:v>
                </c:pt>
                <c:pt idx="1101">
                  <c:v>17.533183854158551</c:v>
                </c:pt>
                <c:pt idx="1102">
                  <c:v>18.338894714968056</c:v>
                </c:pt>
                <c:pt idx="1103">
                  <c:v>18.645719442073684</c:v>
                </c:pt>
                <c:pt idx="1104">
                  <c:v>18.712530467302432</c:v>
                </c:pt>
                <c:pt idx="1105">
                  <c:v>17.889889599193761</c:v>
                </c:pt>
                <c:pt idx="1106">
                  <c:v>17.412142058290339</c:v>
                </c:pt>
                <c:pt idx="1107">
                  <c:v>16.935740066050826</c:v>
                </c:pt>
                <c:pt idx="1108">
                  <c:v>16.314338759668573</c:v>
                </c:pt>
                <c:pt idx="1109">
                  <c:v>15.808323047681975</c:v>
                </c:pt>
                <c:pt idx="1110">
                  <c:v>15.889518573988784</c:v>
                </c:pt>
                <c:pt idx="1111">
                  <c:v>15.278501094706122</c:v>
                </c:pt>
                <c:pt idx="1112">
                  <c:v>15.475308601805562</c:v>
                </c:pt>
                <c:pt idx="1113">
                  <c:v>15.913516308933382</c:v>
                </c:pt>
                <c:pt idx="1114">
                  <c:v>14.65184515971057</c:v>
                </c:pt>
                <c:pt idx="1115">
                  <c:v>13.493329686205888</c:v>
                </c:pt>
                <c:pt idx="1116">
                  <c:v>13.530721892513951</c:v>
                </c:pt>
                <c:pt idx="1117">
                  <c:v>12.957321280205388</c:v>
                </c:pt>
                <c:pt idx="1118">
                  <c:v>13.310364239140162</c:v>
                </c:pt>
                <c:pt idx="1119">
                  <c:v>12.550411048540909</c:v>
                </c:pt>
                <c:pt idx="1120">
                  <c:v>11.995436947329662</c:v>
                </c:pt>
                <c:pt idx="1121">
                  <c:v>11.888498820079</c:v>
                </c:pt>
                <c:pt idx="1122">
                  <c:v>10.394141805327052</c:v>
                </c:pt>
                <c:pt idx="1123">
                  <c:v>9.8241957231411998</c:v>
                </c:pt>
                <c:pt idx="1124">
                  <c:v>8.680421305646334</c:v>
                </c:pt>
                <c:pt idx="1125">
                  <c:v>8.7449838338095862</c:v>
                </c:pt>
                <c:pt idx="1126">
                  <c:v>8.948984512755608</c:v>
                </c:pt>
                <c:pt idx="1127">
                  <c:v>8.289060055923084</c:v>
                </c:pt>
                <c:pt idx="1128">
                  <c:v>8.9209955084042551</c:v>
                </c:pt>
                <c:pt idx="1129">
                  <c:v>9.7622467161664712</c:v>
                </c:pt>
                <c:pt idx="1130">
                  <c:v>10.163796767444039</c:v>
                </c:pt>
                <c:pt idx="1131">
                  <c:v>10.233076136605918</c:v>
                </c:pt>
                <c:pt idx="1132">
                  <c:v>10.818139119335809</c:v>
                </c:pt>
                <c:pt idx="1133">
                  <c:v>11.011354609247668</c:v>
                </c:pt>
                <c:pt idx="1134">
                  <c:v>10.90276704823858</c:v>
                </c:pt>
                <c:pt idx="1135">
                  <c:v>10.08976959332802</c:v>
                </c:pt>
                <c:pt idx="1136">
                  <c:v>9.9189053565594225</c:v>
                </c:pt>
                <c:pt idx="1137">
                  <c:v>10.327599777501112</c:v>
                </c:pt>
                <c:pt idx="1138">
                  <c:v>10.435859457947895</c:v>
                </c:pt>
                <c:pt idx="1139">
                  <c:v>10.250368416256835</c:v>
                </c:pt>
                <c:pt idx="1140">
                  <c:v>11.185051362622149</c:v>
                </c:pt>
                <c:pt idx="1141">
                  <c:v>11.586092994449688</c:v>
                </c:pt>
                <c:pt idx="1142">
                  <c:v>11.631754403566505</c:v>
                </c:pt>
                <c:pt idx="1143">
                  <c:v>11.689164132206368</c:v>
                </c:pt>
                <c:pt idx="1144">
                  <c:v>11.53205358560942</c:v>
                </c:pt>
                <c:pt idx="1145">
                  <c:v>11.5438416314171</c:v>
                </c:pt>
                <c:pt idx="1146">
                  <c:v>11.757490488689907</c:v>
                </c:pt>
                <c:pt idx="1147">
                  <c:v>11.597986002509247</c:v>
                </c:pt>
                <c:pt idx="1148">
                  <c:v>11.805990949539789</c:v>
                </c:pt>
                <c:pt idx="1149">
                  <c:v>11.345696136316697</c:v>
                </c:pt>
                <c:pt idx="1150">
                  <c:v>11.248855860507961</c:v>
                </c:pt>
                <c:pt idx="1151">
                  <c:v>11.597589726582942</c:v>
                </c:pt>
                <c:pt idx="1152">
                  <c:v>11.437961346787551</c:v>
                </c:pt>
                <c:pt idx="1153">
                  <c:v>11.014841854222775</c:v>
                </c:pt>
                <c:pt idx="1154">
                  <c:v>10.89574651166274</c:v>
                </c:pt>
                <c:pt idx="1155">
                  <c:v>10.636037409141357</c:v>
                </c:pt>
                <c:pt idx="1156">
                  <c:v>10.548486693556997</c:v>
                </c:pt>
                <c:pt idx="1157">
                  <c:v>10.530023959090757</c:v>
                </c:pt>
                <c:pt idx="1158">
                  <c:v>10.567692447775407</c:v>
                </c:pt>
                <c:pt idx="1159">
                  <c:v>10.268385666710998</c:v>
                </c:pt>
                <c:pt idx="1160">
                  <c:v>10.067742820070704</c:v>
                </c:pt>
                <c:pt idx="1161">
                  <c:v>9.7666662995565456</c:v>
                </c:pt>
                <c:pt idx="1162">
                  <c:v>9.7662999836601987</c:v>
                </c:pt>
                <c:pt idx="1163">
                  <c:v>9.6782665825359206</c:v>
                </c:pt>
                <c:pt idx="1164">
                  <c:v>9.2414622609346875</c:v>
                </c:pt>
                <c:pt idx="1165">
                  <c:v>9.0452635707047371</c:v>
                </c:pt>
                <c:pt idx="1166">
                  <c:v>8.9504200776338916</c:v>
                </c:pt>
                <c:pt idx="1167">
                  <c:v>9.2625887208668427</c:v>
                </c:pt>
                <c:pt idx="1168">
                  <c:v>9.634910728598447</c:v>
                </c:pt>
                <c:pt idx="1169">
                  <c:v>9.5496789810417351</c:v>
                </c:pt>
                <c:pt idx="1170">
                  <c:v>9.4255240477873592</c:v>
                </c:pt>
                <c:pt idx="1171">
                  <c:v>10.023970854003753</c:v>
                </c:pt>
                <c:pt idx="1172">
                  <c:v>9.9418874730044102</c:v>
                </c:pt>
                <c:pt idx="1173">
                  <c:v>9.5336083582088325</c:v>
                </c:pt>
                <c:pt idx="1174">
                  <c:v>8.9284189022931493</c:v>
                </c:pt>
                <c:pt idx="1175">
                  <c:v>9.0119418191338312</c:v>
                </c:pt>
                <c:pt idx="1176">
                  <c:v>9.257636919139971</c:v>
                </c:pt>
                <c:pt idx="1177">
                  <c:v>9.0037403710456303</c:v>
                </c:pt>
                <c:pt idx="1178">
                  <c:v>9.0707850296607617</c:v>
                </c:pt>
                <c:pt idx="1179">
                  <c:v>9.1330635662174142</c:v>
                </c:pt>
                <c:pt idx="1180">
                  <c:v>8.7943832898149559</c:v>
                </c:pt>
                <c:pt idx="1181">
                  <c:v>8.853937764693951</c:v>
                </c:pt>
                <c:pt idx="1182">
                  <c:v>8.8274980455423613</c:v>
                </c:pt>
                <c:pt idx="1183">
                  <c:v>9.1271657972150315</c:v>
                </c:pt>
                <c:pt idx="1184">
                  <c:v>9.1127589907409536</c:v>
                </c:pt>
                <c:pt idx="1185">
                  <c:v>8.6818433068993084</c:v>
                </c:pt>
                <c:pt idx="1186">
                  <c:v>8.518784302983553</c:v>
                </c:pt>
                <c:pt idx="1187">
                  <c:v>8.7452044046692876</c:v>
                </c:pt>
                <c:pt idx="1188">
                  <c:v>8.8509341807291033</c:v>
                </c:pt>
                <c:pt idx="1189">
                  <c:v>9.0544760921925143</c:v>
                </c:pt>
                <c:pt idx="1190">
                  <c:v>8.0811509007854951</c:v>
                </c:pt>
                <c:pt idx="1191">
                  <c:v>7.8440245047192141</c:v>
                </c:pt>
                <c:pt idx="1192">
                  <c:v>8.1042258071764905</c:v>
                </c:pt>
                <c:pt idx="1193">
                  <c:v>8.5120779623067371</c:v>
                </c:pt>
                <c:pt idx="1194">
                  <c:v>8.880865527295839</c:v>
                </c:pt>
                <c:pt idx="1195">
                  <c:v>9.0710059816183772</c:v>
                </c:pt>
                <c:pt idx="1196">
                  <c:v>9.1960401317432368</c:v>
                </c:pt>
                <c:pt idx="1197">
                  <c:v>9.3578410467571089</c:v>
                </c:pt>
                <c:pt idx="1198">
                  <c:v>9.6540436632333844</c:v>
                </c:pt>
                <c:pt idx="1199">
                  <c:v>9.3899020849217365</c:v>
                </c:pt>
                <c:pt idx="1200">
                  <c:v>9.2594045308779513</c:v>
                </c:pt>
                <c:pt idx="1201">
                  <c:v>8.8298993538313031</c:v>
                </c:pt>
                <c:pt idx="1202">
                  <c:v>9.0810968838546238</c:v>
                </c:pt>
                <c:pt idx="1203">
                  <c:v>9.0855612307887412</c:v>
                </c:pt>
                <c:pt idx="1204">
                  <c:v>8.8184834665480665</c:v>
                </c:pt>
                <c:pt idx="1205">
                  <c:v>8.7653407443049254</c:v>
                </c:pt>
                <c:pt idx="1206">
                  <c:v>8.4453194678755104</c:v>
                </c:pt>
                <c:pt idx="1207">
                  <c:v>8.3998063165664387</c:v>
                </c:pt>
                <c:pt idx="1208">
                  <c:v>7.5811630519231548</c:v>
                </c:pt>
                <c:pt idx="1209">
                  <c:v>7.649141713319211</c:v>
                </c:pt>
                <c:pt idx="1210">
                  <c:v>7.8107525657161094</c:v>
                </c:pt>
                <c:pt idx="1211">
                  <c:v>7.8325621371418954</c:v>
                </c:pt>
                <c:pt idx="1212">
                  <c:v>7.3886599733759937</c:v>
                </c:pt>
                <c:pt idx="1213">
                  <c:v>7.181823450546732</c:v>
                </c:pt>
                <c:pt idx="1214">
                  <c:v>6.9506737935360308</c:v>
                </c:pt>
                <c:pt idx="1215">
                  <c:v>7.2590726254261462</c:v>
                </c:pt>
                <c:pt idx="1216">
                  <c:v>7.1926124844646244</c:v>
                </c:pt>
                <c:pt idx="1217">
                  <c:v>6.6921339881975896</c:v>
                </c:pt>
                <c:pt idx="1218">
                  <c:v>6.6386531002087592</c:v>
                </c:pt>
                <c:pt idx="1219">
                  <c:v>6.6434227521660887</c:v>
                </c:pt>
                <c:pt idx="1220">
                  <c:v>7.3988382003233069</c:v>
                </c:pt>
                <c:pt idx="1221">
                  <c:v>7.9998409945345861</c:v>
                </c:pt>
                <c:pt idx="1222">
                  <c:v>8.3474769381554275</c:v>
                </c:pt>
                <c:pt idx="1223">
                  <c:v>8.467738401400478</c:v>
                </c:pt>
                <c:pt idx="1224">
                  <c:v>8.7567832241347432</c:v>
                </c:pt>
                <c:pt idx="1225">
                  <c:v>8.9104934366241189</c:v>
                </c:pt>
                <c:pt idx="1226">
                  <c:v>9.2328297051905235</c:v>
                </c:pt>
                <c:pt idx="1227">
                  <c:v>9.5315812841604117</c:v>
                </c:pt>
                <c:pt idx="1228">
                  <c:v>9.8744565046683981</c:v>
                </c:pt>
                <c:pt idx="1229">
                  <c:v>10.000117903130022</c:v>
                </c:pt>
                <c:pt idx="1230">
                  <c:v>10.014475995571026</c:v>
                </c:pt>
                <c:pt idx="1231">
                  <c:v>9.7280569356652098</c:v>
                </c:pt>
                <c:pt idx="1232">
                  <c:v>9.9842024580287756</c:v>
                </c:pt>
                <c:pt idx="1233">
                  <c:v>10.003391799449625</c:v>
                </c:pt>
                <c:pt idx="1234">
                  <c:v>9.8535816493642816</c:v>
                </c:pt>
                <c:pt idx="1235">
                  <c:v>9.8150109036086715</c:v>
                </c:pt>
                <c:pt idx="1236">
                  <c:v>9.8949318092025358</c:v>
                </c:pt>
                <c:pt idx="1237">
                  <c:v>9.3245296457279849</c:v>
                </c:pt>
                <c:pt idx="1238">
                  <c:v>9.3267470665082453</c:v>
                </c:pt>
                <c:pt idx="1239">
                  <c:v>9.3056434045948233</c:v>
                </c:pt>
                <c:pt idx="1240">
                  <c:v>9.2318318168960474</c:v>
                </c:pt>
                <c:pt idx="1241">
                  <c:v>9.0101855122910077</c:v>
                </c:pt>
                <c:pt idx="1242">
                  <c:v>8.8683022140433039</c:v>
                </c:pt>
                <c:pt idx="1243">
                  <c:v>9.6230632573731718</c:v>
                </c:pt>
                <c:pt idx="1244">
                  <c:v>9.6873413136280853</c:v>
                </c:pt>
                <c:pt idx="1245">
                  <c:v>9.5950707030485063</c:v>
                </c:pt>
                <c:pt idx="1246">
                  <c:v>9.6919732217830887</c:v>
                </c:pt>
                <c:pt idx="1247">
                  <c:v>9.5950548011334593</c:v>
                </c:pt>
                <c:pt idx="1248">
                  <c:v>9.9970011777304535</c:v>
                </c:pt>
                <c:pt idx="1249">
                  <c:v>10.494935172607079</c:v>
                </c:pt>
                <c:pt idx="1250">
                  <c:v>10.373217214924731</c:v>
                </c:pt>
                <c:pt idx="1251">
                  <c:v>10.397118719816817</c:v>
                </c:pt>
                <c:pt idx="1252">
                  <c:v>10.608120467860093</c:v>
                </c:pt>
                <c:pt idx="1253">
                  <c:v>10.810049845861213</c:v>
                </c:pt>
                <c:pt idx="1254">
                  <c:v>10.997563956793378</c:v>
                </c:pt>
                <c:pt idx="1255">
                  <c:v>10.73879980887728</c:v>
                </c:pt>
                <c:pt idx="1256">
                  <c:v>10.471234661697546</c:v>
                </c:pt>
                <c:pt idx="1257">
                  <c:v>10.552516982943745</c:v>
                </c:pt>
                <c:pt idx="1258">
                  <c:v>11.164611128667463</c:v>
                </c:pt>
                <c:pt idx="1259">
                  <c:v>11.690521474467591</c:v>
                </c:pt>
                <c:pt idx="1260">
                  <c:v>11.715007584487978</c:v>
                </c:pt>
                <c:pt idx="1261">
                  <c:v>12.388219099418118</c:v>
                </c:pt>
                <c:pt idx="1262">
                  <c:v>13.189022981532711</c:v>
                </c:pt>
                <c:pt idx="1263">
                  <c:v>13.552504172869472</c:v>
                </c:pt>
                <c:pt idx="1264">
                  <c:v>13.560046199232332</c:v>
                </c:pt>
                <c:pt idx="1265">
                  <c:v>13.88868862645711</c:v>
                </c:pt>
                <c:pt idx="1266">
                  <c:v>13.619995534083802</c:v>
                </c:pt>
                <c:pt idx="1267">
                  <c:v>13.887667550866052</c:v>
                </c:pt>
                <c:pt idx="1268">
                  <c:v>13.46731431297713</c:v>
                </c:pt>
                <c:pt idx="1269">
                  <c:v>13.425918860857355</c:v>
                </c:pt>
                <c:pt idx="1270">
                  <c:v>13.872985596138598</c:v>
                </c:pt>
                <c:pt idx="1271">
                  <c:v>14.085139814743306</c:v>
                </c:pt>
                <c:pt idx="1272">
                  <c:v>14.922208103718939</c:v>
                </c:pt>
                <c:pt idx="1273">
                  <c:v>15.822318142836449</c:v>
                </c:pt>
                <c:pt idx="1274">
                  <c:v>16.433343976069917</c:v>
                </c:pt>
                <c:pt idx="1275">
                  <c:v>16.19653445322087</c:v>
                </c:pt>
                <c:pt idx="1276">
                  <c:v>16.160311952655732</c:v>
                </c:pt>
                <c:pt idx="1277">
                  <c:v>16.825207307878706</c:v>
                </c:pt>
                <c:pt idx="1278">
                  <c:v>17.306004390512218</c:v>
                </c:pt>
                <c:pt idx="1279">
                  <c:v>18.326907245856333</c:v>
                </c:pt>
                <c:pt idx="1280">
                  <c:v>17.675620449938208</c:v>
                </c:pt>
                <c:pt idx="1281">
                  <c:v>15.530055563627302</c:v>
                </c:pt>
                <c:pt idx="1282">
                  <c:v>13.590885143189075</c:v>
                </c:pt>
                <c:pt idx="1283">
                  <c:v>13.389028514426952</c:v>
                </c:pt>
                <c:pt idx="1284">
                  <c:v>13.898336683569122</c:v>
                </c:pt>
                <c:pt idx="1285">
                  <c:v>14.298270962469511</c:v>
                </c:pt>
                <c:pt idx="1286">
                  <c:v>14.668946811103449</c:v>
                </c:pt>
                <c:pt idx="1287">
                  <c:v>14.433316420838933</c:v>
                </c:pt>
                <c:pt idx="1288">
                  <c:v>14.031891348027763</c:v>
                </c:pt>
                <c:pt idx="1289">
                  <c:v>14.766468647879606</c:v>
                </c:pt>
                <c:pt idx="1290">
                  <c:v>14.608315717522087</c:v>
                </c:pt>
                <c:pt idx="1291">
                  <c:v>14.24494631067564</c:v>
                </c:pt>
                <c:pt idx="1292">
                  <c:v>14.369428776140152</c:v>
                </c:pt>
                <c:pt idx="1293">
                  <c:v>14.811450153277718</c:v>
                </c:pt>
                <c:pt idx="1294">
                  <c:v>14.445530680872883</c:v>
                </c:pt>
                <c:pt idx="1295">
                  <c:v>14.702086748571995</c:v>
                </c:pt>
                <c:pt idx="1296">
                  <c:v>15.088072442713282</c:v>
                </c:pt>
                <c:pt idx="1297">
                  <c:v>15.467060462734748</c:v>
                </c:pt>
                <c:pt idx="1298">
                  <c:v>15.298969108882357</c:v>
                </c:pt>
                <c:pt idx="1299">
                  <c:v>15.686742656144579</c:v>
                </c:pt>
                <c:pt idx="1300">
                  <c:v>16.186353538544548</c:v>
                </c:pt>
                <c:pt idx="1301">
                  <c:v>16.641904235808585</c:v>
                </c:pt>
                <c:pt idx="1302">
                  <c:v>17.013407650499129</c:v>
                </c:pt>
                <c:pt idx="1303">
                  <c:v>17.734251436577321</c:v>
                </c:pt>
                <c:pt idx="1304">
                  <c:v>17.714220678979078</c:v>
                </c:pt>
                <c:pt idx="1305">
                  <c:v>17.640853852797942</c:v>
                </c:pt>
                <c:pt idx="1306">
                  <c:v>17.242369266947424</c:v>
                </c:pt>
                <c:pt idx="1307">
                  <c:v>17.650212904947324</c:v>
                </c:pt>
                <c:pt idx="1308">
                  <c:v>17.048843606878268</c:v>
                </c:pt>
                <c:pt idx="1309">
                  <c:v>16.508093516490288</c:v>
                </c:pt>
                <c:pt idx="1310">
                  <c:v>16.83374823348095</c:v>
                </c:pt>
                <c:pt idx="1311">
                  <c:v>16.813913898735763</c:v>
                </c:pt>
                <c:pt idx="1312">
                  <c:v>17.392413588645002</c:v>
                </c:pt>
                <c:pt idx="1313">
                  <c:v>17.81708282165301</c:v>
                </c:pt>
                <c:pt idx="1314">
                  <c:v>17.747171587070245</c:v>
                </c:pt>
                <c:pt idx="1315">
                  <c:v>16.16833475650898</c:v>
                </c:pt>
                <c:pt idx="1316">
                  <c:v>15.301285443522634</c:v>
                </c:pt>
                <c:pt idx="1317">
                  <c:v>14.818147965500808</c:v>
                </c:pt>
                <c:pt idx="1318">
                  <c:v>15.187607599503197</c:v>
                </c:pt>
                <c:pt idx="1319">
                  <c:v>15.846314974728768</c:v>
                </c:pt>
                <c:pt idx="1320">
                  <c:v>15.606190118802369</c:v>
                </c:pt>
                <c:pt idx="1321">
                  <c:v>17.354664745205113</c:v>
                </c:pt>
                <c:pt idx="1322">
                  <c:v>17.818620083397384</c:v>
                </c:pt>
                <c:pt idx="1323">
                  <c:v>18.155345895198028</c:v>
                </c:pt>
                <c:pt idx="1324">
                  <c:v>18.03543091100406</c:v>
                </c:pt>
                <c:pt idx="1325">
                  <c:v>18.015227044688334</c:v>
                </c:pt>
                <c:pt idx="1326">
                  <c:v>18.103452345519752</c:v>
                </c:pt>
                <c:pt idx="1327">
                  <c:v>18.512258455337722</c:v>
                </c:pt>
                <c:pt idx="1328">
                  <c:v>18.357282591774329</c:v>
                </c:pt>
                <c:pt idx="1329">
                  <c:v>18.34918799200199</c:v>
                </c:pt>
                <c:pt idx="1330">
                  <c:v>18.288868169301345</c:v>
                </c:pt>
                <c:pt idx="1331">
                  <c:v>18.44165231351273</c:v>
                </c:pt>
                <c:pt idx="1332">
                  <c:v>19.77306821146265</c:v>
                </c:pt>
                <c:pt idx="1333">
                  <c:v>19.582982970386748</c:v>
                </c:pt>
                <c:pt idx="1334">
                  <c:v>19.283561861298562</c:v>
                </c:pt>
                <c:pt idx="1335">
                  <c:v>19.301229507881054</c:v>
                </c:pt>
                <c:pt idx="1336">
                  <c:v>19.662279795641702</c:v>
                </c:pt>
                <c:pt idx="1337">
                  <c:v>19.315365967644603</c:v>
                </c:pt>
                <c:pt idx="1338">
                  <c:v>19.620740694824416</c:v>
                </c:pt>
                <c:pt idx="1339">
                  <c:v>19.72213749835154</c:v>
                </c:pt>
                <c:pt idx="1340">
                  <c:v>19.708766424745313</c:v>
                </c:pt>
                <c:pt idx="1341">
                  <c:v>19.370271076906977</c:v>
                </c:pt>
                <c:pt idx="1342">
                  <c:v>19.833656038801234</c:v>
                </c:pt>
                <c:pt idx="1343">
                  <c:v>20.448606721242971</c:v>
                </c:pt>
                <c:pt idx="1344">
                  <c:v>20.323410802995717</c:v>
                </c:pt>
                <c:pt idx="1345">
                  <c:v>20.545336792900454</c:v>
                </c:pt>
                <c:pt idx="1346">
                  <c:v>20.855200148690923</c:v>
                </c:pt>
                <c:pt idx="1347">
                  <c:v>20.45736201664219</c:v>
                </c:pt>
                <c:pt idx="1348">
                  <c:v>20.51760563376487</c:v>
                </c:pt>
                <c:pt idx="1349">
                  <c:v>20.608357012960205</c:v>
                </c:pt>
                <c:pt idx="1350">
                  <c:v>20.564596413297142</c:v>
                </c:pt>
                <c:pt idx="1351">
                  <c:v>20.81222754662739</c:v>
                </c:pt>
                <c:pt idx="1352">
                  <c:v>20.993501005229131</c:v>
                </c:pt>
                <c:pt idx="1353">
                  <c:v>21.109178247475128</c:v>
                </c:pt>
                <c:pt idx="1354">
                  <c:v>21.03790118960638</c:v>
                </c:pt>
                <c:pt idx="1355">
                  <c:v>21.164732079814652</c:v>
                </c:pt>
                <c:pt idx="1356">
                  <c:v>21.411974913826541</c:v>
                </c:pt>
                <c:pt idx="1357">
                  <c:v>21.263840187313022</c:v>
                </c:pt>
                <c:pt idx="1358">
                  <c:v>20.83337588946041</c:v>
                </c:pt>
                <c:pt idx="1359">
                  <c:v>20.055250085063843</c:v>
                </c:pt>
                <c:pt idx="1360">
                  <c:v>20.196492421281452</c:v>
                </c:pt>
                <c:pt idx="1361">
                  <c:v>20.290763690670314</c:v>
                </c:pt>
                <c:pt idx="1362">
                  <c:v>20.067951816142148</c:v>
                </c:pt>
                <c:pt idx="1363">
                  <c:v>20.535549404755638</c:v>
                </c:pt>
                <c:pt idx="1364">
                  <c:v>20.576450100818864</c:v>
                </c:pt>
                <c:pt idx="1365">
                  <c:v>20.395759282410257</c:v>
                </c:pt>
                <c:pt idx="1366">
                  <c:v>20.209473020394046</c:v>
                </c:pt>
                <c:pt idx="1367">
                  <c:v>19.911484108090324</c:v>
                </c:pt>
                <c:pt idx="1368">
                  <c:v>20.2191194224573</c:v>
                </c:pt>
                <c:pt idx="1369">
                  <c:v>20.802571764332676</c:v>
                </c:pt>
                <c:pt idx="1370">
                  <c:v>21.152737302036993</c:v>
                </c:pt>
                <c:pt idx="1371">
                  <c:v>21.642739261879655</c:v>
                </c:pt>
                <c:pt idx="1372">
                  <c:v>22.195426698019954</c:v>
                </c:pt>
                <c:pt idx="1373">
                  <c:v>22.718356759520621</c:v>
                </c:pt>
                <c:pt idx="1374">
                  <c:v>23.376412691512119</c:v>
                </c:pt>
                <c:pt idx="1375">
                  <c:v>23.284070256230532</c:v>
                </c:pt>
                <c:pt idx="1376">
                  <c:v>23.946007075299857</c:v>
                </c:pt>
                <c:pt idx="1377">
                  <c:v>23.926762764083264</c:v>
                </c:pt>
                <c:pt idx="1378">
                  <c:v>24.347586881114811</c:v>
                </c:pt>
                <c:pt idx="1379">
                  <c:v>25.027380664939109</c:v>
                </c:pt>
                <c:pt idx="1380">
                  <c:v>24.762465194644022</c:v>
                </c:pt>
                <c:pt idx="1381">
                  <c:v>25.97606555059339</c:v>
                </c:pt>
                <c:pt idx="1382">
                  <c:v>25.629930395216103</c:v>
                </c:pt>
                <c:pt idx="1383">
                  <c:v>25.424203848381524</c:v>
                </c:pt>
                <c:pt idx="1384">
                  <c:v>25.81404382769902</c:v>
                </c:pt>
                <c:pt idx="1385">
                  <c:v>25.966673558333838</c:v>
                </c:pt>
                <c:pt idx="1386">
                  <c:v>24.858411332348389</c:v>
                </c:pt>
                <c:pt idx="1387">
                  <c:v>25.412529121454956</c:v>
                </c:pt>
                <c:pt idx="1388">
                  <c:v>25.680115512876764</c:v>
                </c:pt>
                <c:pt idx="1389">
                  <c:v>26.48346772089721</c:v>
                </c:pt>
                <c:pt idx="1390">
                  <c:v>27.585612049012806</c:v>
                </c:pt>
                <c:pt idx="1391">
                  <c:v>27.72394616389397</c:v>
                </c:pt>
                <c:pt idx="1392">
                  <c:v>28.332870129950368</c:v>
                </c:pt>
                <c:pt idx="1393">
                  <c:v>29.265634883575952</c:v>
                </c:pt>
                <c:pt idx="1394">
                  <c:v>28.802458591871666</c:v>
                </c:pt>
                <c:pt idx="1395">
                  <c:v>27.585160338136554</c:v>
                </c:pt>
                <c:pt idx="1396">
                  <c:v>29.928362224688783</c:v>
                </c:pt>
                <c:pt idx="1397">
                  <c:v>31.256560616381275</c:v>
                </c:pt>
                <c:pt idx="1398">
                  <c:v>32.766637689669942</c:v>
                </c:pt>
                <c:pt idx="1399">
                  <c:v>32.586283486713171</c:v>
                </c:pt>
                <c:pt idx="1400">
                  <c:v>32.666581341708628</c:v>
                </c:pt>
                <c:pt idx="1401">
                  <c:v>32.901498179798125</c:v>
                </c:pt>
                <c:pt idx="1402">
                  <c:v>32.336600532812682</c:v>
                </c:pt>
                <c:pt idx="1403">
                  <c:v>33.03078904290544</c:v>
                </c:pt>
                <c:pt idx="1404">
                  <c:v>32.859968415052251</c:v>
                </c:pt>
                <c:pt idx="1405">
                  <c:v>34.709677782269999</c:v>
                </c:pt>
                <c:pt idx="1406">
                  <c:v>36.296927736425111</c:v>
                </c:pt>
                <c:pt idx="1407">
                  <c:v>37.276934043028767</c:v>
                </c:pt>
                <c:pt idx="1408">
                  <c:v>36.956598518969017</c:v>
                </c:pt>
                <c:pt idx="1409">
                  <c:v>36.802293460092038</c:v>
                </c:pt>
                <c:pt idx="1410">
                  <c:v>38.259645085248565</c:v>
                </c:pt>
                <c:pt idx="1411">
                  <c:v>35.423401024878324</c:v>
                </c:pt>
                <c:pt idx="1412">
                  <c:v>33.532356980834919</c:v>
                </c:pt>
                <c:pt idx="1413">
                  <c:v>33.77310287904816</c:v>
                </c:pt>
                <c:pt idx="1414">
                  <c:v>37.369391883920969</c:v>
                </c:pt>
                <c:pt idx="1415">
                  <c:v>38.820274780098167</c:v>
                </c:pt>
                <c:pt idx="1416">
                  <c:v>40.576957677208142</c:v>
                </c:pt>
                <c:pt idx="1417">
                  <c:v>40.40015922925997</c:v>
                </c:pt>
                <c:pt idx="1418">
                  <c:v>41.35610363271303</c:v>
                </c:pt>
                <c:pt idx="1419">
                  <c:v>42.704509516892188</c:v>
                </c:pt>
                <c:pt idx="1420">
                  <c:v>42.556676709518072</c:v>
                </c:pt>
                <c:pt idx="1421">
                  <c:v>42.18067591174696</c:v>
                </c:pt>
                <c:pt idx="1422">
                  <c:v>43.828035992805432</c:v>
                </c:pt>
                <c:pt idx="1423">
                  <c:v>41.93071215994047</c:v>
                </c:pt>
                <c:pt idx="1424">
                  <c:v>41.323451334715038</c:v>
                </c:pt>
                <c:pt idx="1425">
                  <c:v>40.552854399539896</c:v>
                </c:pt>
                <c:pt idx="1426">
                  <c:v>43.208290714613938</c:v>
                </c:pt>
                <c:pt idx="1427">
                  <c:v>44.19793976104058</c:v>
                </c:pt>
                <c:pt idx="1428">
                  <c:v>43.772578146938017</c:v>
                </c:pt>
                <c:pt idx="1429">
                  <c:v>42.185635887917336</c:v>
                </c:pt>
                <c:pt idx="1430">
                  <c:v>43.220748439965888</c:v>
                </c:pt>
                <c:pt idx="1431">
                  <c:v>43.528574288507748</c:v>
                </c:pt>
                <c:pt idx="1432">
                  <c:v>41.966050503324325</c:v>
                </c:pt>
                <c:pt idx="1433">
                  <c:v>42.781971567071466</c:v>
                </c:pt>
                <c:pt idx="1434">
                  <c:v>42.758093618269598</c:v>
                </c:pt>
                <c:pt idx="1435">
                  <c:v>42.869565494419504</c:v>
                </c:pt>
                <c:pt idx="1436">
                  <c:v>41.898007924884752</c:v>
                </c:pt>
                <c:pt idx="1437">
                  <c:v>39.369699044201397</c:v>
                </c:pt>
                <c:pt idx="1438">
                  <c:v>38.78214245678479</c:v>
                </c:pt>
                <c:pt idx="1439">
                  <c:v>37.274238004497214</c:v>
                </c:pt>
                <c:pt idx="1440">
                  <c:v>36.978867997029838</c:v>
                </c:pt>
                <c:pt idx="1441">
                  <c:v>35.834662651431287</c:v>
                </c:pt>
                <c:pt idx="1442">
                  <c:v>32.325837236178764</c:v>
                </c:pt>
                <c:pt idx="1443">
                  <c:v>32.1739011683607</c:v>
                </c:pt>
                <c:pt idx="1444">
                  <c:v>34.074643217140043</c:v>
                </c:pt>
                <c:pt idx="1445">
                  <c:v>33.068534411112786</c:v>
                </c:pt>
                <c:pt idx="1446">
                  <c:v>32.16303868744437</c:v>
                </c:pt>
                <c:pt idx="1447">
                  <c:v>31.404318760780157</c:v>
                </c:pt>
                <c:pt idx="1448">
                  <c:v>27.667392586862501</c:v>
                </c:pt>
                <c:pt idx="1449">
                  <c:v>28.577373113360107</c:v>
                </c:pt>
                <c:pt idx="1450">
                  <c:v>30.005103811056824</c:v>
                </c:pt>
                <c:pt idx="1451">
                  <c:v>30.499953255020458</c:v>
                </c:pt>
                <c:pt idx="1452">
                  <c:v>30.277204433096003</c:v>
                </c:pt>
                <c:pt idx="1453">
                  <c:v>29.085704152008432</c:v>
                </c:pt>
                <c:pt idx="1454">
                  <c:v>30.292130640918682</c:v>
                </c:pt>
                <c:pt idx="1455">
                  <c:v>29.005883253118689</c:v>
                </c:pt>
                <c:pt idx="1456">
                  <c:v>28.128107508688345</c:v>
                </c:pt>
                <c:pt idx="1457">
                  <c:v>26.387672541183356</c:v>
                </c:pt>
                <c:pt idx="1458">
                  <c:v>23.463120467431445</c:v>
                </c:pt>
                <c:pt idx="1459">
                  <c:v>23.588713528842373</c:v>
                </c:pt>
                <c:pt idx="1460">
                  <c:v>22.365036801224331</c:v>
                </c:pt>
                <c:pt idx="1461">
                  <c:v>21.956233863659076</c:v>
                </c:pt>
                <c:pt idx="1462">
                  <c:v>23.348396502725123</c:v>
                </c:pt>
                <c:pt idx="1463">
                  <c:v>23.101442537685635</c:v>
                </c:pt>
                <c:pt idx="1464">
                  <c:v>22.898348576613209</c:v>
                </c:pt>
                <c:pt idx="1465">
                  <c:v>21.214102123415277</c:v>
                </c:pt>
                <c:pt idx="1466">
                  <c:v>21.309719026990987</c:v>
                </c:pt>
                <c:pt idx="1467">
                  <c:v>22.427939577730896</c:v>
                </c:pt>
                <c:pt idx="1468">
                  <c:v>23.591080453481478</c:v>
                </c:pt>
                <c:pt idx="1469">
                  <c:v>24.832223259531055</c:v>
                </c:pt>
                <c:pt idx="1470">
                  <c:v>24.867329101268776</c:v>
                </c:pt>
                <c:pt idx="1471">
                  <c:v>24.64225140993215</c:v>
                </c:pt>
                <c:pt idx="1472">
                  <c:v>25.243686752606248</c:v>
                </c:pt>
                <c:pt idx="1473">
                  <c:v>25.682756070579671</c:v>
                </c:pt>
                <c:pt idx="1474">
                  <c:v>25.946798218420113</c:v>
                </c:pt>
                <c:pt idx="1475">
                  <c:v>26.635170511081522</c:v>
                </c:pt>
                <c:pt idx="1476">
                  <c:v>27.658540355736562</c:v>
                </c:pt>
                <c:pt idx="1477">
                  <c:v>27.650862036740204</c:v>
                </c:pt>
                <c:pt idx="1478">
                  <c:v>26.886530384035847</c:v>
                </c:pt>
                <c:pt idx="1479">
                  <c:v>26.900577508444869</c:v>
                </c:pt>
                <c:pt idx="1480">
                  <c:v>25.902814292943749</c:v>
                </c:pt>
                <c:pt idx="1481">
                  <c:v>26.401285366474898</c:v>
                </c:pt>
                <c:pt idx="1482">
                  <c:v>25.695888646268539</c:v>
                </c:pt>
                <c:pt idx="1483">
                  <c:v>25.174462226477758</c:v>
                </c:pt>
                <c:pt idx="1484">
                  <c:v>25.668406776357685</c:v>
                </c:pt>
                <c:pt idx="1485">
                  <c:v>25.41165566548932</c:v>
                </c:pt>
                <c:pt idx="1486">
                  <c:v>26.465310814818025</c:v>
                </c:pt>
                <c:pt idx="1487">
                  <c:v>27.144808694741215</c:v>
                </c:pt>
                <c:pt idx="1488">
                  <c:v>26.587250697970362</c:v>
                </c:pt>
                <c:pt idx="1489">
                  <c:v>26.744863128101166</c:v>
                </c:pt>
                <c:pt idx="1490">
                  <c:v>26.339142131057912</c:v>
                </c:pt>
                <c:pt idx="1491">
                  <c:v>25.408922569114445</c:v>
                </c:pt>
                <c:pt idx="1492">
                  <c:v>25.650230187182949</c:v>
                </c:pt>
                <c:pt idx="1493">
                  <c:v>26.068394871883974</c:v>
                </c:pt>
                <c:pt idx="1494">
                  <c:v>26.287871091254729</c:v>
                </c:pt>
                <c:pt idx="1495">
                  <c:v>26.104381410936131</c:v>
                </c:pt>
                <c:pt idx="1496">
                  <c:v>25.730122990164453</c:v>
                </c:pt>
                <c:pt idx="1497">
                  <c:v>24.87653872364794</c:v>
                </c:pt>
                <c:pt idx="1498">
                  <c:v>25.931783309068994</c:v>
                </c:pt>
                <c:pt idx="1499">
                  <c:v>26.443803114292383</c:v>
                </c:pt>
                <c:pt idx="1500">
                  <c:v>26.468702626685701</c:v>
                </c:pt>
                <c:pt idx="1501">
                  <c:v>26.249624763583281</c:v>
                </c:pt>
                <c:pt idx="1502">
                  <c:v>26.327837778667671</c:v>
                </c:pt>
                <c:pt idx="1503">
                  <c:v>26.147280943874499</c:v>
                </c:pt>
                <c:pt idx="1504">
                  <c:v>25.650640708757315</c:v>
                </c:pt>
                <c:pt idx="1505">
                  <c:v>24.749582241646355</c:v>
                </c:pt>
                <c:pt idx="1506">
                  <c:v>24.69678676685329</c:v>
                </c:pt>
                <c:pt idx="1507">
                  <c:v>25.051393562010944</c:v>
                </c:pt>
                <c:pt idx="1508">
                  <c:v>25.644156440797371</c:v>
                </c:pt>
                <c:pt idx="1509">
                  <c:v>26.538040282101711</c:v>
                </c:pt>
                <c:pt idx="1510">
                  <c:v>26.928020270856472</c:v>
                </c:pt>
                <c:pt idx="1511">
                  <c:v>27.282689787571673</c:v>
                </c:pt>
                <c:pt idx="1512">
                  <c:v>27.207536656807122</c:v>
                </c:pt>
                <c:pt idx="1513">
                  <c:v>27.315181413516594</c:v>
                </c:pt>
                <c:pt idx="1514">
                  <c:v>26.227605554650886</c:v>
                </c:pt>
                <c:pt idx="1515">
                  <c:v>26.97626831418907</c:v>
                </c:pt>
                <c:pt idx="1516">
                  <c:v>27.548490451851247</c:v>
                </c:pt>
                <c:pt idx="1517">
                  <c:v>27.418262740410597</c:v>
                </c:pt>
                <c:pt idx="1518">
                  <c:v>27.410088167204318</c:v>
                </c:pt>
                <c:pt idx="1519">
                  <c:v>26.148607189312312</c:v>
                </c:pt>
                <c:pt idx="1520">
                  <c:v>26.725743047696909</c:v>
                </c:pt>
                <c:pt idx="1521">
                  <c:v>27.320648130462008</c:v>
                </c:pt>
                <c:pt idx="1522">
                  <c:v>25.729053579498373</c:v>
                </c:pt>
                <c:pt idx="1523">
                  <c:v>25.955510105240219</c:v>
                </c:pt>
                <c:pt idx="1524">
                  <c:v>24.02231776083681</c:v>
                </c:pt>
                <c:pt idx="1525">
                  <c:v>23.495263401811766</c:v>
                </c:pt>
                <c:pt idx="1526">
                  <c:v>22.606810842249324</c:v>
                </c:pt>
                <c:pt idx="1527">
                  <c:v>23.356040643201592</c:v>
                </c:pt>
                <c:pt idx="1528">
                  <c:v>23.696432116623168</c:v>
                </c:pt>
                <c:pt idx="1529">
                  <c:v>22.416812802281928</c:v>
                </c:pt>
                <c:pt idx="1530">
                  <c:v>20.90720646266157</c:v>
                </c:pt>
                <c:pt idx="1531">
                  <c:v>21.401617360047915</c:v>
                </c:pt>
                <c:pt idx="1532">
                  <c:v>20.362733946097507</c:v>
                </c:pt>
                <c:pt idx="1533">
                  <c:v>16.387356548789828</c:v>
                </c:pt>
                <c:pt idx="1534">
                  <c:v>15.259659405704577</c:v>
                </c:pt>
                <c:pt idx="1535">
                  <c:v>15.376080747423766</c:v>
                </c:pt>
                <c:pt idx="1536">
                  <c:v>15.174651936879668</c:v>
                </c:pt>
                <c:pt idx="1537">
                  <c:v>14.122181801918899</c:v>
                </c:pt>
                <c:pt idx="1538">
                  <c:v>13.323667656863927</c:v>
                </c:pt>
                <c:pt idx="1539">
                  <c:v>14.981866453039249</c:v>
                </c:pt>
                <c:pt idx="1540">
                  <c:v>15.996355755263151</c:v>
                </c:pt>
                <c:pt idx="1541">
                  <c:v>16.384182816215343</c:v>
                </c:pt>
                <c:pt idx="1542">
                  <c:v>16.694620816995613</c:v>
                </c:pt>
                <c:pt idx="1543">
                  <c:v>18.094069801576079</c:v>
                </c:pt>
                <c:pt idx="1544">
                  <c:v>18.831902264840078</c:v>
                </c:pt>
                <c:pt idx="1545">
                  <c:v>19.358008443486835</c:v>
                </c:pt>
                <c:pt idx="1546">
                  <c:v>19.812761079966055</c:v>
                </c:pt>
                <c:pt idx="1547">
                  <c:v>20.322376500216535</c:v>
                </c:pt>
                <c:pt idx="1548">
                  <c:v>20.527859801454415</c:v>
                </c:pt>
                <c:pt idx="1549">
                  <c:v>19.920539306600439</c:v>
                </c:pt>
                <c:pt idx="1550">
                  <c:v>21.004601209715357</c:v>
                </c:pt>
                <c:pt idx="1551">
                  <c:v>21.804845599625153</c:v>
                </c:pt>
                <c:pt idx="1552">
                  <c:v>20.480068638423404</c:v>
                </c:pt>
                <c:pt idx="1553">
                  <c:v>19.742039853739449</c:v>
                </c:pt>
                <c:pt idx="1554">
                  <c:v>19.6686604707177</c:v>
                </c:pt>
                <c:pt idx="1555">
                  <c:v>19.770299174358573</c:v>
                </c:pt>
                <c:pt idx="1556">
                  <c:v>20.381395233204017</c:v>
                </c:pt>
                <c:pt idx="1557">
                  <c:v>21.240127651759416</c:v>
                </c:pt>
                <c:pt idx="1558">
                  <c:v>21.700723827760605</c:v>
                </c:pt>
                <c:pt idx="1559">
                  <c:v>22.396379773044199</c:v>
                </c:pt>
                <c:pt idx="1560">
                  <c:v>22.978299430554966</c:v>
                </c:pt>
                <c:pt idx="1561">
                  <c:v>23.489828703298517</c:v>
                </c:pt>
                <c:pt idx="1562">
                  <c:v>22.899336430143627</c:v>
                </c:pt>
                <c:pt idx="1563">
                  <c:v>23.143929447285934</c:v>
                </c:pt>
                <c:pt idx="1564">
                  <c:v>23.05949150609533</c:v>
                </c:pt>
                <c:pt idx="1565">
                  <c:v>22.100831286610983</c:v>
                </c:pt>
                <c:pt idx="1566">
                  <c:v>22.610981701156618</c:v>
                </c:pt>
                <c:pt idx="1567">
                  <c:v>20.049852721660493</c:v>
                </c:pt>
                <c:pt idx="1568">
                  <c:v>19.69811456887771</c:v>
                </c:pt>
                <c:pt idx="1569">
                  <c:v>20.155824786688751</c:v>
                </c:pt>
                <c:pt idx="1570">
                  <c:v>20.345246797645817</c:v>
                </c:pt>
                <c:pt idx="1571">
                  <c:v>20.523575499431697</c:v>
                </c:pt>
                <c:pt idx="1572">
                  <c:v>21.213008091803449</c:v>
                </c:pt>
                <c:pt idx="1573">
                  <c:v>21.797435963717533</c:v>
                </c:pt>
                <c:pt idx="1574">
                  <c:v>22.053943972904708</c:v>
                </c:pt>
                <c:pt idx="1575">
                  <c:v>21.779246906824895</c:v>
                </c:pt>
                <c:pt idx="1576">
                  <c:v>20.941467419743475</c:v>
                </c:pt>
                <c:pt idx="1577">
                  <c:v>20.547504086856094</c:v>
                </c:pt>
                <c:pt idx="1578">
                  <c:v>20.999341293380564</c:v>
                </c:pt>
                <c:pt idx="1579">
                  <c:v>21.410428453442933</c:v>
                </c:pt>
                <c:pt idx="1580">
                  <c:v>21.783690301727681</c:v>
                </c:pt>
                <c:pt idx="1581">
                  <c:v>21.577109654528776</c:v>
                </c:pt>
                <c:pt idx="1582">
                  <c:v>20.898162059573689</c:v>
                </c:pt>
                <c:pt idx="1583">
                  <c:v>21.238261139845605</c:v>
                </c:pt>
                <c:pt idx="1584">
                  <c:v>21.900475413821802</c:v>
                </c:pt>
                <c:pt idx="1585">
                  <c:v>22.052724336861942</c:v>
                </c:pt>
                <c:pt idx="1586">
                  <c:v>22.419207114602575</c:v>
                </c:pt>
                <c:pt idx="1587">
                  <c:v>22.595655396105588</c:v>
                </c:pt>
                <c:pt idx="1588">
                  <c:v>23.411841781842394</c:v>
                </c:pt>
                <c:pt idx="1589">
                  <c:v>22.92533317391532</c:v>
                </c:pt>
                <c:pt idx="1590">
                  <c:v>23.492460177159632</c:v>
                </c:pt>
                <c:pt idx="1591">
                  <c:v>23.356649094916087</c:v>
                </c:pt>
                <c:pt idx="1592">
                  <c:v>23.442287167960586</c:v>
                </c:pt>
                <c:pt idx="1593">
                  <c:v>23.83473788763142</c:v>
                </c:pt>
                <c:pt idx="1594">
                  <c:v>24.642077092412045</c:v>
                </c:pt>
                <c:pt idx="1595">
                  <c:v>24.861869296461933</c:v>
                </c:pt>
                <c:pt idx="1596">
                  <c:v>24.859609093632699</c:v>
                </c:pt>
                <c:pt idx="1597">
                  <c:v>24.590930877894117</c:v>
                </c:pt>
                <c:pt idx="1598">
                  <c:v>24.956039153965367</c:v>
                </c:pt>
                <c:pt idx="1599">
                  <c:v>24.786315396962621</c:v>
                </c:pt>
                <c:pt idx="1600">
                  <c:v>24.943274109902564</c:v>
                </c:pt>
                <c:pt idx="1601">
                  <c:v>25.55800762351128</c:v>
                </c:pt>
                <c:pt idx="1602">
                  <c:v>25.817545976158719</c:v>
                </c:pt>
                <c:pt idx="1603">
                  <c:v>25.617606421799373</c:v>
                </c:pt>
                <c:pt idx="1604">
                  <c:v>25.918436892606174</c:v>
                </c:pt>
                <c:pt idx="1605">
                  <c:v>25.162748283083232</c:v>
                </c:pt>
                <c:pt idx="1606">
                  <c:v>26.606817147143403</c:v>
                </c:pt>
                <c:pt idx="1607">
                  <c:v>26.794085482572534</c:v>
                </c:pt>
                <c:pt idx="1608">
                  <c:v>26.492295420383105</c:v>
                </c:pt>
                <c:pt idx="1609">
                  <c:v>26.995513699383228</c:v>
                </c:pt>
                <c:pt idx="1610">
                  <c:v>26.728605452928463</c:v>
                </c:pt>
                <c:pt idx="1611">
                  <c:v>26.791371680192306</c:v>
                </c:pt>
                <c:pt idx="1612">
                  <c:v>26.806111379650808</c:v>
                </c:pt>
                <c:pt idx="1613">
                  <c:v>26.495895292784834</c:v>
                </c:pt>
                <c:pt idx="1614">
                  <c:v>26.381136336399685</c:v>
                </c:pt>
                <c:pt idx="1615">
                  <c:v>25.693658417057691</c:v>
                </c:pt>
                <c:pt idx="1616">
                  <c:v>24.496752170486428</c:v>
                </c:pt>
                <c:pt idx="1617">
                  <c:v>25.491441046066747</c:v>
                </c:pt>
                <c:pt idx="1618">
                  <c:v>26.225851890971928</c:v>
                </c:pt>
                <c:pt idx="1619">
                  <c:v>25.965424037124166</c:v>
                </c:pt>
                <c:pt idx="1620">
                  <c:v>24.206167203878465</c:v>
                </c:pt>
                <c:pt idx="1621">
                  <c:v>24.002606777289753</c:v>
                </c:pt>
                <c:pt idx="1622">
                  <c:v>25.372298620187902</c:v>
                </c:pt>
                <c:pt idx="1623">
                  <c:v>25.922337543673873</c:v>
                </c:pt>
                <c:pt idx="1624">
                  <c:v>25.69470992344997</c:v>
                </c:pt>
                <c:pt idx="1625">
                  <c:v>25.840372927670504</c:v>
                </c:pt>
                <c:pt idx="1626">
                  <c:v>26.694003256096295</c:v>
                </c:pt>
                <c:pt idx="1627">
                  <c:v>26.94887243372386</c:v>
                </c:pt>
                <c:pt idx="1628">
                  <c:v>26.727873346478532</c:v>
                </c:pt>
                <c:pt idx="1629">
                  <c:v>26.525143085070596</c:v>
                </c:pt>
                <c:pt idx="1630">
                  <c:v>26.850953531056255</c:v>
                </c:pt>
                <c:pt idx="1631">
                  <c:v>27.865098223923532</c:v>
                </c:pt>
                <c:pt idx="1632">
                  <c:v>28.063573742124461</c:v>
                </c:pt>
                <c:pt idx="1633">
                  <c:v>28.655106525184138</c:v>
                </c:pt>
                <c:pt idx="1634">
                  <c:v>29.086921742464646</c:v>
                </c:pt>
                <c:pt idx="1635">
                  <c:v>28.904245956275162</c:v>
                </c:pt>
                <c:pt idx="1636">
                  <c:v>29.313344980271445</c:v>
                </c:pt>
                <c:pt idx="1637">
                  <c:v>29.748503240632765</c:v>
                </c:pt>
                <c:pt idx="1638">
                  <c:v>30.00222074401858</c:v>
                </c:pt>
                <c:pt idx="1639">
                  <c:v>29.914959397497505</c:v>
                </c:pt>
                <c:pt idx="1640">
                  <c:v>30.168114410678914</c:v>
                </c:pt>
                <c:pt idx="1641">
                  <c:v>30.920393290333848</c:v>
                </c:pt>
                <c:pt idx="1642">
                  <c:v>31.298913333880279</c:v>
                </c:pt>
                <c:pt idx="1643">
                  <c:v>32.086132007706013</c:v>
                </c:pt>
                <c:pt idx="1644">
                  <c:v>33.307343828030675</c:v>
                </c:pt>
                <c:pt idx="1645">
                  <c:v>32.035382339250305</c:v>
                </c:pt>
                <c:pt idx="1646">
                  <c:v>31.808409057643139</c:v>
                </c:pt>
                <c:pt idx="1647">
                  <c:v>30.970179293325238</c:v>
                </c:pt>
                <c:pt idx="1648">
                  <c:v>31.243615074864621</c:v>
                </c:pt>
                <c:pt idx="1649">
                  <c:v>31.630556496454616</c:v>
                </c:pt>
                <c:pt idx="1650">
                  <c:v>31.886366962159006</c:v>
                </c:pt>
                <c:pt idx="1651">
                  <c:v>32.390276880301137</c:v>
                </c:pt>
                <c:pt idx="1652">
                  <c:v>32.622891120500206</c:v>
                </c:pt>
                <c:pt idx="1653">
                  <c:v>31.037961078006514</c:v>
                </c:pt>
                <c:pt idx="1654">
                  <c:v>30.195583406705254</c:v>
                </c:pt>
                <c:pt idx="1655">
                  <c:v>28.291857012072885</c:v>
                </c:pt>
                <c:pt idx="1656">
                  <c:v>28.380164463547597</c:v>
                </c:pt>
                <c:pt idx="1657">
                  <c:v>29.541548965131224</c:v>
                </c:pt>
                <c:pt idx="1658">
                  <c:v>29.576196014784838</c:v>
                </c:pt>
                <c:pt idx="1659">
                  <c:v>30.133517171387524</c:v>
                </c:pt>
                <c:pt idx="1660">
                  <c:v>29.242030936939862</c:v>
                </c:pt>
                <c:pt idx="1661">
                  <c:v>29.283796275306276</c:v>
                </c:pt>
                <c:pt idx="1662">
                  <c:v>29.986685335042541</c:v>
                </c:pt>
                <c:pt idx="1663">
                  <c:v>28.705397371833083</c:v>
                </c:pt>
                <c:pt idx="1664">
                  <c:v>29.229520233035288</c:v>
                </c:pt>
                <c:pt idx="1665">
                  <c:v>28.841122881953421</c:v>
                </c:pt>
                <c:pt idx="1666">
                  <c:v>29.836867659083442</c:v>
                </c:pt>
                <c:pt idx="1667">
                  <c:v>30.331822322243298</c:v>
                </c:pt>
                <c:pt idx="1668">
                  <c:v>30.985220300230708</c:v>
                </c:pt>
                <c:pt idx="1669">
                  <c:v>30.729689264735754</c:v>
                </c:pt>
                <c:pt idx="1670">
                  <c:v>24.817168629099427</c:v>
                </c:pt>
                <c:pt idx="1671">
                  <c:v>25.927358825280177</c:v>
                </c:pt>
                <c:pt idx="1672">
                  <c:v>27.328480997698467</c:v>
                </c:pt>
                <c:pt idx="1673">
                  <c:v>28.838315955122859</c:v>
                </c:pt>
                <c:pt idx="1674">
                  <c:v>29.599194927667021</c:v>
                </c:pt>
                <c:pt idx="1675">
                  <c:v>31.158208965355236</c:v>
                </c:pt>
                <c:pt idx="1676">
                  <c:v>30.839426043811262</c:v>
                </c:pt>
                <c:pt idx="1677">
                  <c:v>31.283694032592866</c:v>
                </c:pt>
                <c:pt idx="1678">
                  <c:v>32.473204096612577</c:v>
                </c:pt>
                <c:pt idx="1679">
                  <c:v>33.765591418117118</c:v>
                </c:pt>
                <c:pt idx="1680">
                  <c:v>34.512432294106922</c:v>
                </c:pt>
                <c:pt idx="1681">
                  <c:v>35.103907171969844</c:v>
                </c:pt>
                <c:pt idx="1682">
                  <c:v>35.042545112192094</c:v>
                </c:pt>
                <c:pt idx="1683">
                  <c:v>36.719814109133011</c:v>
                </c:pt>
                <c:pt idx="1684">
                  <c:v>36.552133989799074</c:v>
                </c:pt>
                <c:pt idx="1685">
                  <c:v>36.696258013088382</c:v>
                </c:pt>
                <c:pt idx="1686">
                  <c:v>37.443383184615399</c:v>
                </c:pt>
                <c:pt idx="1687">
                  <c:v>37.973500614070488</c:v>
                </c:pt>
                <c:pt idx="1688">
                  <c:v>37.620346686651203</c:v>
                </c:pt>
                <c:pt idx="1689">
                  <c:v>37.253025000325309</c:v>
                </c:pt>
                <c:pt idx="1690">
                  <c:v>38.582627497719216</c:v>
                </c:pt>
                <c:pt idx="1691">
                  <c:v>38.304849873467447</c:v>
                </c:pt>
                <c:pt idx="1692">
                  <c:v>36.936758070297458</c:v>
                </c:pt>
                <c:pt idx="1693">
                  <c:v>35.287149225694868</c:v>
                </c:pt>
                <c:pt idx="1694">
                  <c:v>34.270798693291731</c:v>
                </c:pt>
                <c:pt idx="1695">
                  <c:v>33.889164755913839</c:v>
                </c:pt>
                <c:pt idx="1696">
                  <c:v>30.673155079545136</c:v>
                </c:pt>
                <c:pt idx="1697">
                  <c:v>29.047721395103842</c:v>
                </c:pt>
                <c:pt idx="1698">
                  <c:v>29.004618317208937</c:v>
                </c:pt>
                <c:pt idx="1699">
                  <c:v>30.698763365175299</c:v>
                </c:pt>
                <c:pt idx="1700">
                  <c:v>28.229884655821966</c:v>
                </c:pt>
                <c:pt idx="1701">
                  <c:v>27.080766925400699</c:v>
                </c:pt>
                <c:pt idx="1702">
                  <c:v>28.378949016273314</c:v>
                </c:pt>
                <c:pt idx="1703">
                  <c:v>28.316901284527283</c:v>
                </c:pt>
                <c:pt idx="1704">
                  <c:v>28.334813423755691</c:v>
                </c:pt>
                <c:pt idx="1705">
                  <c:v>28.919762943866633</c:v>
                </c:pt>
                <c:pt idx="1706">
                  <c:v>27.938131253997891</c:v>
                </c:pt>
                <c:pt idx="1707">
                  <c:v>28.76484126761537</c:v>
                </c:pt>
                <c:pt idx="1708">
                  <c:v>28.76205134313123</c:v>
                </c:pt>
                <c:pt idx="1709">
                  <c:v>29.940031645987489</c:v>
                </c:pt>
                <c:pt idx="1710">
                  <c:v>30.891659813659931</c:v>
                </c:pt>
                <c:pt idx="1711">
                  <c:v>30.304748245365193</c:v>
                </c:pt>
                <c:pt idx="1712">
                  <c:v>29.799681861350237</c:v>
                </c:pt>
                <c:pt idx="1713">
                  <c:v>28.769054954983961</c:v>
                </c:pt>
                <c:pt idx="1714">
                  <c:v>30.013224817381474</c:v>
                </c:pt>
                <c:pt idx="1715">
                  <c:v>31.452310923844557</c:v>
                </c:pt>
                <c:pt idx="1716">
                  <c:v>32.045123012596008</c:v>
                </c:pt>
                <c:pt idx="1717">
                  <c:v>33.037192685599024</c:v>
                </c:pt>
                <c:pt idx="1718">
                  <c:v>33.754920176405996</c:v>
                </c:pt>
                <c:pt idx="1719">
                  <c:v>33.141593030769783</c:v>
                </c:pt>
                <c:pt idx="1720">
                  <c:v>33.773634540111956</c:v>
                </c:pt>
                <c:pt idx="1721">
                  <c:v>34.810548780042964</c:v>
                </c:pt>
                <c:pt idx="1722">
                  <c:v>35.443553078907222</c:v>
                </c:pt>
                <c:pt idx="1723">
                  <c:v>34.919631348614757</c:v>
                </c:pt>
                <c:pt idx="1724">
                  <c:v>35.660183635152102</c:v>
                </c:pt>
                <c:pt idx="1725">
                  <c:v>36.587210527930146</c:v>
                </c:pt>
                <c:pt idx="1726">
                  <c:v>37.438762657304451</c:v>
                </c:pt>
                <c:pt idx="1727">
                  <c:v>37.895930286564784</c:v>
                </c:pt>
                <c:pt idx="1728">
                  <c:v>37.648510943447704</c:v>
                </c:pt>
                <c:pt idx="1729">
                  <c:v>37.967247429492112</c:v>
                </c:pt>
              </c:numCache>
            </c:numRef>
          </c:yVal>
          <c:smooth val="0"/>
          <c:extLst>
            <c:ext xmlns:c16="http://schemas.microsoft.com/office/drawing/2014/chart" uri="{C3380CC4-5D6E-409C-BE32-E72D297353CC}">
              <c16:uniqueId val="{00000000-E6A6-49DA-A7FC-C2A70066C8F2}"/>
            </c:ext>
          </c:extLst>
        </c:ser>
        <c:dLbls>
          <c:showLegendKey val="0"/>
          <c:showVal val="0"/>
          <c:showCatName val="0"/>
          <c:showSerName val="0"/>
          <c:showPercent val="0"/>
          <c:showBubbleSize val="0"/>
        </c:dLbls>
        <c:axId val="1147745247"/>
        <c:axId val="1"/>
      </c:scatterChart>
      <c:scatterChart>
        <c:scatterStyle val="lineMarker"/>
        <c:varyColors val="0"/>
        <c:ser>
          <c:idx val="1"/>
          <c:order val="1"/>
          <c:tx>
            <c:v>Interest Rate</c:v>
          </c:tx>
          <c:spPr>
            <a:ln>
              <a:solidFill>
                <a:srgbClr val="FF0000"/>
              </a:solidFill>
              <a:prstDash val="sysDash"/>
            </a:ln>
          </c:spPr>
          <c:marker>
            <c:symbol val="none"/>
          </c:marker>
          <c:xVal>
            <c:numRef>
              <c:f>Data!$F$129:$F$1861</c:f>
              <c:numCache>
                <c:formatCode>0.00</c:formatCode>
                <c:ptCount val="1733"/>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pt idx="1729">
                  <c:v>2025.1249999998599</c:v>
                </c:pt>
              </c:numCache>
            </c:numRef>
          </c:xVal>
          <c:yVal>
            <c:numRef>
              <c:f>Data!$G$129:$G$1861</c:f>
              <c:numCache>
                <c:formatCode>0.00</c:formatCode>
                <c:ptCount val="1733"/>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3.9</c:v>
                </c:pt>
                <c:pt idx="1711">
                  <c:v>4.17</c:v>
                </c:pt>
                <c:pt idx="1712">
                  <c:v>4.38</c:v>
                </c:pt>
                <c:pt idx="1713">
                  <c:v>4.8</c:v>
                </c:pt>
                <c:pt idx="1714">
                  <c:v>4.5</c:v>
                </c:pt>
                <c:pt idx="1715">
                  <c:v>4.0199999999999996</c:v>
                </c:pt>
                <c:pt idx="1716">
                  <c:v>4.0599999999999996</c:v>
                </c:pt>
                <c:pt idx="1717">
                  <c:v>4.21</c:v>
                </c:pt>
                <c:pt idx="1718">
                  <c:v>4.21</c:v>
                </c:pt>
                <c:pt idx="1719">
                  <c:v>4.54</c:v>
                </c:pt>
                <c:pt idx="1720">
                  <c:v>4.4800000000000004</c:v>
                </c:pt>
                <c:pt idx="1721">
                  <c:v>4.3099999999999996</c:v>
                </c:pt>
                <c:pt idx="1722">
                  <c:v>4.25</c:v>
                </c:pt>
                <c:pt idx="1723">
                  <c:v>3.87</c:v>
                </c:pt>
                <c:pt idx="1724">
                  <c:v>3.72</c:v>
                </c:pt>
                <c:pt idx="1725">
                  <c:v>4.0999999999999996</c:v>
                </c:pt>
                <c:pt idx="1726">
                  <c:v>4.3600000000000003</c:v>
                </c:pt>
                <c:pt idx="1727">
                  <c:v>4.3899999999999997</c:v>
                </c:pt>
                <c:pt idx="1728">
                  <c:v>4.63</c:v>
                </c:pt>
                <c:pt idx="1729">
                  <c:v>4.53</c:v>
                </c:pt>
                <c:pt idx="1730">
                  <c:v>0</c:v>
                </c:pt>
              </c:numCache>
            </c:numRef>
          </c:yVal>
          <c:smooth val="0"/>
          <c:extLst>
            <c:ext xmlns:c16="http://schemas.microsoft.com/office/drawing/2014/chart" uri="{C3380CC4-5D6E-409C-BE32-E72D297353CC}">
              <c16:uniqueId val="{00000001-E6A6-49DA-A7FC-C2A70066C8F2}"/>
            </c:ext>
          </c:extLst>
        </c:ser>
        <c:dLbls>
          <c:showLegendKey val="0"/>
          <c:showVal val="0"/>
          <c:showCatName val="0"/>
          <c:showSerName val="0"/>
          <c:showPercent val="0"/>
          <c:showBubbleSize val="0"/>
        </c:dLbls>
        <c:axId val="3"/>
        <c:axId val="4"/>
      </c:scatterChart>
      <c:valAx>
        <c:axId val="1147745247"/>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es-MX"/>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es-MX"/>
                  <a:t>Price-Earnings Ratio (CAPE, P/E10)</a:t>
                </a:r>
              </a:p>
            </c:rich>
          </c:tx>
          <c:layout>
            <c:manualLayout>
              <c:xMode val="edge"/>
              <c:yMode val="edge"/>
              <c:x val="5.8638985377595454E-3"/>
              <c:y val="0.25348616233097443"/>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es-MX"/>
          </a:p>
        </c:txPr>
        <c:crossAx val="1147745247"/>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es-MX"/>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es-MX"/>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MX"/>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es-MX"/>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Data!$F$129:$F$1865</c:f>
              <c:numCache>
                <c:formatCode>0.00</c:formatCode>
                <c:ptCount val="173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pt idx="1729">
                  <c:v>2025.1249999998599</c:v>
                </c:pt>
              </c:numCache>
            </c:numRef>
          </c:cat>
          <c:val>
            <c:numRef>
              <c:f>Data!$Q$129:$Q$1865</c:f>
              <c:numCache>
                <c:formatCode>0.00%</c:formatCode>
                <c:ptCount val="1737"/>
                <c:pt idx="0">
                  <c:v>-1.048874481343709E-2</c:v>
                </c:pt>
                <c:pt idx="1">
                  <c:v>-1.1392839551264078E-2</c:v>
                </c:pt>
                <c:pt idx="2">
                  <c:v>-1.3123118077292363E-2</c:v>
                </c:pt>
                <c:pt idx="3">
                  <c:v>-7.5035017219817757E-3</c:v>
                </c:pt>
                <c:pt idx="4">
                  <c:v>-8.8810899862742307E-3</c:v>
                </c:pt>
                <c:pt idx="5">
                  <c:v>-7.7324654335102216E-3</c:v>
                </c:pt>
                <c:pt idx="6">
                  <c:v>-4.0478721406956922E-3</c:v>
                </c:pt>
                <c:pt idx="7">
                  <c:v>2.1436052233798214E-3</c:v>
                </c:pt>
                <c:pt idx="8">
                  <c:v>5.5640506219197111E-3</c:v>
                </c:pt>
                <c:pt idx="9">
                  <c:v>6.7240357476537338E-3</c:v>
                </c:pt>
                <c:pt idx="10">
                  <c:v>5.0693073656584223E-3</c:v>
                </c:pt>
                <c:pt idx="11">
                  <c:v>4.8775071089471045E-3</c:v>
                </c:pt>
                <c:pt idx="12">
                  <c:v>6.0631781355543687E-3</c:v>
                </c:pt>
                <c:pt idx="13">
                  <c:v>9.1749223696453788E-3</c:v>
                </c:pt>
                <c:pt idx="14">
                  <c:v>7.9781280657485812E-3</c:v>
                </c:pt>
                <c:pt idx="15">
                  <c:v>7.4981727357587777E-3</c:v>
                </c:pt>
                <c:pt idx="16">
                  <c:v>9.9918347756730655E-3</c:v>
                </c:pt>
                <c:pt idx="17">
                  <c:v>1.2729276253183271E-2</c:v>
                </c:pt>
                <c:pt idx="18">
                  <c:v>9.0931419186627213E-3</c:v>
                </c:pt>
                <c:pt idx="19">
                  <c:v>8.0445140503407481E-3</c:v>
                </c:pt>
                <c:pt idx="20">
                  <c:v>2.4137828797115637E-3</c:v>
                </c:pt>
                <c:pt idx="21">
                  <c:v>4.9450109153501148E-3</c:v>
                </c:pt>
                <c:pt idx="22">
                  <c:v>3.5008618493167498E-3</c:v>
                </c:pt>
                <c:pt idx="23">
                  <c:v>3.1815143101116411E-3</c:v>
                </c:pt>
                <c:pt idx="24">
                  <c:v>3.6494449665530615E-3</c:v>
                </c:pt>
                <c:pt idx="25">
                  <c:v>4.7305375556531276E-3</c:v>
                </c:pt>
                <c:pt idx="26">
                  <c:v>2.4952795648935794E-3</c:v>
                </c:pt>
                <c:pt idx="27">
                  <c:v>-2.7539500508166892E-4</c:v>
                </c:pt>
                <c:pt idx="28">
                  <c:v>1.5315856185122295E-3</c:v>
                </c:pt>
                <c:pt idx="29">
                  <c:v>-7.5976968980637216E-4</c:v>
                </c:pt>
                <c:pt idx="30">
                  <c:v>-2.8937843102308791E-3</c:v>
                </c:pt>
                <c:pt idx="31">
                  <c:v>2.1712055410359754E-4</c:v>
                </c:pt>
                <c:pt idx="32">
                  <c:v>-2.0348484115956939E-3</c:v>
                </c:pt>
                <c:pt idx="33">
                  <c:v>2.1206134844089786E-3</c:v>
                </c:pt>
                <c:pt idx="34">
                  <c:v>2.6325881891270456E-3</c:v>
                </c:pt>
                <c:pt idx="35">
                  <c:v>3.5706001324259246E-3</c:v>
                </c:pt>
                <c:pt idx="36">
                  <c:v>4.2286421889660003E-3</c:v>
                </c:pt>
                <c:pt idx="37">
                  <c:v>2.5658227261833449E-3</c:v>
                </c:pt>
                <c:pt idx="38">
                  <c:v>2.969700846246634E-3</c:v>
                </c:pt>
                <c:pt idx="39">
                  <c:v>4.3444054785743008E-3</c:v>
                </c:pt>
                <c:pt idx="40">
                  <c:v>7.7210795261653115E-3</c:v>
                </c:pt>
                <c:pt idx="41">
                  <c:v>1.3335959139286327E-2</c:v>
                </c:pt>
                <c:pt idx="42">
                  <c:v>1.0776582875225468E-2</c:v>
                </c:pt>
                <c:pt idx="43">
                  <c:v>7.1264007069202912E-3</c:v>
                </c:pt>
                <c:pt idx="44">
                  <c:v>7.6948439400387897E-3</c:v>
                </c:pt>
                <c:pt idx="45">
                  <c:v>9.9265400778954793E-3</c:v>
                </c:pt>
                <c:pt idx="46">
                  <c:v>8.45266083106605E-3</c:v>
                </c:pt>
                <c:pt idx="47">
                  <c:v>6.7139154078263014E-3</c:v>
                </c:pt>
                <c:pt idx="48">
                  <c:v>8.5123158224836709E-3</c:v>
                </c:pt>
                <c:pt idx="49">
                  <c:v>8.2929509633673099E-3</c:v>
                </c:pt>
                <c:pt idx="50">
                  <c:v>4.2926131988319099E-3</c:v>
                </c:pt>
                <c:pt idx="51">
                  <c:v>5.737937472184762E-3</c:v>
                </c:pt>
                <c:pt idx="52">
                  <c:v>5.1448214108693047E-3</c:v>
                </c:pt>
                <c:pt idx="53">
                  <c:v>3.2111125845226407E-3</c:v>
                </c:pt>
                <c:pt idx="54">
                  <c:v>2.756914179160852E-3</c:v>
                </c:pt>
                <c:pt idx="55">
                  <c:v>-1.6484217982207644E-3</c:v>
                </c:pt>
                <c:pt idx="56">
                  <c:v>-1.797046066068092E-3</c:v>
                </c:pt>
                <c:pt idx="57">
                  <c:v>-5.2907838125080126E-3</c:v>
                </c:pt>
                <c:pt idx="58">
                  <c:v>-6.2733324591975267E-3</c:v>
                </c:pt>
                <c:pt idx="59">
                  <c:v>-1.132552627127921E-3</c:v>
                </c:pt>
                <c:pt idx="60">
                  <c:v>-3.8685591279262466E-3</c:v>
                </c:pt>
                <c:pt idx="61">
                  <c:v>-5.1008240881719943E-3</c:v>
                </c:pt>
                <c:pt idx="62">
                  <c:v>-5.8162972749697117E-3</c:v>
                </c:pt>
                <c:pt idx="63">
                  <c:v>-6.1157463251583014E-3</c:v>
                </c:pt>
                <c:pt idx="64">
                  <c:v>-5.3582071231189632E-3</c:v>
                </c:pt>
                <c:pt idx="65">
                  <c:v>-7.2154380820541666E-3</c:v>
                </c:pt>
                <c:pt idx="66">
                  <c:v>-6.1632867403133146E-3</c:v>
                </c:pt>
                <c:pt idx="67">
                  <c:v>-5.6081304491679002E-3</c:v>
                </c:pt>
                <c:pt idx="68">
                  <c:v>-7.9534562704792547E-3</c:v>
                </c:pt>
                <c:pt idx="69">
                  <c:v>-1.1092002599045282E-2</c:v>
                </c:pt>
                <c:pt idx="70">
                  <c:v>-1.3247391881082086E-2</c:v>
                </c:pt>
                <c:pt idx="71">
                  <c:v>-1.1670475276021275E-2</c:v>
                </c:pt>
                <c:pt idx="72">
                  <c:v>-9.0202886756547557E-3</c:v>
                </c:pt>
                <c:pt idx="73">
                  <c:v>-4.1399718116107917E-3</c:v>
                </c:pt>
                <c:pt idx="74">
                  <c:v>-9.7436043927962013E-4</c:v>
                </c:pt>
                <c:pt idx="75">
                  <c:v>-4.9207840008725356E-3</c:v>
                </c:pt>
                <c:pt idx="76">
                  <c:v>-7.5842111504657583E-3</c:v>
                </c:pt>
                <c:pt idx="77">
                  <c:v>-2.3459262036217773E-3</c:v>
                </c:pt>
                <c:pt idx="78">
                  <c:v>-3.66137849707001E-3</c:v>
                </c:pt>
                <c:pt idx="79">
                  <c:v>3.4779576235530324E-3</c:v>
                </c:pt>
                <c:pt idx="80">
                  <c:v>3.3621784870726812E-3</c:v>
                </c:pt>
                <c:pt idx="81">
                  <c:v>7.4165025414431457E-3</c:v>
                </c:pt>
                <c:pt idx="82">
                  <c:v>1.0122384862189311E-2</c:v>
                </c:pt>
                <c:pt idx="83">
                  <c:v>1.429702825508912E-2</c:v>
                </c:pt>
                <c:pt idx="84">
                  <c:v>1.8720415575164684E-2</c:v>
                </c:pt>
                <c:pt idx="85">
                  <c:v>1.8545973596228914E-2</c:v>
                </c:pt>
                <c:pt idx="86">
                  <c:v>2.3484775724689634E-2</c:v>
                </c:pt>
                <c:pt idx="87">
                  <c:v>2.2632996042627543E-2</c:v>
                </c:pt>
                <c:pt idx="88">
                  <c:v>2.3320027160848529E-2</c:v>
                </c:pt>
                <c:pt idx="89">
                  <c:v>2.5898537334721208E-2</c:v>
                </c:pt>
                <c:pt idx="90">
                  <c:v>2.5259012921316784E-2</c:v>
                </c:pt>
                <c:pt idx="91">
                  <c:v>2.2974575191211134E-2</c:v>
                </c:pt>
                <c:pt idx="92">
                  <c:v>2.1614886504528315E-2</c:v>
                </c:pt>
                <c:pt idx="93">
                  <c:v>2.515687714099088E-2</c:v>
                </c:pt>
                <c:pt idx="94">
                  <c:v>2.9677725599002655E-2</c:v>
                </c:pt>
                <c:pt idx="95">
                  <c:v>3.337784071904705E-2</c:v>
                </c:pt>
                <c:pt idx="96">
                  <c:v>2.5278875559769445E-2</c:v>
                </c:pt>
                <c:pt idx="97">
                  <c:v>2.1448301616429688E-2</c:v>
                </c:pt>
                <c:pt idx="98">
                  <c:v>2.1895429954547865E-2</c:v>
                </c:pt>
                <c:pt idx="99">
                  <c:v>2.3128536760698454E-2</c:v>
                </c:pt>
                <c:pt idx="100">
                  <c:v>1.75118181723821E-2</c:v>
                </c:pt>
                <c:pt idx="101">
                  <c:v>1.7655225131784517E-2</c:v>
                </c:pt>
                <c:pt idx="102">
                  <c:v>1.7653549602927913E-2</c:v>
                </c:pt>
                <c:pt idx="103">
                  <c:v>1.6839963503965175E-2</c:v>
                </c:pt>
                <c:pt idx="104">
                  <c:v>1.3960101329211397E-2</c:v>
                </c:pt>
                <c:pt idx="105">
                  <c:v>9.5907592579842077E-3</c:v>
                </c:pt>
                <c:pt idx="106">
                  <c:v>5.0333918368153652E-3</c:v>
                </c:pt>
                <c:pt idx="107">
                  <c:v>4.3897649033883962E-3</c:v>
                </c:pt>
                <c:pt idx="108">
                  <c:v>-2.9555589998916526E-3</c:v>
                </c:pt>
                <c:pt idx="109">
                  <c:v>-2.4631020800412462E-3</c:v>
                </c:pt>
                <c:pt idx="110">
                  <c:v>-3.1144040035788328E-3</c:v>
                </c:pt>
                <c:pt idx="111">
                  <c:v>-7.5703300803301593E-4</c:v>
                </c:pt>
                <c:pt idx="112">
                  <c:v>1.4888374225166395E-3</c:v>
                </c:pt>
                <c:pt idx="113">
                  <c:v>3.649474647291602E-3</c:v>
                </c:pt>
                <c:pt idx="114">
                  <c:v>3.7884300307326063E-3</c:v>
                </c:pt>
                <c:pt idx="115">
                  <c:v>1.0599942338932952E-2</c:v>
                </c:pt>
                <c:pt idx="116">
                  <c:v>1.2180107583306322E-2</c:v>
                </c:pt>
                <c:pt idx="117">
                  <c:v>1.475697776515969E-2</c:v>
                </c:pt>
                <c:pt idx="118">
                  <c:v>1.4479293188767381E-2</c:v>
                </c:pt>
                <c:pt idx="119">
                  <c:v>1.4743783055440982E-2</c:v>
                </c:pt>
                <c:pt idx="120">
                  <c:v>9.9493808251887791E-3</c:v>
                </c:pt>
                <c:pt idx="121">
                  <c:v>9.9700471158192527E-3</c:v>
                </c:pt>
                <c:pt idx="122">
                  <c:v>1.2986888034787751E-2</c:v>
                </c:pt>
                <c:pt idx="123">
                  <c:v>1.164875270443929E-2</c:v>
                </c:pt>
                <c:pt idx="124">
                  <c:v>1.0822741109611171E-2</c:v>
                </c:pt>
                <c:pt idx="125">
                  <c:v>8.0978879362577291E-3</c:v>
                </c:pt>
                <c:pt idx="126">
                  <c:v>6.1039371490865732E-3</c:v>
                </c:pt>
                <c:pt idx="127">
                  <c:v>2.0408967091834831E-3</c:v>
                </c:pt>
                <c:pt idx="128">
                  <c:v>-8.26683321118616E-3</c:v>
                </c:pt>
                <c:pt idx="129">
                  <c:v>-9.1704230003879159E-3</c:v>
                </c:pt>
                <c:pt idx="130">
                  <c:v>-9.3283281651973665E-3</c:v>
                </c:pt>
                <c:pt idx="131">
                  <c:v>-1.0973154464467443E-2</c:v>
                </c:pt>
                <c:pt idx="132">
                  <c:v>-1.578071542309091E-2</c:v>
                </c:pt>
                <c:pt idx="133">
                  <c:v>-1.6860961424131328E-2</c:v>
                </c:pt>
                <c:pt idx="134">
                  <c:v>-2.1394100412433802E-2</c:v>
                </c:pt>
                <c:pt idx="135">
                  <c:v>-2.4221072749668907E-2</c:v>
                </c:pt>
                <c:pt idx="136">
                  <c:v>-2.5143580225281507E-2</c:v>
                </c:pt>
                <c:pt idx="137">
                  <c:v>-2.5776978828835749E-2</c:v>
                </c:pt>
                <c:pt idx="138">
                  <c:v>-2.0998101755070636E-2</c:v>
                </c:pt>
                <c:pt idx="139">
                  <c:v>-2.0715090945244076E-2</c:v>
                </c:pt>
                <c:pt idx="140">
                  <c:v>-1.6774511432559945E-2</c:v>
                </c:pt>
                <c:pt idx="141">
                  <c:v>-1.6971520676857095E-2</c:v>
                </c:pt>
                <c:pt idx="142">
                  <c:v>-1.2059526892530655E-2</c:v>
                </c:pt>
                <c:pt idx="143">
                  <c:v>-8.6868929989243546E-3</c:v>
                </c:pt>
                <c:pt idx="144">
                  <c:v>-4.1021548362557836E-3</c:v>
                </c:pt>
                <c:pt idx="145">
                  <c:v>-2.0583817590019773E-3</c:v>
                </c:pt>
                <c:pt idx="146">
                  <c:v>-2.6649839599118125E-3</c:v>
                </c:pt>
                <c:pt idx="147">
                  <c:v>-3.5887991634666119E-3</c:v>
                </c:pt>
                <c:pt idx="148">
                  <c:v>1.0804606415404164E-3</c:v>
                </c:pt>
                <c:pt idx="149">
                  <c:v>3.0336802960416881E-3</c:v>
                </c:pt>
                <c:pt idx="150">
                  <c:v>7.3343907719460588E-3</c:v>
                </c:pt>
                <c:pt idx="151">
                  <c:v>2.3197397456332369E-3</c:v>
                </c:pt>
                <c:pt idx="152">
                  <c:v>5.3443003566988195E-3</c:v>
                </c:pt>
                <c:pt idx="153">
                  <c:v>5.5295620163698656E-3</c:v>
                </c:pt>
                <c:pt idx="154">
                  <c:v>1.2583784971807802E-3</c:v>
                </c:pt>
                <c:pt idx="155">
                  <c:v>3.0749892319134609E-4</c:v>
                </c:pt>
                <c:pt idx="156">
                  <c:v>-2.8314224593466997E-3</c:v>
                </c:pt>
                <c:pt idx="157">
                  <c:v>-5.8029214438804419E-3</c:v>
                </c:pt>
                <c:pt idx="158">
                  <c:v>-1.1905071655421214E-2</c:v>
                </c:pt>
                <c:pt idx="159">
                  <c:v>-1.0514783387850009E-2</c:v>
                </c:pt>
                <c:pt idx="160">
                  <c:v>-6.1149548233006557E-3</c:v>
                </c:pt>
                <c:pt idx="161">
                  <c:v>-5.1897331275500488E-3</c:v>
                </c:pt>
                <c:pt idx="162">
                  <c:v>-2.7700206733355104E-3</c:v>
                </c:pt>
                <c:pt idx="163">
                  <c:v>-4.1677578936872434E-4</c:v>
                </c:pt>
                <c:pt idx="164">
                  <c:v>1.9768623530273463E-3</c:v>
                </c:pt>
                <c:pt idx="165">
                  <c:v>5.7724977769441771E-4</c:v>
                </c:pt>
                <c:pt idx="166">
                  <c:v>2.8246636689232343E-3</c:v>
                </c:pt>
                <c:pt idx="167">
                  <c:v>2.265509077856484E-3</c:v>
                </c:pt>
                <c:pt idx="168">
                  <c:v>3.0027891519042241E-3</c:v>
                </c:pt>
                <c:pt idx="169">
                  <c:v>2.4857878192884111E-3</c:v>
                </c:pt>
                <c:pt idx="170">
                  <c:v>4.4909440197234696E-3</c:v>
                </c:pt>
                <c:pt idx="171">
                  <c:v>7.3255558090351489E-3</c:v>
                </c:pt>
                <c:pt idx="172">
                  <c:v>8.3761114079656251E-3</c:v>
                </c:pt>
                <c:pt idx="173">
                  <c:v>1.1519126998025972E-2</c:v>
                </c:pt>
                <c:pt idx="174">
                  <c:v>7.7553380580635822E-3</c:v>
                </c:pt>
                <c:pt idx="175">
                  <c:v>4.6143262527668996E-3</c:v>
                </c:pt>
                <c:pt idx="176">
                  <c:v>5.2937747658564488E-3</c:v>
                </c:pt>
                <c:pt idx="177">
                  <c:v>5.9598073262705498E-3</c:v>
                </c:pt>
                <c:pt idx="178">
                  <c:v>6.5966071475565477E-3</c:v>
                </c:pt>
                <c:pt idx="179">
                  <c:v>5.5613476259541855E-3</c:v>
                </c:pt>
                <c:pt idx="180">
                  <c:v>6.2604116349686337E-3</c:v>
                </c:pt>
                <c:pt idx="181">
                  <c:v>1.7805233819332758E-3</c:v>
                </c:pt>
                <c:pt idx="182">
                  <c:v>4.0598699544547312E-3</c:v>
                </c:pt>
                <c:pt idx="183">
                  <c:v>2.6304574066016162E-3</c:v>
                </c:pt>
                <c:pt idx="184">
                  <c:v>3.1802127213657536E-3</c:v>
                </c:pt>
                <c:pt idx="185">
                  <c:v>3.2653672633128003E-3</c:v>
                </c:pt>
                <c:pt idx="186">
                  <c:v>6.0532997371381889E-3</c:v>
                </c:pt>
                <c:pt idx="187">
                  <c:v>8.5761667136347516E-3</c:v>
                </c:pt>
                <c:pt idx="188">
                  <c:v>5.5058693897917926E-3</c:v>
                </c:pt>
                <c:pt idx="189">
                  <c:v>8.9894799045272394E-3</c:v>
                </c:pt>
                <c:pt idx="190">
                  <c:v>9.6930200802203687E-3</c:v>
                </c:pt>
                <c:pt idx="191">
                  <c:v>1.0736338168094973E-2</c:v>
                </c:pt>
                <c:pt idx="192">
                  <c:v>3.822704751421796E-3</c:v>
                </c:pt>
                <c:pt idx="193">
                  <c:v>3.166932802388174E-3</c:v>
                </c:pt>
                <c:pt idx="194">
                  <c:v>2.9851886508370715E-3</c:v>
                </c:pt>
                <c:pt idx="195">
                  <c:v>2.5014578482112151E-3</c:v>
                </c:pt>
                <c:pt idx="196">
                  <c:v>-1.568868307702323E-4</c:v>
                </c:pt>
                <c:pt idx="197">
                  <c:v>-1.5985160058095416E-3</c:v>
                </c:pt>
                <c:pt idx="198">
                  <c:v>-2.7943487692444202E-3</c:v>
                </c:pt>
                <c:pt idx="199">
                  <c:v>-5.732139020454205E-4</c:v>
                </c:pt>
                <c:pt idx="200">
                  <c:v>2.4584612230911032E-3</c:v>
                </c:pt>
                <c:pt idx="201">
                  <c:v>8.6208907337634311E-4</c:v>
                </c:pt>
                <c:pt idx="202">
                  <c:v>1.6591271266084354E-3</c:v>
                </c:pt>
                <c:pt idx="203">
                  <c:v>-1.7115718291626572E-3</c:v>
                </c:pt>
                <c:pt idx="204">
                  <c:v>-4.1739014245349218E-3</c:v>
                </c:pt>
                <c:pt idx="205">
                  <c:v>-5.5010521342270524E-4</c:v>
                </c:pt>
                <c:pt idx="206">
                  <c:v>2.2245766228676314E-3</c:v>
                </c:pt>
                <c:pt idx="207">
                  <c:v>4.6218682354494112E-3</c:v>
                </c:pt>
                <c:pt idx="208">
                  <c:v>1.3036233662140274E-2</c:v>
                </c:pt>
                <c:pt idx="209">
                  <c:v>2.033044597252974E-3</c:v>
                </c:pt>
                <c:pt idx="210">
                  <c:v>-1.1232274275904258E-3</c:v>
                </c:pt>
                <c:pt idx="211">
                  <c:v>-2.5961971848833462E-3</c:v>
                </c:pt>
                <c:pt idx="212">
                  <c:v>-2.1445692694496629E-3</c:v>
                </c:pt>
                <c:pt idx="213">
                  <c:v>-1.8673158147902089E-3</c:v>
                </c:pt>
                <c:pt idx="214">
                  <c:v>-4.2081023515611812E-3</c:v>
                </c:pt>
                <c:pt idx="215">
                  <c:v>-4.6050711802031047E-3</c:v>
                </c:pt>
                <c:pt idx="216">
                  <c:v>-4.0674292764648623E-3</c:v>
                </c:pt>
                <c:pt idx="217">
                  <c:v>-4.1025988703935479E-4</c:v>
                </c:pt>
                <c:pt idx="218">
                  <c:v>3.1393768145792506E-4</c:v>
                </c:pt>
                <c:pt idx="219">
                  <c:v>1.8540732642901153E-3</c:v>
                </c:pt>
                <c:pt idx="220">
                  <c:v>6.3341790783615556E-3</c:v>
                </c:pt>
                <c:pt idx="221">
                  <c:v>9.5015040646232798E-3</c:v>
                </c:pt>
                <c:pt idx="222">
                  <c:v>1.0012959005826098E-2</c:v>
                </c:pt>
                <c:pt idx="223">
                  <c:v>1.0920774676827748E-2</c:v>
                </c:pt>
                <c:pt idx="224">
                  <c:v>1.5989821882392653E-2</c:v>
                </c:pt>
                <c:pt idx="225">
                  <c:v>1.8243647300442999E-2</c:v>
                </c:pt>
                <c:pt idx="226">
                  <c:v>1.9324774289488651E-2</c:v>
                </c:pt>
                <c:pt idx="227">
                  <c:v>2.3771700547836908E-2</c:v>
                </c:pt>
                <c:pt idx="228">
                  <c:v>2.5737811567035203E-2</c:v>
                </c:pt>
                <c:pt idx="229">
                  <c:v>2.6897652963089248E-2</c:v>
                </c:pt>
                <c:pt idx="230">
                  <c:v>2.6734307147491372E-2</c:v>
                </c:pt>
                <c:pt idx="231">
                  <c:v>2.6324249917931516E-2</c:v>
                </c:pt>
                <c:pt idx="232">
                  <c:v>2.4232858651637657E-2</c:v>
                </c:pt>
                <c:pt idx="233">
                  <c:v>2.4286393111291098E-2</c:v>
                </c:pt>
                <c:pt idx="234">
                  <c:v>2.6508372245072735E-2</c:v>
                </c:pt>
                <c:pt idx="235">
                  <c:v>2.0503000596817943E-2</c:v>
                </c:pt>
                <c:pt idx="236">
                  <c:v>2.2910446651602398E-2</c:v>
                </c:pt>
                <c:pt idx="237">
                  <c:v>1.9307613480088796E-2</c:v>
                </c:pt>
                <c:pt idx="238">
                  <c:v>1.7974812589310524E-2</c:v>
                </c:pt>
                <c:pt idx="239">
                  <c:v>1.3490267445614525E-2</c:v>
                </c:pt>
                <c:pt idx="240">
                  <c:v>1.5441362892157334E-2</c:v>
                </c:pt>
                <c:pt idx="241">
                  <c:v>1.1385946036258685E-2</c:v>
                </c:pt>
                <c:pt idx="242">
                  <c:v>8.7471301208263824E-3</c:v>
                </c:pt>
                <c:pt idx="243">
                  <c:v>2.4736219890211034E-3</c:v>
                </c:pt>
                <c:pt idx="244">
                  <c:v>5.9728054263650937E-3</c:v>
                </c:pt>
                <c:pt idx="245">
                  <c:v>4.568493362102799E-3</c:v>
                </c:pt>
                <c:pt idx="246">
                  <c:v>1.0564738337857378E-2</c:v>
                </c:pt>
                <c:pt idx="247">
                  <c:v>1.1866188520390432E-2</c:v>
                </c:pt>
                <c:pt idx="248">
                  <c:v>1.5205420693573543E-2</c:v>
                </c:pt>
                <c:pt idx="249">
                  <c:v>1.5810256650797078E-2</c:v>
                </c:pt>
                <c:pt idx="250">
                  <c:v>1.7977489621420505E-2</c:v>
                </c:pt>
                <c:pt idx="251">
                  <c:v>2.0547449641533204E-2</c:v>
                </c:pt>
                <c:pt idx="252">
                  <c:v>2.0493974303292278E-2</c:v>
                </c:pt>
                <c:pt idx="253">
                  <c:v>2.0155481430143771E-2</c:v>
                </c:pt>
                <c:pt idx="254">
                  <c:v>2.2808465227320156E-2</c:v>
                </c:pt>
                <c:pt idx="255">
                  <c:v>2.4471114945135077E-2</c:v>
                </c:pt>
                <c:pt idx="256">
                  <c:v>2.6342382656398565E-2</c:v>
                </c:pt>
                <c:pt idx="257">
                  <c:v>2.8371212083532375E-2</c:v>
                </c:pt>
                <c:pt idx="258">
                  <c:v>2.4709335896387803E-2</c:v>
                </c:pt>
                <c:pt idx="259">
                  <c:v>2.0595372474778433E-2</c:v>
                </c:pt>
                <c:pt idx="260">
                  <c:v>2.2266499788554092E-2</c:v>
                </c:pt>
                <c:pt idx="261">
                  <c:v>3.3791235498939573E-2</c:v>
                </c:pt>
                <c:pt idx="262">
                  <c:v>2.8188898983770694E-2</c:v>
                </c:pt>
                <c:pt idx="263">
                  <c:v>2.9881822071487346E-2</c:v>
                </c:pt>
                <c:pt idx="264">
                  <c:v>2.5461515467494589E-2</c:v>
                </c:pt>
                <c:pt idx="265">
                  <c:v>2.4686947627897804E-2</c:v>
                </c:pt>
                <c:pt idx="266">
                  <c:v>2.4210704457160601E-2</c:v>
                </c:pt>
                <c:pt idx="267">
                  <c:v>2.7760581705718199E-2</c:v>
                </c:pt>
                <c:pt idx="268">
                  <c:v>2.6681724642753757E-2</c:v>
                </c:pt>
                <c:pt idx="269">
                  <c:v>3.2516124608077936E-2</c:v>
                </c:pt>
                <c:pt idx="270">
                  <c:v>3.8045952444353791E-2</c:v>
                </c:pt>
                <c:pt idx="271">
                  <c:v>4.4293346247704937E-2</c:v>
                </c:pt>
                <c:pt idx="272">
                  <c:v>4.3822618555605958E-2</c:v>
                </c:pt>
                <c:pt idx="273">
                  <c:v>4.2926511072521635E-2</c:v>
                </c:pt>
                <c:pt idx="274">
                  <c:v>4.3663530682750341E-2</c:v>
                </c:pt>
                <c:pt idx="275">
                  <c:v>4.2371395043465855E-2</c:v>
                </c:pt>
                <c:pt idx="276">
                  <c:v>4.8148955439236488E-2</c:v>
                </c:pt>
                <c:pt idx="277">
                  <c:v>5.5357023109160609E-2</c:v>
                </c:pt>
                <c:pt idx="278">
                  <c:v>5.6792722066092122E-2</c:v>
                </c:pt>
                <c:pt idx="279">
                  <c:v>5.34956482419627E-2</c:v>
                </c:pt>
                <c:pt idx="280">
                  <c:v>5.1215587134438564E-2</c:v>
                </c:pt>
                <c:pt idx="281">
                  <c:v>5.1362808313555296E-2</c:v>
                </c:pt>
                <c:pt idx="282">
                  <c:v>4.9031550047606197E-2</c:v>
                </c:pt>
                <c:pt idx="283">
                  <c:v>4.6216957947900719E-2</c:v>
                </c:pt>
                <c:pt idx="284">
                  <c:v>4.4299089228069848E-2</c:v>
                </c:pt>
                <c:pt idx="285">
                  <c:v>4.4090692490658799E-2</c:v>
                </c:pt>
                <c:pt idx="286">
                  <c:v>4.4959090131715326E-2</c:v>
                </c:pt>
                <c:pt idx="287">
                  <c:v>4.611294789559358E-2</c:v>
                </c:pt>
                <c:pt idx="288">
                  <c:v>4.515084406533424E-2</c:v>
                </c:pt>
                <c:pt idx="289">
                  <c:v>4.3188467656359655E-2</c:v>
                </c:pt>
                <c:pt idx="290">
                  <c:v>4.0329691823584674E-2</c:v>
                </c:pt>
                <c:pt idx="291">
                  <c:v>3.6922139219511048E-2</c:v>
                </c:pt>
                <c:pt idx="292">
                  <c:v>3.6744785710864272E-2</c:v>
                </c:pt>
                <c:pt idx="293">
                  <c:v>3.5098049687541745E-2</c:v>
                </c:pt>
                <c:pt idx="294">
                  <c:v>3.5217155866494557E-2</c:v>
                </c:pt>
                <c:pt idx="295">
                  <c:v>3.6851800488857701E-2</c:v>
                </c:pt>
                <c:pt idx="296">
                  <c:v>3.5287476611482196E-2</c:v>
                </c:pt>
                <c:pt idx="297">
                  <c:v>3.4937378685382083E-2</c:v>
                </c:pt>
                <c:pt idx="298">
                  <c:v>3.7317818779079963E-2</c:v>
                </c:pt>
                <c:pt idx="299">
                  <c:v>3.9588610620698392E-2</c:v>
                </c:pt>
                <c:pt idx="300">
                  <c:v>3.9675566924175946E-2</c:v>
                </c:pt>
                <c:pt idx="301">
                  <c:v>4.1614581752952767E-2</c:v>
                </c:pt>
                <c:pt idx="302">
                  <c:v>4.3001783462784965E-2</c:v>
                </c:pt>
                <c:pt idx="303">
                  <c:v>4.5354641484752115E-2</c:v>
                </c:pt>
                <c:pt idx="304">
                  <c:v>5.0240640291034415E-2</c:v>
                </c:pt>
                <c:pt idx="305">
                  <c:v>5.1229005412075111E-2</c:v>
                </c:pt>
                <c:pt idx="306">
                  <c:v>4.7470096242974637E-2</c:v>
                </c:pt>
                <c:pt idx="307">
                  <c:v>4.737163429194409E-2</c:v>
                </c:pt>
                <c:pt idx="308">
                  <c:v>4.7681945197023026E-2</c:v>
                </c:pt>
                <c:pt idx="309">
                  <c:v>4.9852624506333112E-2</c:v>
                </c:pt>
                <c:pt idx="310">
                  <c:v>4.7638625427103384E-2</c:v>
                </c:pt>
                <c:pt idx="311">
                  <c:v>5.004375945682997E-2</c:v>
                </c:pt>
                <c:pt idx="312">
                  <c:v>5.3179729321433292E-2</c:v>
                </c:pt>
                <c:pt idx="313">
                  <c:v>5.8799011605751038E-2</c:v>
                </c:pt>
                <c:pt idx="314">
                  <c:v>6.3959986130681726E-2</c:v>
                </c:pt>
                <c:pt idx="315">
                  <c:v>6.5407549545247745E-2</c:v>
                </c:pt>
                <c:pt idx="316">
                  <c:v>7.3329508221195577E-2</c:v>
                </c:pt>
                <c:pt idx="317">
                  <c:v>7.7801575557402386E-2</c:v>
                </c:pt>
                <c:pt idx="318">
                  <c:v>7.5166690620855195E-2</c:v>
                </c:pt>
                <c:pt idx="319">
                  <c:v>7.6693879394750697E-2</c:v>
                </c:pt>
                <c:pt idx="320">
                  <c:v>7.4773653299132437E-2</c:v>
                </c:pt>
                <c:pt idx="321">
                  <c:v>8.8339931481562148E-2</c:v>
                </c:pt>
                <c:pt idx="322">
                  <c:v>8.5970170444900462E-2</c:v>
                </c:pt>
                <c:pt idx="323">
                  <c:v>7.7408702893090181E-2</c:v>
                </c:pt>
                <c:pt idx="324">
                  <c:v>7.1896382604064848E-2</c:v>
                </c:pt>
                <c:pt idx="325">
                  <c:v>7.1931616729456249E-2</c:v>
                </c:pt>
                <c:pt idx="326">
                  <c:v>6.8919488860364558E-2</c:v>
                </c:pt>
                <c:pt idx="327">
                  <c:v>6.7031987776984256E-2</c:v>
                </c:pt>
                <c:pt idx="328">
                  <c:v>5.6304171272246253E-2</c:v>
                </c:pt>
                <c:pt idx="329">
                  <c:v>6.3505333446276291E-2</c:v>
                </c:pt>
                <c:pt idx="330">
                  <c:v>6.4488228436870271E-2</c:v>
                </c:pt>
                <c:pt idx="331">
                  <c:v>6.1672342573396183E-2</c:v>
                </c:pt>
                <c:pt idx="332">
                  <c:v>6.2724881699916621E-2</c:v>
                </c:pt>
                <c:pt idx="333">
                  <c:v>6.398415573784294E-2</c:v>
                </c:pt>
                <c:pt idx="334">
                  <c:v>6.1411293814185981E-2</c:v>
                </c:pt>
                <c:pt idx="335">
                  <c:v>6.0431599334800086E-2</c:v>
                </c:pt>
                <c:pt idx="336">
                  <c:v>5.8589112632355819E-2</c:v>
                </c:pt>
                <c:pt idx="337">
                  <c:v>5.9552576468414269E-2</c:v>
                </c:pt>
                <c:pt idx="338">
                  <c:v>5.8595967072828339E-2</c:v>
                </c:pt>
                <c:pt idx="339">
                  <c:v>5.7740559903484791E-2</c:v>
                </c:pt>
                <c:pt idx="340">
                  <c:v>5.7262276887974639E-2</c:v>
                </c:pt>
                <c:pt idx="341">
                  <c:v>5.6414579208054941E-2</c:v>
                </c:pt>
                <c:pt idx="342">
                  <c:v>5.4094626464790678E-2</c:v>
                </c:pt>
                <c:pt idx="343">
                  <c:v>5.286729833582765E-2</c:v>
                </c:pt>
                <c:pt idx="344">
                  <c:v>5.0537394058907385E-2</c:v>
                </c:pt>
                <c:pt idx="345">
                  <c:v>5.2310304239140501E-2</c:v>
                </c:pt>
                <c:pt idx="346">
                  <c:v>5.3018752451290438E-2</c:v>
                </c:pt>
                <c:pt idx="347">
                  <c:v>5.2609590345711811E-2</c:v>
                </c:pt>
                <c:pt idx="348">
                  <c:v>5.2449986402138181E-2</c:v>
                </c:pt>
                <c:pt idx="349">
                  <c:v>5.3847169033190118E-2</c:v>
                </c:pt>
                <c:pt idx="350">
                  <c:v>5.5492369388224737E-2</c:v>
                </c:pt>
                <c:pt idx="351">
                  <c:v>5.896836351106257E-2</c:v>
                </c:pt>
                <c:pt idx="352">
                  <c:v>5.9397879275674477E-2</c:v>
                </c:pt>
                <c:pt idx="353">
                  <c:v>6.2724664562796351E-2</c:v>
                </c:pt>
                <c:pt idx="354">
                  <c:v>6.5622385013547974E-2</c:v>
                </c:pt>
                <c:pt idx="355">
                  <c:v>6.3272493374758293E-2</c:v>
                </c:pt>
                <c:pt idx="356">
                  <c:v>5.9795105936958401E-2</c:v>
                </c:pt>
                <c:pt idx="357">
                  <c:v>5.2489764947584512E-2</c:v>
                </c:pt>
                <c:pt idx="358">
                  <c:v>4.9104853476430441E-2</c:v>
                </c:pt>
                <c:pt idx="359">
                  <c:v>5.2485548384874396E-2</c:v>
                </c:pt>
                <c:pt idx="360">
                  <c:v>4.9567622703641512E-2</c:v>
                </c:pt>
                <c:pt idx="361">
                  <c:v>4.4360278841051648E-2</c:v>
                </c:pt>
                <c:pt idx="362">
                  <c:v>4.7069976401038285E-2</c:v>
                </c:pt>
                <c:pt idx="363">
                  <c:v>4.3259160708309798E-2</c:v>
                </c:pt>
                <c:pt idx="364">
                  <c:v>4.1906552892054874E-2</c:v>
                </c:pt>
                <c:pt idx="365">
                  <c:v>4.0664609815320142E-2</c:v>
                </c:pt>
                <c:pt idx="366">
                  <c:v>4.1520123743290976E-2</c:v>
                </c:pt>
                <c:pt idx="367">
                  <c:v>4.9103896459398826E-2</c:v>
                </c:pt>
                <c:pt idx="368">
                  <c:v>5.3875847855920804E-2</c:v>
                </c:pt>
                <c:pt idx="369">
                  <c:v>5.344740984881332E-2</c:v>
                </c:pt>
                <c:pt idx="370">
                  <c:v>4.7451194942915192E-2</c:v>
                </c:pt>
                <c:pt idx="371">
                  <c:v>4.4098435429173535E-2</c:v>
                </c:pt>
                <c:pt idx="372">
                  <c:v>4.7047640823835585E-2</c:v>
                </c:pt>
                <c:pt idx="373">
                  <c:v>4.914293070284783E-2</c:v>
                </c:pt>
                <c:pt idx="374">
                  <c:v>5.0265881303448667E-2</c:v>
                </c:pt>
                <c:pt idx="375">
                  <c:v>5.1641620629539017E-2</c:v>
                </c:pt>
                <c:pt idx="376">
                  <c:v>5.0116700725255377E-2</c:v>
                </c:pt>
                <c:pt idx="377">
                  <c:v>4.6814057743688242E-2</c:v>
                </c:pt>
                <c:pt idx="378">
                  <c:v>4.6355634792276848E-2</c:v>
                </c:pt>
                <c:pt idx="379">
                  <c:v>4.7238873758240686E-2</c:v>
                </c:pt>
                <c:pt idx="380">
                  <c:v>4.6975292586145051E-2</c:v>
                </c:pt>
                <c:pt idx="381">
                  <c:v>3.987384801686799E-2</c:v>
                </c:pt>
                <c:pt idx="382">
                  <c:v>4.367991882974321E-2</c:v>
                </c:pt>
                <c:pt idx="383">
                  <c:v>4.3149761425109082E-2</c:v>
                </c:pt>
                <c:pt idx="384">
                  <c:v>4.4020582792522751E-2</c:v>
                </c:pt>
                <c:pt idx="385">
                  <c:v>4.7051512502896783E-2</c:v>
                </c:pt>
                <c:pt idx="386">
                  <c:v>5.2210253654173991E-2</c:v>
                </c:pt>
                <c:pt idx="387">
                  <c:v>5.2519055048822823E-2</c:v>
                </c:pt>
                <c:pt idx="388">
                  <c:v>5.5448529180466229E-2</c:v>
                </c:pt>
                <c:pt idx="389">
                  <c:v>6.1927636746905268E-2</c:v>
                </c:pt>
                <c:pt idx="390">
                  <c:v>6.2886227551677693E-2</c:v>
                </c:pt>
                <c:pt idx="391">
                  <c:v>6.0838566129037722E-2</c:v>
                </c:pt>
                <c:pt idx="392">
                  <c:v>6.09511612218233E-2</c:v>
                </c:pt>
                <c:pt idx="393">
                  <c:v>6.5108721960351362E-2</c:v>
                </c:pt>
                <c:pt idx="394">
                  <c:v>7.0702015740189278E-2</c:v>
                </c:pt>
                <c:pt idx="395">
                  <c:v>6.9106402858134658E-2</c:v>
                </c:pt>
                <c:pt idx="396">
                  <c:v>6.3421527429306609E-2</c:v>
                </c:pt>
                <c:pt idx="397">
                  <c:v>5.8042327223677304E-2</c:v>
                </c:pt>
                <c:pt idx="398">
                  <c:v>6.0737861694664906E-2</c:v>
                </c:pt>
                <c:pt idx="399">
                  <c:v>6.2010776197820174E-2</c:v>
                </c:pt>
                <c:pt idx="400">
                  <c:v>6.5677718833512672E-2</c:v>
                </c:pt>
                <c:pt idx="401">
                  <c:v>6.5994415246006202E-2</c:v>
                </c:pt>
                <c:pt idx="402">
                  <c:v>7.2962291281210123E-2</c:v>
                </c:pt>
                <c:pt idx="403">
                  <c:v>7.55271024765648E-2</c:v>
                </c:pt>
                <c:pt idx="404">
                  <c:v>7.4202323100275011E-2</c:v>
                </c:pt>
                <c:pt idx="405">
                  <c:v>7.2122747418878586E-2</c:v>
                </c:pt>
                <c:pt idx="406">
                  <c:v>7.1602652010321038E-2</c:v>
                </c:pt>
                <c:pt idx="407">
                  <c:v>7.3754825935587395E-2</c:v>
                </c:pt>
                <c:pt idx="408">
                  <c:v>7.1907823631394724E-2</c:v>
                </c:pt>
                <c:pt idx="409">
                  <c:v>7.1334717986856949E-2</c:v>
                </c:pt>
                <c:pt idx="410">
                  <c:v>6.8208639007930921E-2</c:v>
                </c:pt>
                <c:pt idx="411">
                  <c:v>6.3703423729853159E-2</c:v>
                </c:pt>
                <c:pt idx="412">
                  <c:v>6.901695385902698E-2</c:v>
                </c:pt>
                <c:pt idx="413">
                  <c:v>6.8140042135714576E-2</c:v>
                </c:pt>
                <c:pt idx="414">
                  <c:v>6.8626153573738358E-2</c:v>
                </c:pt>
                <c:pt idx="415">
                  <c:v>6.395924085947774E-2</c:v>
                </c:pt>
                <c:pt idx="416">
                  <c:v>6.2216271961368107E-2</c:v>
                </c:pt>
                <c:pt idx="417">
                  <c:v>5.9814212715783209E-2</c:v>
                </c:pt>
                <c:pt idx="418">
                  <c:v>5.78887195687494E-2</c:v>
                </c:pt>
                <c:pt idx="419">
                  <c:v>5.6769648712160524E-2</c:v>
                </c:pt>
                <c:pt idx="420">
                  <c:v>5.9986791585310777E-2</c:v>
                </c:pt>
                <c:pt idx="421">
                  <c:v>6.1055799767671406E-2</c:v>
                </c:pt>
                <c:pt idx="422">
                  <c:v>6.3063591449976891E-2</c:v>
                </c:pt>
                <c:pt idx="423">
                  <c:v>6.5748722644587379E-2</c:v>
                </c:pt>
                <c:pt idx="424">
                  <c:v>6.4579620295515006E-2</c:v>
                </c:pt>
                <c:pt idx="425">
                  <c:v>6.5591255170429991E-2</c:v>
                </c:pt>
                <c:pt idx="426">
                  <c:v>7.0364500962744228E-2</c:v>
                </c:pt>
                <c:pt idx="427">
                  <c:v>6.9255463374402956E-2</c:v>
                </c:pt>
                <c:pt idx="428">
                  <c:v>6.8308113769912318E-2</c:v>
                </c:pt>
                <c:pt idx="429">
                  <c:v>6.7031488912358411E-2</c:v>
                </c:pt>
                <c:pt idx="430">
                  <c:v>6.7521613279590997E-2</c:v>
                </c:pt>
                <c:pt idx="431">
                  <c:v>7.1812050346403089E-2</c:v>
                </c:pt>
                <c:pt idx="432">
                  <c:v>7.7000061756415814E-2</c:v>
                </c:pt>
                <c:pt idx="433">
                  <c:v>8.55316697341377E-2</c:v>
                </c:pt>
                <c:pt idx="434">
                  <c:v>8.3797745412941327E-2</c:v>
                </c:pt>
                <c:pt idx="435">
                  <c:v>9.5404891435485528E-2</c:v>
                </c:pt>
                <c:pt idx="436">
                  <c:v>0.10030784408299681</c:v>
                </c:pt>
                <c:pt idx="437">
                  <c:v>0.10044670647542246</c:v>
                </c:pt>
                <c:pt idx="438">
                  <c:v>0.10031754123277209</c:v>
                </c:pt>
                <c:pt idx="439">
                  <c:v>0.10721879004303458</c:v>
                </c:pt>
                <c:pt idx="440">
                  <c:v>0.11842264421516827</c:v>
                </c:pt>
                <c:pt idx="441">
                  <c:v>0.12822085584760265</c:v>
                </c:pt>
                <c:pt idx="442">
                  <c:v>0.14498243667172828</c:v>
                </c:pt>
                <c:pt idx="443">
                  <c:v>0.15633999923668371</c:v>
                </c:pt>
                <c:pt idx="444">
                  <c:v>0.15411544909528263</c:v>
                </c:pt>
                <c:pt idx="445">
                  <c:v>0.15289235664348769</c:v>
                </c:pt>
                <c:pt idx="446">
                  <c:v>0.15436291759318094</c:v>
                </c:pt>
                <c:pt idx="447">
                  <c:v>0.15854915404352549</c:v>
                </c:pt>
                <c:pt idx="448">
                  <c:v>0.15937049095408246</c:v>
                </c:pt>
                <c:pt idx="449">
                  <c:v>0.1628850485196715</c:v>
                </c:pt>
                <c:pt idx="450">
                  <c:v>0.16764209330860855</c:v>
                </c:pt>
                <c:pt idx="451">
                  <c:v>0.17147949792457629</c:v>
                </c:pt>
                <c:pt idx="452">
                  <c:v>0.17755205758811704</c:v>
                </c:pt>
                <c:pt idx="453">
                  <c:v>0.17481795180631346</c:v>
                </c:pt>
                <c:pt idx="454">
                  <c:v>0.1746379741172473</c:v>
                </c:pt>
                <c:pt idx="455">
                  <c:v>0.17998283511502522</c:v>
                </c:pt>
                <c:pt idx="456">
                  <c:v>0.1821311332968038</c:v>
                </c:pt>
                <c:pt idx="457">
                  <c:v>0.17495652068251058</c:v>
                </c:pt>
                <c:pt idx="458">
                  <c:v>0.17293190745470649</c:v>
                </c:pt>
                <c:pt idx="459">
                  <c:v>0.16981497465453702</c:v>
                </c:pt>
                <c:pt idx="460">
                  <c:v>0.16114095836448952</c:v>
                </c:pt>
                <c:pt idx="461">
                  <c:v>0.15565526932897689</c:v>
                </c:pt>
                <c:pt idx="462">
                  <c:v>0.15772882117381548</c:v>
                </c:pt>
                <c:pt idx="463">
                  <c:v>0.17064096355555286</c:v>
                </c:pt>
                <c:pt idx="464">
                  <c:v>0.16792341432674901</c:v>
                </c:pt>
                <c:pt idx="465">
                  <c:v>0.16192257750459021</c:v>
                </c:pt>
                <c:pt idx="466">
                  <c:v>0.17028557703903735</c:v>
                </c:pt>
                <c:pt idx="467">
                  <c:v>0.17884105892950647</c:v>
                </c:pt>
                <c:pt idx="468">
                  <c:v>0.18634209615215619</c:v>
                </c:pt>
                <c:pt idx="469">
                  <c:v>0.20369703325046362</c:v>
                </c:pt>
                <c:pt idx="470">
                  <c:v>0.19179383998495117</c:v>
                </c:pt>
                <c:pt idx="471">
                  <c:v>0.20002702354681723</c:v>
                </c:pt>
                <c:pt idx="472">
                  <c:v>0.21766737891949159</c:v>
                </c:pt>
                <c:pt idx="473">
                  <c:v>0.22570609227300786</c:v>
                </c:pt>
                <c:pt idx="474">
                  <c:v>0.22364726750461536</c:v>
                </c:pt>
                <c:pt idx="475">
                  <c:v>0.22431643473371796</c:v>
                </c:pt>
                <c:pt idx="476">
                  <c:v>0.21326971272005232</c:v>
                </c:pt>
                <c:pt idx="477">
                  <c:v>0.21393756305947337</c:v>
                </c:pt>
                <c:pt idx="478">
                  <c:v>0.22368938063015104</c:v>
                </c:pt>
                <c:pt idx="479">
                  <c:v>0.23534006085393727</c:v>
                </c:pt>
                <c:pt idx="480">
                  <c:v>0.21920796290222022</c:v>
                </c:pt>
                <c:pt idx="481">
                  <c:v>0.2141431784325914</c:v>
                </c:pt>
                <c:pt idx="482">
                  <c:v>0.21609205781717528</c:v>
                </c:pt>
                <c:pt idx="483">
                  <c:v>0.21520858180944377</c:v>
                </c:pt>
                <c:pt idx="484">
                  <c:v>0.20295342319783577</c:v>
                </c:pt>
                <c:pt idx="485">
                  <c:v>0.21644775043781009</c:v>
                </c:pt>
                <c:pt idx="486">
                  <c:v>0.21723137134873211</c:v>
                </c:pt>
                <c:pt idx="487">
                  <c:v>0.21585157871859106</c:v>
                </c:pt>
                <c:pt idx="488">
                  <c:v>0.20640123633622973</c:v>
                </c:pt>
                <c:pt idx="489">
                  <c:v>0.20360686991963531</c:v>
                </c:pt>
                <c:pt idx="490">
                  <c:v>0.19353770826111427</c:v>
                </c:pt>
                <c:pt idx="491">
                  <c:v>0.18696752320380894</c:v>
                </c:pt>
                <c:pt idx="492">
                  <c:v>0.17951956182160134</c:v>
                </c:pt>
                <c:pt idx="493">
                  <c:v>0.1740801068152889</c:v>
                </c:pt>
                <c:pt idx="494">
                  <c:v>0.16243257308781883</c:v>
                </c:pt>
                <c:pt idx="495">
                  <c:v>0.1501186001936364</c:v>
                </c:pt>
                <c:pt idx="496">
                  <c:v>0.14427069252660291</c:v>
                </c:pt>
                <c:pt idx="497">
                  <c:v>0.14587981797708535</c:v>
                </c:pt>
                <c:pt idx="498">
                  <c:v>0.14569327464091705</c:v>
                </c:pt>
                <c:pt idx="499">
                  <c:v>0.13648243579404412</c:v>
                </c:pt>
                <c:pt idx="500">
                  <c:v>0.13170642498863791</c:v>
                </c:pt>
                <c:pt idx="501">
                  <c:v>0.12989248661951491</c:v>
                </c:pt>
                <c:pt idx="502">
                  <c:v>0.13690598043210184</c:v>
                </c:pt>
                <c:pt idx="503">
                  <c:v>0.13904051336828607</c:v>
                </c:pt>
                <c:pt idx="504">
                  <c:v>0.13441486988785206</c:v>
                </c:pt>
                <c:pt idx="505">
                  <c:v>0.12921581550482791</c:v>
                </c:pt>
                <c:pt idx="506">
                  <c:v>0.12721147552406903</c:v>
                </c:pt>
                <c:pt idx="507">
                  <c:v>0.13258943586124272</c:v>
                </c:pt>
                <c:pt idx="508">
                  <c:v>0.13948108359684197</c:v>
                </c:pt>
                <c:pt idx="509">
                  <c:v>0.14462548934004027</c:v>
                </c:pt>
                <c:pt idx="510">
                  <c:v>0.15082031447916536</c:v>
                </c:pt>
                <c:pt idx="511">
                  <c:v>0.14870190194385624</c:v>
                </c:pt>
                <c:pt idx="512">
                  <c:v>0.14821085527765068</c:v>
                </c:pt>
                <c:pt idx="513">
                  <c:v>0.1516527076029616</c:v>
                </c:pt>
                <c:pt idx="514">
                  <c:v>0.1467063621149533</c:v>
                </c:pt>
                <c:pt idx="515">
                  <c:v>0.1435374023368956</c:v>
                </c:pt>
                <c:pt idx="516">
                  <c:v>0.13962335892935626</c:v>
                </c:pt>
                <c:pt idx="517">
                  <c:v>0.13887619650281105</c:v>
                </c:pt>
                <c:pt idx="518">
                  <c:v>0.14000792613364049</c:v>
                </c:pt>
                <c:pt idx="519">
                  <c:v>0.1427333485836208</c:v>
                </c:pt>
                <c:pt idx="520">
                  <c:v>0.14221000739146006</c:v>
                </c:pt>
                <c:pt idx="521">
                  <c:v>0.13998729179276165</c:v>
                </c:pt>
                <c:pt idx="522">
                  <c:v>0.13487887811364768</c:v>
                </c:pt>
                <c:pt idx="523">
                  <c:v>0.12768930742272613</c:v>
                </c:pt>
                <c:pt idx="524">
                  <c:v>0.13028797514421844</c:v>
                </c:pt>
                <c:pt idx="525">
                  <c:v>0.13435201723474421</c:v>
                </c:pt>
                <c:pt idx="526">
                  <c:v>0.12721517587619616</c:v>
                </c:pt>
                <c:pt idx="527">
                  <c:v>0.12392891919221902</c:v>
                </c:pt>
                <c:pt idx="528">
                  <c:v>0.11986287085323867</c:v>
                </c:pt>
                <c:pt idx="529">
                  <c:v>0.11900102849113875</c:v>
                </c:pt>
                <c:pt idx="530">
                  <c:v>0.12416250134532489</c:v>
                </c:pt>
                <c:pt idx="531">
                  <c:v>0.12310340370448433</c:v>
                </c:pt>
                <c:pt idx="532">
                  <c:v>0.12007698527266286</c:v>
                </c:pt>
                <c:pt idx="533">
                  <c:v>0.12073372793126166</c:v>
                </c:pt>
                <c:pt idx="534">
                  <c:v>0.12036790116256758</c:v>
                </c:pt>
                <c:pt idx="535">
                  <c:v>0.11905952231040806</c:v>
                </c:pt>
                <c:pt idx="536">
                  <c:v>0.11683864606599491</c:v>
                </c:pt>
                <c:pt idx="537">
                  <c:v>0.11271163979524521</c:v>
                </c:pt>
                <c:pt idx="538">
                  <c:v>0.11216870688545683</c:v>
                </c:pt>
                <c:pt idx="539">
                  <c:v>0.1095786521554224</c:v>
                </c:pt>
                <c:pt idx="540">
                  <c:v>0.10717666605596021</c:v>
                </c:pt>
                <c:pt idx="541">
                  <c:v>0.10708475333291059</c:v>
                </c:pt>
                <c:pt idx="542">
                  <c:v>0.1113169891624648</c:v>
                </c:pt>
                <c:pt idx="543">
                  <c:v>0.11403621939591532</c:v>
                </c:pt>
                <c:pt idx="544">
                  <c:v>0.11110746549615293</c:v>
                </c:pt>
                <c:pt idx="545">
                  <c:v>0.10456095641367762</c:v>
                </c:pt>
                <c:pt idx="546">
                  <c:v>9.8597390299536375E-2</c:v>
                </c:pt>
                <c:pt idx="547">
                  <c:v>9.3136770867251029E-2</c:v>
                </c:pt>
                <c:pt idx="548">
                  <c:v>9.0830411840195371E-2</c:v>
                </c:pt>
                <c:pt idx="549">
                  <c:v>9.1529018787589289E-2</c:v>
                </c:pt>
                <c:pt idx="550">
                  <c:v>8.9367477165152615E-2</c:v>
                </c:pt>
                <c:pt idx="551">
                  <c:v>8.634766050322909E-2</c:v>
                </c:pt>
                <c:pt idx="552">
                  <c:v>8.3521082543100103E-2</c:v>
                </c:pt>
                <c:pt idx="553">
                  <c:v>7.7809844861314176E-2</c:v>
                </c:pt>
                <c:pt idx="554">
                  <c:v>7.5133224962694617E-2</c:v>
                </c:pt>
                <c:pt idx="555">
                  <c:v>6.785537727855781E-2</c:v>
                </c:pt>
                <c:pt idx="556">
                  <c:v>6.4468256503694921E-2</c:v>
                </c:pt>
                <c:pt idx="557">
                  <c:v>6.3536290068551438E-2</c:v>
                </c:pt>
                <c:pt idx="558">
                  <c:v>6.0442434969226307E-2</c:v>
                </c:pt>
                <c:pt idx="559">
                  <c:v>5.4351821876082645E-2</c:v>
                </c:pt>
                <c:pt idx="560">
                  <c:v>4.943039914607561E-2</c:v>
                </c:pt>
                <c:pt idx="561">
                  <c:v>4.9399338657378472E-2</c:v>
                </c:pt>
                <c:pt idx="562">
                  <c:v>4.6948374092751669E-2</c:v>
                </c:pt>
                <c:pt idx="563">
                  <c:v>4.3926042689999514E-2</c:v>
                </c:pt>
                <c:pt idx="564">
                  <c:v>4.126463782849276E-2</c:v>
                </c:pt>
                <c:pt idx="565">
                  <c:v>3.8950026927498278E-2</c:v>
                </c:pt>
                <c:pt idx="566">
                  <c:v>3.6595352942590621E-2</c:v>
                </c:pt>
                <c:pt idx="567">
                  <c:v>3.1823715303227133E-2</c:v>
                </c:pt>
                <c:pt idx="568">
                  <c:v>2.8825490853708995E-2</c:v>
                </c:pt>
                <c:pt idx="569">
                  <c:v>2.8629212973394998E-2</c:v>
                </c:pt>
                <c:pt idx="570">
                  <c:v>2.5300092823006909E-2</c:v>
                </c:pt>
                <c:pt idx="571">
                  <c:v>2.1602490360549113E-2</c:v>
                </c:pt>
                <c:pt idx="572">
                  <c:v>1.8121294561627851E-2</c:v>
                </c:pt>
                <c:pt idx="573">
                  <c:v>1.4345079847843757E-2</c:v>
                </c:pt>
                <c:pt idx="574">
                  <c:v>9.6446681414625313E-3</c:v>
                </c:pt>
                <c:pt idx="575">
                  <c:v>7.3264009939586136E-3</c:v>
                </c:pt>
                <c:pt idx="576">
                  <c:v>4.5014539849113702E-3</c:v>
                </c:pt>
                <c:pt idx="577">
                  <c:v>6.5369906477101419E-3</c:v>
                </c:pt>
                <c:pt idx="578">
                  <c:v>4.2490483780684013E-3</c:v>
                </c:pt>
                <c:pt idx="579">
                  <c:v>2.2395419813420123E-3</c:v>
                </c:pt>
                <c:pt idx="580">
                  <c:v>1.7264044494609554E-3</c:v>
                </c:pt>
                <c:pt idx="581">
                  <c:v>2.2656304519138026E-3</c:v>
                </c:pt>
                <c:pt idx="582">
                  <c:v>-1.6185829941180521E-3</c:v>
                </c:pt>
                <c:pt idx="583">
                  <c:v>-4.7089853208238663E-3</c:v>
                </c:pt>
                <c:pt idx="584">
                  <c:v>-6.0695163108649558E-3</c:v>
                </c:pt>
                <c:pt idx="585">
                  <c:v>-3.6562270419569706E-3</c:v>
                </c:pt>
                <c:pt idx="586">
                  <c:v>7.1336922722850804E-3</c:v>
                </c:pt>
                <c:pt idx="587">
                  <c:v>2.9000080484936977E-3</c:v>
                </c:pt>
                <c:pt idx="588">
                  <c:v>-1.0822635497038935E-4</c:v>
                </c:pt>
                <c:pt idx="589">
                  <c:v>-4.3688622144010744E-3</c:v>
                </c:pt>
                <c:pt idx="590">
                  <c:v>-7.5243722051968123E-3</c:v>
                </c:pt>
                <c:pt idx="591">
                  <c:v>-1.1914769695241932E-2</c:v>
                </c:pt>
                <c:pt idx="592">
                  <c:v>-1.1533983314308084E-2</c:v>
                </c:pt>
                <c:pt idx="593">
                  <c:v>-8.9774380694718908E-3</c:v>
                </c:pt>
                <c:pt idx="594">
                  <c:v>-9.0462645397373503E-3</c:v>
                </c:pt>
                <c:pt idx="595">
                  <c:v>-6.7573794012129318E-3</c:v>
                </c:pt>
                <c:pt idx="596">
                  <c:v>-4.2387408222914966E-3</c:v>
                </c:pt>
                <c:pt idx="597">
                  <c:v>3.0636907081037917E-3</c:v>
                </c:pt>
                <c:pt idx="598">
                  <c:v>7.0525206827529857E-3</c:v>
                </c:pt>
                <c:pt idx="599">
                  <c:v>1.0454922060588359E-2</c:v>
                </c:pt>
                <c:pt idx="600">
                  <c:v>8.8063099543580353E-3</c:v>
                </c:pt>
                <c:pt idx="601">
                  <c:v>5.6344747348846466E-3</c:v>
                </c:pt>
                <c:pt idx="602">
                  <c:v>4.0196372856970072E-3</c:v>
                </c:pt>
                <c:pt idx="603">
                  <c:v>9.6311143517870748E-3</c:v>
                </c:pt>
                <c:pt idx="604">
                  <c:v>1.5929703538700574E-2</c:v>
                </c:pt>
                <c:pt idx="605">
                  <c:v>1.6369824995931703E-2</c:v>
                </c:pt>
                <c:pt idx="606">
                  <c:v>1.3585027838757251E-2</c:v>
                </c:pt>
                <c:pt idx="607">
                  <c:v>1.5493991974094096E-2</c:v>
                </c:pt>
                <c:pt idx="608">
                  <c:v>2.7053310824360327E-2</c:v>
                </c:pt>
                <c:pt idx="609">
                  <c:v>3.7813566467066635E-2</c:v>
                </c:pt>
                <c:pt idx="610">
                  <c:v>3.4645190862894991E-2</c:v>
                </c:pt>
                <c:pt idx="611">
                  <c:v>5.4115164894184095E-2</c:v>
                </c:pt>
                <c:pt idx="612">
                  <c:v>5.4016982118525611E-2</c:v>
                </c:pt>
                <c:pt idx="613">
                  <c:v>5.265908011265312E-2</c:v>
                </c:pt>
                <c:pt idx="614">
                  <c:v>5.257143929266863E-2</c:v>
                </c:pt>
                <c:pt idx="615">
                  <c:v>8.4979257652761223E-2</c:v>
                </c:pt>
                <c:pt idx="616">
                  <c:v>0.10130033260620125</c:v>
                </c:pt>
                <c:pt idx="617">
                  <c:v>0.12410976098602755</c:v>
                </c:pt>
                <c:pt idx="618">
                  <c:v>0.11540991841757026</c:v>
                </c:pt>
                <c:pt idx="619">
                  <c:v>5.808985339692288E-2</c:v>
                </c:pt>
                <c:pt idx="620">
                  <c:v>4.6926287026324863E-2</c:v>
                </c:pt>
                <c:pt idx="621">
                  <c:v>6.1411595330276528E-2</c:v>
                </c:pt>
                <c:pt idx="622">
                  <c:v>6.0612686165571368E-2</c:v>
                </c:pt>
                <c:pt idx="623">
                  <c:v>6.2551431453469003E-2</c:v>
                </c:pt>
                <c:pt idx="624">
                  <c:v>5.5403850574037218E-2</c:v>
                </c:pt>
                <c:pt idx="625">
                  <c:v>6.7246747628507381E-2</c:v>
                </c:pt>
                <c:pt idx="626">
                  <c:v>6.5847590379326165E-2</c:v>
                </c:pt>
                <c:pt idx="627">
                  <c:v>5.3078308378454585E-2</c:v>
                </c:pt>
                <c:pt idx="628">
                  <c:v>2.7490163162586782E-2</c:v>
                </c:pt>
                <c:pt idx="629">
                  <c:v>1.5294045467209812E-2</c:v>
                </c:pt>
                <c:pt idx="630">
                  <c:v>1.3692183456504498E-2</c:v>
                </c:pt>
                <c:pt idx="631">
                  <c:v>1.9380219800860868E-2</c:v>
                </c:pt>
                <c:pt idx="632">
                  <c:v>1.9426539845217056E-2</c:v>
                </c:pt>
                <c:pt idx="633">
                  <c:v>2.7136042354103697E-2</c:v>
                </c:pt>
                <c:pt idx="634">
                  <c:v>2.504861695483325E-2</c:v>
                </c:pt>
                <c:pt idx="635">
                  <c:v>2.337652587398352E-2</c:v>
                </c:pt>
                <c:pt idx="636">
                  <c:v>1.8888305469469707E-2</c:v>
                </c:pt>
                <c:pt idx="637">
                  <c:v>1.5491638140697525E-2</c:v>
                </c:pt>
                <c:pt idx="638">
                  <c:v>1.9977583686114547E-2</c:v>
                </c:pt>
                <c:pt idx="639">
                  <c:v>1.9352156359813723E-2</c:v>
                </c:pt>
                <c:pt idx="640">
                  <c:v>2.7744981955739989E-2</c:v>
                </c:pt>
                <c:pt idx="641">
                  <c:v>2.8042045242693436E-2</c:v>
                </c:pt>
                <c:pt idx="642">
                  <c:v>3.153029135162571E-2</c:v>
                </c:pt>
                <c:pt idx="643">
                  <c:v>3.5588081455892658E-2</c:v>
                </c:pt>
                <c:pt idx="644">
                  <c:v>4.0018781641811434E-2</c:v>
                </c:pt>
                <c:pt idx="645">
                  <c:v>3.7366377272122261E-2</c:v>
                </c:pt>
                <c:pt idx="646">
                  <c:v>3.4964360171844851E-2</c:v>
                </c:pt>
                <c:pt idx="647">
                  <c:v>3.2518880399899745E-2</c:v>
                </c:pt>
                <c:pt idx="648">
                  <c:v>3.5311025162538499E-2</c:v>
                </c:pt>
                <c:pt idx="649">
                  <c:v>3.991129006012651E-2</c:v>
                </c:pt>
                <c:pt idx="650">
                  <c:v>4.5442152824976205E-2</c:v>
                </c:pt>
                <c:pt idx="651">
                  <c:v>4.0722612186610836E-2</c:v>
                </c:pt>
                <c:pt idx="652">
                  <c:v>3.3650043199486106E-2</c:v>
                </c:pt>
                <c:pt idx="653">
                  <c:v>2.8247919232257196E-2</c:v>
                </c:pt>
                <c:pt idx="654">
                  <c:v>2.3253755404172988E-2</c:v>
                </c:pt>
                <c:pt idx="655">
                  <c:v>1.8521673753049403E-2</c:v>
                </c:pt>
                <c:pt idx="656">
                  <c:v>1.7095239052496769E-2</c:v>
                </c:pt>
                <c:pt idx="657">
                  <c:v>1.530646538243631E-2</c:v>
                </c:pt>
                <c:pt idx="658">
                  <c:v>9.0440330830282717E-3</c:v>
                </c:pt>
                <c:pt idx="659">
                  <c:v>9.5898296415087847E-3</c:v>
                </c:pt>
                <c:pt idx="660">
                  <c:v>6.3450083552024639E-3</c:v>
                </c:pt>
                <c:pt idx="661">
                  <c:v>3.0319918323534062E-3</c:v>
                </c:pt>
                <c:pt idx="662">
                  <c:v>1.1986641291621553E-3</c:v>
                </c:pt>
                <c:pt idx="663">
                  <c:v>4.6053132009857278E-4</c:v>
                </c:pt>
                <c:pt idx="664">
                  <c:v>3.896886535635781E-3</c:v>
                </c:pt>
                <c:pt idx="665">
                  <c:v>3.1610941699746556E-3</c:v>
                </c:pt>
                <c:pt idx="666">
                  <c:v>2.2336429359787399E-3</c:v>
                </c:pt>
                <c:pt idx="667">
                  <c:v>2.7788018202817635E-3</c:v>
                </c:pt>
                <c:pt idx="668">
                  <c:v>1.5801041292270862E-3</c:v>
                </c:pt>
                <c:pt idx="669">
                  <c:v>-1.5323636777370975E-3</c:v>
                </c:pt>
                <c:pt idx="670">
                  <c:v>-3.4157639075073354E-3</c:v>
                </c:pt>
                <c:pt idx="671">
                  <c:v>-2.617108202557894E-3</c:v>
                </c:pt>
                <c:pt idx="672">
                  <c:v>-1.9147817965586705E-3</c:v>
                </c:pt>
                <c:pt idx="673">
                  <c:v>-2.5544665829975235E-3</c:v>
                </c:pt>
                <c:pt idx="674">
                  <c:v>-7.8524098742355913E-4</c:v>
                </c:pt>
                <c:pt idx="675">
                  <c:v>3.2817335242658965E-3</c:v>
                </c:pt>
                <c:pt idx="676">
                  <c:v>6.2037965103382067E-3</c:v>
                </c:pt>
                <c:pt idx="677">
                  <c:v>7.2755469322765137E-3</c:v>
                </c:pt>
                <c:pt idx="678">
                  <c:v>7.1982377826599331E-3</c:v>
                </c:pt>
                <c:pt idx="679">
                  <c:v>7.4561422622180726E-3</c:v>
                </c:pt>
                <c:pt idx="680">
                  <c:v>1.65292955135799E-2</c:v>
                </c:pt>
                <c:pt idx="681">
                  <c:v>2.6337983197570573E-2</c:v>
                </c:pt>
                <c:pt idx="682">
                  <c:v>3.2697868622299411E-2</c:v>
                </c:pt>
                <c:pt idx="683">
                  <c:v>3.299238138244398E-2</c:v>
                </c:pt>
                <c:pt idx="684">
                  <c:v>2.885846681265361E-2</c:v>
                </c:pt>
                <c:pt idx="685">
                  <c:v>3.0858458141780884E-2</c:v>
                </c:pt>
                <c:pt idx="686">
                  <c:v>3.6420989784192101E-2</c:v>
                </c:pt>
                <c:pt idx="687">
                  <c:v>4.1309073176831634E-2</c:v>
                </c:pt>
                <c:pt idx="688">
                  <c:v>3.8776390744273193E-2</c:v>
                </c:pt>
                <c:pt idx="689">
                  <c:v>3.7501644440433156E-2</c:v>
                </c:pt>
                <c:pt idx="690">
                  <c:v>2.3997805336053377E-2</c:v>
                </c:pt>
                <c:pt idx="691">
                  <c:v>2.3559102649396813E-2</c:v>
                </c:pt>
                <c:pt idx="692">
                  <c:v>2.5504494672704117E-2</c:v>
                </c:pt>
                <c:pt idx="693">
                  <c:v>1.7787274932387652E-2</c:v>
                </c:pt>
                <c:pt idx="694">
                  <c:v>1.7613036620319059E-2</c:v>
                </c:pt>
                <c:pt idx="695">
                  <c:v>1.9895869007101587E-2</c:v>
                </c:pt>
                <c:pt idx="696">
                  <c:v>2.0700668161540869E-2</c:v>
                </c:pt>
                <c:pt idx="697">
                  <c:v>1.9857014083435126E-2</c:v>
                </c:pt>
                <c:pt idx="698">
                  <c:v>2.029478244770487E-2</c:v>
                </c:pt>
                <c:pt idx="699">
                  <c:v>2.8569036467798195E-2</c:v>
                </c:pt>
                <c:pt idx="700">
                  <c:v>2.5213062237963685E-2</c:v>
                </c:pt>
                <c:pt idx="701">
                  <c:v>2.3225714827656528E-2</c:v>
                </c:pt>
                <c:pt idx="702">
                  <c:v>2.0283560367290822E-2</c:v>
                </c:pt>
                <c:pt idx="703">
                  <c:v>2.1061966700567147E-2</c:v>
                </c:pt>
                <c:pt idx="704">
                  <c:v>1.7934373511527414E-2</c:v>
                </c:pt>
                <c:pt idx="705">
                  <c:v>1.6031261671560368E-2</c:v>
                </c:pt>
                <c:pt idx="706">
                  <c:v>1.6951215255656592E-2</c:v>
                </c:pt>
                <c:pt idx="707">
                  <c:v>1.8823727111642048E-2</c:v>
                </c:pt>
                <c:pt idx="708">
                  <c:v>1.8449926158429511E-2</c:v>
                </c:pt>
                <c:pt idx="709">
                  <c:v>2.0555367211535169E-2</c:v>
                </c:pt>
                <c:pt idx="710">
                  <c:v>2.151560517606961E-2</c:v>
                </c:pt>
                <c:pt idx="711">
                  <c:v>2.0405333024727475E-2</c:v>
                </c:pt>
                <c:pt idx="712">
                  <c:v>3.0844754648737358E-2</c:v>
                </c:pt>
                <c:pt idx="713">
                  <c:v>3.947430057129106E-2</c:v>
                </c:pt>
                <c:pt idx="714">
                  <c:v>3.710469109993482E-2</c:v>
                </c:pt>
                <c:pt idx="715">
                  <c:v>3.6383899673061999E-2</c:v>
                </c:pt>
                <c:pt idx="716">
                  <c:v>3.3092066814589129E-2</c:v>
                </c:pt>
                <c:pt idx="717">
                  <c:v>3.3345933452265039E-2</c:v>
                </c:pt>
                <c:pt idx="718">
                  <c:v>3.2690244174055832E-2</c:v>
                </c:pt>
                <c:pt idx="719">
                  <c:v>3.9005332223909603E-2</c:v>
                </c:pt>
                <c:pt idx="720">
                  <c:v>4.0478384387534747E-2</c:v>
                </c:pt>
                <c:pt idx="721">
                  <c:v>4.6289633068266903E-2</c:v>
                </c:pt>
                <c:pt idx="722">
                  <c:v>4.7477159338851181E-2</c:v>
                </c:pt>
                <c:pt idx="723">
                  <c:v>5.165392853546108E-2</c:v>
                </c:pt>
                <c:pt idx="724">
                  <c:v>5.5831630874339885E-2</c:v>
                </c:pt>
                <c:pt idx="725">
                  <c:v>5.7901603030118695E-2</c:v>
                </c:pt>
                <c:pt idx="726">
                  <c:v>5.3731040578336345E-2</c:v>
                </c:pt>
                <c:pt idx="727">
                  <c:v>5.642892003608932E-2</c:v>
                </c:pt>
                <c:pt idx="728">
                  <c:v>5.9199695162733615E-2</c:v>
                </c:pt>
                <c:pt idx="729">
                  <c:v>6.5699757158589431E-2</c:v>
                </c:pt>
                <c:pt idx="730">
                  <c:v>7.255785021929935E-2</c:v>
                </c:pt>
                <c:pt idx="731">
                  <c:v>8.0966277439067369E-2</c:v>
                </c:pt>
                <c:pt idx="732">
                  <c:v>8.3777244250419519E-2</c:v>
                </c:pt>
                <c:pt idx="733">
                  <c:v>9.0143277184680307E-2</c:v>
                </c:pt>
                <c:pt idx="734">
                  <c:v>9.989484720160216E-2</c:v>
                </c:pt>
                <c:pt idx="735">
                  <c:v>0.10721421232122585</c:v>
                </c:pt>
                <c:pt idx="736">
                  <c:v>0.11045791687741954</c:v>
                </c:pt>
                <c:pt idx="737">
                  <c:v>0.10592353761816532</c:v>
                </c:pt>
                <c:pt idx="738">
                  <c:v>0.10353127198083711</c:v>
                </c:pt>
                <c:pt idx="739">
                  <c:v>0.10656446054631458</c:v>
                </c:pt>
                <c:pt idx="740">
                  <c:v>0.10652043750087252</c:v>
                </c:pt>
                <c:pt idx="741">
                  <c:v>0.10252615661656954</c:v>
                </c:pt>
                <c:pt idx="742">
                  <c:v>0.1032313933354455</c:v>
                </c:pt>
                <c:pt idx="743">
                  <c:v>0.10508258054935474</c:v>
                </c:pt>
                <c:pt idx="744">
                  <c:v>0.10119365235814599</c:v>
                </c:pt>
                <c:pt idx="745">
                  <c:v>9.7654449052904838E-2</c:v>
                </c:pt>
                <c:pt idx="746">
                  <c:v>9.9055216600679952E-2</c:v>
                </c:pt>
                <c:pt idx="747">
                  <c:v>9.8664954260692606E-2</c:v>
                </c:pt>
                <c:pt idx="748">
                  <c:v>9.6673607448530596E-2</c:v>
                </c:pt>
                <c:pt idx="749">
                  <c:v>9.466776785756377E-2</c:v>
                </c:pt>
                <c:pt idx="750">
                  <c:v>8.8973877625299902E-2</c:v>
                </c:pt>
                <c:pt idx="751">
                  <c:v>9.1861500047827838E-2</c:v>
                </c:pt>
                <c:pt idx="752">
                  <c:v>9.1456132605392315E-2</c:v>
                </c:pt>
                <c:pt idx="753">
                  <c:v>9.2622244629765899E-2</c:v>
                </c:pt>
                <c:pt idx="754">
                  <c:v>9.7291352451369856E-2</c:v>
                </c:pt>
                <c:pt idx="755">
                  <c:v>9.6351548668495615E-2</c:v>
                </c:pt>
                <c:pt idx="756">
                  <c:v>9.3688437178742826E-2</c:v>
                </c:pt>
                <c:pt idx="757">
                  <c:v>9.3868115119619913E-2</c:v>
                </c:pt>
                <c:pt idx="758">
                  <c:v>9.1707515562675562E-2</c:v>
                </c:pt>
                <c:pt idx="759">
                  <c:v>9.4720823089110992E-2</c:v>
                </c:pt>
                <c:pt idx="760">
                  <c:v>9.3450168289046218E-2</c:v>
                </c:pt>
                <c:pt idx="761">
                  <c:v>9.0007150820361259E-2</c:v>
                </c:pt>
                <c:pt idx="762">
                  <c:v>8.9159659602390959E-2</c:v>
                </c:pt>
                <c:pt idx="763">
                  <c:v>9.0705821385116625E-2</c:v>
                </c:pt>
                <c:pt idx="764">
                  <c:v>9.0905502784364198E-2</c:v>
                </c:pt>
                <c:pt idx="765">
                  <c:v>8.9815332339061263E-2</c:v>
                </c:pt>
                <c:pt idx="766">
                  <c:v>9.0694070146548081E-2</c:v>
                </c:pt>
                <c:pt idx="767">
                  <c:v>9.0930041266258241E-2</c:v>
                </c:pt>
                <c:pt idx="768">
                  <c:v>8.7187088829362783E-2</c:v>
                </c:pt>
                <c:pt idx="769">
                  <c:v>8.4001739041967435E-2</c:v>
                </c:pt>
                <c:pt idx="770">
                  <c:v>8.4273003320711859E-2</c:v>
                </c:pt>
                <c:pt idx="771">
                  <c:v>8.1694539553084131E-2</c:v>
                </c:pt>
                <c:pt idx="772">
                  <c:v>7.9961857196301639E-2</c:v>
                </c:pt>
                <c:pt idx="773">
                  <c:v>8.1453259365824329E-2</c:v>
                </c:pt>
                <c:pt idx="774">
                  <c:v>8.3161114697241745E-2</c:v>
                </c:pt>
                <c:pt idx="775">
                  <c:v>8.3020168859708254E-2</c:v>
                </c:pt>
                <c:pt idx="776">
                  <c:v>7.821597266288069E-2</c:v>
                </c:pt>
                <c:pt idx="777">
                  <c:v>7.5459942517966644E-2</c:v>
                </c:pt>
                <c:pt idx="778">
                  <c:v>7.2646034736809292E-2</c:v>
                </c:pt>
                <c:pt idx="779">
                  <c:v>7.2588174698029431E-2</c:v>
                </c:pt>
                <c:pt idx="780">
                  <c:v>7.0169343254540814E-2</c:v>
                </c:pt>
                <c:pt idx="781">
                  <c:v>6.8990615793924834E-2</c:v>
                </c:pt>
                <c:pt idx="782">
                  <c:v>7.3446233699462127E-2</c:v>
                </c:pt>
                <c:pt idx="783">
                  <c:v>7.022564907240901E-2</c:v>
                </c:pt>
                <c:pt idx="784">
                  <c:v>7.0839606143310002E-2</c:v>
                </c:pt>
                <c:pt idx="785">
                  <c:v>7.2100572682852332E-2</c:v>
                </c:pt>
                <c:pt idx="786">
                  <c:v>8.2739445589748592E-2</c:v>
                </c:pt>
                <c:pt idx="787">
                  <c:v>8.6598381477112199E-2</c:v>
                </c:pt>
                <c:pt idx="788">
                  <c:v>0.10051583018992161</c:v>
                </c:pt>
                <c:pt idx="789">
                  <c:v>0.10584847069030605</c:v>
                </c:pt>
                <c:pt idx="790">
                  <c:v>0.11046659850288855</c:v>
                </c:pt>
                <c:pt idx="791">
                  <c:v>0.10931230061839763</c:v>
                </c:pt>
                <c:pt idx="792">
                  <c:v>0.1077796741638497</c:v>
                </c:pt>
                <c:pt idx="793">
                  <c:v>0.10411708620482772</c:v>
                </c:pt>
                <c:pt idx="794">
                  <c:v>0.1100504200164461</c:v>
                </c:pt>
                <c:pt idx="795">
                  <c:v>0.11230527663572901</c:v>
                </c:pt>
                <c:pt idx="796">
                  <c:v>0.11284855290399033</c:v>
                </c:pt>
                <c:pt idx="797">
                  <c:v>0.11023126451262737</c:v>
                </c:pt>
                <c:pt idx="798">
                  <c:v>0.10556057364060729</c:v>
                </c:pt>
                <c:pt idx="799">
                  <c:v>0.10951092237802164</c:v>
                </c:pt>
                <c:pt idx="800">
                  <c:v>0.11508689211783998</c:v>
                </c:pt>
                <c:pt idx="801">
                  <c:v>0.11239659547338419</c:v>
                </c:pt>
                <c:pt idx="802">
                  <c:v>0.11469919212401686</c:v>
                </c:pt>
                <c:pt idx="803">
                  <c:v>0.11913197089243804</c:v>
                </c:pt>
                <c:pt idx="804">
                  <c:v>0.12413325641961878</c:v>
                </c:pt>
                <c:pt idx="805">
                  <c:v>0.12812050084785864</c:v>
                </c:pt>
                <c:pt idx="806">
                  <c:v>0.12594515689644101</c:v>
                </c:pt>
                <c:pt idx="807">
                  <c:v>0.12169500310549994</c:v>
                </c:pt>
                <c:pt idx="808">
                  <c:v>0.11918067168503876</c:v>
                </c:pt>
                <c:pt idx="809">
                  <c:v>0.1175348113936856</c:v>
                </c:pt>
                <c:pt idx="810">
                  <c:v>0.12243242819353198</c:v>
                </c:pt>
                <c:pt idx="811">
                  <c:v>0.12641558155058849</c:v>
                </c:pt>
                <c:pt idx="812">
                  <c:v>0.12803093301492224</c:v>
                </c:pt>
                <c:pt idx="813">
                  <c:v>0.12607485528211443</c:v>
                </c:pt>
                <c:pt idx="814">
                  <c:v>0.13051732404994576</c:v>
                </c:pt>
                <c:pt idx="815">
                  <c:v>0.13103783423521193</c:v>
                </c:pt>
                <c:pt idx="816">
                  <c:v>0.12985598440762086</c:v>
                </c:pt>
                <c:pt idx="817">
                  <c:v>0.13343503412765617</c:v>
                </c:pt>
                <c:pt idx="818">
                  <c:v>0.13313191783925865</c:v>
                </c:pt>
                <c:pt idx="819">
                  <c:v>0.13554358543720776</c:v>
                </c:pt>
                <c:pt idx="820">
                  <c:v>0.13605567445491162</c:v>
                </c:pt>
                <c:pt idx="821">
                  <c:v>0.14359678892669808</c:v>
                </c:pt>
                <c:pt idx="822">
                  <c:v>0.13653175430332112</c:v>
                </c:pt>
                <c:pt idx="823">
                  <c:v>0.13436488137167563</c:v>
                </c:pt>
                <c:pt idx="824">
                  <c:v>0.13219399240647295</c:v>
                </c:pt>
                <c:pt idx="825">
                  <c:v>0.12920684542664879</c:v>
                </c:pt>
                <c:pt idx="826">
                  <c:v>0.12919955980889697</c:v>
                </c:pt>
                <c:pt idx="827">
                  <c:v>0.12538752170992382</c:v>
                </c:pt>
                <c:pt idx="828">
                  <c:v>0.12377451331835176</c:v>
                </c:pt>
                <c:pt idx="829">
                  <c:v>0.12139665169662331</c:v>
                </c:pt>
                <c:pt idx="830">
                  <c:v>0.1216408023349306</c:v>
                </c:pt>
                <c:pt idx="831">
                  <c:v>0.11924266123305871</c:v>
                </c:pt>
                <c:pt idx="832">
                  <c:v>0.11726693985923531</c:v>
                </c:pt>
                <c:pt idx="833">
                  <c:v>0.11605312575784087</c:v>
                </c:pt>
                <c:pt idx="834">
                  <c:v>0.12624655831063294</c:v>
                </c:pt>
                <c:pt idx="835">
                  <c:v>0.1226069091454067</c:v>
                </c:pt>
                <c:pt idx="836">
                  <c:v>0.1204616466375262</c:v>
                </c:pt>
                <c:pt idx="837">
                  <c:v>0.11865823581629902</c:v>
                </c:pt>
                <c:pt idx="838">
                  <c:v>0.11977266934561015</c:v>
                </c:pt>
                <c:pt idx="839">
                  <c:v>0.12189353128627989</c:v>
                </c:pt>
                <c:pt idx="840">
                  <c:v>0.11898759156334361</c:v>
                </c:pt>
                <c:pt idx="841">
                  <c:v>0.11844055145727521</c:v>
                </c:pt>
                <c:pt idx="842">
                  <c:v>0.120096636801555</c:v>
                </c:pt>
                <c:pt idx="843">
                  <c:v>0.11848676067127076</c:v>
                </c:pt>
                <c:pt idx="844">
                  <c:v>0.11868144406708794</c:v>
                </c:pt>
                <c:pt idx="845">
                  <c:v>0.11820658882878604</c:v>
                </c:pt>
                <c:pt idx="846">
                  <c:v>0.11692697213559156</c:v>
                </c:pt>
                <c:pt idx="847">
                  <c:v>0.11208956621321095</c:v>
                </c:pt>
                <c:pt idx="848">
                  <c:v>0.11016963472607758</c:v>
                </c:pt>
                <c:pt idx="849">
                  <c:v>0.10997701425032111</c:v>
                </c:pt>
                <c:pt idx="850">
                  <c:v>0.11313575035964311</c:v>
                </c:pt>
                <c:pt idx="851">
                  <c:v>0.11071067066355048</c:v>
                </c:pt>
                <c:pt idx="852">
                  <c:v>0.10676999643852493</c:v>
                </c:pt>
                <c:pt idx="853">
                  <c:v>0.10623068016404308</c:v>
                </c:pt>
                <c:pt idx="854">
                  <c:v>0.10479452379456068</c:v>
                </c:pt>
                <c:pt idx="855">
                  <c:v>0.10520389396216306</c:v>
                </c:pt>
                <c:pt idx="856">
                  <c:v>0.10406537969125468</c:v>
                </c:pt>
                <c:pt idx="857">
                  <c:v>0.10270816211925099</c:v>
                </c:pt>
                <c:pt idx="858">
                  <c:v>0.10132758807191536</c:v>
                </c:pt>
                <c:pt idx="859">
                  <c:v>0.1005068318289276</c:v>
                </c:pt>
                <c:pt idx="860">
                  <c:v>0.10192764735731107</c:v>
                </c:pt>
                <c:pt idx="861">
                  <c:v>0.10255109844602084</c:v>
                </c:pt>
                <c:pt idx="862">
                  <c:v>9.9538552420856796E-2</c:v>
                </c:pt>
                <c:pt idx="863">
                  <c:v>9.593778273966827E-2</c:v>
                </c:pt>
                <c:pt idx="864">
                  <c:v>9.4963627445531759E-2</c:v>
                </c:pt>
                <c:pt idx="865">
                  <c:v>9.5766307552287627E-2</c:v>
                </c:pt>
                <c:pt idx="866">
                  <c:v>9.4761026384425656E-2</c:v>
                </c:pt>
                <c:pt idx="867">
                  <c:v>9.7268197476296225E-2</c:v>
                </c:pt>
                <c:pt idx="868">
                  <c:v>9.5010295236366629E-2</c:v>
                </c:pt>
                <c:pt idx="869">
                  <c:v>9.846726592393612E-2</c:v>
                </c:pt>
                <c:pt idx="870">
                  <c:v>9.9944492326542594E-2</c:v>
                </c:pt>
                <c:pt idx="871">
                  <c:v>0.10099082396456587</c:v>
                </c:pt>
                <c:pt idx="872">
                  <c:v>0.10560037156783562</c:v>
                </c:pt>
                <c:pt idx="873">
                  <c:v>0.10609757559259153</c:v>
                </c:pt>
                <c:pt idx="874">
                  <c:v>0.10360914376609937</c:v>
                </c:pt>
                <c:pt idx="875">
                  <c:v>0.10370269083937064</c:v>
                </c:pt>
                <c:pt idx="876">
                  <c:v>0.10304345229837092</c:v>
                </c:pt>
                <c:pt idx="877">
                  <c:v>0.10169472728013383</c:v>
                </c:pt>
                <c:pt idx="878">
                  <c:v>0.10134313684560127</c:v>
                </c:pt>
                <c:pt idx="879">
                  <c:v>9.8113505602729814E-2</c:v>
                </c:pt>
                <c:pt idx="880">
                  <c:v>9.5350061653182855E-2</c:v>
                </c:pt>
                <c:pt idx="881">
                  <c:v>9.439758919551676E-2</c:v>
                </c:pt>
                <c:pt idx="882">
                  <c:v>9.2035333094363514E-2</c:v>
                </c:pt>
                <c:pt idx="883">
                  <c:v>9.0358841377315216E-2</c:v>
                </c:pt>
                <c:pt idx="884">
                  <c:v>8.8211182770912153E-2</c:v>
                </c:pt>
                <c:pt idx="885">
                  <c:v>8.6459243521718368E-2</c:v>
                </c:pt>
                <c:pt idx="886">
                  <c:v>8.3705524492971542E-2</c:v>
                </c:pt>
                <c:pt idx="887">
                  <c:v>7.9614728670576701E-2</c:v>
                </c:pt>
                <c:pt idx="888">
                  <c:v>7.7815776226365693E-2</c:v>
                </c:pt>
                <c:pt idx="889">
                  <c:v>7.5715401259660781E-2</c:v>
                </c:pt>
                <c:pt idx="890">
                  <c:v>7.6234750774021587E-2</c:v>
                </c:pt>
                <c:pt idx="891">
                  <c:v>7.3812858775129553E-2</c:v>
                </c:pt>
                <c:pt idx="892">
                  <c:v>7.3736304846531139E-2</c:v>
                </c:pt>
                <c:pt idx="893">
                  <c:v>6.9410908719140643E-2</c:v>
                </c:pt>
                <c:pt idx="894">
                  <c:v>6.5218113524167773E-2</c:v>
                </c:pt>
                <c:pt idx="895">
                  <c:v>6.5207148308589688E-2</c:v>
                </c:pt>
                <c:pt idx="896">
                  <c:v>6.3784234185268227E-2</c:v>
                </c:pt>
                <c:pt idx="897">
                  <c:v>6.7884089783085688E-2</c:v>
                </c:pt>
                <c:pt idx="898">
                  <c:v>6.4607904236347491E-2</c:v>
                </c:pt>
                <c:pt idx="899">
                  <c:v>6.2648258086002689E-2</c:v>
                </c:pt>
                <c:pt idx="900">
                  <c:v>6.5123509041438474E-2</c:v>
                </c:pt>
                <c:pt idx="901">
                  <c:v>6.6375586939811437E-2</c:v>
                </c:pt>
                <c:pt idx="902">
                  <c:v>6.0910141321596029E-2</c:v>
                </c:pt>
                <c:pt idx="903">
                  <c:v>5.8532570272147318E-2</c:v>
                </c:pt>
                <c:pt idx="904">
                  <c:v>6.1754700568371242E-2</c:v>
                </c:pt>
                <c:pt idx="905">
                  <c:v>6.3251818698492779E-2</c:v>
                </c:pt>
                <c:pt idx="906">
                  <c:v>5.4950815885390303E-2</c:v>
                </c:pt>
                <c:pt idx="907">
                  <c:v>5.0837793863342425E-2</c:v>
                </c:pt>
                <c:pt idx="908">
                  <c:v>5.2204639380191556E-2</c:v>
                </c:pt>
                <c:pt idx="909">
                  <c:v>5.2325543255801008E-2</c:v>
                </c:pt>
                <c:pt idx="910">
                  <c:v>4.9387093462700496E-2</c:v>
                </c:pt>
                <c:pt idx="911">
                  <c:v>4.7538713978886961E-2</c:v>
                </c:pt>
                <c:pt idx="912">
                  <c:v>5.0507358501613704E-2</c:v>
                </c:pt>
                <c:pt idx="913">
                  <c:v>5.5378120041044282E-2</c:v>
                </c:pt>
                <c:pt idx="914">
                  <c:v>5.2933175375417411E-2</c:v>
                </c:pt>
                <c:pt idx="915">
                  <c:v>5.173003200934926E-2</c:v>
                </c:pt>
                <c:pt idx="916">
                  <c:v>4.912398212751333E-2</c:v>
                </c:pt>
                <c:pt idx="917">
                  <c:v>4.6547779954751477E-2</c:v>
                </c:pt>
                <c:pt idx="918">
                  <c:v>4.455478603235058E-2</c:v>
                </c:pt>
                <c:pt idx="919">
                  <c:v>4.6915841253376139E-2</c:v>
                </c:pt>
                <c:pt idx="920">
                  <c:v>4.772818123155334E-2</c:v>
                </c:pt>
                <c:pt idx="921">
                  <c:v>5.1927377075817363E-2</c:v>
                </c:pt>
                <c:pt idx="922">
                  <c:v>5.6470571137262192E-2</c:v>
                </c:pt>
                <c:pt idx="923">
                  <c:v>6.0589559090497479E-2</c:v>
                </c:pt>
                <c:pt idx="924">
                  <c:v>6.0595434959735614E-2</c:v>
                </c:pt>
                <c:pt idx="925">
                  <c:v>6.1877887208465876E-2</c:v>
                </c:pt>
                <c:pt idx="926">
                  <c:v>6.2991250077044675E-2</c:v>
                </c:pt>
                <c:pt idx="927">
                  <c:v>6.2677942573584638E-2</c:v>
                </c:pt>
                <c:pt idx="928">
                  <c:v>5.9791646042329588E-2</c:v>
                </c:pt>
                <c:pt idx="929">
                  <c:v>5.6955679230707462E-2</c:v>
                </c:pt>
                <c:pt idx="930">
                  <c:v>5.2277564534641455E-2</c:v>
                </c:pt>
                <c:pt idx="931">
                  <c:v>4.5585163707002926E-2</c:v>
                </c:pt>
                <c:pt idx="932">
                  <c:v>4.1821066336221333E-2</c:v>
                </c:pt>
                <c:pt idx="933">
                  <c:v>3.9457090686644394E-2</c:v>
                </c:pt>
                <c:pt idx="934">
                  <c:v>3.9721033431446319E-2</c:v>
                </c:pt>
                <c:pt idx="935">
                  <c:v>3.7338063210747896E-2</c:v>
                </c:pt>
                <c:pt idx="936">
                  <c:v>3.4520700487024707E-2</c:v>
                </c:pt>
                <c:pt idx="937">
                  <c:v>3.6314250209677851E-2</c:v>
                </c:pt>
                <c:pt idx="938">
                  <c:v>3.4647733018719269E-2</c:v>
                </c:pt>
                <c:pt idx="939">
                  <c:v>3.2587143118029203E-2</c:v>
                </c:pt>
                <c:pt idx="940">
                  <c:v>3.0354324726054635E-2</c:v>
                </c:pt>
                <c:pt idx="941">
                  <c:v>3.0685698424929714E-2</c:v>
                </c:pt>
                <c:pt idx="942">
                  <c:v>2.947063577364336E-2</c:v>
                </c:pt>
                <c:pt idx="943">
                  <c:v>2.9104756200802454E-2</c:v>
                </c:pt>
                <c:pt idx="944">
                  <c:v>2.8957426532419818E-2</c:v>
                </c:pt>
                <c:pt idx="945">
                  <c:v>3.1973736478613728E-2</c:v>
                </c:pt>
                <c:pt idx="946">
                  <c:v>3.1390612264807688E-2</c:v>
                </c:pt>
                <c:pt idx="947">
                  <c:v>2.9010076868157736E-2</c:v>
                </c:pt>
                <c:pt idx="948">
                  <c:v>2.9634527949424026E-2</c:v>
                </c:pt>
                <c:pt idx="949">
                  <c:v>3.4747577618196357E-2</c:v>
                </c:pt>
                <c:pt idx="950">
                  <c:v>3.7568234521250833E-2</c:v>
                </c:pt>
                <c:pt idx="951">
                  <c:v>3.7138296214863316E-2</c:v>
                </c:pt>
                <c:pt idx="952">
                  <c:v>3.6583183856928658E-2</c:v>
                </c:pt>
                <c:pt idx="953">
                  <c:v>3.665456176024947E-2</c:v>
                </c:pt>
                <c:pt idx="954">
                  <c:v>3.9316960601444698E-2</c:v>
                </c:pt>
                <c:pt idx="955">
                  <c:v>3.8801705124786805E-2</c:v>
                </c:pt>
                <c:pt idx="956">
                  <c:v>4.0151038844062646E-2</c:v>
                </c:pt>
                <c:pt idx="957">
                  <c:v>4.068368452938366E-2</c:v>
                </c:pt>
                <c:pt idx="958">
                  <c:v>3.79701285161348E-2</c:v>
                </c:pt>
                <c:pt idx="959">
                  <c:v>3.6259226159542191E-2</c:v>
                </c:pt>
                <c:pt idx="960">
                  <c:v>3.1844848651755873E-2</c:v>
                </c:pt>
                <c:pt idx="961">
                  <c:v>2.9103054689369377E-2</c:v>
                </c:pt>
                <c:pt idx="962">
                  <c:v>2.7510257772652931E-2</c:v>
                </c:pt>
                <c:pt idx="963">
                  <c:v>2.5778633459042202E-2</c:v>
                </c:pt>
                <c:pt idx="964">
                  <c:v>2.5572348486320999E-2</c:v>
                </c:pt>
                <c:pt idx="965">
                  <c:v>2.4507926215313509E-2</c:v>
                </c:pt>
                <c:pt idx="966">
                  <c:v>2.5240009310458375E-2</c:v>
                </c:pt>
                <c:pt idx="967">
                  <c:v>2.181681518840773E-2</c:v>
                </c:pt>
                <c:pt idx="968">
                  <c:v>2.252057380943194E-2</c:v>
                </c:pt>
                <c:pt idx="969">
                  <c:v>2.222750466506343E-2</c:v>
                </c:pt>
                <c:pt idx="970">
                  <c:v>1.9215321648647518E-2</c:v>
                </c:pt>
                <c:pt idx="971">
                  <c:v>1.7251533180928605E-2</c:v>
                </c:pt>
                <c:pt idx="972">
                  <c:v>1.885694371648259E-2</c:v>
                </c:pt>
                <c:pt idx="973">
                  <c:v>1.9803478924056109E-2</c:v>
                </c:pt>
                <c:pt idx="974">
                  <c:v>2.092202095831084E-2</c:v>
                </c:pt>
                <c:pt idx="975">
                  <c:v>2.3545227932979314E-2</c:v>
                </c:pt>
                <c:pt idx="976">
                  <c:v>2.7223802149255731E-2</c:v>
                </c:pt>
                <c:pt idx="977">
                  <c:v>3.3481783573162505E-2</c:v>
                </c:pt>
                <c:pt idx="978">
                  <c:v>3.0967289321607874E-2</c:v>
                </c:pt>
                <c:pt idx="979">
                  <c:v>2.9839850791958507E-2</c:v>
                </c:pt>
                <c:pt idx="980">
                  <c:v>3.0994332976254542E-2</c:v>
                </c:pt>
                <c:pt idx="981">
                  <c:v>3.3500278187628969E-2</c:v>
                </c:pt>
                <c:pt idx="982">
                  <c:v>2.9871128091809203E-2</c:v>
                </c:pt>
                <c:pt idx="983">
                  <c:v>2.826689565568502E-2</c:v>
                </c:pt>
                <c:pt idx="984">
                  <c:v>2.7065841820962069E-2</c:v>
                </c:pt>
                <c:pt idx="985">
                  <c:v>2.5987675611033254E-2</c:v>
                </c:pt>
                <c:pt idx="986">
                  <c:v>2.6321100952038316E-2</c:v>
                </c:pt>
                <c:pt idx="987">
                  <c:v>2.3703168769710008E-2</c:v>
                </c:pt>
                <c:pt idx="988">
                  <c:v>2.285767840555096E-2</c:v>
                </c:pt>
                <c:pt idx="989">
                  <c:v>2.2505837092669838E-2</c:v>
                </c:pt>
                <c:pt idx="990">
                  <c:v>2.3555825629666557E-2</c:v>
                </c:pt>
                <c:pt idx="991">
                  <c:v>2.2147006613097979E-2</c:v>
                </c:pt>
                <c:pt idx="992">
                  <c:v>2.0210426714588683E-2</c:v>
                </c:pt>
                <c:pt idx="993">
                  <c:v>2.0021572622875648E-2</c:v>
                </c:pt>
                <c:pt idx="994">
                  <c:v>2.0692523571010389E-2</c:v>
                </c:pt>
                <c:pt idx="995">
                  <c:v>2.0191207824954018E-2</c:v>
                </c:pt>
                <c:pt idx="996">
                  <c:v>1.8497562501543718E-2</c:v>
                </c:pt>
                <c:pt idx="997">
                  <c:v>1.8262443104984948E-2</c:v>
                </c:pt>
                <c:pt idx="998">
                  <c:v>1.6871130342640477E-2</c:v>
                </c:pt>
                <c:pt idx="999">
                  <c:v>1.6635908141929924E-2</c:v>
                </c:pt>
                <c:pt idx="1000">
                  <c:v>1.6257628241597925E-2</c:v>
                </c:pt>
                <c:pt idx="1001">
                  <c:v>1.7429662017281432E-2</c:v>
                </c:pt>
                <c:pt idx="1002">
                  <c:v>1.6221768966826165E-2</c:v>
                </c:pt>
                <c:pt idx="1003">
                  <c:v>1.6536508374959631E-2</c:v>
                </c:pt>
                <c:pt idx="1004">
                  <c:v>1.6674819662362977E-2</c:v>
                </c:pt>
                <c:pt idx="1005">
                  <c:v>1.6172738247145643E-2</c:v>
                </c:pt>
                <c:pt idx="1006">
                  <c:v>1.6874766984181132E-2</c:v>
                </c:pt>
                <c:pt idx="1007">
                  <c:v>1.7847660253903178E-2</c:v>
                </c:pt>
                <c:pt idx="1008">
                  <c:v>1.6772396482347511E-2</c:v>
                </c:pt>
                <c:pt idx="1009">
                  <c:v>1.6383497482970674E-2</c:v>
                </c:pt>
                <c:pt idx="1010">
                  <c:v>1.6926684744402731E-2</c:v>
                </c:pt>
                <c:pt idx="1011">
                  <c:v>1.7044142006345742E-2</c:v>
                </c:pt>
                <c:pt idx="1012">
                  <c:v>1.6425016894026367E-2</c:v>
                </c:pt>
                <c:pt idx="1013">
                  <c:v>1.9564194009378991E-2</c:v>
                </c:pt>
                <c:pt idx="1014">
                  <c:v>1.9453470620649997E-2</c:v>
                </c:pt>
                <c:pt idx="1015">
                  <c:v>1.8230992658695773E-2</c:v>
                </c:pt>
                <c:pt idx="1016">
                  <c:v>1.6115746985655793E-2</c:v>
                </c:pt>
                <c:pt idx="1017">
                  <c:v>1.5114242163623906E-2</c:v>
                </c:pt>
                <c:pt idx="1018">
                  <c:v>1.3851050159745623E-2</c:v>
                </c:pt>
                <c:pt idx="1019">
                  <c:v>1.3258172151926241E-2</c:v>
                </c:pt>
                <c:pt idx="1020">
                  <c:v>1.2718973089050005E-2</c:v>
                </c:pt>
                <c:pt idx="1021">
                  <c:v>1.1785616374618876E-2</c:v>
                </c:pt>
                <c:pt idx="1022">
                  <c:v>1.3735257908352595E-2</c:v>
                </c:pt>
                <c:pt idx="1023">
                  <c:v>1.4226847363845711E-2</c:v>
                </c:pt>
                <c:pt idx="1024">
                  <c:v>1.6046646835389027E-2</c:v>
                </c:pt>
                <c:pt idx="1025">
                  <c:v>1.5940466672773559E-2</c:v>
                </c:pt>
                <c:pt idx="1026">
                  <c:v>1.3785189143865229E-2</c:v>
                </c:pt>
                <c:pt idx="1027">
                  <c:v>1.6228873124906569E-2</c:v>
                </c:pt>
                <c:pt idx="1028">
                  <c:v>1.8227981090812237E-2</c:v>
                </c:pt>
                <c:pt idx="1029">
                  <c:v>2.1110043424481043E-2</c:v>
                </c:pt>
                <c:pt idx="1030">
                  <c:v>1.7222795263778012E-2</c:v>
                </c:pt>
                <c:pt idx="1031">
                  <c:v>1.9988484803566055E-2</c:v>
                </c:pt>
                <c:pt idx="1032">
                  <c:v>2.0863127305986433E-2</c:v>
                </c:pt>
                <c:pt idx="1033">
                  <c:v>1.8503704565098984E-2</c:v>
                </c:pt>
                <c:pt idx="1034">
                  <c:v>1.8528321766579807E-2</c:v>
                </c:pt>
                <c:pt idx="1035">
                  <c:v>1.7450185317673499E-2</c:v>
                </c:pt>
                <c:pt idx="1036">
                  <c:v>1.4241698664414562E-2</c:v>
                </c:pt>
                <c:pt idx="1037">
                  <c:v>1.3322936774481056E-2</c:v>
                </c:pt>
                <c:pt idx="1038">
                  <c:v>1.0970175118491618E-2</c:v>
                </c:pt>
                <c:pt idx="1039">
                  <c:v>9.6027920021897195E-3</c:v>
                </c:pt>
                <c:pt idx="1040">
                  <c:v>9.3208473238869313E-3</c:v>
                </c:pt>
                <c:pt idx="1041">
                  <c:v>8.1310570335601795E-3</c:v>
                </c:pt>
                <c:pt idx="1042">
                  <c:v>7.0893778261975626E-3</c:v>
                </c:pt>
                <c:pt idx="1043">
                  <c:v>6.8338405886379169E-3</c:v>
                </c:pt>
                <c:pt idx="1044">
                  <c:v>8.9313505399880797E-3</c:v>
                </c:pt>
                <c:pt idx="1045">
                  <c:v>1.140235753135415E-2</c:v>
                </c:pt>
                <c:pt idx="1046">
                  <c:v>1.0394369323284226E-2</c:v>
                </c:pt>
                <c:pt idx="1047">
                  <c:v>8.1724569389255985E-3</c:v>
                </c:pt>
                <c:pt idx="1048">
                  <c:v>5.4011560832053079E-3</c:v>
                </c:pt>
                <c:pt idx="1049">
                  <c:v>6.7030870496969791E-3</c:v>
                </c:pt>
                <c:pt idx="1050">
                  <c:v>9.6611769330873232E-3</c:v>
                </c:pt>
                <c:pt idx="1051">
                  <c:v>1.2443883796378667E-2</c:v>
                </c:pt>
                <c:pt idx="1052">
                  <c:v>1.1150936161089045E-2</c:v>
                </c:pt>
                <c:pt idx="1053">
                  <c:v>9.8505894892879503E-3</c:v>
                </c:pt>
                <c:pt idx="1054">
                  <c:v>8.1958793247940698E-3</c:v>
                </c:pt>
                <c:pt idx="1055">
                  <c:v>5.3697008905874283E-3</c:v>
                </c:pt>
                <c:pt idx="1056">
                  <c:v>7.4976621748610237E-3</c:v>
                </c:pt>
                <c:pt idx="1057">
                  <c:v>7.5981495746427138E-3</c:v>
                </c:pt>
                <c:pt idx="1058">
                  <c:v>8.9937395359405495E-3</c:v>
                </c:pt>
                <c:pt idx="1059">
                  <c:v>9.957099691437217E-3</c:v>
                </c:pt>
                <c:pt idx="1060">
                  <c:v>7.4695643878682841E-3</c:v>
                </c:pt>
                <c:pt idx="1061">
                  <c:v>8.2230104032739726E-3</c:v>
                </c:pt>
                <c:pt idx="1062">
                  <c:v>9.7308502568546201E-3</c:v>
                </c:pt>
                <c:pt idx="1063">
                  <c:v>1.1318181972567835E-2</c:v>
                </c:pt>
                <c:pt idx="1064">
                  <c:v>6.637296580913353E-3</c:v>
                </c:pt>
                <c:pt idx="1065">
                  <c:v>7.2898151339660447E-3</c:v>
                </c:pt>
                <c:pt idx="1066">
                  <c:v>7.4696523355253577E-3</c:v>
                </c:pt>
                <c:pt idx="1067">
                  <c:v>6.3919218866562433E-3</c:v>
                </c:pt>
                <c:pt idx="1068">
                  <c:v>6.4112433742652339E-3</c:v>
                </c:pt>
                <c:pt idx="1069">
                  <c:v>1.4668881693786009E-2</c:v>
                </c:pt>
                <c:pt idx="1070">
                  <c:v>1.6319779332802604E-2</c:v>
                </c:pt>
                <c:pt idx="1071">
                  <c:v>1.6084252196537197E-2</c:v>
                </c:pt>
                <c:pt idx="1072">
                  <c:v>1.966203214030364E-2</c:v>
                </c:pt>
                <c:pt idx="1073">
                  <c:v>2.1499547604048097E-2</c:v>
                </c:pt>
                <c:pt idx="1074">
                  <c:v>2.6214326254140635E-2</c:v>
                </c:pt>
                <c:pt idx="1075">
                  <c:v>2.3582231493170902E-2</c:v>
                </c:pt>
                <c:pt idx="1076">
                  <c:v>2.1961852727596348E-2</c:v>
                </c:pt>
                <c:pt idx="1077">
                  <c:v>2.1401934611650103E-2</c:v>
                </c:pt>
                <c:pt idx="1078">
                  <c:v>2.7326345228659857E-2</c:v>
                </c:pt>
                <c:pt idx="1079">
                  <c:v>2.8455287421124562E-2</c:v>
                </c:pt>
                <c:pt idx="1080">
                  <c:v>2.770528170498273E-2</c:v>
                </c:pt>
                <c:pt idx="1081">
                  <c:v>2.7221175943178084E-2</c:v>
                </c:pt>
                <c:pt idx="1082">
                  <c:v>3.0336339371474175E-2</c:v>
                </c:pt>
                <c:pt idx="1083">
                  <c:v>2.7622614301182645E-2</c:v>
                </c:pt>
                <c:pt idx="1084">
                  <c:v>2.3678614175411623E-2</c:v>
                </c:pt>
                <c:pt idx="1085">
                  <c:v>2.4746298795041727E-2</c:v>
                </c:pt>
                <c:pt idx="1086">
                  <c:v>2.2881739151916679E-2</c:v>
                </c:pt>
                <c:pt idx="1087">
                  <c:v>2.630516570842717E-2</c:v>
                </c:pt>
                <c:pt idx="1088">
                  <c:v>2.9149353637379971E-2</c:v>
                </c:pt>
                <c:pt idx="1089">
                  <c:v>3.3047046104171411E-2</c:v>
                </c:pt>
                <c:pt idx="1090">
                  <c:v>3.732244230990707E-2</c:v>
                </c:pt>
                <c:pt idx="1091">
                  <c:v>3.2909901694790147E-2</c:v>
                </c:pt>
                <c:pt idx="1092">
                  <c:v>3.0409213945432376E-2</c:v>
                </c:pt>
                <c:pt idx="1093">
                  <c:v>2.8599563798766728E-2</c:v>
                </c:pt>
                <c:pt idx="1094">
                  <c:v>2.785100607608848E-2</c:v>
                </c:pt>
                <c:pt idx="1095">
                  <c:v>2.6214335260434166E-2</c:v>
                </c:pt>
                <c:pt idx="1096">
                  <c:v>2.7860827719040644E-2</c:v>
                </c:pt>
                <c:pt idx="1097">
                  <c:v>2.8378696724454179E-2</c:v>
                </c:pt>
                <c:pt idx="1098">
                  <c:v>2.9320452728723537E-2</c:v>
                </c:pt>
                <c:pt idx="1099">
                  <c:v>2.6821906525101399E-2</c:v>
                </c:pt>
                <c:pt idx="1100">
                  <c:v>2.4369897516160741E-2</c:v>
                </c:pt>
                <c:pt idx="1101">
                  <c:v>2.582085013722478E-2</c:v>
                </c:pt>
                <c:pt idx="1102">
                  <c:v>2.5559143714735631E-2</c:v>
                </c:pt>
                <c:pt idx="1103">
                  <c:v>2.4105412407063515E-2</c:v>
                </c:pt>
                <c:pt idx="1104">
                  <c:v>2.315698089417309E-2</c:v>
                </c:pt>
                <c:pt idx="1105">
                  <c:v>2.4540442446005277E-2</c:v>
                </c:pt>
                <c:pt idx="1106">
                  <c:v>2.5995009873511887E-2</c:v>
                </c:pt>
                <c:pt idx="1107">
                  <c:v>2.872587050572295E-2</c:v>
                </c:pt>
                <c:pt idx="1108">
                  <c:v>2.988582385959896E-2</c:v>
                </c:pt>
                <c:pt idx="1109">
                  <c:v>3.1714766309810516E-2</c:v>
                </c:pt>
                <c:pt idx="1110">
                  <c:v>2.8987491947744803E-2</c:v>
                </c:pt>
                <c:pt idx="1111">
                  <c:v>3.0662641868366564E-2</c:v>
                </c:pt>
                <c:pt idx="1112">
                  <c:v>3.3160456131076405E-2</c:v>
                </c:pt>
                <c:pt idx="1113">
                  <c:v>3.495899613495182E-2</c:v>
                </c:pt>
                <c:pt idx="1114">
                  <c:v>4.1652328760251128E-2</c:v>
                </c:pt>
                <c:pt idx="1115">
                  <c:v>4.7752928053783478E-2</c:v>
                </c:pt>
                <c:pt idx="1116">
                  <c:v>4.594596555731903E-2</c:v>
                </c:pt>
                <c:pt idx="1117">
                  <c:v>5.0850367922704143E-2</c:v>
                </c:pt>
                <c:pt idx="1118">
                  <c:v>4.7622016397860831E-2</c:v>
                </c:pt>
                <c:pt idx="1119">
                  <c:v>4.9607504754646883E-2</c:v>
                </c:pt>
                <c:pt idx="1120">
                  <c:v>5.3892868651376019E-2</c:v>
                </c:pt>
                <c:pt idx="1121">
                  <c:v>5.5562453619213081E-2</c:v>
                </c:pt>
                <c:pt idx="1122">
                  <c:v>6.5469660475618738E-2</c:v>
                </c:pt>
                <c:pt idx="1123">
                  <c:v>7.0354100557487767E-2</c:v>
                </c:pt>
                <c:pt idx="1124">
                  <c:v>8.4680210820316584E-2</c:v>
                </c:pt>
                <c:pt idx="1125">
                  <c:v>8.6262543163718508E-2</c:v>
                </c:pt>
                <c:pt idx="1126">
                  <c:v>8.6337963625103528E-2</c:v>
                </c:pt>
                <c:pt idx="1127">
                  <c:v>9.8548157675612286E-2</c:v>
                </c:pt>
                <c:pt idx="1128">
                  <c:v>8.9707103762060439E-2</c:v>
                </c:pt>
                <c:pt idx="1129">
                  <c:v>8.1952795686783556E-2</c:v>
                </c:pt>
                <c:pt idx="1130">
                  <c:v>7.4569236357281563E-2</c:v>
                </c:pt>
                <c:pt idx="1131">
                  <c:v>6.8966142111467649E-2</c:v>
                </c:pt>
                <c:pt idx="1132">
                  <c:v>6.5977109538501555E-2</c:v>
                </c:pt>
                <c:pt idx="1133">
                  <c:v>6.6475448855364855E-2</c:v>
                </c:pt>
                <c:pt idx="1134">
                  <c:v>6.6554175378377031E-2</c:v>
                </c:pt>
                <c:pt idx="1135">
                  <c:v>7.0739198937496903E-2</c:v>
                </c:pt>
                <c:pt idx="1136">
                  <c:v>7.2728259980148938E-2</c:v>
                </c:pt>
                <c:pt idx="1137">
                  <c:v>7.1883662268419565E-2</c:v>
                </c:pt>
                <c:pt idx="1138">
                  <c:v>7.2546406133995725E-2</c:v>
                </c:pt>
                <c:pt idx="1139">
                  <c:v>7.4829117279938531E-2</c:v>
                </c:pt>
                <c:pt idx="1140">
                  <c:v>6.9467036472156643E-2</c:v>
                </c:pt>
                <c:pt idx="1141">
                  <c:v>6.5589115311616292E-2</c:v>
                </c:pt>
                <c:pt idx="1142">
                  <c:v>6.5709741950206596E-2</c:v>
                </c:pt>
                <c:pt idx="1143">
                  <c:v>6.6708507735152828E-2</c:v>
                </c:pt>
                <c:pt idx="1144">
                  <c:v>6.5225091420169773E-2</c:v>
                </c:pt>
                <c:pt idx="1145">
                  <c:v>6.5769695495819097E-2</c:v>
                </c:pt>
                <c:pt idx="1146">
                  <c:v>6.47268448300167E-2</c:v>
                </c:pt>
                <c:pt idx="1147">
                  <c:v>6.6401884511022455E-2</c:v>
                </c:pt>
                <c:pt idx="1148">
                  <c:v>6.7050799195108146E-2</c:v>
                </c:pt>
                <c:pt idx="1149">
                  <c:v>7.2191659112081946E-2</c:v>
                </c:pt>
                <c:pt idx="1150">
                  <c:v>7.4333053535413141E-2</c:v>
                </c:pt>
                <c:pt idx="1151">
                  <c:v>7.6224314233364593E-2</c:v>
                </c:pt>
                <c:pt idx="1152">
                  <c:v>7.45721288198717E-2</c:v>
                </c:pt>
                <c:pt idx="1153">
                  <c:v>7.7211979817013124E-2</c:v>
                </c:pt>
                <c:pt idx="1154">
                  <c:v>7.7897822669790798E-2</c:v>
                </c:pt>
                <c:pt idx="1155">
                  <c:v>8.1605709886888506E-2</c:v>
                </c:pt>
                <c:pt idx="1156">
                  <c:v>8.1695254846814613E-2</c:v>
                </c:pt>
                <c:pt idx="1157">
                  <c:v>8.4044111752430414E-2</c:v>
                </c:pt>
                <c:pt idx="1158">
                  <c:v>8.3410742744201058E-2</c:v>
                </c:pt>
                <c:pt idx="1159">
                  <c:v>8.5499137405506048E-2</c:v>
                </c:pt>
                <c:pt idx="1160">
                  <c:v>8.806992975670308E-2</c:v>
                </c:pt>
                <c:pt idx="1161">
                  <c:v>8.9361650655281469E-2</c:v>
                </c:pt>
                <c:pt idx="1162">
                  <c:v>8.8966828403053019E-2</c:v>
                </c:pt>
                <c:pt idx="1163">
                  <c:v>8.8827047432467429E-2</c:v>
                </c:pt>
                <c:pt idx="1164">
                  <c:v>9.1067923597768566E-2</c:v>
                </c:pt>
                <c:pt idx="1165">
                  <c:v>9.3081792692157106E-2</c:v>
                </c:pt>
                <c:pt idx="1166">
                  <c:v>9.4684626553438456E-2</c:v>
                </c:pt>
                <c:pt idx="1167">
                  <c:v>9.0345091115402953E-2</c:v>
                </c:pt>
                <c:pt idx="1168">
                  <c:v>8.4858837775058274E-2</c:v>
                </c:pt>
                <c:pt idx="1169">
                  <c:v>8.5219062554306835E-2</c:v>
                </c:pt>
                <c:pt idx="1170">
                  <c:v>8.499996751231309E-2</c:v>
                </c:pt>
                <c:pt idx="1171">
                  <c:v>8.1146475737117099E-2</c:v>
                </c:pt>
                <c:pt idx="1172">
                  <c:v>8.2370404038653658E-2</c:v>
                </c:pt>
                <c:pt idx="1173">
                  <c:v>8.482982227045277E-2</c:v>
                </c:pt>
                <c:pt idx="1174">
                  <c:v>9.0413709782575194E-2</c:v>
                </c:pt>
                <c:pt idx="1175">
                  <c:v>8.7548492443670356E-2</c:v>
                </c:pt>
                <c:pt idx="1176">
                  <c:v>8.4344881137919769E-2</c:v>
                </c:pt>
                <c:pt idx="1177">
                  <c:v>8.8036056601136642E-2</c:v>
                </c:pt>
                <c:pt idx="1178">
                  <c:v>8.7200380134632133E-2</c:v>
                </c:pt>
                <c:pt idx="1179">
                  <c:v>8.6475950262932491E-2</c:v>
                </c:pt>
                <c:pt idx="1180">
                  <c:v>9.1052965524399815E-2</c:v>
                </c:pt>
                <c:pt idx="1181">
                  <c:v>9.4292456494697335E-2</c:v>
                </c:pt>
                <c:pt idx="1182">
                  <c:v>9.4825501424015163E-2</c:v>
                </c:pt>
                <c:pt idx="1183">
                  <c:v>9.0746477696883959E-2</c:v>
                </c:pt>
                <c:pt idx="1184">
                  <c:v>8.8786091274875967E-2</c:v>
                </c:pt>
                <c:pt idx="1185">
                  <c:v>8.4815287363696729E-2</c:v>
                </c:pt>
                <c:pt idx="1186">
                  <c:v>8.3940339688296867E-2</c:v>
                </c:pt>
                <c:pt idx="1187">
                  <c:v>8.4055550379180416E-2</c:v>
                </c:pt>
                <c:pt idx="1188">
                  <c:v>7.9834698453491962E-2</c:v>
                </c:pt>
                <c:pt idx="1189">
                  <c:v>6.213716522876532E-2</c:v>
                </c:pt>
                <c:pt idx="1190">
                  <c:v>7.3098972741580004E-2</c:v>
                </c:pt>
                <c:pt idx="1191">
                  <c:v>9.0000669289211202E-2</c:v>
                </c:pt>
                <c:pt idx="1192">
                  <c:v>9.9587051863871359E-2</c:v>
                </c:pt>
                <c:pt idx="1193">
                  <c:v>9.8297418837549097E-2</c:v>
                </c:pt>
                <c:pt idx="1194">
                  <c:v>8.8164511549686478E-2</c:v>
                </c:pt>
                <c:pt idx="1195">
                  <c:v>7.8083837878666018E-2</c:v>
                </c:pt>
                <c:pt idx="1196">
                  <c:v>7.2835959625503183E-2</c:v>
                </c:pt>
                <c:pt idx="1197">
                  <c:v>6.9029592685767818E-2</c:v>
                </c:pt>
                <c:pt idx="1198">
                  <c:v>5.6791837574995702E-2</c:v>
                </c:pt>
                <c:pt idx="1199">
                  <c:v>5.8567531084092531E-2</c:v>
                </c:pt>
                <c:pt idx="1200">
                  <c:v>6.3641666217788898E-2</c:v>
                </c:pt>
                <c:pt idx="1201">
                  <c:v>6.3536793244894627E-2</c:v>
                </c:pt>
                <c:pt idx="1202">
                  <c:v>6.1569473498460286E-2</c:v>
                </c:pt>
                <c:pt idx="1203">
                  <c:v>5.637666153137548E-2</c:v>
                </c:pt>
                <c:pt idx="1204">
                  <c:v>5.5818882846930151E-2</c:v>
                </c:pt>
                <c:pt idx="1205">
                  <c:v>6.2963789588328795E-2</c:v>
                </c:pt>
                <c:pt idx="1206">
                  <c:v>6.0110156642069035E-2</c:v>
                </c:pt>
                <c:pt idx="1207">
                  <c:v>5.4711363406107716E-2</c:v>
                </c:pt>
                <c:pt idx="1208">
                  <c:v>6.4820290137253128E-2</c:v>
                </c:pt>
                <c:pt idx="1209">
                  <c:v>6.5314973550944039E-2</c:v>
                </c:pt>
                <c:pt idx="1210">
                  <c:v>8.0558333298078461E-2</c:v>
                </c:pt>
                <c:pt idx="1211">
                  <c:v>7.6719176754106111E-2</c:v>
                </c:pt>
                <c:pt idx="1212">
                  <c:v>7.6035749513202217E-2</c:v>
                </c:pt>
                <c:pt idx="1213">
                  <c:v>8.135128973041264E-2</c:v>
                </c:pt>
                <c:pt idx="1214">
                  <c:v>9.1304256301417169E-2</c:v>
                </c:pt>
                <c:pt idx="1215">
                  <c:v>8.5288689814834423E-2</c:v>
                </c:pt>
                <c:pt idx="1216">
                  <c:v>8.9825718986729947E-2</c:v>
                </c:pt>
                <c:pt idx="1217">
                  <c:v>9.4516031526627575E-2</c:v>
                </c:pt>
                <c:pt idx="1218">
                  <c:v>9.9258643505639649E-2</c:v>
                </c:pt>
                <c:pt idx="1219">
                  <c:v>0.1080140872210017</c:v>
                </c:pt>
                <c:pt idx="1220">
                  <c:v>9.9809376875610353E-2</c:v>
                </c:pt>
                <c:pt idx="1221">
                  <c:v>0.10377276401638616</c:v>
                </c:pt>
                <c:pt idx="1222">
                  <c:v>0.10168839765063205</c:v>
                </c:pt>
                <c:pt idx="1223">
                  <c:v>9.9386333731798185E-2</c:v>
                </c:pt>
                <c:pt idx="1224">
                  <c:v>9.6255295626268958E-2</c:v>
                </c:pt>
                <c:pt idx="1225">
                  <c:v>9.1034018855072174E-2</c:v>
                </c:pt>
                <c:pt idx="1226">
                  <c:v>8.8208510612932153E-2</c:v>
                </c:pt>
                <c:pt idx="1227">
                  <c:v>8.5937631639212586E-2</c:v>
                </c:pt>
                <c:pt idx="1228">
                  <c:v>8.2408883245413692E-2</c:v>
                </c:pt>
                <c:pt idx="1229">
                  <c:v>7.6025103316231565E-2</c:v>
                </c:pt>
                <c:pt idx="1230">
                  <c:v>7.0771773932720231E-2</c:v>
                </c:pt>
                <c:pt idx="1231">
                  <c:v>6.7396852910745084E-2</c:v>
                </c:pt>
                <c:pt idx="1232">
                  <c:v>6.7058904719817583E-2</c:v>
                </c:pt>
                <c:pt idx="1233">
                  <c:v>6.7334694140756365E-2</c:v>
                </c:pt>
                <c:pt idx="1234">
                  <c:v>6.6858837415097919E-2</c:v>
                </c:pt>
                <c:pt idx="1235">
                  <c:v>6.5259644091050853E-2</c:v>
                </c:pt>
                <c:pt idx="1236">
                  <c:v>6.5743067613577094E-2</c:v>
                </c:pt>
                <c:pt idx="1237">
                  <c:v>6.937144418105555E-2</c:v>
                </c:pt>
                <c:pt idx="1238">
                  <c:v>6.3392502935455938E-2</c:v>
                </c:pt>
                <c:pt idx="1239">
                  <c:v>6.0609713794741463E-2</c:v>
                </c:pt>
                <c:pt idx="1240">
                  <c:v>5.2642089353780161E-2</c:v>
                </c:pt>
                <c:pt idx="1241">
                  <c:v>5.3235361198267869E-2</c:v>
                </c:pt>
                <c:pt idx="1242">
                  <c:v>5.6549760285445394E-2</c:v>
                </c:pt>
                <c:pt idx="1243">
                  <c:v>5.3218487566763367E-2</c:v>
                </c:pt>
                <c:pt idx="1244">
                  <c:v>5.3758978119069392E-2</c:v>
                </c:pt>
                <c:pt idx="1245">
                  <c:v>5.7601078518467561E-2</c:v>
                </c:pt>
                <c:pt idx="1246">
                  <c:v>6.1621192533612007E-2</c:v>
                </c:pt>
                <c:pt idx="1247">
                  <c:v>6.2532640792683294E-2</c:v>
                </c:pt>
                <c:pt idx="1248">
                  <c:v>5.9333156928087424E-2</c:v>
                </c:pt>
                <c:pt idx="1249">
                  <c:v>5.2973907673109E-2</c:v>
                </c:pt>
                <c:pt idx="1250">
                  <c:v>5.0588117264544818E-2</c:v>
                </c:pt>
                <c:pt idx="1251">
                  <c:v>5.4763095933410749E-2</c:v>
                </c:pt>
                <c:pt idx="1252">
                  <c:v>5.8444011517648956E-2</c:v>
                </c:pt>
                <c:pt idx="1253">
                  <c:v>6.3079219554815158E-2</c:v>
                </c:pt>
                <c:pt idx="1254">
                  <c:v>5.9007975140128913E-2</c:v>
                </c:pt>
                <c:pt idx="1255">
                  <c:v>6.1000120961805016E-2</c:v>
                </c:pt>
                <c:pt idx="1256">
                  <c:v>6.2686561547940028E-2</c:v>
                </c:pt>
                <c:pt idx="1257">
                  <c:v>6.3058986698610986E-2</c:v>
                </c:pt>
                <c:pt idx="1258">
                  <c:v>6.1981515915447802E-2</c:v>
                </c:pt>
                <c:pt idx="1259">
                  <c:v>6.3059967515150972E-2</c:v>
                </c:pt>
                <c:pt idx="1260">
                  <c:v>6.3681859023227858E-2</c:v>
                </c:pt>
                <c:pt idx="1261">
                  <c:v>6.3265706562706386E-2</c:v>
                </c:pt>
                <c:pt idx="1262">
                  <c:v>6.6882803250395972E-2</c:v>
                </c:pt>
                <c:pt idx="1263">
                  <c:v>6.9071033811458488E-2</c:v>
                </c:pt>
                <c:pt idx="1264">
                  <c:v>6.4465796792934807E-2</c:v>
                </c:pt>
                <c:pt idx="1265">
                  <c:v>6.1842005395504052E-2</c:v>
                </c:pt>
                <c:pt idx="1266">
                  <c:v>6.7700062192951299E-2</c:v>
                </c:pt>
                <c:pt idx="1267">
                  <c:v>6.7220478286354135E-2</c:v>
                </c:pt>
                <c:pt idx="1268">
                  <c:v>6.6782088500137934E-2</c:v>
                </c:pt>
                <c:pt idx="1269">
                  <c:v>6.6753610688413609E-2</c:v>
                </c:pt>
                <c:pt idx="1270">
                  <c:v>6.6065956858145744E-2</c:v>
                </c:pt>
                <c:pt idx="1271">
                  <c:v>6.610970206910384E-2</c:v>
                </c:pt>
                <c:pt idx="1272">
                  <c:v>6.2552225871873673E-2</c:v>
                </c:pt>
                <c:pt idx="1273">
                  <c:v>5.6334889356184428E-2</c:v>
                </c:pt>
                <c:pt idx="1274">
                  <c:v>5.3742497442263178E-2</c:v>
                </c:pt>
                <c:pt idx="1275">
                  <c:v>4.6609431506182825E-2</c:v>
                </c:pt>
                <c:pt idx="1276">
                  <c:v>4.0693975709329623E-2</c:v>
                </c:pt>
                <c:pt idx="1277">
                  <c:v>4.0020549424348642E-2</c:v>
                </c:pt>
                <c:pt idx="1278">
                  <c:v>3.7625517261062232E-2</c:v>
                </c:pt>
                <c:pt idx="1279">
                  <c:v>3.1518001960628587E-2</c:v>
                </c:pt>
                <c:pt idx="1280">
                  <c:v>2.7138089806860263E-2</c:v>
                </c:pt>
                <c:pt idx="1281">
                  <c:v>3.3885399558438417E-2</c:v>
                </c:pt>
                <c:pt idx="1282">
                  <c:v>4.9247979245254023E-2</c:v>
                </c:pt>
                <c:pt idx="1283">
                  <c:v>4.8714014484914539E-2</c:v>
                </c:pt>
                <c:pt idx="1284">
                  <c:v>4.8770254494574061E-2</c:v>
                </c:pt>
                <c:pt idx="1285">
                  <c:v>5.0954722160582097E-2</c:v>
                </c:pt>
                <c:pt idx="1286">
                  <c:v>4.7202997059628882E-2</c:v>
                </c:pt>
                <c:pt idx="1287">
                  <c:v>4.4527058308336628E-2</c:v>
                </c:pt>
                <c:pt idx="1288">
                  <c:v>4.2178685061003113E-2</c:v>
                </c:pt>
                <c:pt idx="1289">
                  <c:v>3.9638410850633105E-2</c:v>
                </c:pt>
                <c:pt idx="1290">
                  <c:v>3.8609675495086301E-2</c:v>
                </c:pt>
                <c:pt idx="1291">
                  <c:v>3.8319223452196488E-2</c:v>
                </c:pt>
                <c:pt idx="1292">
                  <c:v>4.0421236973085889E-2</c:v>
                </c:pt>
                <c:pt idx="1293">
                  <c:v>3.9545427218485335E-2</c:v>
                </c:pt>
                <c:pt idx="1294">
                  <c:v>3.9271002237617897E-2</c:v>
                </c:pt>
                <c:pt idx="1295">
                  <c:v>3.626845035879285E-2</c:v>
                </c:pt>
                <c:pt idx="1296">
                  <c:v>3.4319933499708799E-2</c:v>
                </c:pt>
                <c:pt idx="1297">
                  <c:v>3.109942441740994E-2</c:v>
                </c:pt>
                <c:pt idx="1298">
                  <c:v>2.9450727706516799E-2</c:v>
                </c:pt>
                <c:pt idx="1299">
                  <c:v>2.9119326302348064E-2</c:v>
                </c:pt>
                <c:pt idx="1300">
                  <c:v>2.9612224452634367E-2</c:v>
                </c:pt>
                <c:pt idx="1301">
                  <c:v>3.280169858994815E-2</c:v>
                </c:pt>
                <c:pt idx="1302">
                  <c:v>3.3183324471873221E-2</c:v>
                </c:pt>
                <c:pt idx="1303">
                  <c:v>2.9058877372121809E-2</c:v>
                </c:pt>
                <c:pt idx="1304">
                  <c:v>2.7524537130818823E-2</c:v>
                </c:pt>
                <c:pt idx="1305">
                  <c:v>2.9220080548534907E-2</c:v>
                </c:pt>
                <c:pt idx="1306">
                  <c:v>3.1206213805868237E-2</c:v>
                </c:pt>
                <c:pt idx="1307">
                  <c:v>2.9230540597029113E-2</c:v>
                </c:pt>
                <c:pt idx="1308">
                  <c:v>2.7110461834883491E-2</c:v>
                </c:pt>
                <c:pt idx="1309">
                  <c:v>2.5450909551060011E-2</c:v>
                </c:pt>
                <c:pt idx="1310">
                  <c:v>2.2067655369177069E-2</c:v>
                </c:pt>
                <c:pt idx="1311">
                  <c:v>1.9129445488778173E-2</c:v>
                </c:pt>
                <c:pt idx="1312">
                  <c:v>1.6665497777807639E-2</c:v>
                </c:pt>
                <c:pt idx="1313">
                  <c:v>1.7515428083203013E-2</c:v>
                </c:pt>
                <c:pt idx="1314">
                  <c:v>1.8238518796174504E-2</c:v>
                </c:pt>
                <c:pt idx="1315">
                  <c:v>2.114296086816294E-2</c:v>
                </c:pt>
                <c:pt idx="1316">
                  <c:v>2.3243018638749557E-2</c:v>
                </c:pt>
                <c:pt idx="1317">
                  <c:v>2.6710863834608717E-2</c:v>
                </c:pt>
                <c:pt idx="1318">
                  <c:v>2.774402753676207E-2</c:v>
                </c:pt>
                <c:pt idx="1319">
                  <c:v>2.713350287088985E-2</c:v>
                </c:pt>
                <c:pt idx="1320">
                  <c:v>2.7783293808916656E-2</c:v>
                </c:pt>
                <c:pt idx="1321">
                  <c:v>2.2807981407616196E-2</c:v>
                </c:pt>
                <c:pt idx="1322">
                  <c:v>1.8152543511216611E-2</c:v>
                </c:pt>
                <c:pt idx="1323">
                  <c:v>1.7261417915378822E-2</c:v>
                </c:pt>
                <c:pt idx="1324">
                  <c:v>1.6819875859940409E-2</c:v>
                </c:pt>
                <c:pt idx="1325">
                  <c:v>1.4164945242447331E-2</c:v>
                </c:pt>
                <c:pt idx="1326">
                  <c:v>1.3004730493853901E-2</c:v>
                </c:pt>
                <c:pt idx="1327">
                  <c:v>1.4998050819334099E-2</c:v>
                </c:pt>
                <c:pt idx="1328">
                  <c:v>1.7400877305726384E-2</c:v>
                </c:pt>
                <c:pt idx="1329">
                  <c:v>1.8553506314309715E-2</c:v>
                </c:pt>
                <c:pt idx="1330">
                  <c:v>1.9802084951974303E-2</c:v>
                </c:pt>
                <c:pt idx="1331">
                  <c:v>2.2392289241092447E-2</c:v>
                </c:pt>
                <c:pt idx="1332">
                  <c:v>1.9160569763829328E-2</c:v>
                </c:pt>
                <c:pt idx="1333">
                  <c:v>1.6596949753805747E-2</c:v>
                </c:pt>
                <c:pt idx="1334">
                  <c:v>1.6023313388900992E-2</c:v>
                </c:pt>
                <c:pt idx="1335">
                  <c:v>1.628593468898118E-2</c:v>
                </c:pt>
                <c:pt idx="1336">
                  <c:v>1.5402822169063281E-2</c:v>
                </c:pt>
                <c:pt idx="1337">
                  <c:v>1.6695001272217125E-2</c:v>
                </c:pt>
                <c:pt idx="1338">
                  <c:v>1.9777611352638606E-2</c:v>
                </c:pt>
                <c:pt idx="1339">
                  <c:v>2.2097910826092214E-2</c:v>
                </c:pt>
                <c:pt idx="1340">
                  <c:v>2.3914247386812422E-2</c:v>
                </c:pt>
                <c:pt idx="1341">
                  <c:v>2.3149941896531717E-2</c:v>
                </c:pt>
                <c:pt idx="1342">
                  <c:v>1.950157027850366E-2</c:v>
                </c:pt>
                <c:pt idx="1343">
                  <c:v>1.9336711772753888E-2</c:v>
                </c:pt>
                <c:pt idx="1344">
                  <c:v>2.1636349599385957E-2</c:v>
                </c:pt>
                <c:pt idx="1345">
                  <c:v>2.4762232417321617E-2</c:v>
                </c:pt>
                <c:pt idx="1346">
                  <c:v>2.7201413706418535E-2</c:v>
                </c:pt>
                <c:pt idx="1347">
                  <c:v>2.778273053625141E-2</c:v>
                </c:pt>
                <c:pt idx="1348">
                  <c:v>2.6453373546910568E-2</c:v>
                </c:pt>
                <c:pt idx="1349">
                  <c:v>2.6869171617220348E-2</c:v>
                </c:pt>
                <c:pt idx="1350">
                  <c:v>2.8056084282618188E-2</c:v>
                </c:pt>
                <c:pt idx="1351">
                  <c:v>2.8753403914616518E-2</c:v>
                </c:pt>
                <c:pt idx="1352">
                  <c:v>3.1236860631154592E-2</c:v>
                </c:pt>
                <c:pt idx="1353">
                  <c:v>3.1395305530902237E-2</c:v>
                </c:pt>
                <c:pt idx="1354">
                  <c:v>2.7521778620273878E-2</c:v>
                </c:pt>
                <c:pt idx="1355">
                  <c:v>2.6634499475645626E-2</c:v>
                </c:pt>
                <c:pt idx="1356">
                  <c:v>2.5960655912227619E-2</c:v>
                </c:pt>
                <c:pt idx="1357">
                  <c:v>2.3932517058300316E-2</c:v>
                </c:pt>
                <c:pt idx="1358">
                  <c:v>1.9954678488364873E-2</c:v>
                </c:pt>
                <c:pt idx="1359">
                  <c:v>1.6553849274837051E-2</c:v>
                </c:pt>
                <c:pt idx="1360">
                  <c:v>1.3874324550450672E-2</c:v>
                </c:pt>
                <c:pt idx="1361">
                  <c:v>1.4494740216395297E-2</c:v>
                </c:pt>
                <c:pt idx="1362">
                  <c:v>1.2922687944643282E-2</c:v>
                </c:pt>
                <c:pt idx="1363">
                  <c:v>1.2408744966443189E-2</c:v>
                </c:pt>
                <c:pt idx="1364">
                  <c:v>9.895185318056457E-3</c:v>
                </c:pt>
                <c:pt idx="1365">
                  <c:v>7.2995277900826938E-3</c:v>
                </c:pt>
                <c:pt idx="1366">
                  <c:v>5.68994097698413E-3</c:v>
                </c:pt>
                <c:pt idx="1367">
                  <c:v>7.9304689773231005E-3</c:v>
                </c:pt>
                <c:pt idx="1368">
                  <c:v>7.6841322003245172E-3</c:v>
                </c:pt>
                <c:pt idx="1369">
                  <c:v>9.3198886486230981E-3</c:v>
                </c:pt>
                <c:pt idx="1370">
                  <c:v>1.1176616601861776E-2</c:v>
                </c:pt>
                <c:pt idx="1371">
                  <c:v>1.1362181625356536E-2</c:v>
                </c:pt>
                <c:pt idx="1372">
                  <c:v>1.432917273293545E-2</c:v>
                </c:pt>
                <c:pt idx="1373">
                  <c:v>1.7806905868943373E-2</c:v>
                </c:pt>
                <c:pt idx="1374">
                  <c:v>1.5275527417729702E-2</c:v>
                </c:pt>
                <c:pt idx="1375">
                  <c:v>1.3424483051002786E-2</c:v>
                </c:pt>
                <c:pt idx="1376">
                  <c:v>1.5053027578776038E-2</c:v>
                </c:pt>
                <c:pt idx="1377">
                  <c:v>1.6642280544388356E-2</c:v>
                </c:pt>
                <c:pt idx="1378">
                  <c:v>1.6667268345671442E-2</c:v>
                </c:pt>
                <c:pt idx="1379">
                  <c:v>1.7399894631425286E-2</c:v>
                </c:pt>
                <c:pt idx="1380">
                  <c:v>1.8748642274762396E-2</c:v>
                </c:pt>
                <c:pt idx="1381">
                  <c:v>1.588034021383869E-2</c:v>
                </c:pt>
                <c:pt idx="1382">
                  <c:v>1.2808924489647426E-2</c:v>
                </c:pt>
                <c:pt idx="1383">
                  <c:v>1.1314165557100117E-2</c:v>
                </c:pt>
                <c:pt idx="1384">
                  <c:v>8.3329475039432346E-3</c:v>
                </c:pt>
                <c:pt idx="1385">
                  <c:v>5.9017874206194476E-3</c:v>
                </c:pt>
                <c:pt idx="1386">
                  <c:v>8.2169824330316429E-3</c:v>
                </c:pt>
                <c:pt idx="1387">
                  <c:v>9.6485459439073704E-3</c:v>
                </c:pt>
                <c:pt idx="1388">
                  <c:v>7.1960872533973763E-3</c:v>
                </c:pt>
                <c:pt idx="1389">
                  <c:v>9.2487861991769268E-3</c:v>
                </c:pt>
                <c:pt idx="1390">
                  <c:v>1.1142512391144291E-2</c:v>
                </c:pt>
                <c:pt idx="1391">
                  <c:v>9.8677573517688619E-3</c:v>
                </c:pt>
                <c:pt idx="1392">
                  <c:v>5.9642245539042738E-3</c:v>
                </c:pt>
                <c:pt idx="1393">
                  <c:v>6.3923569015587184E-3</c:v>
                </c:pt>
                <c:pt idx="1394">
                  <c:v>4.0379858495368862E-3</c:v>
                </c:pt>
                <c:pt idx="1395">
                  <c:v>3.1464929094217539E-3</c:v>
                </c:pt>
                <c:pt idx="1396">
                  <c:v>1.6766740896874202E-3</c:v>
                </c:pt>
                <c:pt idx="1397">
                  <c:v>2.2205915643268778E-3</c:v>
                </c:pt>
                <c:pt idx="1398">
                  <c:v>3.3019924737657212E-3</c:v>
                </c:pt>
                <c:pt idx="1399">
                  <c:v>2.3199860163869816E-3</c:v>
                </c:pt>
                <c:pt idx="1400">
                  <c:v>2.8604217209560259E-3</c:v>
                </c:pt>
                <c:pt idx="1401">
                  <c:v>4.4287152217844759E-3</c:v>
                </c:pt>
                <c:pt idx="1402">
                  <c:v>6.3059891455734748E-3</c:v>
                </c:pt>
                <c:pt idx="1403">
                  <c:v>6.2279194336666427E-3</c:v>
                </c:pt>
                <c:pt idx="1404">
                  <c:v>9.0089785032593135E-3</c:v>
                </c:pt>
                <c:pt idx="1405">
                  <c:v>7.0112433373187566E-3</c:v>
                </c:pt>
                <c:pt idx="1406">
                  <c:v>4.698121735641516E-3</c:v>
                </c:pt>
                <c:pt idx="1407">
                  <c:v>3.7338961830540723E-3</c:v>
                </c:pt>
                <c:pt idx="1408">
                  <c:v>3.7046597965648097E-3</c:v>
                </c:pt>
                <c:pt idx="1409">
                  <c:v>5.0062995590903839E-3</c:v>
                </c:pt>
                <c:pt idx="1410">
                  <c:v>4.0612600659240827E-3</c:v>
                </c:pt>
                <c:pt idx="1411">
                  <c:v>7.0457419884922406E-3</c:v>
                </c:pt>
                <c:pt idx="1412">
                  <c:v>1.3372572807667786E-2</c:v>
                </c:pt>
                <c:pt idx="1413">
                  <c:v>1.5868041795129743E-2</c:v>
                </c:pt>
                <c:pt idx="1414">
                  <c:v>9.9327678693949331E-3</c:v>
                </c:pt>
                <c:pt idx="1415">
                  <c:v>1.0498406616905258E-2</c:v>
                </c:pt>
                <c:pt idx="1416">
                  <c:v>8.4223959044217207E-3</c:v>
                </c:pt>
                <c:pt idx="1417">
                  <c:v>5.4309156548102942E-3</c:v>
                </c:pt>
                <c:pt idx="1418">
                  <c:v>2.2799872986621304E-3</c:v>
                </c:pt>
                <c:pt idx="1419">
                  <c:v>2.0913431991284558E-3</c:v>
                </c:pt>
                <c:pt idx="1420">
                  <c:v>-2.0114592557857261E-3</c:v>
                </c:pt>
                <c:pt idx="1421">
                  <c:v>-5.6512336740967943E-3</c:v>
                </c:pt>
                <c:pt idx="1422">
                  <c:v>-5.3816357714892918E-3</c:v>
                </c:pt>
                <c:pt idx="1423">
                  <c:v>-5.7678415593804717E-3</c:v>
                </c:pt>
                <c:pt idx="1424">
                  <c:v>-5.0555837075532857E-3</c:v>
                </c:pt>
                <c:pt idx="1425">
                  <c:v>-6.8050214315522189E-3</c:v>
                </c:pt>
                <c:pt idx="1426">
                  <c:v>-7.7049171202844789E-3</c:v>
                </c:pt>
                <c:pt idx="1427">
                  <c:v>-1.0886526695300783E-2</c:v>
                </c:pt>
                <c:pt idx="1428">
                  <c:v>-1.5216742165251394E-2</c:v>
                </c:pt>
                <c:pt idx="1429">
                  <c:v>-1.2833071579527896E-2</c:v>
                </c:pt>
                <c:pt idx="1430">
                  <c:v>-1.0517110844577918E-2</c:v>
                </c:pt>
                <c:pt idx="1431">
                  <c:v>-8.0804165599423113E-3</c:v>
                </c:pt>
                <c:pt idx="1432">
                  <c:v>-1.1844161384851976E-2</c:v>
                </c:pt>
                <c:pt idx="1433">
                  <c:v>-8.916024776085104E-3</c:v>
                </c:pt>
                <c:pt idx="1434">
                  <c:v>-8.5597583707810523E-3</c:v>
                </c:pt>
                <c:pt idx="1435">
                  <c:v>-7.3623325775988638E-3</c:v>
                </c:pt>
                <c:pt idx="1436">
                  <c:v>-6.8429212984665831E-3</c:v>
                </c:pt>
                <c:pt idx="1437">
                  <c:v>-5.1502496321646878E-3</c:v>
                </c:pt>
                <c:pt idx="1438">
                  <c:v>-4.7369133566432103E-3</c:v>
                </c:pt>
                <c:pt idx="1439">
                  <c:v>1.0472183525711241E-3</c:v>
                </c:pt>
                <c:pt idx="1440">
                  <c:v>2.0964838742171567E-3</c:v>
                </c:pt>
                <c:pt idx="1441">
                  <c:v>3.8171588679032989E-3</c:v>
                </c:pt>
                <c:pt idx="1442">
                  <c:v>9.0273687409000332E-3</c:v>
                </c:pt>
                <c:pt idx="1443">
                  <c:v>6.9286425381250225E-3</c:v>
                </c:pt>
                <c:pt idx="1444">
                  <c:v>2.8549355130883317E-3</c:v>
                </c:pt>
                <c:pt idx="1445">
                  <c:v>4.7185158539475199E-3</c:v>
                </c:pt>
                <c:pt idx="1446">
                  <c:v>5.5300455517572032E-3</c:v>
                </c:pt>
                <c:pt idx="1447">
                  <c:v>8.6801283126884399E-3</c:v>
                </c:pt>
                <c:pt idx="1448">
                  <c:v>1.5392721950809533E-2</c:v>
                </c:pt>
                <c:pt idx="1449">
                  <c:v>1.5346369150707015E-2</c:v>
                </c:pt>
                <c:pt idx="1450">
                  <c:v>1.2409781134990854E-2</c:v>
                </c:pt>
                <c:pt idx="1451">
                  <c:v>6.9892836391996158E-3</c:v>
                </c:pt>
                <c:pt idx="1452">
                  <c:v>7.813726902738842E-3</c:v>
                </c:pt>
                <c:pt idx="1453">
                  <c:v>1.0500638782444588E-2</c:v>
                </c:pt>
                <c:pt idx="1454">
                  <c:v>5.4898769415986301E-3</c:v>
                </c:pt>
                <c:pt idx="1455">
                  <c:v>8.0785808107927126E-3</c:v>
                </c:pt>
                <c:pt idx="1456">
                  <c:v>9.5075054739182582E-3</c:v>
                </c:pt>
                <c:pt idx="1457">
                  <c:v>1.3843029904263143E-2</c:v>
                </c:pt>
                <c:pt idx="1458">
                  <c:v>2.12613970435735E-2</c:v>
                </c:pt>
                <c:pt idx="1459">
                  <c:v>2.4983992645496854E-2</c:v>
                </c:pt>
                <c:pt idx="1460">
                  <c:v>3.1082925210663762E-2</c:v>
                </c:pt>
                <c:pt idx="1461">
                  <c:v>3.1023120090339106E-2</c:v>
                </c:pt>
                <c:pt idx="1462">
                  <c:v>2.7063021565630285E-2</c:v>
                </c:pt>
                <c:pt idx="1463">
                  <c:v>2.7566733863023954E-2</c:v>
                </c:pt>
                <c:pt idx="1464">
                  <c:v>2.7698583136729502E-2</c:v>
                </c:pt>
                <c:pt idx="1465">
                  <c:v>3.3093626579452133E-2</c:v>
                </c:pt>
                <c:pt idx="1466">
                  <c:v>3.4038561227224665E-2</c:v>
                </c:pt>
                <c:pt idx="1467">
                  <c:v>2.969093660099293E-2</c:v>
                </c:pt>
                <c:pt idx="1468">
                  <c:v>3.108303120914515E-2</c:v>
                </c:pt>
                <c:pt idx="1469">
                  <c:v>3.1333994639806302E-2</c:v>
                </c:pt>
                <c:pt idx="1470">
                  <c:v>2.488861521116164E-2</c:v>
                </c:pt>
                <c:pt idx="1471">
                  <c:v>2.0661744197436202E-2</c:v>
                </c:pt>
                <c:pt idx="1472">
                  <c:v>2.1615329750958166E-2</c:v>
                </c:pt>
                <c:pt idx="1473">
                  <c:v>2.0204667534416597E-2</c:v>
                </c:pt>
                <c:pt idx="1474">
                  <c:v>1.9361050279535427E-2</c:v>
                </c:pt>
                <c:pt idx="1475">
                  <c:v>1.8553955987951572E-2</c:v>
                </c:pt>
                <c:pt idx="1476">
                  <c:v>1.8583060527543417E-2</c:v>
                </c:pt>
                <c:pt idx="1477">
                  <c:v>1.9494926722588707E-2</c:v>
                </c:pt>
                <c:pt idx="1478">
                  <c:v>2.3332519821487534E-2</c:v>
                </c:pt>
                <c:pt idx="1479">
                  <c:v>1.8301491150888138E-2</c:v>
                </c:pt>
                <c:pt idx="1480">
                  <c:v>1.6561827151167795E-2</c:v>
                </c:pt>
                <c:pt idx="1481">
                  <c:v>1.5710763876718471E-2</c:v>
                </c:pt>
                <c:pt idx="1482">
                  <c:v>1.8611708650646763E-2</c:v>
                </c:pt>
                <c:pt idx="1483">
                  <c:v>2.1258461039960035E-2</c:v>
                </c:pt>
                <c:pt idx="1484">
                  <c:v>2.1935435271590711E-2</c:v>
                </c:pt>
                <c:pt idx="1485">
                  <c:v>2.309859127393879E-2</c:v>
                </c:pt>
                <c:pt idx="1486">
                  <c:v>2.0548552436493547E-2</c:v>
                </c:pt>
                <c:pt idx="1487">
                  <c:v>1.8826546160026048E-2</c:v>
                </c:pt>
                <c:pt idx="1488">
                  <c:v>1.9504478510848473E-2</c:v>
                </c:pt>
                <c:pt idx="1489">
                  <c:v>1.9963856578660899E-2</c:v>
                </c:pt>
                <c:pt idx="1490">
                  <c:v>1.7699015247125041E-2</c:v>
                </c:pt>
                <c:pt idx="1491">
                  <c:v>2.103801435787956E-2</c:v>
                </c:pt>
                <c:pt idx="1492">
                  <c:v>2.2360152666665654E-2</c:v>
                </c:pt>
                <c:pt idx="1493">
                  <c:v>2.2985694371145352E-2</c:v>
                </c:pt>
                <c:pt idx="1494">
                  <c:v>2.1338558472624572E-2</c:v>
                </c:pt>
                <c:pt idx="1495">
                  <c:v>2.1060729884604723E-2</c:v>
                </c:pt>
                <c:pt idx="1496">
                  <c:v>2.3262867961467419E-2</c:v>
                </c:pt>
                <c:pt idx="1497">
                  <c:v>2.1868312584124687E-2</c:v>
                </c:pt>
                <c:pt idx="1498">
                  <c:v>1.8671943606583988E-2</c:v>
                </c:pt>
                <c:pt idx="1499">
                  <c:v>1.8276088055812614E-2</c:v>
                </c:pt>
                <c:pt idx="1500">
                  <c:v>1.8919623016402425E-2</c:v>
                </c:pt>
                <c:pt idx="1501">
                  <c:v>1.7610058371500793E-2</c:v>
                </c:pt>
                <c:pt idx="1502">
                  <c:v>1.6034756518481325E-2</c:v>
                </c:pt>
                <c:pt idx="1503">
                  <c:v>1.4071468701830285E-2</c:v>
                </c:pt>
                <c:pt idx="1504">
                  <c:v>1.3923101060018157E-2</c:v>
                </c:pt>
                <c:pt idx="1505">
                  <c:v>1.5479427109228207E-2</c:v>
                </c:pt>
                <c:pt idx="1506">
                  <c:v>1.5872540365558546E-2</c:v>
                </c:pt>
                <c:pt idx="1507">
                  <c:v>1.7404992388477446E-2</c:v>
                </c:pt>
                <c:pt idx="1508">
                  <c:v>1.725235856857972E-2</c:v>
                </c:pt>
                <c:pt idx="1509">
                  <c:v>1.4957394479780749E-2</c:v>
                </c:pt>
                <c:pt idx="1510">
                  <c:v>1.5365317992929894E-2</c:v>
                </c:pt>
                <c:pt idx="1511">
                  <c:v>1.5434945553057987E-2</c:v>
                </c:pt>
                <c:pt idx="1512">
                  <c:v>1.3525971882152821E-2</c:v>
                </c:pt>
                <c:pt idx="1513">
                  <c:v>1.4006346214000494E-2</c:v>
                </c:pt>
                <c:pt idx="1514">
                  <c:v>1.7796929020727589E-2</c:v>
                </c:pt>
                <c:pt idx="1515">
                  <c:v>1.597472166937363E-2</c:v>
                </c:pt>
                <c:pt idx="1516">
                  <c:v>1.5293949247564144E-2</c:v>
                </c:pt>
                <c:pt idx="1517">
                  <c:v>1.2036950871557865E-2</c:v>
                </c:pt>
                <c:pt idx="1518">
                  <c:v>1.2893722157572639E-2</c:v>
                </c:pt>
                <c:pt idx="1519">
                  <c:v>1.7573749248513813E-2</c:v>
                </c:pt>
                <c:pt idx="1520">
                  <c:v>1.8275363450433922E-2</c:v>
                </c:pt>
                <c:pt idx="1521">
                  <c:v>1.7325578710255855E-2</c:v>
                </c:pt>
                <c:pt idx="1522">
                  <c:v>2.4061140157559058E-2</c:v>
                </c:pt>
                <c:pt idx="1523">
                  <c:v>2.42803623121104E-2</c:v>
                </c:pt>
                <c:pt idx="1524">
                  <c:v>3.1299207454085563E-2</c:v>
                </c:pt>
                <c:pt idx="1525">
                  <c:v>3.2340374978085396E-2</c:v>
                </c:pt>
                <c:pt idx="1526">
                  <c:v>3.7009681686571767E-2</c:v>
                </c:pt>
                <c:pt idx="1527">
                  <c:v>3.4322355344470333E-2</c:v>
                </c:pt>
                <c:pt idx="1528">
                  <c:v>3.2380178781063022E-2</c:v>
                </c:pt>
                <c:pt idx="1529">
                  <c:v>3.3494886255305931E-2</c:v>
                </c:pt>
                <c:pt idx="1530">
                  <c:v>3.8029082463546804E-2</c:v>
                </c:pt>
                <c:pt idx="1531">
                  <c:v>3.7586008022024428E-2</c:v>
                </c:pt>
                <c:pt idx="1532">
                  <c:v>4.170144061402542E-2</c:v>
                </c:pt>
                <c:pt idx="1533">
                  <c:v>5.111897773667283E-2</c:v>
                </c:pt>
                <c:pt idx="1534">
                  <c:v>5.6442109765604806E-2</c:v>
                </c:pt>
                <c:pt idx="1535">
                  <c:v>6.6042129114535095E-2</c:v>
                </c:pt>
                <c:pt idx="1536">
                  <c:v>6.6100784914300631E-2</c:v>
                </c:pt>
                <c:pt idx="1537">
                  <c:v>6.7895991981292786E-2</c:v>
                </c:pt>
                <c:pt idx="1538">
                  <c:v>7.2577640954996622E-2</c:v>
                </c:pt>
                <c:pt idx="1539">
                  <c:v>6.268316394846539E-2</c:v>
                </c:pt>
                <c:pt idx="1540">
                  <c:v>5.5145826881175128E-2</c:v>
                </c:pt>
                <c:pt idx="1541">
                  <c:v>5.0243597361463208E-2</c:v>
                </c:pt>
                <c:pt idx="1542">
                  <c:v>5.0237564816960865E-2</c:v>
                </c:pt>
                <c:pt idx="1543">
                  <c:v>4.5288721336082284E-2</c:v>
                </c:pt>
                <c:pt idx="1544">
                  <c:v>4.459761953591003E-2</c:v>
                </c:pt>
                <c:pt idx="1545">
                  <c:v>4.3170097780186552E-2</c:v>
                </c:pt>
                <c:pt idx="1546">
                  <c:v>4.1896014709401859E-2</c:v>
                </c:pt>
                <c:pt idx="1547">
                  <c:v>3.8549596504991027E-2</c:v>
                </c:pt>
                <c:pt idx="1548">
                  <c:v>3.6702678750251273E-2</c:v>
                </c:pt>
                <c:pt idx="1549">
                  <c:v>3.8007944073646077E-2</c:v>
                </c:pt>
                <c:pt idx="1550">
                  <c:v>3.4595708150527094E-2</c:v>
                </c:pt>
                <c:pt idx="1551">
                  <c:v>3.1766404576117541E-2</c:v>
                </c:pt>
                <c:pt idx="1552">
                  <c:v>3.899284791518768E-2</c:v>
                </c:pt>
                <c:pt idx="1553">
                  <c:v>4.238219488690164E-2</c:v>
                </c:pt>
                <c:pt idx="1554">
                  <c:v>4.4255547690110766E-2</c:v>
                </c:pt>
                <c:pt idx="1555">
                  <c:v>4.7235393545863251E-2</c:v>
                </c:pt>
                <c:pt idx="1556">
                  <c:v>4.5746695534279902E-2</c:v>
                </c:pt>
                <c:pt idx="1557">
                  <c:v>4.4813802887339091E-2</c:v>
                </c:pt>
                <c:pt idx="1558">
                  <c:v>4.1598763705560954E-2</c:v>
                </c:pt>
                <c:pt idx="1559">
                  <c:v>3.5101900448263793E-2</c:v>
                </c:pt>
                <c:pt idx="1560">
                  <c:v>3.2812539448880629E-2</c:v>
                </c:pt>
                <c:pt idx="1561">
                  <c:v>3.0059945553653114E-2</c:v>
                </c:pt>
                <c:pt idx="1562">
                  <c:v>3.3618415146610438E-2</c:v>
                </c:pt>
                <c:pt idx="1563">
                  <c:v>3.290822396948332E-2</c:v>
                </c:pt>
                <c:pt idx="1564">
                  <c:v>3.5984982522714586E-2</c:v>
                </c:pt>
                <c:pt idx="1565">
                  <c:v>3.9283553984869671E-2</c:v>
                </c:pt>
                <c:pt idx="1566">
                  <c:v>3.8641504124610926E-2</c:v>
                </c:pt>
                <c:pt idx="1567">
                  <c:v>5.1573026527262561E-2</c:v>
                </c:pt>
                <c:pt idx="1568">
                  <c:v>5.5358354551440614E-2</c:v>
                </c:pt>
                <c:pt idx="1569">
                  <c:v>5.2639316240052039E-2</c:v>
                </c:pt>
                <c:pt idx="1570">
                  <c:v>5.3664048821724597E-2</c:v>
                </c:pt>
                <c:pt idx="1571">
                  <c:v>5.3689049554547064E-2</c:v>
                </c:pt>
                <c:pt idx="1572">
                  <c:v>5.2423716122966438E-2</c:v>
                </c:pt>
                <c:pt idx="1573">
                  <c:v>5.1205760095649283E-2</c:v>
                </c:pt>
                <c:pt idx="1574">
                  <c:v>4.8872819302674703E-2</c:v>
                </c:pt>
                <c:pt idx="1575">
                  <c:v>5.0382220122844448E-2</c:v>
                </c:pt>
                <c:pt idx="1576">
                  <c:v>5.459875443949011E-2</c:v>
                </c:pt>
                <c:pt idx="1577">
                  <c:v>5.710696444269775E-2</c:v>
                </c:pt>
                <c:pt idx="1578">
                  <c:v>5.6678853537401985E-2</c:v>
                </c:pt>
                <c:pt idx="1579">
                  <c:v>5.4492344264520584E-2</c:v>
                </c:pt>
                <c:pt idx="1580">
                  <c:v>5.3578290187035284E-2</c:v>
                </c:pt>
                <c:pt idx="1581">
                  <c:v>5.3508222372874698E-2</c:v>
                </c:pt>
                <c:pt idx="1582">
                  <c:v>5.552737765751057E-2</c:v>
                </c:pt>
                <c:pt idx="1583">
                  <c:v>5.4011137971734811E-2</c:v>
                </c:pt>
                <c:pt idx="1584">
                  <c:v>5.0537938236435147E-2</c:v>
                </c:pt>
                <c:pt idx="1585">
                  <c:v>4.9571974966961668E-2</c:v>
                </c:pt>
                <c:pt idx="1586">
                  <c:v>4.8684797595349022E-2</c:v>
                </c:pt>
                <c:pt idx="1587">
                  <c:v>5.045254718824474E-2</c:v>
                </c:pt>
                <c:pt idx="1588">
                  <c:v>4.7559095488884824E-2</c:v>
                </c:pt>
                <c:pt idx="1589">
                  <c:v>4.4899452656777174E-2</c:v>
                </c:pt>
                <c:pt idx="1590">
                  <c:v>4.0975328731904334E-2</c:v>
                </c:pt>
                <c:pt idx="1591">
                  <c:v>3.9356890135809078E-2</c:v>
                </c:pt>
                <c:pt idx="1592">
                  <c:v>3.8287251690726429E-2</c:v>
                </c:pt>
                <c:pt idx="1593">
                  <c:v>3.9331513230855583E-2</c:v>
                </c:pt>
                <c:pt idx="1594">
                  <c:v>3.7024686012149415E-2</c:v>
                </c:pt>
                <c:pt idx="1595">
                  <c:v>3.4968173305041088E-2</c:v>
                </c:pt>
                <c:pt idx="1596">
                  <c:v>3.5253275788467729E-2</c:v>
                </c:pt>
                <c:pt idx="1597">
                  <c:v>3.7019397023219075E-2</c:v>
                </c:pt>
                <c:pt idx="1598">
                  <c:v>3.6323988184061101E-2</c:v>
                </c:pt>
                <c:pt idx="1599">
                  <c:v>3.6708065945364923E-2</c:v>
                </c:pt>
                <c:pt idx="1600">
                  <c:v>3.7713962344599741E-2</c:v>
                </c:pt>
                <c:pt idx="1601">
                  <c:v>3.6215896801316892E-2</c:v>
                </c:pt>
                <c:pt idx="1602">
                  <c:v>3.6544567621686591E-2</c:v>
                </c:pt>
                <c:pt idx="1603">
                  <c:v>3.7821815914264735E-2</c:v>
                </c:pt>
                <c:pt idx="1604">
                  <c:v>3.612999738374495E-2</c:v>
                </c:pt>
                <c:pt idx="1605">
                  <c:v>3.8794517149685966E-2</c:v>
                </c:pt>
                <c:pt idx="1606">
                  <c:v>3.5730893913858919E-2</c:v>
                </c:pt>
                <c:pt idx="1607">
                  <c:v>3.6462452421064565E-2</c:v>
                </c:pt>
                <c:pt idx="1608">
                  <c:v>3.9491690665337358E-2</c:v>
                </c:pt>
                <c:pt idx="1609">
                  <c:v>3.7643355355397118E-2</c:v>
                </c:pt>
                <c:pt idx="1610">
                  <c:v>3.7223880316747802E-2</c:v>
                </c:pt>
                <c:pt idx="1611">
                  <c:v>3.7659701264943571E-2</c:v>
                </c:pt>
                <c:pt idx="1612">
                  <c:v>3.5662686878219968E-2</c:v>
                </c:pt>
                <c:pt idx="1613">
                  <c:v>3.4803820835284618E-2</c:v>
                </c:pt>
                <c:pt idx="1614">
                  <c:v>3.4903750808582525E-2</c:v>
                </c:pt>
                <c:pt idx="1615">
                  <c:v>3.6752837833655252E-2</c:v>
                </c:pt>
                <c:pt idx="1616">
                  <c:v>3.7258269041931802E-2</c:v>
                </c:pt>
                <c:pt idx="1617">
                  <c:v>3.6414970181741113E-2</c:v>
                </c:pt>
                <c:pt idx="1618">
                  <c:v>3.4022422553502671E-2</c:v>
                </c:pt>
                <c:pt idx="1619">
                  <c:v>3.4669421198152722E-2</c:v>
                </c:pt>
                <c:pt idx="1620">
                  <c:v>3.8363476058954793E-2</c:v>
                </c:pt>
                <c:pt idx="1621">
                  <c:v>4.169246065319604E-2</c:v>
                </c:pt>
                <c:pt idx="1622">
                  <c:v>3.8218811175538915E-2</c:v>
                </c:pt>
                <c:pt idx="1623">
                  <c:v>3.7801695835920898E-2</c:v>
                </c:pt>
                <c:pt idx="1624">
                  <c:v>3.8050579748610744E-2</c:v>
                </c:pt>
                <c:pt idx="1625">
                  <c:v>3.966401577475908E-2</c:v>
                </c:pt>
                <c:pt idx="1626">
                  <c:v>3.9361427411852355E-2</c:v>
                </c:pt>
                <c:pt idx="1627">
                  <c:v>3.8300806050264369E-2</c:v>
                </c:pt>
                <c:pt idx="1628">
                  <c:v>3.8651942503325029E-2</c:v>
                </c:pt>
                <c:pt idx="1629">
                  <c:v>3.8318053948397796E-2</c:v>
                </c:pt>
                <c:pt idx="1630">
                  <c:v>3.4053579702832945E-2</c:v>
                </c:pt>
                <c:pt idx="1631">
                  <c:v>2.9079989463697938E-2</c:v>
                </c:pt>
                <c:pt idx="1632">
                  <c:v>2.9707513831380636E-2</c:v>
                </c:pt>
                <c:pt idx="1633">
                  <c:v>2.8848426114245387E-2</c:v>
                </c:pt>
                <c:pt idx="1634">
                  <c:v>2.6890511033075323E-2</c:v>
                </c:pt>
                <c:pt idx="1635">
                  <c:v>2.8550370848229596E-2</c:v>
                </c:pt>
                <c:pt idx="1636">
                  <c:v>2.7535015841958332E-2</c:v>
                </c:pt>
                <c:pt idx="1637">
                  <c:v>2.8031372275517264E-2</c:v>
                </c:pt>
                <c:pt idx="1638">
                  <c:v>2.6402816566006133E-2</c:v>
                </c:pt>
                <c:pt idx="1639">
                  <c:v>2.8090568896086621E-2</c:v>
                </c:pt>
                <c:pt idx="1640">
                  <c:v>2.8167211336622023E-2</c:v>
                </c:pt>
                <c:pt idx="1641">
                  <c:v>2.5479157179329272E-2</c:v>
                </c:pt>
                <c:pt idx="1642">
                  <c:v>2.4588565855586067E-2</c:v>
                </c:pt>
                <c:pt idx="1643">
                  <c:v>2.3313129772496794E-2</c:v>
                </c:pt>
                <c:pt idx="1644">
                  <c:v>2.0418663333554889E-2</c:v>
                </c:pt>
                <c:pt idx="1645">
                  <c:v>1.8975837596655429E-2</c:v>
                </c:pt>
                <c:pt idx="1646">
                  <c:v>1.8751132383798611E-2</c:v>
                </c:pt>
                <c:pt idx="1647">
                  <c:v>1.909086006388137E-2</c:v>
                </c:pt>
                <c:pt idx="1648">
                  <c:v>1.731826625532527E-2</c:v>
                </c:pt>
                <c:pt idx="1649">
                  <c:v>1.6730979295013701E-2</c:v>
                </c:pt>
                <c:pt idx="1650">
                  <c:v>1.6153150850947914E-2</c:v>
                </c:pt>
                <c:pt idx="1651">
                  <c:v>1.6127083652587585E-2</c:v>
                </c:pt>
                <c:pt idx="1652">
                  <c:v>1.5065111583944898E-2</c:v>
                </c:pt>
                <c:pt idx="1653">
                  <c:v>1.6340087128316694E-2</c:v>
                </c:pt>
                <c:pt idx="1654">
                  <c:v>1.9163540746558325E-2</c:v>
                </c:pt>
                <c:pt idx="1655">
                  <c:v>2.5024375553964858E-2</c:v>
                </c:pt>
                <c:pt idx="1656">
                  <c:v>2.5866221302712558E-2</c:v>
                </c:pt>
                <c:pt idx="1657">
                  <c:v>2.4705412201290352E-2</c:v>
                </c:pt>
                <c:pt idx="1658">
                  <c:v>2.6091124483199831E-2</c:v>
                </c:pt>
                <c:pt idx="1659">
                  <c:v>2.6149618052130178E-2</c:v>
                </c:pt>
                <c:pt idx="1660">
                  <c:v>2.8384138933322742E-2</c:v>
                </c:pt>
                <c:pt idx="1661">
                  <c:v>3.0885119389954155E-2</c:v>
                </c:pt>
                <c:pt idx="1662">
                  <c:v>3.4716014055352351E-2</c:v>
                </c:pt>
                <c:pt idx="1663">
                  <c:v>3.5971412380679177E-2</c:v>
                </c:pt>
                <c:pt idx="1664">
                  <c:v>3.4662807416811839E-2</c:v>
                </c:pt>
                <c:pt idx="1665">
                  <c:v>3.5157941464796727E-2</c:v>
                </c:pt>
                <c:pt idx="1666">
                  <c:v>3.2874241630862971E-2</c:v>
                </c:pt>
                <c:pt idx="1667">
                  <c:v>3.1914083264958287E-2</c:v>
                </c:pt>
                <c:pt idx="1668">
                  <c:v>3.2265730188327416E-2</c:v>
                </c:pt>
                <c:pt idx="1669">
                  <c:v>3.5387275516498728E-2</c:v>
                </c:pt>
                <c:pt idx="1670">
                  <c:v>4.8801470894720589E-2</c:v>
                </c:pt>
                <c:pt idx="1671">
                  <c:v>4.8317436544444863E-2</c:v>
                </c:pt>
                <c:pt idx="1672">
                  <c:v>4.6163229869854258E-2</c:v>
                </c:pt>
                <c:pt idx="1673">
                  <c:v>4.4301523235910634E-2</c:v>
                </c:pt>
                <c:pt idx="1674">
                  <c:v>4.5001885969564948E-2</c:v>
                </c:pt>
                <c:pt idx="1675">
                  <c:v>4.3191404179545534E-2</c:v>
                </c:pt>
                <c:pt idx="1676">
                  <c:v>4.3305608427917051E-2</c:v>
                </c:pt>
                <c:pt idx="1677">
                  <c:v>4.1660697490221679E-2</c:v>
                </c:pt>
                <c:pt idx="1678">
                  <c:v>3.9584837150407753E-2</c:v>
                </c:pt>
                <c:pt idx="1679">
                  <c:v>3.7727217459252019E-2</c:v>
                </c:pt>
                <c:pt idx="1680">
                  <c:v>3.5534737619675003E-2</c:v>
                </c:pt>
                <c:pt idx="1681">
                  <c:v>3.3301489166802957E-2</c:v>
                </c:pt>
                <c:pt idx="1682">
                  <c:v>2.958224698608871E-2</c:v>
                </c:pt>
                <c:pt idx="1683">
                  <c:v>2.8158458253758529E-2</c:v>
                </c:pt>
                <c:pt idx="1684">
                  <c:v>2.8818345425616614E-2</c:v>
                </c:pt>
                <c:pt idx="1685">
                  <c:v>3.0761593765331392E-2</c:v>
                </c:pt>
                <c:pt idx="1686">
                  <c:v>3.2616581086394973E-2</c:v>
                </c:pt>
                <c:pt idx="1687">
                  <c:v>3.2573428847369482E-2</c:v>
                </c:pt>
                <c:pt idx="1688">
                  <c:v>3.2042416075777444E-2</c:v>
                </c:pt>
                <c:pt idx="1689">
                  <c:v>3.1258728814100654E-2</c:v>
                </c:pt>
                <c:pt idx="1690">
                  <c:v>3.1119985899904265E-2</c:v>
                </c:pt>
                <c:pt idx="1691">
                  <c:v>3.2773352076795367E-2</c:v>
                </c:pt>
                <c:pt idx="1692">
                  <c:v>3.1247786313865843E-2</c:v>
                </c:pt>
                <c:pt idx="1693">
                  <c:v>3.1293678922879577E-2</c:v>
                </c:pt>
                <c:pt idx="1694">
                  <c:v>3.0716673054595876E-2</c:v>
                </c:pt>
                <c:pt idx="1695">
                  <c:v>2.5106179878196196E-2</c:v>
                </c:pt>
                <c:pt idx="1696">
                  <c:v>2.7942547874479154E-2</c:v>
                </c:pt>
                <c:pt idx="1697">
                  <c:v>2.8915813659970369E-2</c:v>
                </c:pt>
                <c:pt idx="1698">
                  <c:v>3.152220124246078E-2</c:v>
                </c:pt>
                <c:pt idx="1699">
                  <c:v>2.9013917428899798E-2</c:v>
                </c:pt>
                <c:pt idx="1700">
                  <c:v>2.5426554002999167E-2</c:v>
                </c:pt>
                <c:pt idx="1701">
                  <c:v>2.2784690077350296E-2</c:v>
                </c:pt>
                <c:pt idx="1702">
                  <c:v>2.2379046474016222E-2</c:v>
                </c:pt>
                <c:pt idx="1703">
                  <c:v>2.5117462709333224E-2</c:v>
                </c:pt>
                <c:pt idx="1704">
                  <c:v>2.6509359149697265E-2</c:v>
                </c:pt>
                <c:pt idx="1705">
                  <c:v>2.332967294830262E-2</c:v>
                </c:pt>
                <c:pt idx="1706">
                  <c:v>2.5515858811858208E-2</c:v>
                </c:pt>
                <c:pt idx="1707">
                  <c:v>2.7112004406285146E-2</c:v>
                </c:pt>
                <c:pt idx="1708">
                  <c:v>2.6091008325915106E-2</c:v>
                </c:pt>
                <c:pt idx="1709">
                  <c:v>2.3007997787991848E-2</c:v>
                </c:pt>
                <c:pt idx="1710">
                  <c:v>2.0634383972327509E-2</c:v>
                </c:pt>
                <c:pt idx="1711">
                  <c:v>1.8885514103789212E-2</c:v>
                </c:pt>
                <c:pt idx="1712">
                  <c:v>1.7480411780019342E-2</c:v>
                </c:pt>
                <c:pt idx="1713">
                  <c:v>1.4708202841239346E-2</c:v>
                </c:pt>
                <c:pt idx="1714">
                  <c:v>1.6270088123311002E-2</c:v>
                </c:pt>
                <c:pt idx="1715">
                  <c:v>1.9452275096519353E-2</c:v>
                </c:pt>
                <c:pt idx="1716">
                  <c:v>1.8640848094390785E-2</c:v>
                </c:pt>
                <c:pt idx="1717">
                  <c:v>1.6458700663730969E-2</c:v>
                </c:pt>
                <c:pt idx="1718">
                  <c:v>1.5817560669086534E-2</c:v>
                </c:pt>
                <c:pt idx="1719">
                  <c:v>1.3126938242554211E-2</c:v>
                </c:pt>
                <c:pt idx="1720">
                  <c:v>1.2974480037317902E-2</c:v>
                </c:pt>
                <c:pt idx="1721">
                  <c:v>1.3635937085514985E-2</c:v>
                </c:pt>
                <c:pt idx="1722">
                  <c:v>1.3882382917977991E-2</c:v>
                </c:pt>
                <c:pt idx="1723">
                  <c:v>1.8361273519699708E-2</c:v>
                </c:pt>
                <c:pt idx="1724">
                  <c:v>1.9354053101094504E-2</c:v>
                </c:pt>
                <c:pt idx="1725">
                  <c:v>1.5220655326476956E-2</c:v>
                </c:pt>
                <c:pt idx="1726">
                  <c:v>1.2500400345540456E-2</c:v>
                </c:pt>
                <c:pt idx="1727">
                  <c:v>1.2500234079520684E-2</c:v>
                </c:pt>
                <c:pt idx="1728">
                  <c:v>1.0777906454027146E-2</c:v>
                </c:pt>
                <c:pt idx="1729">
                  <c:v>1.1117566412267712E-2</c:v>
                </c:pt>
              </c:numCache>
            </c:numRef>
          </c:val>
          <c:smooth val="0"/>
          <c:extLst>
            <c:ext xmlns:c16="http://schemas.microsoft.com/office/drawing/2014/chart" uri="{C3380CC4-5D6E-409C-BE32-E72D297353CC}">
              <c16:uniqueId val="{00000000-B490-4B88-B3BD-954A145FD102}"/>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Data!$F$129:$F$1865</c:f>
              <c:numCache>
                <c:formatCode>0.00</c:formatCode>
                <c:ptCount val="173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pt idx="1729">
                  <c:v>2025.1249999998599</c:v>
                </c:pt>
              </c:numCache>
            </c:numRef>
          </c:cat>
          <c:val>
            <c:numRef>
              <c:f>Data!$V$129:$V$1865</c:f>
              <c:numCache>
                <c:formatCode>0.00%</c:formatCode>
                <c:ptCount val="1737"/>
                <c:pt idx="0">
                  <c:v>-1.1114689443712411E-2</c:v>
                </c:pt>
                <c:pt idx="1">
                  <c:v>-9.4247297358873716E-3</c:v>
                </c:pt>
                <c:pt idx="2">
                  <c:v>-1.2461932704553202E-2</c:v>
                </c:pt>
                <c:pt idx="3">
                  <c:v>-8.6646275187176602E-3</c:v>
                </c:pt>
                <c:pt idx="4">
                  <c:v>-1.3628105807867996E-2</c:v>
                </c:pt>
                <c:pt idx="5">
                  <c:v>-1.7002017156330096E-2</c:v>
                </c:pt>
                <c:pt idx="6">
                  <c:v>-1.5016742633720215E-2</c:v>
                </c:pt>
                <c:pt idx="7">
                  <c:v>-9.0587228914549289E-3</c:v>
                </c:pt>
                <c:pt idx="8">
                  <c:v>-1.6939266385913587E-3</c:v>
                </c:pt>
                <c:pt idx="9">
                  <c:v>-7.5151024951924938E-6</c:v>
                </c:pt>
                <c:pt idx="10">
                  <c:v>-2.3452034645883302E-3</c:v>
                </c:pt>
                <c:pt idx="11">
                  <c:v>3.9538273020462977E-3</c:v>
                </c:pt>
                <c:pt idx="12">
                  <c:v>7.4833246652636909E-3</c:v>
                </c:pt>
                <c:pt idx="13">
                  <c:v>1.0058259629137867E-2</c:v>
                </c:pt>
                <c:pt idx="14">
                  <c:v>1.1414916765468908E-2</c:v>
                </c:pt>
                <c:pt idx="15">
                  <c:v>1.1217066199316283E-2</c:v>
                </c:pt>
                <c:pt idx="16">
                  <c:v>1.2521662994759986E-2</c:v>
                </c:pt>
                <c:pt idx="17">
                  <c:v>1.2486139377251071E-2</c:v>
                </c:pt>
                <c:pt idx="18">
                  <c:v>6.4965963826626449E-3</c:v>
                </c:pt>
                <c:pt idx="19">
                  <c:v>4.8575480685191241E-3</c:v>
                </c:pt>
                <c:pt idx="20">
                  <c:v>1.1199873520348902E-3</c:v>
                </c:pt>
                <c:pt idx="21">
                  <c:v>6.2224837851847514E-3</c:v>
                </c:pt>
                <c:pt idx="22">
                  <c:v>1.0505053927789554E-2</c:v>
                </c:pt>
                <c:pt idx="23">
                  <c:v>8.7604357609947225E-3</c:v>
                </c:pt>
                <c:pt idx="24">
                  <c:v>1.118632562645816E-2</c:v>
                </c:pt>
                <c:pt idx="25">
                  <c:v>1.1527583282467946E-2</c:v>
                </c:pt>
                <c:pt idx="26">
                  <c:v>6.1466515027555069E-3</c:v>
                </c:pt>
                <c:pt idx="27">
                  <c:v>3.8248233149962285E-3</c:v>
                </c:pt>
                <c:pt idx="28">
                  <c:v>-4.2766325699654661E-3</c:v>
                </c:pt>
                <c:pt idx="29">
                  <c:v>-1.037746457237354E-2</c:v>
                </c:pt>
                <c:pt idx="30">
                  <c:v>-1.9026504262360744E-2</c:v>
                </c:pt>
                <c:pt idx="31">
                  <c:v>-1.6805500713739541E-2</c:v>
                </c:pt>
                <c:pt idx="32">
                  <c:v>-1.0732926600730774E-2</c:v>
                </c:pt>
                <c:pt idx="33">
                  <c:v>-4.8318173564587674E-3</c:v>
                </c:pt>
                <c:pt idx="34">
                  <c:v>-4.8558075946796286E-3</c:v>
                </c:pt>
                <c:pt idx="35">
                  <c:v>-6.3687466467827747E-3</c:v>
                </c:pt>
                <c:pt idx="36">
                  <c:v>-5.4383405105853377E-3</c:v>
                </c:pt>
                <c:pt idx="37">
                  <c:v>-6.9749260203466612E-3</c:v>
                </c:pt>
                <c:pt idx="38">
                  <c:v>-3.6558250914431323E-3</c:v>
                </c:pt>
                <c:pt idx="39">
                  <c:v>2.501862305375635E-3</c:v>
                </c:pt>
                <c:pt idx="40">
                  <c:v>7.2408024984498276E-3</c:v>
                </c:pt>
                <c:pt idx="41">
                  <c:v>9.9787388788379339E-3</c:v>
                </c:pt>
                <c:pt idx="42">
                  <c:v>7.4494544340484303E-3</c:v>
                </c:pt>
                <c:pt idx="43">
                  <c:v>4.6214402118203157E-3</c:v>
                </c:pt>
                <c:pt idx="44">
                  <c:v>9.4497463561133976E-3</c:v>
                </c:pt>
                <c:pt idx="45">
                  <c:v>9.3387272384926057E-3</c:v>
                </c:pt>
                <c:pt idx="46">
                  <c:v>1.1209562650476013E-2</c:v>
                </c:pt>
                <c:pt idx="47">
                  <c:v>1.0166404005171659E-2</c:v>
                </c:pt>
                <c:pt idx="48">
                  <c:v>1.110976618969195E-2</c:v>
                </c:pt>
                <c:pt idx="49">
                  <c:v>6.4173111937377847E-3</c:v>
                </c:pt>
                <c:pt idx="50">
                  <c:v>6.2180490596024374E-3</c:v>
                </c:pt>
                <c:pt idx="51">
                  <c:v>1.0965374228209201E-2</c:v>
                </c:pt>
                <c:pt idx="52">
                  <c:v>1.7875621994132951E-2</c:v>
                </c:pt>
                <c:pt idx="53">
                  <c:v>2.0385316453981783E-2</c:v>
                </c:pt>
                <c:pt idx="54">
                  <c:v>1.7030153110011659E-2</c:v>
                </c:pt>
                <c:pt idx="55">
                  <c:v>1.288097298257207E-2</c:v>
                </c:pt>
                <c:pt idx="56">
                  <c:v>1.4964356073459362E-2</c:v>
                </c:pt>
                <c:pt idx="57">
                  <c:v>7.531784850348E-3</c:v>
                </c:pt>
                <c:pt idx="58">
                  <c:v>-2.5521505676913137E-3</c:v>
                </c:pt>
                <c:pt idx="59">
                  <c:v>-7.9411170842824674E-3</c:v>
                </c:pt>
                <c:pt idx="60">
                  <c:v>-8.9687521350581001E-3</c:v>
                </c:pt>
                <c:pt idx="61">
                  <c:v>-6.9502530503802173E-3</c:v>
                </c:pt>
                <c:pt idx="62">
                  <c:v>-6.7016546944858035E-3</c:v>
                </c:pt>
                <c:pt idx="63">
                  <c:v>-4.6263325014215262E-3</c:v>
                </c:pt>
                <c:pt idx="64">
                  <c:v>-3.3305697341083906E-3</c:v>
                </c:pt>
                <c:pt idx="65">
                  <c:v>-1.022114959572451E-2</c:v>
                </c:pt>
                <c:pt idx="66">
                  <c:v>-1.9026576437712217E-2</c:v>
                </c:pt>
                <c:pt idx="67">
                  <c:v>-2.6101542763938168E-2</c:v>
                </c:pt>
                <c:pt idx="68">
                  <c:v>-2.3695583726467184E-2</c:v>
                </c:pt>
                <c:pt idx="69">
                  <c:v>-2.4139177726001826E-2</c:v>
                </c:pt>
                <c:pt idx="70">
                  <c:v>-2.0014346933217686E-2</c:v>
                </c:pt>
                <c:pt idx="71">
                  <c:v>-2.1391660886073582E-2</c:v>
                </c:pt>
                <c:pt idx="72">
                  <c:v>-2.0621414190260312E-2</c:v>
                </c:pt>
                <c:pt idx="73">
                  <c:v>-2.1003986126683971E-2</c:v>
                </c:pt>
                <c:pt idx="74">
                  <c:v>-2.3276336737517278E-2</c:v>
                </c:pt>
                <c:pt idx="75">
                  <c:v>-2.9021280732848265E-2</c:v>
                </c:pt>
                <c:pt idx="76">
                  <c:v>-3.0417633606852235E-2</c:v>
                </c:pt>
                <c:pt idx="77">
                  <c:v>-2.2753186325188413E-2</c:v>
                </c:pt>
                <c:pt idx="78">
                  <c:v>-1.5753895597193424E-2</c:v>
                </c:pt>
                <c:pt idx="79">
                  <c:v>-6.6267860614415142E-3</c:v>
                </c:pt>
                <c:pt idx="80">
                  <c:v>-4.7437785872062044E-4</c:v>
                </c:pt>
                <c:pt idx="81">
                  <c:v>-5.4058323747208092E-4</c:v>
                </c:pt>
                <c:pt idx="82">
                  <c:v>-6.5342052705184006E-3</c:v>
                </c:pt>
                <c:pt idx="83">
                  <c:v>-3.9078232988927208E-3</c:v>
                </c:pt>
                <c:pt idx="84">
                  <c:v>-2.0562827042627241E-3</c:v>
                </c:pt>
                <c:pt idx="85">
                  <c:v>-1.7449147433337142E-3</c:v>
                </c:pt>
                <c:pt idx="86">
                  <c:v>-2.6208289236293592E-3</c:v>
                </c:pt>
                <c:pt idx="87">
                  <c:v>-4.9198686420421911E-3</c:v>
                </c:pt>
                <c:pt idx="88">
                  <c:v>2.8863622300656644E-4</c:v>
                </c:pt>
                <c:pt idx="89">
                  <c:v>7.5952485004495696E-3</c:v>
                </c:pt>
                <c:pt idx="90">
                  <c:v>5.2335057742740609E-3</c:v>
                </c:pt>
                <c:pt idx="91">
                  <c:v>6.8194369881819927E-3</c:v>
                </c:pt>
                <c:pt idx="92">
                  <c:v>3.9594182013120705E-3</c:v>
                </c:pt>
                <c:pt idx="93">
                  <c:v>2.268031242752766E-3</c:v>
                </c:pt>
                <c:pt idx="94">
                  <c:v>7.8947660474819603E-3</c:v>
                </c:pt>
                <c:pt idx="95">
                  <c:v>1.6324644969642366E-2</c:v>
                </c:pt>
                <c:pt idx="96">
                  <c:v>2.1993814532860423E-2</c:v>
                </c:pt>
                <c:pt idx="97">
                  <c:v>2.4666091929399725E-2</c:v>
                </c:pt>
                <c:pt idx="98">
                  <c:v>2.840160016407034E-2</c:v>
                </c:pt>
                <c:pt idx="99">
                  <c:v>2.9888145515700959E-2</c:v>
                </c:pt>
                <c:pt idx="100">
                  <c:v>2.2390551964004413E-2</c:v>
                </c:pt>
                <c:pt idx="101">
                  <c:v>1.8161602943510102E-2</c:v>
                </c:pt>
                <c:pt idx="102">
                  <c:v>2.3947953364744867E-2</c:v>
                </c:pt>
                <c:pt idx="103">
                  <c:v>2.5202292573289986E-2</c:v>
                </c:pt>
                <c:pt idx="104">
                  <c:v>2.1448910904612095E-2</c:v>
                </c:pt>
                <c:pt idx="105">
                  <c:v>2.2879040411150964E-2</c:v>
                </c:pt>
                <c:pt idx="106">
                  <c:v>2.5832620611189627E-2</c:v>
                </c:pt>
                <c:pt idx="107">
                  <c:v>1.8983536379505006E-2</c:v>
                </c:pt>
                <c:pt idx="108">
                  <c:v>1.9182091327398343E-2</c:v>
                </c:pt>
                <c:pt idx="109">
                  <c:v>2.2020885980833738E-2</c:v>
                </c:pt>
                <c:pt idx="110">
                  <c:v>2.3468947611474666E-2</c:v>
                </c:pt>
                <c:pt idx="111">
                  <c:v>2.2452698999203324E-2</c:v>
                </c:pt>
                <c:pt idx="112">
                  <c:v>1.2877998915316269E-2</c:v>
                </c:pt>
                <c:pt idx="113">
                  <c:v>1.035173859757732E-2</c:v>
                </c:pt>
                <c:pt idx="114">
                  <c:v>1.0988585554817298E-2</c:v>
                </c:pt>
                <c:pt idx="115">
                  <c:v>1.487427140183839E-2</c:v>
                </c:pt>
                <c:pt idx="116">
                  <c:v>1.4037009321744343E-2</c:v>
                </c:pt>
                <c:pt idx="117">
                  <c:v>2.2629803451357233E-2</c:v>
                </c:pt>
                <c:pt idx="118">
                  <c:v>3.8603848292614096E-2</c:v>
                </c:pt>
                <c:pt idx="119">
                  <c:v>4.7389482614220491E-2</c:v>
                </c:pt>
                <c:pt idx="120">
                  <c:v>4.4702003280182367E-2</c:v>
                </c:pt>
                <c:pt idx="121">
                  <c:v>4.6298854523304511E-2</c:v>
                </c:pt>
                <c:pt idx="122">
                  <c:v>5.23074658936038E-2</c:v>
                </c:pt>
                <c:pt idx="123">
                  <c:v>5.7763758268847498E-2</c:v>
                </c:pt>
                <c:pt idx="124">
                  <c:v>5.2525882895577913E-2</c:v>
                </c:pt>
                <c:pt idx="125">
                  <c:v>6.5143488660273086E-2</c:v>
                </c:pt>
                <c:pt idx="126">
                  <c:v>5.921594574089295E-2</c:v>
                </c:pt>
                <c:pt idx="127">
                  <c:v>5.7096697835090859E-2</c:v>
                </c:pt>
                <c:pt idx="128">
                  <c:v>4.8015884753855431E-2</c:v>
                </c:pt>
                <c:pt idx="129">
                  <c:v>4.6890881224271874E-2</c:v>
                </c:pt>
                <c:pt idx="130">
                  <c:v>5.0801206565086687E-2</c:v>
                </c:pt>
                <c:pt idx="131">
                  <c:v>4.5851308371105182E-2</c:v>
                </c:pt>
                <c:pt idx="132">
                  <c:v>4.6197354802021584E-2</c:v>
                </c:pt>
                <c:pt idx="133">
                  <c:v>4.6932354498139262E-2</c:v>
                </c:pt>
                <c:pt idx="134">
                  <c:v>4.5786607590786232E-2</c:v>
                </c:pt>
                <c:pt idx="135">
                  <c:v>4.9458169326292323E-2</c:v>
                </c:pt>
                <c:pt idx="136">
                  <c:v>4.9139426340436998E-2</c:v>
                </c:pt>
                <c:pt idx="137">
                  <c:v>4.9017063844463138E-2</c:v>
                </c:pt>
                <c:pt idx="138">
                  <c:v>5.1533352088020568E-2</c:v>
                </c:pt>
                <c:pt idx="139">
                  <c:v>5.2940550697929689E-2</c:v>
                </c:pt>
                <c:pt idx="140">
                  <c:v>5.5815380172657303E-2</c:v>
                </c:pt>
                <c:pt idx="141">
                  <c:v>4.984332045128026E-2</c:v>
                </c:pt>
                <c:pt idx="142">
                  <c:v>4.6298161260928783E-2</c:v>
                </c:pt>
                <c:pt idx="143">
                  <c:v>4.4961301472076665E-2</c:v>
                </c:pt>
                <c:pt idx="144">
                  <c:v>4.8470585225407481E-2</c:v>
                </c:pt>
                <c:pt idx="145">
                  <c:v>4.9937831406184463E-2</c:v>
                </c:pt>
                <c:pt idx="146">
                  <c:v>4.9762099753140276E-2</c:v>
                </c:pt>
                <c:pt idx="147">
                  <c:v>4.533454240658541E-2</c:v>
                </c:pt>
                <c:pt idx="148">
                  <c:v>5.3365909322384386E-2</c:v>
                </c:pt>
                <c:pt idx="149">
                  <c:v>5.2438950046274524E-2</c:v>
                </c:pt>
                <c:pt idx="150">
                  <c:v>5.7854119139298055E-2</c:v>
                </c:pt>
                <c:pt idx="151">
                  <c:v>5.6774092630115458E-2</c:v>
                </c:pt>
                <c:pt idx="152">
                  <c:v>4.7038020328840302E-2</c:v>
                </c:pt>
                <c:pt idx="153">
                  <c:v>4.0630107817358763E-2</c:v>
                </c:pt>
                <c:pt idx="154">
                  <c:v>3.9411870410064997E-2</c:v>
                </c:pt>
                <c:pt idx="155">
                  <c:v>4.8073992362876572E-2</c:v>
                </c:pt>
                <c:pt idx="156">
                  <c:v>5.1888479073230132E-2</c:v>
                </c:pt>
                <c:pt idx="157">
                  <c:v>4.7555171203940816E-2</c:v>
                </c:pt>
                <c:pt idx="158">
                  <c:v>4.42962895022605E-2</c:v>
                </c:pt>
                <c:pt idx="159">
                  <c:v>4.5763517066679027E-2</c:v>
                </c:pt>
                <c:pt idx="160">
                  <c:v>4.7858969687230468E-2</c:v>
                </c:pt>
                <c:pt idx="161">
                  <c:v>4.9702059609045168E-2</c:v>
                </c:pt>
                <c:pt idx="162">
                  <c:v>5.6465139617670079E-2</c:v>
                </c:pt>
                <c:pt idx="163">
                  <c:v>5.637235085935699E-2</c:v>
                </c:pt>
                <c:pt idx="164">
                  <c:v>5.95264293842932E-2</c:v>
                </c:pt>
                <c:pt idx="165">
                  <c:v>6.9069930653752554E-2</c:v>
                </c:pt>
                <c:pt idx="166">
                  <c:v>7.4752254888006631E-2</c:v>
                </c:pt>
                <c:pt idx="167">
                  <c:v>7.682960626556179E-2</c:v>
                </c:pt>
                <c:pt idx="168">
                  <c:v>8.0560916145326678E-2</c:v>
                </c:pt>
                <c:pt idx="169">
                  <c:v>8.6539268251667911E-2</c:v>
                </c:pt>
                <c:pt idx="170">
                  <c:v>8.9447099337464531E-2</c:v>
                </c:pt>
                <c:pt idx="171">
                  <c:v>8.3622664729105844E-2</c:v>
                </c:pt>
                <c:pt idx="172">
                  <c:v>7.2275021634589542E-2</c:v>
                </c:pt>
                <c:pt idx="173">
                  <c:v>7.1362254129714309E-2</c:v>
                </c:pt>
                <c:pt idx="174">
                  <c:v>7.3987383713658428E-2</c:v>
                </c:pt>
                <c:pt idx="175">
                  <c:v>7.5993808939748941E-2</c:v>
                </c:pt>
                <c:pt idx="176">
                  <c:v>7.5580948061938713E-2</c:v>
                </c:pt>
                <c:pt idx="177">
                  <c:v>7.8528771296706879E-2</c:v>
                </c:pt>
                <c:pt idx="178">
                  <c:v>8.1419143924647663E-2</c:v>
                </c:pt>
                <c:pt idx="179">
                  <c:v>9.0337439217345716E-2</c:v>
                </c:pt>
                <c:pt idx="180">
                  <c:v>9.5029652788989338E-2</c:v>
                </c:pt>
                <c:pt idx="181">
                  <c:v>8.9817355930223997E-2</c:v>
                </c:pt>
                <c:pt idx="182">
                  <c:v>8.9096551588770501E-2</c:v>
                </c:pt>
                <c:pt idx="183">
                  <c:v>8.6745427359302463E-2</c:v>
                </c:pt>
                <c:pt idx="184">
                  <c:v>8.4371507007757529E-2</c:v>
                </c:pt>
                <c:pt idx="185">
                  <c:v>8.7930013064653423E-2</c:v>
                </c:pt>
                <c:pt idx="186">
                  <c:v>9.2969433090503539E-2</c:v>
                </c:pt>
                <c:pt idx="187">
                  <c:v>0.10730199000322527</c:v>
                </c:pt>
                <c:pt idx="188">
                  <c:v>0.1051105506343859</c:v>
                </c:pt>
                <c:pt idx="189">
                  <c:v>9.9646042594188522E-2</c:v>
                </c:pt>
                <c:pt idx="190">
                  <c:v>9.5075075305743662E-2</c:v>
                </c:pt>
                <c:pt idx="191">
                  <c:v>9.8331897617381703E-2</c:v>
                </c:pt>
                <c:pt idx="192">
                  <c:v>9.5269065093754213E-2</c:v>
                </c:pt>
                <c:pt idx="193">
                  <c:v>9.2784562783264746E-2</c:v>
                </c:pt>
                <c:pt idx="194">
                  <c:v>8.1600039879788921E-2</c:v>
                </c:pt>
                <c:pt idx="195">
                  <c:v>8.5589782505383405E-2</c:v>
                </c:pt>
                <c:pt idx="196">
                  <c:v>8.117705376445572E-2</c:v>
                </c:pt>
                <c:pt idx="197">
                  <c:v>7.2985778553931069E-2</c:v>
                </c:pt>
                <c:pt idx="198">
                  <c:v>7.2591910173495644E-2</c:v>
                </c:pt>
                <c:pt idx="199">
                  <c:v>5.8266827779112185E-2</c:v>
                </c:pt>
                <c:pt idx="200">
                  <c:v>5.2650202369155963E-2</c:v>
                </c:pt>
                <c:pt idx="201">
                  <c:v>4.428922238566968E-2</c:v>
                </c:pt>
                <c:pt idx="202">
                  <c:v>4.2308860688662575E-2</c:v>
                </c:pt>
                <c:pt idx="203">
                  <c:v>4.5781912739473851E-2</c:v>
                </c:pt>
                <c:pt idx="204">
                  <c:v>4.7740195011615638E-2</c:v>
                </c:pt>
                <c:pt idx="205">
                  <c:v>4.4468713890096545E-2</c:v>
                </c:pt>
                <c:pt idx="206">
                  <c:v>5.3826080506767848E-2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4.9498034009020309E-2</c:v>
                </c:pt>
                <c:pt idx="219">
                  <c:v>5.2896420113226039E-2</c:v>
                </c:pt>
                <c:pt idx="220">
                  <c:v>6.090208906178618E-2</c:v>
                </c:pt>
                <c:pt idx="221">
                  <c:v>6.529888625191016E-2</c:v>
                </c:pt>
                <c:pt idx="222">
                  <c:v>6.336729056952306E-2</c:v>
                </c:pt>
                <c:pt idx="223">
                  <c:v>6.334302993629759E-2</c:v>
                </c:pt>
                <c:pt idx="224">
                  <c:v>6.4888985227325335E-2</c:v>
                </c:pt>
                <c:pt idx="225">
                  <c:v>6.5857564919642453E-2</c:v>
                </c:pt>
                <c:pt idx="226">
                  <c:v>6.3445445366234088E-2</c:v>
                </c:pt>
                <c:pt idx="227">
                  <c:v>7.2360978894350669E-2</c:v>
                </c:pt>
                <c:pt idx="228">
                  <c:v>6.8763614220682001E-2</c:v>
                </c:pt>
                <c:pt idx="229">
                  <c:v>6.3131556391920363E-2</c:v>
                </c:pt>
                <c:pt idx="230">
                  <c:v>6.484990011200864E-2</c:v>
                </c:pt>
                <c:pt idx="231">
                  <c:v>6.0924952837162483E-2</c:v>
                </c:pt>
                <c:pt idx="232">
                  <c:v>6.4365372196099502E-2</c:v>
                </c:pt>
                <c:pt idx="233">
                  <c:v>6.2389240041618166E-2</c:v>
                </c:pt>
                <c:pt idx="234">
                  <c:v>5.7033538239666504E-2</c:v>
                </c:pt>
                <c:pt idx="235">
                  <c:v>5.8201262243123164E-2</c:v>
                </c:pt>
                <c:pt idx="236">
                  <c:v>6.1643639310521081E-2</c:v>
                </c:pt>
                <c:pt idx="237">
                  <c:v>6.2795898905489533E-2</c:v>
                </c:pt>
                <c:pt idx="238">
                  <c:v>5.4817616735559849E-2</c:v>
                </c:pt>
                <c:pt idx="239">
                  <c:v>4.5644332671465948E-2</c:v>
                </c:pt>
                <c:pt idx="240">
                  <c:v>4.5288453358347525E-2</c:v>
                </c:pt>
                <c:pt idx="241">
                  <c:v>4.4485417198670385E-2</c:v>
                </c:pt>
                <c:pt idx="242">
                  <c:v>3.9467699904845555E-2</c:v>
                </c:pt>
                <c:pt idx="243">
                  <c:v>3.0651751288758522E-2</c:v>
                </c:pt>
                <c:pt idx="244">
                  <c:v>3.8275758043608166E-2</c:v>
                </c:pt>
                <c:pt idx="245">
                  <c:v>3.0401534926790985E-2</c:v>
                </c:pt>
                <c:pt idx="246">
                  <c:v>3.7217682685542819E-2</c:v>
                </c:pt>
                <c:pt idx="247">
                  <c:v>3.0584683159495585E-2</c:v>
                </c:pt>
                <c:pt idx="248">
                  <c:v>2.5297251623487949E-2</c:v>
                </c:pt>
                <c:pt idx="249">
                  <c:v>2.70810161700763E-2</c:v>
                </c:pt>
                <c:pt idx="250">
                  <c:v>2.9028077442948108E-2</c:v>
                </c:pt>
                <c:pt idx="251">
                  <c:v>3.1243769091363394E-2</c:v>
                </c:pt>
                <c:pt idx="252">
                  <c:v>2.90753306200775E-2</c:v>
                </c:pt>
                <c:pt idx="253">
                  <c:v>2.7491009331453986E-2</c:v>
                </c:pt>
                <c:pt idx="254">
                  <c:v>3.0501584837142381E-2</c:v>
                </c:pt>
                <c:pt idx="255">
                  <c:v>3.0386418817633931E-2</c:v>
                </c:pt>
                <c:pt idx="256">
                  <c:v>3.0794547376160386E-2</c:v>
                </c:pt>
                <c:pt idx="257">
                  <c:v>3.1710499286607741E-2</c:v>
                </c:pt>
                <c:pt idx="258">
                  <c:v>2.9723097493197237E-2</c:v>
                </c:pt>
                <c:pt idx="259">
                  <c:v>2.950333429930363E-2</c:v>
                </c:pt>
                <c:pt idx="260">
                  <c:v>3.0028537491627372E-2</c:v>
                </c:pt>
                <c:pt idx="261">
                  <c:v>3.3606542463926914E-2</c:v>
                </c:pt>
                <c:pt idx="262">
                  <c:v>3.6637578790971626E-2</c:v>
                </c:pt>
                <c:pt idx="263">
                  <c:v>3.5523627490862575E-2</c:v>
                </c:pt>
                <c:pt idx="264">
                  <c:v>2.9648178917993206E-2</c:v>
                </c:pt>
                <c:pt idx="265">
                  <c:v>2.6252148926696028E-2</c:v>
                </c:pt>
                <c:pt idx="266">
                  <c:v>2.8089529373583888E-2</c:v>
                </c:pt>
                <c:pt idx="267">
                  <c:v>3.2059295415612477E-2</c:v>
                </c:pt>
                <c:pt idx="268">
                  <c:v>3.0914536537911541E-2</c:v>
                </c:pt>
                <c:pt idx="269">
                  <c:v>3.1179143542700904E-2</c:v>
                </c:pt>
                <c:pt idx="270">
                  <c:v>3.7193645764448169E-2</c:v>
                </c:pt>
                <c:pt idx="271">
                  <c:v>4.3095280306829409E-2</c:v>
                </c:pt>
                <c:pt idx="272">
                  <c:v>4.6358681132766533E-2</c:v>
                </c:pt>
                <c:pt idx="273">
                  <c:v>4.6074749082499755E-2</c:v>
                </c:pt>
                <c:pt idx="274">
                  <c:v>4.2624144990801804E-2</c:v>
                </c:pt>
                <c:pt idx="275">
                  <c:v>3.7513224077648344E-2</c:v>
                </c:pt>
                <c:pt idx="276">
                  <c:v>3.9791798942094392E-2</c:v>
                </c:pt>
                <c:pt idx="277">
                  <c:v>4.4152811246221502E-2</c:v>
                </c:pt>
                <c:pt idx="278">
                  <c:v>4.2376542425264008E-2</c:v>
                </c:pt>
                <c:pt idx="279">
                  <c:v>3.7215844493872829E-2</c:v>
                </c:pt>
                <c:pt idx="280">
                  <c:v>3.9947978799679706E-2</c:v>
                </c:pt>
                <c:pt idx="281">
                  <c:v>3.9244866160168534E-2</c:v>
                </c:pt>
                <c:pt idx="282">
                  <c:v>2.9024447777607154E-2</c:v>
                </c:pt>
                <c:pt idx="283">
                  <c:v>2.5569475001059105E-2</c:v>
                </c:pt>
                <c:pt idx="284">
                  <c:v>2.1165322567611389E-2</c:v>
                </c:pt>
                <c:pt idx="285">
                  <c:v>1.53645048938722E-2</c:v>
                </c:pt>
                <c:pt idx="286">
                  <c:v>1.0044026506254022E-2</c:v>
                </c:pt>
                <c:pt idx="287">
                  <c:v>4.6667335530732323E-3</c:v>
                </c:pt>
                <c:pt idx="288">
                  <c:v>4.3507490411063277E-3</c:v>
                </c:pt>
                <c:pt idx="289">
                  <c:v>-1.3634184829838247E-3</c:v>
                </c:pt>
                <c:pt idx="290">
                  <c:v>-1.6070355053017238E-3</c:v>
                </c:pt>
                <c:pt idx="291">
                  <c:v>7.0153201152491906E-3</c:v>
                </c:pt>
                <c:pt idx="292">
                  <c:v>9.7238176158134237E-3</c:v>
                </c:pt>
                <c:pt idx="293">
                  <c:v>9.6574267189855068E-3</c:v>
                </c:pt>
                <c:pt idx="294">
                  <c:v>6.1068643622543828E-3</c:v>
                </c:pt>
                <c:pt idx="295">
                  <c:v>6.6113766894713155E-3</c:v>
                </c:pt>
                <c:pt idx="296">
                  <c:v>9.9662627845058527E-3</c:v>
                </c:pt>
                <c:pt idx="297">
                  <c:v>1.4004247465497999E-2</c:v>
                </c:pt>
                <c:pt idx="298">
                  <c:v>1.8037601257202551E-2</c:v>
                </c:pt>
                <c:pt idx="299">
                  <c:v>1.5700920546359409E-2</c:v>
                </c:pt>
                <c:pt idx="300">
                  <c:v>1.0519090103051854E-2</c:v>
                </c:pt>
                <c:pt idx="301">
                  <c:v>9.8335096091841656E-3</c:v>
                </c:pt>
                <c:pt idx="302">
                  <c:v>1.2051127132372885E-2</c:v>
                </c:pt>
                <c:pt idx="303">
                  <c:v>1.2347056322824512E-2</c:v>
                </c:pt>
                <c:pt idx="304">
                  <c:v>1.7366517004381521E-2</c:v>
                </c:pt>
                <c:pt idx="305">
                  <c:v>1.7028492348483137E-2</c:v>
                </c:pt>
                <c:pt idx="306">
                  <c:v>1.8241344673628701E-2</c:v>
                </c:pt>
                <c:pt idx="307">
                  <c:v>1.1775755533890431E-2</c:v>
                </c:pt>
                <c:pt idx="308">
                  <c:v>1.2800838519465785E-2</c:v>
                </c:pt>
                <c:pt idx="309">
                  <c:v>1.9077687850621583E-2</c:v>
                </c:pt>
                <c:pt idx="310">
                  <c:v>1.9342425899667504E-2</c:v>
                </c:pt>
                <c:pt idx="311">
                  <c:v>1.6118763616075338E-2</c:v>
                </c:pt>
                <c:pt idx="312">
                  <c:v>1.6667975710794147E-2</c:v>
                </c:pt>
                <c:pt idx="313">
                  <c:v>1.4199911194344494E-2</c:v>
                </c:pt>
                <c:pt idx="314">
                  <c:v>2.8116836720448957E-2</c:v>
                </c:pt>
                <c:pt idx="315">
                  <c:v>2.6112935092696965E-2</c:v>
                </c:pt>
                <c:pt idx="316">
                  <c:v>2.6400461505728057E-2</c:v>
                </c:pt>
                <c:pt idx="317">
                  <c:v>3.1993483040164916E-2</c:v>
                </c:pt>
                <c:pt idx="318">
                  <c:v>2.5488668350967636E-2</c:v>
                </c:pt>
                <c:pt idx="319">
                  <c:v>3.0576193727155365E-2</c:v>
                </c:pt>
                <c:pt idx="320">
                  <c:v>2.6776237250193846E-2</c:v>
                </c:pt>
                <c:pt idx="321">
                  <c:v>3.3090746792760029E-2</c:v>
                </c:pt>
                <c:pt idx="322">
                  <c:v>3.0495552926547376E-2</c:v>
                </c:pt>
                <c:pt idx="323">
                  <c:v>2.210365523823421E-2</c:v>
                </c:pt>
                <c:pt idx="324">
                  <c:v>2.4016569126065868E-2</c:v>
                </c:pt>
                <c:pt idx="325">
                  <c:v>3.0960639770311826E-2</c:v>
                </c:pt>
                <c:pt idx="326">
                  <c:v>2.5054143662991524E-2</c:v>
                </c:pt>
                <c:pt idx="327">
                  <c:v>1.9016024138417964E-2</c:v>
                </c:pt>
                <c:pt idx="328">
                  <c:v>1.7089697545958016E-2</c:v>
                </c:pt>
                <c:pt idx="329">
                  <c:v>1.7285004147193916E-2</c:v>
                </c:pt>
                <c:pt idx="330">
                  <c:v>1.4685989174535896E-2</c:v>
                </c:pt>
                <c:pt idx="331">
                  <c:v>1.1626906923071112E-2</c:v>
                </c:pt>
                <c:pt idx="332">
                  <c:v>1.2375583603922546E-2</c:v>
                </c:pt>
                <c:pt idx="333">
                  <c:v>1.5459402955371626E-2</c:v>
                </c:pt>
                <c:pt idx="334">
                  <c:v>1.1635707509559001E-2</c:v>
                </c:pt>
                <c:pt idx="335">
                  <c:v>7.6478372315235132E-3</c:v>
                </c:pt>
                <c:pt idx="336">
                  <c:v>6.88471008822511E-3</c:v>
                </c:pt>
                <c:pt idx="337">
                  <c:v>1.0502750362223146E-2</c:v>
                </c:pt>
                <c:pt idx="338">
                  <c:v>1.2444611596348576E-2</c:v>
                </c:pt>
                <c:pt idx="339">
                  <c:v>1.1664132588779519E-2</c:v>
                </c:pt>
                <c:pt idx="340">
                  <c:v>1.5325421388312721E-2</c:v>
                </c:pt>
                <c:pt idx="341">
                  <c:v>1.6496990120277277E-2</c:v>
                </c:pt>
                <c:pt idx="342">
                  <c:v>1.8472957550860758E-2</c:v>
                </c:pt>
                <c:pt idx="343">
                  <c:v>9.514488668381893E-3</c:v>
                </c:pt>
                <c:pt idx="344">
                  <c:v>1.1231928082527376E-2</c:v>
                </c:pt>
                <c:pt idx="345">
                  <c:v>1.6002898158958834E-2</c:v>
                </c:pt>
                <c:pt idx="346">
                  <c:v>1.3747830154510532E-2</c:v>
                </c:pt>
                <c:pt idx="347">
                  <c:v>9.9021463229775897E-3</c:v>
                </c:pt>
                <c:pt idx="348">
                  <c:v>1.1234990485698648E-2</c:v>
                </c:pt>
                <c:pt idx="349">
                  <c:v>6.4524828783514288E-3</c:v>
                </c:pt>
                <c:pt idx="350">
                  <c:v>1.0786459971323992E-2</c:v>
                </c:pt>
                <c:pt idx="351">
                  <c:v>1.2417246942356353E-2</c:v>
                </c:pt>
                <c:pt idx="352">
                  <c:v>7.7660326976460858E-3</c:v>
                </c:pt>
                <c:pt idx="353">
                  <c:v>1.0898943438883424E-2</c:v>
                </c:pt>
                <c:pt idx="354">
                  <c:v>1.5878873963302786E-2</c:v>
                </c:pt>
                <c:pt idx="355">
                  <c:v>9.7334150475788528E-3</c:v>
                </c:pt>
                <c:pt idx="356">
                  <c:v>1.2531616522934219E-2</c:v>
                </c:pt>
                <c:pt idx="357">
                  <c:v>8.3199722162089484E-3</c:v>
                </c:pt>
                <c:pt idx="358">
                  <c:v>3.4703910715291331E-3</c:v>
                </c:pt>
                <c:pt idx="359">
                  <c:v>-2.6983750103268811E-3</c:v>
                </c:pt>
                <c:pt idx="360">
                  <c:v>-7.6513130700905929E-4</c:v>
                </c:pt>
                <c:pt idx="361">
                  <c:v>-3.5196232008086747E-3</c:v>
                </c:pt>
                <c:pt idx="362">
                  <c:v>-5.3028001949465553E-3</c:v>
                </c:pt>
                <c:pt idx="363">
                  <c:v>-4.889003826903715E-3</c:v>
                </c:pt>
                <c:pt idx="364">
                  <c:v>-4.5081760483514088E-3</c:v>
                </c:pt>
                <c:pt idx="365">
                  <c:v>-1.4795698583073058E-2</c:v>
                </c:pt>
                <c:pt idx="366">
                  <c:v>-1.5086580029010976E-2</c:v>
                </c:pt>
                <c:pt idx="367">
                  <c:v>-1.2022937022585167E-2</c:v>
                </c:pt>
                <c:pt idx="368">
                  <c:v>-4.6964073897134417E-3</c:v>
                </c:pt>
                <c:pt idx="369">
                  <c:v>-4.3878907056327243E-3</c:v>
                </c:pt>
                <c:pt idx="370">
                  <c:v>-3.5827471057466864E-3</c:v>
                </c:pt>
                <c:pt idx="371">
                  <c:v>-1.0962718412822481E-3</c:v>
                </c:pt>
                <c:pt idx="372">
                  <c:v>-1.8104197656721999E-3</c:v>
                </c:pt>
                <c:pt idx="373">
                  <c:v>9.8896218609256792E-4</c:v>
                </c:pt>
                <c:pt idx="374">
                  <c:v>1.6384371248743257E-3</c:v>
                </c:pt>
                <c:pt idx="375">
                  <c:v>4.2421315118940095E-3</c:v>
                </c:pt>
                <c:pt idx="376">
                  <c:v>7.9364157940611246E-3</c:v>
                </c:pt>
                <c:pt idx="377">
                  <c:v>6.7885131810105914E-3</c:v>
                </c:pt>
                <c:pt idx="378">
                  <c:v>7.1859252899655335E-3</c:v>
                </c:pt>
                <c:pt idx="379">
                  <c:v>8.4210199783009143E-3</c:v>
                </c:pt>
                <c:pt idx="380">
                  <c:v>1.0289274198342024E-2</c:v>
                </c:pt>
                <c:pt idx="381">
                  <c:v>1.2466568440005488E-2</c:v>
                </c:pt>
                <c:pt idx="382">
                  <c:v>8.3003961466985299E-3</c:v>
                </c:pt>
                <c:pt idx="383">
                  <c:v>1.1529589433954102E-2</c:v>
                </c:pt>
                <c:pt idx="384">
                  <c:v>1.3573112102036267E-2</c:v>
                </c:pt>
                <c:pt idx="385">
                  <c:v>2.1450551375249649E-2</c:v>
                </c:pt>
                <c:pt idx="386">
                  <c:v>2.5019046317902083E-2</c:v>
                </c:pt>
                <c:pt idx="387">
                  <c:v>2.1525959965995711E-2</c:v>
                </c:pt>
                <c:pt idx="388">
                  <c:v>1.9441273242116086E-2</c:v>
                </c:pt>
                <c:pt idx="389">
                  <c:v>2.0769672606785416E-2</c:v>
                </c:pt>
                <c:pt idx="390">
                  <c:v>1.6019953081633287E-2</c:v>
                </c:pt>
                <c:pt idx="391">
                  <c:v>1.3939803173550924E-2</c:v>
                </c:pt>
                <c:pt idx="392">
                  <c:v>1.3685423116120643E-2</c:v>
                </c:pt>
                <c:pt idx="393">
                  <c:v>1.5481932427704681E-2</c:v>
                </c:pt>
                <c:pt idx="394">
                  <c:v>2.1106978354757611E-2</c:v>
                </c:pt>
                <c:pt idx="395">
                  <c:v>2.4605332210555497E-2</c:v>
                </c:pt>
                <c:pt idx="396">
                  <c:v>2.3823254400659466E-2</c:v>
                </c:pt>
                <c:pt idx="397">
                  <c:v>2.2808318205651545E-2</c:v>
                </c:pt>
                <c:pt idx="398">
                  <c:v>2.2660432440398059E-2</c:v>
                </c:pt>
                <c:pt idx="399">
                  <c:v>2.26385401719158E-2</c:v>
                </c:pt>
                <c:pt idx="400">
                  <c:v>2.1572762407696344E-2</c:v>
                </c:pt>
                <c:pt idx="401">
                  <c:v>2.3858028477836024E-2</c:v>
                </c:pt>
                <c:pt idx="402">
                  <c:v>3.4159568751020108E-2</c:v>
                </c:pt>
                <c:pt idx="403">
                  <c:v>3.7566161287838962E-2</c:v>
                </c:pt>
                <c:pt idx="404">
                  <c:v>3.6397382552925017E-2</c:v>
                </c:pt>
                <c:pt idx="405">
                  <c:v>3.4864730483607831E-2</c:v>
                </c:pt>
                <c:pt idx="406">
                  <c:v>4.0359194519715813E-2</c:v>
                </c:pt>
                <c:pt idx="407">
                  <c:v>5.0124358976563976E-2</c:v>
                </c:pt>
                <c:pt idx="408">
                  <c:v>5.2330935656415667E-2</c:v>
                </c:pt>
                <c:pt idx="409">
                  <c:v>5.4597992985577992E-2</c:v>
                </c:pt>
                <c:pt idx="410">
                  <c:v>4.9107093809773295E-2</c:v>
                </c:pt>
                <c:pt idx="411">
                  <c:v>4.0608997166645233E-2</c:v>
                </c:pt>
                <c:pt idx="412">
                  <c:v>4.6389850252683829E-2</c:v>
                </c:pt>
                <c:pt idx="413">
                  <c:v>4.7049768996919483E-2</c:v>
                </c:pt>
                <c:pt idx="414">
                  <c:v>5.0260247365892297E-2</c:v>
                </c:pt>
                <c:pt idx="415">
                  <c:v>4.7375523800557651E-2</c:v>
                </c:pt>
                <c:pt idx="416">
                  <c:v>4.6013693582577342E-2</c:v>
                </c:pt>
                <c:pt idx="417">
                  <c:v>4.3893986541652996E-2</c:v>
                </c:pt>
                <c:pt idx="418">
                  <c:v>4.3536102556277378E-2</c:v>
                </c:pt>
                <c:pt idx="419">
                  <c:v>4.5077050568177346E-2</c:v>
                </c:pt>
                <c:pt idx="420">
                  <c:v>4.8392823026248144E-2</c:v>
                </c:pt>
                <c:pt idx="421">
                  <c:v>4.969099884578998E-2</c:v>
                </c:pt>
                <c:pt idx="422">
                  <c:v>4.2491039718719148E-2</c:v>
                </c:pt>
                <c:pt idx="423">
                  <c:v>4.0412161338620356E-2</c:v>
                </c:pt>
                <c:pt idx="424">
                  <c:v>3.8642289957411036E-2</c:v>
                </c:pt>
                <c:pt idx="425">
                  <c:v>4.2217952867144803E-2</c:v>
                </c:pt>
                <c:pt idx="426">
                  <c:v>4.770383620451768E-2</c:v>
                </c:pt>
                <c:pt idx="427">
                  <c:v>5.0713833170294764E-2</c:v>
                </c:pt>
                <c:pt idx="428">
                  <c:v>4.7811948819005412E-2</c:v>
                </c:pt>
                <c:pt idx="429">
                  <c:v>4.1954859061282823E-2</c:v>
                </c:pt>
                <c:pt idx="430">
                  <c:v>4.0661394628165093E-2</c:v>
                </c:pt>
                <c:pt idx="431">
                  <c:v>4.7025403473754279E-2</c:v>
                </c:pt>
                <c:pt idx="432">
                  <c:v>4.8564983854429755E-2</c:v>
                </c:pt>
                <c:pt idx="433">
                  <c:v>5.6679239703206763E-2</c:v>
                </c:pt>
                <c:pt idx="434">
                  <c:v>5.4805562474310454E-2</c:v>
                </c:pt>
                <c:pt idx="435">
                  <c:v>5.9015221078392299E-2</c:v>
                </c:pt>
                <c:pt idx="436">
                  <c:v>6.6133865391879043E-2</c:v>
                </c:pt>
                <c:pt idx="437">
                  <c:v>6.5035925295531483E-2</c:v>
                </c:pt>
                <c:pt idx="438">
                  <c:v>7.0121010840211717E-2</c:v>
                </c:pt>
                <c:pt idx="439">
                  <c:v>7.8846310659867136E-2</c:v>
                </c:pt>
                <c:pt idx="440">
                  <c:v>9.0095141879888985E-2</c:v>
                </c:pt>
                <c:pt idx="441">
                  <c:v>9.415086095751013E-2</c:v>
                </c:pt>
                <c:pt idx="442">
                  <c:v>0.10593156701549789</c:v>
                </c:pt>
                <c:pt idx="443">
                  <c:v>0.11199395728897987</c:v>
                </c:pt>
                <c:pt idx="444">
                  <c:v>0.10540914717356631</c:v>
                </c:pt>
                <c:pt idx="445">
                  <c:v>0.1007479178152364</c:v>
                </c:pt>
                <c:pt idx="446">
                  <c:v>0.10884215758305626</c:v>
                </c:pt>
                <c:pt idx="447">
                  <c:v>0.11698726676223004</c:v>
                </c:pt>
                <c:pt idx="448">
                  <c:v>0.11695975141086334</c:v>
                </c:pt>
                <c:pt idx="449">
                  <c:v>0.11119402696147351</c:v>
                </c:pt>
                <c:pt idx="450">
                  <c:v>0.11137152967737052</c:v>
                </c:pt>
                <c:pt idx="451">
                  <c:v>0.11415838991307181</c:v>
                </c:pt>
                <c:pt idx="452">
                  <c:v>0.12267821666541301</c:v>
                </c:pt>
                <c:pt idx="453">
                  <c:v>0.12046361549936435</c:v>
                </c:pt>
                <c:pt idx="454">
                  <c:v>0.1253779676472766</c:v>
                </c:pt>
                <c:pt idx="455">
                  <c:v>0.12839630389388867</c:v>
                </c:pt>
                <c:pt idx="456">
                  <c:v>0.13750304465770058</c:v>
                </c:pt>
                <c:pt idx="457">
                  <c:v>0.13658584604260104</c:v>
                </c:pt>
                <c:pt idx="458">
                  <c:v>0.13454695477491851</c:v>
                </c:pt>
                <c:pt idx="459">
                  <c:v>0.12953929517588958</c:v>
                </c:pt>
                <c:pt idx="460">
                  <c:v>0.12279089512808428</c:v>
                </c:pt>
                <c:pt idx="461">
                  <c:v>0.12114840785667513</c:v>
                </c:pt>
                <c:pt idx="462">
                  <c:v>0.12694187277498603</c:v>
                </c:pt>
                <c:pt idx="463">
                  <c:v>0.14128195119157461</c:v>
                </c:pt>
                <c:pt idx="464">
                  <c:v>0.14343753278012894</c:v>
                </c:pt>
                <c:pt idx="465">
                  <c:v>0.12376778307981162</c:v>
                </c:pt>
                <c:pt idx="466">
                  <c:v>9.1080762245637548E-2</c:v>
                </c:pt>
                <c:pt idx="467">
                  <c:v>9.8759354952723921E-2</c:v>
                </c:pt>
                <c:pt idx="468">
                  <c:v>0.10132607429524687</c:v>
                </c:pt>
                <c:pt idx="469">
                  <c:v>0.11871266409464121</c:v>
                </c:pt>
                <c:pt idx="470">
                  <c:v>0.11513059696655703</c:v>
                </c:pt>
                <c:pt idx="471">
                  <c:v>0.12359987812835316</c:v>
                </c:pt>
                <c:pt idx="472">
                  <c:v>0.12411568630733205</c:v>
                </c:pt>
                <c:pt idx="473">
                  <c:v>0.11361841575667642</c:v>
                </c:pt>
                <c:pt idx="474">
                  <c:v>0.11119523630902273</c:v>
                </c:pt>
                <c:pt idx="475">
                  <c:v>0.11411109746395076</c:v>
                </c:pt>
                <c:pt idx="476">
                  <c:v>0.10960350403408925</c:v>
                </c:pt>
                <c:pt idx="477">
                  <c:v>9.207749545154309E-2</c:v>
                </c:pt>
                <c:pt idx="478">
                  <c:v>8.9400690790895743E-2</c:v>
                </c:pt>
                <c:pt idx="479">
                  <c:v>9.2257926581678529E-2</c:v>
                </c:pt>
                <c:pt idx="480">
                  <c:v>9.0645197729937843E-2</c:v>
                </c:pt>
                <c:pt idx="481">
                  <c:v>0.10067108761734467</c:v>
                </c:pt>
                <c:pt idx="482">
                  <c:v>0.10670444815738933</c:v>
                </c:pt>
                <c:pt idx="483">
                  <c:v>9.5262585444395143E-2</c:v>
                </c:pt>
                <c:pt idx="484">
                  <c:v>8.0899105129324633E-2</c:v>
                </c:pt>
                <c:pt idx="485">
                  <c:v>8.7639577304466476E-2</c:v>
                </c:pt>
                <c:pt idx="486">
                  <c:v>9.2616508236095241E-2</c:v>
                </c:pt>
                <c:pt idx="487">
                  <c:v>9.1321826751840529E-2</c:v>
                </c:pt>
                <c:pt idx="488">
                  <c:v>7.0940708357428939E-2</c:v>
                </c:pt>
                <c:pt idx="489">
                  <c:v>5.43447099257377E-2</c:v>
                </c:pt>
                <c:pt idx="490">
                  <c:v>5.1082653616217888E-2</c:v>
                </c:pt>
                <c:pt idx="491">
                  <c:v>2.5581746709426811E-2</c:v>
                </c:pt>
                <c:pt idx="492">
                  <c:v>2.5065965552133029E-2</c:v>
                </c:pt>
                <c:pt idx="493">
                  <c:v>2.1842873691962472E-2</c:v>
                </c:pt>
                <c:pt idx="494">
                  <c:v>1.8239874909478537E-2</c:v>
                </c:pt>
                <c:pt idx="495">
                  <c:v>-1.6919992567992148E-2</c:v>
                </c:pt>
                <c:pt idx="496">
                  <c:v>-3.4171271877968312E-2</c:v>
                </c:pt>
                <c:pt idx="497">
                  <c:v>-4.7570810307642875E-2</c:v>
                </c:pt>
                <c:pt idx="498">
                  <c:v>-4.297307174156284E-2</c:v>
                </c:pt>
                <c:pt idx="499">
                  <c:v>-4.3575900646994903E-3</c:v>
                </c:pt>
                <c:pt idx="500">
                  <c:v>2.6586752904815825E-3</c:v>
                </c:pt>
                <c:pt idx="501">
                  <c:v>-1.5468002385428115E-2</c:v>
                </c:pt>
                <c:pt idx="502">
                  <c:v>-1.1231608638868851E-2</c:v>
                </c:pt>
                <c:pt idx="503">
                  <c:v>-1.4619122569912824E-2</c:v>
                </c:pt>
                <c:pt idx="504">
                  <c:v>-1.2078596314970325E-2</c:v>
                </c:pt>
                <c:pt idx="505">
                  <c:v>-2.9435229299346943E-2</c:v>
                </c:pt>
                <c:pt idx="506">
                  <c:v>-3.1103679827209962E-2</c:v>
                </c:pt>
                <c:pt idx="507">
                  <c:v>-1.64971703175536E-2</c:v>
                </c:pt>
                <c:pt idx="508">
                  <c:v>1.5996041086685286E-2</c:v>
                </c:pt>
                <c:pt idx="509">
                  <c:v>3.7718848552659612E-2</c:v>
                </c:pt>
                <c:pt idx="510">
                  <c:v>5.0095699514151937E-2</c:v>
                </c:pt>
                <c:pt idx="511">
                  <c:v>4.3713054825110564E-2</c:v>
                </c:pt>
                <c:pt idx="512">
                  <c:v>4.2069930991710969E-2</c:v>
                </c:pt>
                <c:pt idx="513">
                  <c:v>3.2360550484741069E-2</c:v>
                </c:pt>
                <c:pt idx="514">
                  <c:v>3.172706803603953E-2</c:v>
                </c:pt>
                <c:pt idx="515">
                  <c:v>3.0171153220346802E-2</c:v>
                </c:pt>
                <c:pt idx="516">
                  <c:v>3.2740798493591461E-2</c:v>
                </c:pt>
                <c:pt idx="517">
                  <c:v>3.9886014436581574E-2</c:v>
                </c:pt>
                <c:pt idx="518">
                  <c:v>3.597098815483224E-2</c:v>
                </c:pt>
                <c:pt idx="519">
                  <c:v>4.0140096220480315E-2</c:v>
                </c:pt>
                <c:pt idx="520">
                  <c:v>2.8508880495031308E-2</c:v>
                </c:pt>
                <c:pt idx="521">
                  <c:v>2.7698106541429901E-2</c:v>
                </c:pt>
                <c:pt idx="522">
                  <c:v>1.7341197069012715E-2</c:v>
                </c:pt>
                <c:pt idx="523">
                  <c:v>9.2657817005388221E-3</c:v>
                </c:pt>
                <c:pt idx="524">
                  <c:v>7.5728879067669119E-3</c:v>
                </c:pt>
                <c:pt idx="525">
                  <c:v>9.7340982412226218E-3</c:v>
                </c:pt>
                <c:pt idx="526">
                  <c:v>6.7582562121908385E-3</c:v>
                </c:pt>
                <c:pt idx="527">
                  <c:v>1.7537899499506793E-3</c:v>
                </c:pt>
                <c:pt idx="528">
                  <c:v>-2.6256792922567662E-3</c:v>
                </c:pt>
                <c:pt idx="529">
                  <c:v>-6.6882514842667717E-3</c:v>
                </c:pt>
                <c:pt idx="530">
                  <c:v>-1.0710492513972047E-2</c:v>
                </c:pt>
                <c:pt idx="531">
                  <c:v>-1.8380982504755394E-3</c:v>
                </c:pt>
                <c:pt idx="532">
                  <c:v>2.9050598723765475E-3</c:v>
                </c:pt>
                <c:pt idx="533">
                  <c:v>5.0339822447316163E-3</c:v>
                </c:pt>
                <c:pt idx="534">
                  <c:v>7.6064411863256964E-3</c:v>
                </c:pt>
                <c:pt idx="535">
                  <c:v>1.3224944169013542E-2</c:v>
                </c:pt>
                <c:pt idx="536">
                  <c:v>1.3011639958863563E-2</c:v>
                </c:pt>
                <c:pt idx="537">
                  <c:v>1.2356791458406402E-2</c:v>
                </c:pt>
                <c:pt idx="538">
                  <c:v>1.8792899724519474E-2</c:v>
                </c:pt>
                <c:pt idx="539">
                  <c:v>1.7028649851919653E-2</c:v>
                </c:pt>
                <c:pt idx="540">
                  <c:v>2.1231515588465699E-2</c:v>
                </c:pt>
                <c:pt idx="541">
                  <c:v>2.739749552095283E-2</c:v>
                </c:pt>
                <c:pt idx="542">
                  <c:v>3.7661874080239244E-2</c:v>
                </c:pt>
                <c:pt idx="543">
                  <c:v>4.1151272410982598E-2</c:v>
                </c:pt>
                <c:pt idx="544">
                  <c:v>3.4521091437869966E-2</c:v>
                </c:pt>
                <c:pt idx="545">
                  <c:v>3.4160603756966834E-2</c:v>
                </c:pt>
                <c:pt idx="546">
                  <c:v>3.6102869760841205E-2</c:v>
                </c:pt>
                <c:pt idx="547">
                  <c:v>3.4184858017126452E-2</c:v>
                </c:pt>
                <c:pt idx="548">
                  <c:v>3.4018245966844107E-2</c:v>
                </c:pt>
                <c:pt idx="549">
                  <c:v>4.2389236519623896E-2</c:v>
                </c:pt>
                <c:pt idx="550">
                  <c:v>4.4244307558485518E-2</c:v>
                </c:pt>
                <c:pt idx="551">
                  <c:v>4.0087397328616436E-2</c:v>
                </c:pt>
                <c:pt idx="552">
                  <c:v>4.4368483629594113E-2</c:v>
                </c:pt>
                <c:pt idx="553">
                  <c:v>4.5315268593098201E-2</c:v>
                </c:pt>
                <c:pt idx="554">
                  <c:v>4.3336898778010058E-2</c:v>
                </c:pt>
                <c:pt idx="555">
                  <c:v>3.3829914483582302E-2</c:v>
                </c:pt>
                <c:pt idx="556">
                  <c:v>2.5147031752132509E-2</c:v>
                </c:pt>
                <c:pt idx="557">
                  <c:v>1.9664869780458671E-2</c:v>
                </c:pt>
                <c:pt idx="558">
                  <c:v>2.3468839319193524E-2</c:v>
                </c:pt>
                <c:pt idx="559">
                  <c:v>1.8954577975353715E-2</c:v>
                </c:pt>
                <c:pt idx="560">
                  <c:v>-3.1100645805224314E-3</c:v>
                </c:pt>
                <c:pt idx="561">
                  <c:v>-1.7804659131269274E-2</c:v>
                </c:pt>
                <c:pt idx="562">
                  <c:v>-2.9447739870877232E-2</c:v>
                </c:pt>
                <c:pt idx="563">
                  <c:v>-3.3286640620946661E-2</c:v>
                </c:pt>
                <c:pt idx="564">
                  <c:v>-3.0873644542623646E-2</c:v>
                </c:pt>
                <c:pt idx="565">
                  <c:v>-3.2168958068540254E-2</c:v>
                </c:pt>
                <c:pt idx="566">
                  <c:v>-4.4503480218246017E-2</c:v>
                </c:pt>
                <c:pt idx="567">
                  <c:v>-5.4811531502839017E-2</c:v>
                </c:pt>
                <c:pt idx="568">
                  <c:v>-5.7014435100537941E-2</c:v>
                </c:pt>
                <c:pt idx="569">
                  <c:v>-4.9651601409072876E-2</c:v>
                </c:pt>
                <c:pt idx="570">
                  <c:v>-3.2046606435642389E-2</c:v>
                </c:pt>
                <c:pt idx="571">
                  <c:v>-3.4877584473005374E-2</c:v>
                </c:pt>
                <c:pt idx="572">
                  <c:v>-4.6729521021216192E-2</c:v>
                </c:pt>
                <c:pt idx="573">
                  <c:v>-3.8195524184124974E-2</c:v>
                </c:pt>
                <c:pt idx="574">
                  <c:v>-4.4999951219753864E-2</c:v>
                </c:pt>
                <c:pt idx="575">
                  <c:v>-4.8589338032880569E-2</c:v>
                </c:pt>
                <c:pt idx="576">
                  <c:v>-5.7502985992549771E-2</c:v>
                </c:pt>
                <c:pt idx="577">
                  <c:v>-5.8598442314491406E-2</c:v>
                </c:pt>
                <c:pt idx="578">
                  <c:v>-6.0115477730991129E-2</c:v>
                </c:pt>
                <c:pt idx="579">
                  <c:v>-7.2613724402269986E-2</c:v>
                </c:pt>
                <c:pt idx="580">
                  <c:v>-7.0224606411679824E-2</c:v>
                </c:pt>
                <c:pt idx="581">
                  <c:v>-7.0079103473906557E-2</c:v>
                </c:pt>
                <c:pt idx="582">
                  <c:v>-7.5893796430000382E-2</c:v>
                </c:pt>
                <c:pt idx="583">
                  <c:v>-8.2432168282150053E-2</c:v>
                </c:pt>
                <c:pt idx="584">
                  <c:v>-7.5817515403097224E-2</c:v>
                </c:pt>
                <c:pt idx="585">
                  <c:v>-6.3467919388513483E-2</c:v>
                </c:pt>
                <c:pt idx="586">
                  <c:v>-3.3910405509386621E-2</c:v>
                </c:pt>
                <c:pt idx="587">
                  <c:v>-4.0095911716586219E-2</c:v>
                </c:pt>
                <c:pt idx="588">
                  <c:v>-4.1887506472870761E-2</c:v>
                </c:pt>
                <c:pt idx="589">
                  <c:v>-4.8727940022125216E-2</c:v>
                </c:pt>
                <c:pt idx="590">
                  <c:v>-5.3061353999754424E-2</c:v>
                </c:pt>
                <c:pt idx="591">
                  <c:v>-5.8316275124372874E-2</c:v>
                </c:pt>
                <c:pt idx="592">
                  <c:v>-6.6892664637698496E-2</c:v>
                </c:pt>
                <c:pt idx="593">
                  <c:v>-6.5112172677770919E-2</c:v>
                </c:pt>
                <c:pt idx="594">
                  <c:v>-5.9663283914287435E-2</c:v>
                </c:pt>
                <c:pt idx="595">
                  <c:v>-5.6241805273233192E-2</c:v>
                </c:pt>
                <c:pt idx="596">
                  <c:v>-5.207965674283499E-2</c:v>
                </c:pt>
                <c:pt idx="597">
                  <c:v>-3.6153502732429565E-2</c:v>
                </c:pt>
                <c:pt idx="598">
                  <c:v>-2.6150142511540908E-2</c:v>
                </c:pt>
                <c:pt idx="599">
                  <c:v>-2.3395267000126951E-2</c:v>
                </c:pt>
                <c:pt idx="600">
                  <c:v>-2.6335675329991037E-2</c:v>
                </c:pt>
                <c:pt idx="601">
                  <c:v>-3.9997532617361387E-2</c:v>
                </c:pt>
                <c:pt idx="602">
                  <c:v>-4.0858006182317608E-2</c:v>
                </c:pt>
                <c:pt idx="603">
                  <c:v>-3.3504852064179413E-2</c:v>
                </c:pt>
                <c:pt idx="604">
                  <c:v>-2.5017396547529991E-2</c:v>
                </c:pt>
                <c:pt idx="605">
                  <c:v>-1.7775948533890862E-2</c:v>
                </c:pt>
                <c:pt idx="606">
                  <c:v>-1.5687927502353594E-2</c:v>
                </c:pt>
                <c:pt idx="607">
                  <c:v>-1.2735272259312591E-2</c:v>
                </c:pt>
                <c:pt idx="608">
                  <c:v>4.4891601888310539E-3</c:v>
                </c:pt>
                <c:pt idx="609">
                  <c:v>1.5359588907348565E-2</c:v>
                </c:pt>
                <c:pt idx="610">
                  <c:v>9.1094515351137773E-3</c:v>
                </c:pt>
                <c:pt idx="611">
                  <c:v>2.3944517929511466E-2</c:v>
                </c:pt>
                <c:pt idx="612">
                  <c:v>2.7755070741924071E-2</c:v>
                </c:pt>
                <c:pt idx="613">
                  <c:v>2.5500312775763145E-2</c:v>
                </c:pt>
                <c:pt idx="614">
                  <c:v>1.9550739717153709E-2</c:v>
                </c:pt>
                <c:pt idx="615">
                  <c:v>4.4056763465936788E-2</c:v>
                </c:pt>
                <c:pt idx="616">
                  <c:v>5.9167466200021446E-2</c:v>
                </c:pt>
                <c:pt idx="617">
                  <c:v>7.9980939199232548E-2</c:v>
                </c:pt>
                <c:pt idx="618">
                  <c:v>7.8448332172140089E-2</c:v>
                </c:pt>
                <c:pt idx="619">
                  <c:v>3.4376016685432553E-2</c:v>
                </c:pt>
                <c:pt idx="620">
                  <c:v>2.6142204658406998E-2</c:v>
                </c:pt>
                <c:pt idx="621">
                  <c:v>4.9378175601322294E-2</c:v>
                </c:pt>
                <c:pt idx="622">
                  <c:v>5.2299556660121871E-2</c:v>
                </c:pt>
                <c:pt idx="623">
                  <c:v>5.655604035870887E-2</c:v>
                </c:pt>
                <c:pt idx="624">
                  <c:v>5.8765676763955943E-2</c:v>
                </c:pt>
                <c:pt idx="625">
                  <c:v>7.840298376831778E-2</c:v>
                </c:pt>
                <c:pt idx="626">
                  <c:v>8.2317804249109949E-2</c:v>
                </c:pt>
                <c:pt idx="627">
                  <c:v>7.4953529899126736E-2</c:v>
                </c:pt>
                <c:pt idx="628">
                  <c:v>5.2334276445624828E-2</c:v>
                </c:pt>
                <c:pt idx="629">
                  <c:v>3.7912211903978421E-2</c:v>
                </c:pt>
                <c:pt idx="630">
                  <c:v>3.2363304208962607E-2</c:v>
                </c:pt>
                <c:pt idx="631">
                  <c:v>3.2728363084737699E-2</c:v>
                </c:pt>
                <c:pt idx="632">
                  <c:v>3.6039092902025338E-2</c:v>
                </c:pt>
                <c:pt idx="633">
                  <c:v>4.6007642908247437E-2</c:v>
                </c:pt>
                <c:pt idx="634">
                  <c:v>3.8831345293126374E-2</c:v>
                </c:pt>
                <c:pt idx="635">
                  <c:v>3.847313411829556E-2</c:v>
                </c:pt>
                <c:pt idx="636">
                  <c:v>3.6272112659026412E-2</c:v>
                </c:pt>
                <c:pt idx="637">
                  <c:v>2.852455012353694E-2</c:v>
                </c:pt>
                <c:pt idx="638">
                  <c:v>3.7131284709870815E-2</c:v>
                </c:pt>
                <c:pt idx="639">
                  <c:v>3.3874037058217343E-2</c:v>
                </c:pt>
                <c:pt idx="640">
                  <c:v>4.7137286807315659E-2</c:v>
                </c:pt>
                <c:pt idx="641">
                  <c:v>5.0846167079014792E-2</c:v>
                </c:pt>
                <c:pt idx="642">
                  <c:v>5.8865156494197546E-2</c:v>
                </c:pt>
                <c:pt idx="643">
                  <c:v>6.1737824587402956E-2</c:v>
                </c:pt>
                <c:pt idx="644">
                  <c:v>6.2877173917341267E-2</c:v>
                </c:pt>
                <c:pt idx="645">
                  <c:v>6.4776170019198664E-2</c:v>
                </c:pt>
                <c:pt idx="646">
                  <c:v>6.1304136898008732E-2</c:v>
                </c:pt>
                <c:pt idx="647">
                  <c:v>6.3024723012962691E-2</c:v>
                </c:pt>
                <c:pt idx="648">
                  <c:v>6.6430524288652038E-2</c:v>
                </c:pt>
                <c:pt idx="649">
                  <c:v>7.3257004425003158E-2</c:v>
                </c:pt>
                <c:pt idx="650">
                  <c:v>8.0195249568359772E-2</c:v>
                </c:pt>
                <c:pt idx="651">
                  <c:v>7.5099761465832193E-2</c:v>
                </c:pt>
                <c:pt idx="652">
                  <c:v>7.090976670408855E-2</c:v>
                </c:pt>
                <c:pt idx="653">
                  <c:v>6.8726976996462463E-2</c:v>
                </c:pt>
                <c:pt idx="654">
                  <c:v>6.1109465088544201E-2</c:v>
                </c:pt>
                <c:pt idx="655">
                  <c:v>5.4599308152088577E-2</c:v>
                </c:pt>
                <c:pt idx="656">
                  <c:v>5.9394516020302435E-2</c:v>
                </c:pt>
                <c:pt idx="657">
                  <c:v>6.0954113702945012E-2</c:v>
                </c:pt>
                <c:pt idx="658">
                  <c:v>5.493543835446979E-2</c:v>
                </c:pt>
                <c:pt idx="659">
                  <c:v>5.6711223785367526E-2</c:v>
                </c:pt>
                <c:pt idx="660">
                  <c:v>5.5183013377151147E-2</c:v>
                </c:pt>
                <c:pt idx="661">
                  <c:v>4.9717615679197413E-2</c:v>
                </c:pt>
                <c:pt idx="662">
                  <c:v>4.43539236674243E-2</c:v>
                </c:pt>
                <c:pt idx="663">
                  <c:v>5.0798090121615291E-2</c:v>
                </c:pt>
                <c:pt idx="664">
                  <c:v>5.6779226127614879E-2</c:v>
                </c:pt>
                <c:pt idx="665">
                  <c:v>5.1749766284371335E-2</c:v>
                </c:pt>
                <c:pt idx="666">
                  <c:v>4.2574168013352454E-2</c:v>
                </c:pt>
                <c:pt idx="667">
                  <c:v>3.8537922549057191E-2</c:v>
                </c:pt>
                <c:pt idx="668">
                  <c:v>2.1205422908131211E-2</c:v>
                </c:pt>
                <c:pt idx="669">
                  <c:v>1.3876845464152354E-2</c:v>
                </c:pt>
                <c:pt idx="670">
                  <c:v>1.0826980230045358E-2</c:v>
                </c:pt>
                <c:pt idx="671">
                  <c:v>1.5597984223660877E-2</c:v>
                </c:pt>
                <c:pt idx="672">
                  <c:v>1.3180538278371401E-2</c:v>
                </c:pt>
                <c:pt idx="673">
                  <c:v>1.4368100411235263E-2</c:v>
                </c:pt>
                <c:pt idx="674">
                  <c:v>1.0649000058007729E-2</c:v>
                </c:pt>
                <c:pt idx="675">
                  <c:v>1.3329627998944327E-2</c:v>
                </c:pt>
                <c:pt idx="676">
                  <c:v>1.6382029632483808E-2</c:v>
                </c:pt>
                <c:pt idx="677">
                  <c:v>2.388609638444783E-2</c:v>
                </c:pt>
                <c:pt idx="678">
                  <c:v>2.4429217606962816E-2</c:v>
                </c:pt>
                <c:pt idx="679">
                  <c:v>2.1646407808040391E-2</c:v>
                </c:pt>
                <c:pt idx="680">
                  <c:v>3.4594947968807466E-2</c:v>
                </c:pt>
                <c:pt idx="681">
                  <c:v>5.3449017809378496E-2</c:v>
                </c:pt>
                <c:pt idx="682">
                  <c:v>6.1808306789433165E-2</c:v>
                </c:pt>
                <c:pt idx="683">
                  <c:v>6.1814590853660034E-2</c:v>
                </c:pt>
                <c:pt idx="684">
                  <c:v>5.7700290527927134E-2</c:v>
                </c:pt>
                <c:pt idx="685">
                  <c:v>5.4961457757339849E-2</c:v>
                </c:pt>
                <c:pt idx="686">
                  <c:v>6.3426812852009129E-2</c:v>
                </c:pt>
                <c:pt idx="687">
                  <c:v>7.528686918046601E-2</c:v>
                </c:pt>
                <c:pt idx="688">
                  <c:v>7.909827734127306E-2</c:v>
                </c:pt>
                <c:pt idx="689">
                  <c:v>8.07752503240593E-2</c:v>
                </c:pt>
                <c:pt idx="690">
                  <c:v>5.9326120685709305E-2</c:v>
                </c:pt>
                <c:pt idx="691">
                  <c:v>5.5712857366360002E-2</c:v>
                </c:pt>
                <c:pt idx="692">
                  <c:v>5.937415341239638E-2</c:v>
                </c:pt>
                <c:pt idx="693">
                  <c:v>5.1413626275214397E-2</c:v>
                </c:pt>
                <c:pt idx="694">
                  <c:v>4.5750991161508381E-2</c:v>
                </c:pt>
                <c:pt idx="695">
                  <c:v>4.8334961151095368E-2</c:v>
                </c:pt>
                <c:pt idx="696">
                  <c:v>5.1257051944728738E-2</c:v>
                </c:pt>
                <c:pt idx="697">
                  <c:v>4.8404680419645074E-2</c:v>
                </c:pt>
                <c:pt idx="698">
                  <c:v>4.9766331382649742E-2</c:v>
                </c:pt>
                <c:pt idx="699">
                  <c:v>6.364439560095192E-2</c:v>
                </c:pt>
                <c:pt idx="700">
                  <c:v>5.9464893735777014E-2</c:v>
                </c:pt>
                <c:pt idx="701">
                  <c:v>5.2197842285592877E-2</c:v>
                </c:pt>
                <c:pt idx="702">
                  <c:v>5.5706057225091254E-2</c:v>
                </c:pt>
                <c:pt idx="703">
                  <c:v>6.1090027677183745E-2</c:v>
                </c:pt>
                <c:pt idx="704">
                  <c:v>5.2437114303200305E-2</c:v>
                </c:pt>
                <c:pt idx="705">
                  <c:v>5.4318863639545079E-2</c:v>
                </c:pt>
                <c:pt idx="706">
                  <c:v>5.784286348408163E-2</c:v>
                </c:pt>
                <c:pt idx="707">
                  <c:v>6.3347812262153469E-2</c:v>
                </c:pt>
                <c:pt idx="708">
                  <c:v>6.6279354396152956E-2</c:v>
                </c:pt>
                <c:pt idx="709">
                  <c:v>6.9510707484757406E-2</c:v>
                </c:pt>
                <c:pt idx="710">
                  <c:v>7.1408964962023425E-2</c:v>
                </c:pt>
                <c:pt idx="711">
                  <c:v>7.3759600331980368E-2</c:v>
                </c:pt>
                <c:pt idx="712">
                  <c:v>9.3179681449819141E-2</c:v>
                </c:pt>
                <c:pt idx="713">
                  <c:v>0.10484663356111612</c:v>
                </c:pt>
                <c:pt idx="714">
                  <c:v>9.3533373563711719E-2</c:v>
                </c:pt>
                <c:pt idx="715">
                  <c:v>9.7848852528351404E-2</c:v>
                </c:pt>
                <c:pt idx="716">
                  <c:v>9.7493597270558285E-2</c:v>
                </c:pt>
                <c:pt idx="717">
                  <c:v>0.10111763178598454</c:v>
                </c:pt>
                <c:pt idx="718">
                  <c:v>9.8832741906329957E-2</c:v>
                </c:pt>
                <c:pt idx="719">
                  <c:v>0.10321696968366312</c:v>
                </c:pt>
                <c:pt idx="720">
                  <c:v>0.11083199172880243</c:v>
                </c:pt>
                <c:pt idx="721">
                  <c:v>0.12123746659152801</c:v>
                </c:pt>
                <c:pt idx="722">
                  <c:v>0.1184732293750993</c:v>
                </c:pt>
                <c:pt idx="723">
                  <c:v>0.12307827766623114</c:v>
                </c:pt>
                <c:pt idx="724">
                  <c:v>0.12520612598502345</c:v>
                </c:pt>
                <c:pt idx="725">
                  <c:v>0.11951823114949589</c:v>
                </c:pt>
                <c:pt idx="726">
                  <c:v>0.11570770712513978</c:v>
                </c:pt>
                <c:pt idx="727">
                  <c:v>0.1207049272905234</c:v>
                </c:pt>
                <c:pt idx="728">
                  <c:v>0.12287245194005281</c:v>
                </c:pt>
                <c:pt idx="729">
                  <c:v>0.12650330216797279</c:v>
                </c:pt>
                <c:pt idx="730">
                  <c:v>0.12822968873961782</c:v>
                </c:pt>
                <c:pt idx="731">
                  <c:v>0.13852756426293478</c:v>
                </c:pt>
                <c:pt idx="732">
                  <c:v>0.13971634928769661</c:v>
                </c:pt>
                <c:pt idx="733">
                  <c:v>0.14130038328927597</c:v>
                </c:pt>
                <c:pt idx="734">
                  <c:v>0.147852717429928</c:v>
                </c:pt>
                <c:pt idx="735">
                  <c:v>0.15215682536082931</c:v>
                </c:pt>
                <c:pt idx="736">
                  <c:v>0.1508685124423258</c:v>
                </c:pt>
                <c:pt idx="737">
                  <c:v>0.14821285641580573</c:v>
                </c:pt>
                <c:pt idx="738">
                  <c:v>0.14718683516409481</c:v>
                </c:pt>
                <c:pt idx="739">
                  <c:v>0.14829813186088148</c:v>
                </c:pt>
                <c:pt idx="740">
                  <c:v>0.14528988470891091</c:v>
                </c:pt>
                <c:pt idx="741">
                  <c:v>0.13518271302759377</c:v>
                </c:pt>
                <c:pt idx="742">
                  <c:v>0.1369735287311219</c:v>
                </c:pt>
                <c:pt idx="743">
                  <c:v>0.14087596131178748</c:v>
                </c:pt>
                <c:pt idx="744">
                  <c:v>0.1350750980189791</c:v>
                </c:pt>
                <c:pt idx="745">
                  <c:v>0.12707772383448623</c:v>
                </c:pt>
                <c:pt idx="746">
                  <c:v>0.12368053668345946</c:v>
                </c:pt>
                <c:pt idx="747">
                  <c:v>0.11517573299923367</c:v>
                </c:pt>
                <c:pt idx="748">
                  <c:v>0.11344021908840363</c:v>
                </c:pt>
                <c:pt idx="749">
                  <c:v>0.10806653648203801</c:v>
                </c:pt>
                <c:pt idx="750">
                  <c:v>0.10585486824131807</c:v>
                </c:pt>
                <c:pt idx="751">
                  <c:v>0.11188822589146452</c:v>
                </c:pt>
                <c:pt idx="752">
                  <c:v>0.10394675550537424</c:v>
                </c:pt>
                <c:pt idx="753">
                  <c:v>0.10638983332347962</c:v>
                </c:pt>
                <c:pt idx="754">
                  <c:v>0.11417402311941804</c:v>
                </c:pt>
                <c:pt idx="755">
                  <c:v>0.11345723956977649</c:v>
                </c:pt>
                <c:pt idx="756">
                  <c:v>0.11182082371064272</c:v>
                </c:pt>
                <c:pt idx="757">
                  <c:v>0.11497146558479121</c:v>
                </c:pt>
                <c:pt idx="758">
                  <c:v>0.11348851617911226</c:v>
                </c:pt>
                <c:pt idx="759">
                  <c:v>0.11922066931710906</c:v>
                </c:pt>
                <c:pt idx="760">
                  <c:v>0.12232999975397851</c:v>
                </c:pt>
                <c:pt idx="761">
                  <c:v>0.11837605448446287</c:v>
                </c:pt>
                <c:pt idx="762">
                  <c:v>0.11936181971591808</c:v>
                </c:pt>
                <c:pt idx="763">
                  <c:v>0.1237601910303715</c:v>
                </c:pt>
                <c:pt idx="764">
                  <c:v>0.12843025364322225</c:v>
                </c:pt>
                <c:pt idx="765">
                  <c:v>0.12876425669658476</c:v>
                </c:pt>
                <c:pt idx="766">
                  <c:v>0.13428886065547985</c:v>
                </c:pt>
                <c:pt idx="767">
                  <c:v>0.13728878801099875</c:v>
                </c:pt>
                <c:pt idx="768">
                  <c:v>0.13689212220833413</c:v>
                </c:pt>
                <c:pt idx="769">
                  <c:v>0.13731306178640301</c:v>
                </c:pt>
                <c:pt idx="770">
                  <c:v>0.13683342858831771</c:v>
                </c:pt>
                <c:pt idx="771">
                  <c:v>0.13851357946281329</c:v>
                </c:pt>
                <c:pt idx="772">
                  <c:v>0.13412925695518074</c:v>
                </c:pt>
                <c:pt idx="773">
                  <c:v>0.13879210638387096</c:v>
                </c:pt>
                <c:pt idx="774">
                  <c:v>0.15006069090560059</c:v>
                </c:pt>
                <c:pt idx="775">
                  <c:v>0.14959658898156203</c:v>
                </c:pt>
                <c:pt idx="776">
                  <c:v>0.1471014335319889</c:v>
                </c:pt>
                <c:pt idx="777">
                  <c:v>0.13604428617785758</c:v>
                </c:pt>
                <c:pt idx="778">
                  <c:v>0.13987946772770776</c:v>
                </c:pt>
                <c:pt idx="779">
                  <c:v>0.13980745392814364</c:v>
                </c:pt>
                <c:pt idx="780">
                  <c:v>0.13198122614055097</c:v>
                </c:pt>
                <c:pt idx="781">
                  <c:v>0.13170599949422301</c:v>
                </c:pt>
                <c:pt idx="782">
                  <c:v>0.14359147005818884</c:v>
                </c:pt>
                <c:pt idx="783">
                  <c:v>0.13966427768991285</c:v>
                </c:pt>
                <c:pt idx="784">
                  <c:v>0.13486282932734883</c:v>
                </c:pt>
                <c:pt idx="785">
                  <c:v>0.13429999949151716</c:v>
                </c:pt>
                <c:pt idx="786">
                  <c:v>0.14498706405405293</c:v>
                </c:pt>
                <c:pt idx="787">
                  <c:v>0.14859071427094139</c:v>
                </c:pt>
                <c:pt idx="788">
                  <c:v>0.16317079056943185</c:v>
                </c:pt>
                <c:pt idx="789">
                  <c:v>0.16402020113214055</c:v>
                </c:pt>
                <c:pt idx="790">
                  <c:v>0.16470148576647314</c:v>
                </c:pt>
                <c:pt idx="791">
                  <c:v>0.16368061943864098</c:v>
                </c:pt>
                <c:pt idx="792">
                  <c:v>0.15923395538311491</c:v>
                </c:pt>
                <c:pt idx="793">
                  <c:v>0.14848610421584396</c:v>
                </c:pt>
                <c:pt idx="794">
                  <c:v>0.15518345294751923</c:v>
                </c:pt>
                <c:pt idx="795">
                  <c:v>0.16233147244860047</c:v>
                </c:pt>
                <c:pt idx="796">
                  <c:v>0.1693237380500312</c:v>
                </c:pt>
                <c:pt idx="797">
                  <c:v>0.16851582432378431</c:v>
                </c:pt>
                <c:pt idx="798">
                  <c:v>0.164507145671559</c:v>
                </c:pt>
                <c:pt idx="799">
                  <c:v>0.16010428373345698</c:v>
                </c:pt>
                <c:pt idx="800">
                  <c:v>0.15823607368197801</c:v>
                </c:pt>
                <c:pt idx="801">
                  <c:v>0.14798557407573598</c:v>
                </c:pt>
                <c:pt idx="802">
                  <c:v>0.14445359529998925</c:v>
                </c:pt>
                <c:pt idx="803">
                  <c:v>0.14181796999152008</c:v>
                </c:pt>
                <c:pt idx="804">
                  <c:v>0.14430375519402827</c:v>
                </c:pt>
                <c:pt idx="805">
                  <c:v>0.14991071661739097</c:v>
                </c:pt>
                <c:pt idx="806">
                  <c:v>0.1497479087070368</c:v>
                </c:pt>
                <c:pt idx="807">
                  <c:v>0.14112017393626419</c:v>
                </c:pt>
                <c:pt idx="808">
                  <c:v>0.13963586281605767</c:v>
                </c:pt>
                <c:pt idx="809">
                  <c:v>0.13818942018898506</c:v>
                </c:pt>
                <c:pt idx="810">
                  <c:v>0.14606300313326726</c:v>
                </c:pt>
                <c:pt idx="811">
                  <c:v>0.15656912362481745</c:v>
                </c:pt>
                <c:pt idx="812">
                  <c:v>0.16254588967814909</c:v>
                </c:pt>
                <c:pt idx="813">
                  <c:v>0.16408707491836316</c:v>
                </c:pt>
                <c:pt idx="814">
                  <c:v>0.17328670467461016</c:v>
                </c:pt>
                <c:pt idx="815">
                  <c:v>0.17692175287068324</c:v>
                </c:pt>
                <c:pt idx="816">
                  <c:v>0.18104547089372913</c:v>
                </c:pt>
                <c:pt idx="817">
                  <c:v>0.18279558254552564</c:v>
                </c:pt>
                <c:pt idx="818">
                  <c:v>0.18440247532544563</c:v>
                </c:pt>
                <c:pt idx="819">
                  <c:v>0.18709165336157563</c:v>
                </c:pt>
                <c:pt idx="820">
                  <c:v>0.19065964761340115</c:v>
                </c:pt>
                <c:pt idx="821">
                  <c:v>0.19598377565924396</c:v>
                </c:pt>
                <c:pt idx="822">
                  <c:v>0.19375765144699764</c:v>
                </c:pt>
                <c:pt idx="823">
                  <c:v>0.18868694644915018</c:v>
                </c:pt>
                <c:pt idx="824">
                  <c:v>0.18386999247471081</c:v>
                </c:pt>
                <c:pt idx="825">
                  <c:v>0.17884788086824965</c:v>
                </c:pt>
                <c:pt idx="826">
                  <c:v>0.17724108713045972</c:v>
                </c:pt>
                <c:pt idx="827">
                  <c:v>0.17839004351341192</c:v>
                </c:pt>
                <c:pt idx="828">
                  <c:v>0.17364271916091278</c:v>
                </c:pt>
                <c:pt idx="829">
                  <c:v>0.16427085998000368</c:v>
                </c:pt>
                <c:pt idx="830">
                  <c:v>0.15925957649000944</c:v>
                </c:pt>
                <c:pt idx="831">
                  <c:v>0.15707966415491148</c:v>
                </c:pt>
                <c:pt idx="832">
                  <c:v>0.15223697047863827</c:v>
                </c:pt>
                <c:pt idx="833">
                  <c:v>0.15233478413952173</c:v>
                </c:pt>
                <c:pt idx="834">
                  <c:v>0.15561261629447176</c:v>
                </c:pt>
                <c:pt idx="835">
                  <c:v>0.14889840781944663</c:v>
                </c:pt>
                <c:pt idx="836">
                  <c:v>0.14087150781398927</c:v>
                </c:pt>
                <c:pt idx="837">
                  <c:v>0.13414545972096548</c:v>
                </c:pt>
                <c:pt idx="838">
                  <c:v>0.13773718282335956</c:v>
                </c:pt>
                <c:pt idx="839">
                  <c:v>0.13965221127952177</c:v>
                </c:pt>
                <c:pt idx="840">
                  <c:v>0.13680538195911107</c:v>
                </c:pt>
                <c:pt idx="841">
                  <c:v>0.13634728281112629</c:v>
                </c:pt>
                <c:pt idx="842">
                  <c:v>0.14099069627982441</c:v>
                </c:pt>
                <c:pt idx="843">
                  <c:v>0.14225426959588172</c:v>
                </c:pt>
                <c:pt idx="844">
                  <c:v>0.14226606467645975</c:v>
                </c:pt>
                <c:pt idx="845">
                  <c:v>0.14357718559892563</c:v>
                </c:pt>
                <c:pt idx="846">
                  <c:v>0.14091211108690205</c:v>
                </c:pt>
                <c:pt idx="847">
                  <c:v>0.14052643426157063</c:v>
                </c:pt>
                <c:pt idx="848">
                  <c:v>0.13574644046370188</c:v>
                </c:pt>
                <c:pt idx="849">
                  <c:v>0.13662440382335483</c:v>
                </c:pt>
                <c:pt idx="850">
                  <c:v>0.14470639228222937</c:v>
                </c:pt>
                <c:pt idx="851">
                  <c:v>0.14282070730074881</c:v>
                </c:pt>
                <c:pt idx="852">
                  <c:v>0.13439783549762896</c:v>
                </c:pt>
                <c:pt idx="853">
                  <c:v>0.13739445175955933</c:v>
                </c:pt>
                <c:pt idx="854">
                  <c:v>0.13580293622723838</c:v>
                </c:pt>
                <c:pt idx="855">
                  <c:v>0.13120072433306018</c:v>
                </c:pt>
                <c:pt idx="856">
                  <c:v>0.12224236354822415</c:v>
                </c:pt>
                <c:pt idx="857">
                  <c:v>0.10519522751445365</c:v>
                </c:pt>
                <c:pt idx="858">
                  <c:v>0.10515644670157132</c:v>
                </c:pt>
                <c:pt idx="859">
                  <c:v>0.10704289094863872</c:v>
                </c:pt>
                <c:pt idx="860">
                  <c:v>0.10737870780680714</c:v>
                </c:pt>
                <c:pt idx="861">
                  <c:v>0.10534051906834874</c:v>
                </c:pt>
                <c:pt idx="862">
                  <c:v>0.10880982063370959</c:v>
                </c:pt>
                <c:pt idx="863">
                  <c:v>0.10824027873587028</c:v>
                </c:pt>
                <c:pt idx="864">
                  <c:v>0.11120925904409873</c:v>
                </c:pt>
                <c:pt idx="865">
                  <c:v>0.11473942764708456</c:v>
                </c:pt>
                <c:pt idx="866">
                  <c:v>0.11379520629974005</c:v>
                </c:pt>
                <c:pt idx="867">
                  <c:v>0.12418149759729435</c:v>
                </c:pt>
                <c:pt idx="868">
                  <c:v>0.12330094005569503</c:v>
                </c:pt>
                <c:pt idx="869">
                  <c:v>0.1270551975387153</c:v>
                </c:pt>
                <c:pt idx="870">
                  <c:v>0.12517975693940642</c:v>
                </c:pt>
                <c:pt idx="871">
                  <c:v>0.12717822983403071</c:v>
                </c:pt>
                <c:pt idx="872">
                  <c:v>0.13650527463448081</c:v>
                </c:pt>
                <c:pt idx="873">
                  <c:v>0.13509141468797048</c:v>
                </c:pt>
                <c:pt idx="874">
                  <c:v>0.13142100418166747</c:v>
                </c:pt>
                <c:pt idx="875">
                  <c:v>0.13274892504141933</c:v>
                </c:pt>
                <c:pt idx="876">
                  <c:v>0.13425176389832116</c:v>
                </c:pt>
                <c:pt idx="877">
                  <c:v>0.1326981678128718</c:v>
                </c:pt>
                <c:pt idx="878">
                  <c:v>0.13344081540063701</c:v>
                </c:pt>
                <c:pt idx="879">
                  <c:v>0.1309871943977734</c:v>
                </c:pt>
                <c:pt idx="880">
                  <c:v>0.12638826094736255</c:v>
                </c:pt>
                <c:pt idx="881">
                  <c:v>0.12409251728564508</c:v>
                </c:pt>
                <c:pt idx="882">
                  <c:v>0.12423662040607164</c:v>
                </c:pt>
                <c:pt idx="883">
                  <c:v>0.11952367812444953</c:v>
                </c:pt>
                <c:pt idx="884">
                  <c:v>0.11834052528417205</c:v>
                </c:pt>
                <c:pt idx="885">
                  <c:v>0.11684572045263386</c:v>
                </c:pt>
                <c:pt idx="886">
                  <c:v>0.11221013917059719</c:v>
                </c:pt>
                <c:pt idx="887">
                  <c:v>0.10493374604344696</c:v>
                </c:pt>
                <c:pt idx="888">
                  <c:v>0.10470167959898213</c:v>
                </c:pt>
                <c:pt idx="889">
                  <c:v>0.10141589831043607</c:v>
                </c:pt>
                <c:pt idx="890">
                  <c:v>0.10184727674347038</c:v>
                </c:pt>
                <c:pt idx="891">
                  <c:v>9.8562814657884745E-2</c:v>
                </c:pt>
                <c:pt idx="892">
                  <c:v>0.10042856233286623</c:v>
                </c:pt>
                <c:pt idx="893">
                  <c:v>8.8402510903939469E-2</c:v>
                </c:pt>
                <c:pt idx="894">
                  <c:v>7.9240957357086472E-2</c:v>
                </c:pt>
                <c:pt idx="895">
                  <c:v>8.1545000805999912E-2</c:v>
                </c:pt>
                <c:pt idx="896">
                  <c:v>8.0512610225978554E-2</c:v>
                </c:pt>
                <c:pt idx="897">
                  <c:v>8.9644856797756134E-2</c:v>
                </c:pt>
                <c:pt idx="898">
                  <c:v>8.3932956701729955E-2</c:v>
                </c:pt>
                <c:pt idx="899">
                  <c:v>8.293136732479689E-2</c:v>
                </c:pt>
                <c:pt idx="900">
                  <c:v>8.8011464224065916E-2</c:v>
                </c:pt>
                <c:pt idx="901">
                  <c:v>8.8571173247094626E-2</c:v>
                </c:pt>
                <c:pt idx="902">
                  <c:v>7.5805815608960048E-2</c:v>
                </c:pt>
                <c:pt idx="903">
                  <c:v>7.4726787966831854E-2</c:v>
                </c:pt>
                <c:pt idx="904">
                  <c:v>7.3355269827426017E-2</c:v>
                </c:pt>
                <c:pt idx="905">
                  <c:v>7.3756148192190008E-2</c:v>
                </c:pt>
                <c:pt idx="906">
                  <c:v>6.8338459508226812E-2</c:v>
                </c:pt>
                <c:pt idx="907">
                  <c:v>6.1732407743005702E-2</c:v>
                </c:pt>
                <c:pt idx="908">
                  <c:v>6.0712959880816486E-2</c:v>
                </c:pt>
                <c:pt idx="909">
                  <c:v>5.9987848805433952E-2</c:v>
                </c:pt>
                <c:pt idx="910">
                  <c:v>6.607421034202754E-2</c:v>
                </c:pt>
                <c:pt idx="911">
                  <c:v>6.1458351498752339E-2</c:v>
                </c:pt>
                <c:pt idx="912">
                  <c:v>6.6768870901780852E-2</c:v>
                </c:pt>
                <c:pt idx="913">
                  <c:v>7.6517861142645582E-2</c:v>
                </c:pt>
                <c:pt idx="914">
                  <c:v>7.6178368178068334E-2</c:v>
                </c:pt>
                <c:pt idx="915">
                  <c:v>7.520113012707963E-2</c:v>
                </c:pt>
                <c:pt idx="916">
                  <c:v>7.3961835975242751E-2</c:v>
                </c:pt>
                <c:pt idx="917">
                  <c:v>7.034173649519726E-2</c:v>
                </c:pt>
                <c:pt idx="918">
                  <c:v>6.993443573685143E-2</c:v>
                </c:pt>
                <c:pt idx="919">
                  <c:v>7.8560125399157243E-2</c:v>
                </c:pt>
                <c:pt idx="920">
                  <c:v>8.462813202259456E-2</c:v>
                </c:pt>
                <c:pt idx="921">
                  <c:v>9.2263588204605229E-2</c:v>
                </c:pt>
                <c:pt idx="922">
                  <c:v>9.5050294917029987E-2</c:v>
                </c:pt>
                <c:pt idx="923">
                  <c:v>0.10175329225326468</c:v>
                </c:pt>
                <c:pt idx="924">
                  <c:v>9.8731269522477794E-2</c:v>
                </c:pt>
                <c:pt idx="925">
                  <c:v>9.3515985470486118E-2</c:v>
                </c:pt>
                <c:pt idx="926">
                  <c:v>9.0971766630811191E-2</c:v>
                </c:pt>
                <c:pt idx="927">
                  <c:v>9.7976126731819324E-2</c:v>
                </c:pt>
                <c:pt idx="928">
                  <c:v>9.8046288365402079E-2</c:v>
                </c:pt>
                <c:pt idx="929">
                  <c:v>9.641496925448112E-2</c:v>
                </c:pt>
                <c:pt idx="930">
                  <c:v>8.926152092326145E-2</c:v>
                </c:pt>
                <c:pt idx="931">
                  <c:v>7.9037627986034531E-2</c:v>
                </c:pt>
                <c:pt idx="932">
                  <c:v>7.7913080817676006E-2</c:v>
                </c:pt>
                <c:pt idx="933">
                  <c:v>7.659099070955655E-2</c:v>
                </c:pt>
                <c:pt idx="934">
                  <c:v>7.6229877065183693E-2</c:v>
                </c:pt>
                <c:pt idx="935">
                  <c:v>7.6582718264302851E-2</c:v>
                </c:pt>
                <c:pt idx="936">
                  <c:v>6.6279133468137852E-2</c:v>
                </c:pt>
                <c:pt idx="937">
                  <c:v>6.8769622663313879E-2</c:v>
                </c:pt>
                <c:pt idx="938">
                  <c:v>6.4059428028646836E-2</c:v>
                </c:pt>
                <c:pt idx="939">
                  <c:v>6.2184395722202357E-2</c:v>
                </c:pt>
                <c:pt idx="940">
                  <c:v>6.3380119838525317E-2</c:v>
                </c:pt>
                <c:pt idx="941">
                  <c:v>5.9998874723341977E-2</c:v>
                </c:pt>
                <c:pt idx="942">
                  <c:v>5.1459708266873738E-2</c:v>
                </c:pt>
                <c:pt idx="943">
                  <c:v>5.0817818638028811E-2</c:v>
                </c:pt>
                <c:pt idx="944">
                  <c:v>5.6667759895708825E-2</c:v>
                </c:pt>
                <c:pt idx="945">
                  <c:v>5.8444910725236499E-2</c:v>
                </c:pt>
                <c:pt idx="946">
                  <c:v>5.8827787227939243E-2</c:v>
                </c:pt>
                <c:pt idx="947">
                  <c:v>5.1849054040500553E-2</c:v>
                </c:pt>
                <c:pt idx="948">
                  <c:v>5.3245892506051051E-2</c:v>
                </c:pt>
                <c:pt idx="949">
                  <c:v>5.1455803064606398E-2</c:v>
                </c:pt>
                <c:pt idx="950">
                  <c:v>5.5152896353351299E-2</c:v>
                </c:pt>
                <c:pt idx="951">
                  <c:v>5.2322558007240949E-2</c:v>
                </c:pt>
                <c:pt idx="952">
                  <c:v>4.3345965622510252E-2</c:v>
                </c:pt>
                <c:pt idx="953">
                  <c:v>3.9837457966113488E-2</c:v>
                </c:pt>
                <c:pt idx="954">
                  <c:v>4.1771807103621272E-2</c:v>
                </c:pt>
                <c:pt idx="955">
                  <c:v>4.4561532371257151E-2</c:v>
                </c:pt>
                <c:pt idx="956">
                  <c:v>5.2521682986439333E-2</c:v>
                </c:pt>
                <c:pt idx="957">
                  <c:v>5.5427630876674794E-2</c:v>
                </c:pt>
                <c:pt idx="958">
                  <c:v>4.7929261825224501E-2</c:v>
                </c:pt>
                <c:pt idx="959">
                  <c:v>4.9635725836635336E-2</c:v>
                </c:pt>
                <c:pt idx="960">
                  <c:v>4.7008117528902771E-2</c:v>
                </c:pt>
                <c:pt idx="961">
                  <c:v>4.6108338162513807E-2</c:v>
                </c:pt>
                <c:pt idx="962">
                  <c:v>4.260969379690871E-2</c:v>
                </c:pt>
                <c:pt idx="963">
                  <c:v>4.3851467247421505E-2</c:v>
                </c:pt>
                <c:pt idx="964">
                  <c:v>4.5934681802121236E-2</c:v>
                </c:pt>
                <c:pt idx="965">
                  <c:v>4.467706241732039E-2</c:v>
                </c:pt>
                <c:pt idx="966">
                  <c:v>4.5211613557349484E-2</c:v>
                </c:pt>
                <c:pt idx="967">
                  <c:v>3.7383864980321091E-2</c:v>
                </c:pt>
                <c:pt idx="968">
                  <c:v>3.7591685363031813E-2</c:v>
                </c:pt>
                <c:pt idx="969">
                  <c:v>3.2991786338938844E-2</c:v>
                </c:pt>
                <c:pt idx="970">
                  <c:v>2.2326295700251686E-2</c:v>
                </c:pt>
                <c:pt idx="971">
                  <c:v>2.801235409379621E-2</c:v>
                </c:pt>
                <c:pt idx="972">
                  <c:v>3.6015070576976393E-2</c:v>
                </c:pt>
                <c:pt idx="973">
                  <c:v>3.733145645546343E-2</c:v>
                </c:pt>
                <c:pt idx="974">
                  <c:v>4.03172357765893E-2</c:v>
                </c:pt>
                <c:pt idx="975">
                  <c:v>4.6205628506323704E-2</c:v>
                </c:pt>
                <c:pt idx="976">
                  <c:v>5.2330423217759936E-2</c:v>
                </c:pt>
                <c:pt idx="977">
                  <c:v>6.5062502437984504E-2</c:v>
                </c:pt>
                <c:pt idx="978">
                  <c:v>6.0650340992888241E-2</c:v>
                </c:pt>
                <c:pt idx="979">
                  <c:v>6.2229351407043554E-2</c:v>
                </c:pt>
                <c:pt idx="980">
                  <c:v>6.3883569640269533E-2</c:v>
                </c:pt>
                <c:pt idx="981">
                  <c:v>6.7073027024665777E-2</c:v>
                </c:pt>
                <c:pt idx="982">
                  <c:v>6.351548076091329E-2</c:v>
                </c:pt>
                <c:pt idx="983">
                  <c:v>6.2004063886268224E-2</c:v>
                </c:pt>
                <c:pt idx="984">
                  <c:v>5.9491286490057416E-2</c:v>
                </c:pt>
                <c:pt idx="985">
                  <c:v>5.4555713833816077E-2</c:v>
                </c:pt>
                <c:pt idx="986">
                  <c:v>5.3408213660607884E-2</c:v>
                </c:pt>
                <c:pt idx="987">
                  <c:v>4.5714652717939286E-2</c:v>
                </c:pt>
                <c:pt idx="988">
                  <c:v>4.2030133263734726E-2</c:v>
                </c:pt>
                <c:pt idx="989">
                  <c:v>3.9332775969217693E-2</c:v>
                </c:pt>
                <c:pt idx="990">
                  <c:v>4.3004517742165405E-2</c:v>
                </c:pt>
                <c:pt idx="991">
                  <c:v>3.9927754022018203E-2</c:v>
                </c:pt>
                <c:pt idx="992">
                  <c:v>3.5938558834518131E-2</c:v>
                </c:pt>
                <c:pt idx="993">
                  <c:v>3.7077949377218644E-2</c:v>
                </c:pt>
                <c:pt idx="994">
                  <c:v>2.93324734455086E-2</c:v>
                </c:pt>
                <c:pt idx="995">
                  <c:v>1.9490888444620769E-2</c:v>
                </c:pt>
                <c:pt idx="996">
                  <c:v>1.9105600436870485E-2</c:v>
                </c:pt>
                <c:pt idx="997">
                  <c:v>1.4784791956949928E-2</c:v>
                </c:pt>
                <c:pt idx="998">
                  <c:v>1.8174328923066696E-2</c:v>
                </c:pt>
                <c:pt idx="999">
                  <c:v>1.3271051207197737E-2</c:v>
                </c:pt>
                <c:pt idx="1000">
                  <c:v>9.7521354700363938E-3</c:v>
                </c:pt>
                <c:pt idx="1001">
                  <c:v>1.0241767263041157E-2</c:v>
                </c:pt>
                <c:pt idx="1002">
                  <c:v>-4.1098886598833761E-3</c:v>
                </c:pt>
                <c:pt idx="1003">
                  <c:v>-5.4012445004665288E-3</c:v>
                </c:pt>
                <c:pt idx="1004">
                  <c:v>-1.7911259418344261E-2</c:v>
                </c:pt>
                <c:pt idx="1005">
                  <c:v>-1.8677021970306407E-2</c:v>
                </c:pt>
                <c:pt idx="1006">
                  <c:v>-1.7486151928497673E-2</c:v>
                </c:pt>
                <c:pt idx="1007">
                  <c:v>-2.4301671336380282E-2</c:v>
                </c:pt>
                <c:pt idx="1008">
                  <c:v>-1.8864054150287135E-2</c:v>
                </c:pt>
                <c:pt idx="1009">
                  <c:v>-1.1025356076853399E-2</c:v>
                </c:pt>
                <c:pt idx="1010">
                  <c:v>-4.5504076457361098E-3</c:v>
                </c:pt>
                <c:pt idx="1011">
                  <c:v>-1.4737173320411578E-3</c:v>
                </c:pt>
                <c:pt idx="1012">
                  <c:v>1.6812778111291449E-3</c:v>
                </c:pt>
                <c:pt idx="1013">
                  <c:v>7.3938674110650693E-3</c:v>
                </c:pt>
                <c:pt idx="1014">
                  <c:v>8.826678789106257E-3</c:v>
                </c:pt>
                <c:pt idx="1015">
                  <c:v>1.1644339635566991E-3</c:v>
                </c:pt>
                <c:pt idx="1016">
                  <c:v>-3.5783980309104235E-3</c:v>
                </c:pt>
                <c:pt idx="1017">
                  <c:v>-3.9574346167382535E-3</c:v>
                </c:pt>
                <c:pt idx="1018">
                  <c:v>-4.7178289747444868E-3</c:v>
                </c:pt>
                <c:pt idx="1019">
                  <c:v>-7.6276418866860762E-3</c:v>
                </c:pt>
                <c:pt idx="1020">
                  <c:v>-2.5618354477954242E-3</c:v>
                </c:pt>
                <c:pt idx="1021">
                  <c:v>2.592437680536408E-4</c:v>
                </c:pt>
                <c:pt idx="1022">
                  <c:v>3.9882532546866578E-3</c:v>
                </c:pt>
                <c:pt idx="1023">
                  <c:v>1.3702530765684617E-3</c:v>
                </c:pt>
                <c:pt idx="1024">
                  <c:v>7.9345916621620383E-3</c:v>
                </c:pt>
                <c:pt idx="1025">
                  <c:v>8.6263445565616381E-3</c:v>
                </c:pt>
                <c:pt idx="1026">
                  <c:v>9.1513028013185949E-3</c:v>
                </c:pt>
                <c:pt idx="1027">
                  <c:v>1.2362925237877076E-2</c:v>
                </c:pt>
                <c:pt idx="1028">
                  <c:v>1.6947825649275217E-2</c:v>
                </c:pt>
                <c:pt idx="1029">
                  <c:v>1.4213109809648961E-2</c:v>
                </c:pt>
                <c:pt idx="1030">
                  <c:v>6.4701391541640563E-3</c:v>
                </c:pt>
                <c:pt idx="1031">
                  <c:v>8.8313367663431785E-3</c:v>
                </c:pt>
                <c:pt idx="1032">
                  <c:v>8.4971228625101425E-3</c:v>
                </c:pt>
                <c:pt idx="1033">
                  <c:v>3.1112329418118145E-3</c:v>
                </c:pt>
                <c:pt idx="1034">
                  <c:v>1.4465603124342863E-3</c:v>
                </c:pt>
                <c:pt idx="1035">
                  <c:v>-2.9253465261367406E-3</c:v>
                </c:pt>
                <c:pt idx="1036">
                  <c:v>-6.4978114809480791E-3</c:v>
                </c:pt>
                <c:pt idx="1037">
                  <c:v>-7.400540538762046E-3</c:v>
                </c:pt>
                <c:pt idx="1038">
                  <c:v>-8.9977301168477908E-3</c:v>
                </c:pt>
                <c:pt idx="1039">
                  <c:v>-1.3463962733077928E-2</c:v>
                </c:pt>
                <c:pt idx="1040">
                  <c:v>-1.696053674621345E-2</c:v>
                </c:pt>
                <c:pt idx="1041">
                  <c:v>-1.9505750477637585E-2</c:v>
                </c:pt>
                <c:pt idx="1042">
                  <c:v>-1.7483992354818678E-2</c:v>
                </c:pt>
                <c:pt idx="1043">
                  <c:v>-1.9568667240287607E-2</c:v>
                </c:pt>
                <c:pt idx="1044">
                  <c:v>-1.9955839904050809E-2</c:v>
                </c:pt>
                <c:pt idx="1045">
                  <c:v>-1.6620547215195569E-2</c:v>
                </c:pt>
                <c:pt idx="1046">
                  <c:v>-1.6304351579122023E-2</c:v>
                </c:pt>
                <c:pt idx="1047">
                  <c:v>-1.7595530887084876E-2</c:v>
                </c:pt>
                <c:pt idx="1048">
                  <c:v>-1.5415698265139333E-2</c:v>
                </c:pt>
                <c:pt idx="1049">
                  <c:v>-1.5941026965365146E-2</c:v>
                </c:pt>
                <c:pt idx="1050">
                  <c:v>-1.3456310302258245E-2</c:v>
                </c:pt>
                <c:pt idx="1051">
                  <c:v>-5.8054064042935005E-3</c:v>
                </c:pt>
                <c:pt idx="1052">
                  <c:v>-9.2606794362447564E-3</c:v>
                </c:pt>
                <c:pt idx="1053">
                  <c:v>-1.4303948575783765E-2</c:v>
                </c:pt>
                <c:pt idx="1054">
                  <c:v>-2.1459103359379061E-2</c:v>
                </c:pt>
                <c:pt idx="1055">
                  <c:v>-2.2257490682950687E-2</c:v>
                </c:pt>
                <c:pt idx="1056">
                  <c:v>-1.4083634182609939E-2</c:v>
                </c:pt>
                <c:pt idx="1057">
                  <c:v>-1.6214990075949731E-2</c:v>
                </c:pt>
                <c:pt idx="1058">
                  <c:v>-1.2991180680528513E-2</c:v>
                </c:pt>
                <c:pt idx="1059">
                  <c:v>-1.1740790070504659E-2</c:v>
                </c:pt>
                <c:pt idx="1060">
                  <c:v>-1.7816016452339101E-2</c:v>
                </c:pt>
                <c:pt idx="1061">
                  <c:v>-1.4740741051939121E-2</c:v>
                </c:pt>
                <c:pt idx="1062">
                  <c:v>-1.0162954822191539E-2</c:v>
                </c:pt>
                <c:pt idx="1063">
                  <c:v>-4.5317445522932154E-3</c:v>
                </c:pt>
                <c:pt idx="1064">
                  <c:v>-5.2393350949162532E-3</c:v>
                </c:pt>
                <c:pt idx="1065">
                  <c:v>-3.5912343027859617E-3</c:v>
                </c:pt>
                <c:pt idx="1066">
                  <c:v>-3.307193057304203E-3</c:v>
                </c:pt>
                <c:pt idx="1067">
                  <c:v>6.3442864020779588E-4</c:v>
                </c:pt>
                <c:pt idx="1068">
                  <c:v>5.7220356743100664E-3</c:v>
                </c:pt>
                <c:pt idx="1069">
                  <c:v>2.5940412904720378E-2</c:v>
                </c:pt>
                <c:pt idx="1070">
                  <c:v>1.7452348354977665E-2</c:v>
                </c:pt>
                <c:pt idx="1071">
                  <c:v>9.3953177253585096E-3</c:v>
                </c:pt>
                <c:pt idx="1072">
                  <c:v>1.4676750730745369E-2</c:v>
                </c:pt>
                <c:pt idx="1073">
                  <c:v>1.9440113393062064E-2</c:v>
                </c:pt>
                <c:pt idx="1074">
                  <c:v>2.9125324744137426E-2</c:v>
                </c:pt>
                <c:pt idx="1075">
                  <c:v>3.3728540017317288E-2</c:v>
                </c:pt>
                <c:pt idx="1076">
                  <c:v>3.3382018596808227E-2</c:v>
                </c:pt>
                <c:pt idx="1077">
                  <c:v>3.5624783493379275E-2</c:v>
                </c:pt>
                <c:pt idx="1078">
                  <c:v>4.8090630278120772E-2</c:v>
                </c:pt>
                <c:pt idx="1079">
                  <c:v>4.3342670261705574E-2</c:v>
                </c:pt>
                <c:pt idx="1080">
                  <c:v>3.8392226999519385E-2</c:v>
                </c:pt>
                <c:pt idx="1081">
                  <c:v>3.4934025692812898E-2</c:v>
                </c:pt>
                <c:pt idx="1082">
                  <c:v>3.8153018388995097E-2</c:v>
                </c:pt>
                <c:pt idx="1083">
                  <c:v>3.7224347018744774E-2</c:v>
                </c:pt>
                <c:pt idx="1084">
                  <c:v>3.4245515315604713E-2</c:v>
                </c:pt>
                <c:pt idx="1085">
                  <c:v>3.1970662043910081E-2</c:v>
                </c:pt>
                <c:pt idx="1086">
                  <c:v>3.2528875019669168E-2</c:v>
                </c:pt>
                <c:pt idx="1087">
                  <c:v>3.850986765538611E-2</c:v>
                </c:pt>
                <c:pt idx="1088">
                  <c:v>3.1739608521460516E-2</c:v>
                </c:pt>
                <c:pt idx="1089">
                  <c:v>3.5204416367994984E-2</c:v>
                </c:pt>
                <c:pt idx="1090">
                  <c:v>3.40417797232897E-2</c:v>
                </c:pt>
                <c:pt idx="1091">
                  <c:v>2.8631233959087954E-2</c:v>
                </c:pt>
                <c:pt idx="1092">
                  <c:v>2.3203019628615817E-2</c:v>
                </c:pt>
                <c:pt idx="1093">
                  <c:v>1.6938770696158234E-2</c:v>
                </c:pt>
                <c:pt idx="1094">
                  <c:v>8.3180863107111813E-3</c:v>
                </c:pt>
                <c:pt idx="1095">
                  <c:v>1.0842001405508395E-2</c:v>
                </c:pt>
                <c:pt idx="1096">
                  <c:v>1.0680512080406213E-2</c:v>
                </c:pt>
                <c:pt idx="1097">
                  <c:v>7.9567715930304317E-3</c:v>
                </c:pt>
                <c:pt idx="1098">
                  <c:v>6.276945536495937E-3</c:v>
                </c:pt>
                <c:pt idx="1099">
                  <c:v>-2.4352793035765652E-3</c:v>
                </c:pt>
                <c:pt idx="1100">
                  <c:v>2.9736614671507233E-3</c:v>
                </c:pt>
                <c:pt idx="1101">
                  <c:v>2.9111313618389589E-3</c:v>
                </c:pt>
                <c:pt idx="1102">
                  <c:v>1.1524754021610129E-3</c:v>
                </c:pt>
                <c:pt idx="1103">
                  <c:v>-7.4896932747869904E-4</c:v>
                </c:pt>
                <c:pt idx="1104">
                  <c:v>5.3056530980899463E-4</c:v>
                </c:pt>
                <c:pt idx="1105">
                  <c:v>5.8905625686840324E-3</c:v>
                </c:pt>
                <c:pt idx="1106">
                  <c:v>8.9233537542338093E-3</c:v>
                </c:pt>
                <c:pt idx="1107">
                  <c:v>1.3980105737376625E-2</c:v>
                </c:pt>
                <c:pt idx="1108">
                  <c:v>1.9238124259441158E-2</c:v>
                </c:pt>
                <c:pt idx="1109">
                  <c:v>2.5217764138149801E-2</c:v>
                </c:pt>
                <c:pt idx="1110">
                  <c:v>2.5894394818781308E-2</c:v>
                </c:pt>
                <c:pt idx="1111">
                  <c:v>2.5623469553348266E-2</c:v>
                </c:pt>
                <c:pt idx="1112">
                  <c:v>2.7550546133021658E-2</c:v>
                </c:pt>
                <c:pt idx="1113">
                  <c:v>2.5114217910059966E-2</c:v>
                </c:pt>
                <c:pt idx="1114">
                  <c:v>3.2052244565504595E-2</c:v>
                </c:pt>
                <c:pt idx="1115">
                  <c:v>3.9453685492484514E-2</c:v>
                </c:pt>
                <c:pt idx="1116">
                  <c:v>3.6245420883490032E-2</c:v>
                </c:pt>
                <c:pt idx="1117">
                  <c:v>3.4266806171403763E-2</c:v>
                </c:pt>
                <c:pt idx="1118">
                  <c:v>3.0754328686932397E-2</c:v>
                </c:pt>
                <c:pt idx="1119">
                  <c:v>3.5543707862148666E-2</c:v>
                </c:pt>
                <c:pt idx="1120">
                  <c:v>4.1501317419595063E-2</c:v>
                </c:pt>
                <c:pt idx="1121">
                  <c:v>3.9735078894171716E-2</c:v>
                </c:pt>
                <c:pt idx="1122">
                  <c:v>4.784192630975892E-2</c:v>
                </c:pt>
                <c:pt idx="1123">
                  <c:v>5.561110320432705E-2</c:v>
                </c:pt>
                <c:pt idx="1124">
                  <c:v>6.6808299191281173E-2</c:v>
                </c:pt>
                <c:pt idx="1125">
                  <c:v>6.2467219932983209E-2</c:v>
                </c:pt>
                <c:pt idx="1126">
                  <c:v>5.7734055344378143E-2</c:v>
                </c:pt>
                <c:pt idx="1127">
                  <c:v>6.4721465400528144E-2</c:v>
                </c:pt>
                <c:pt idx="1128">
                  <c:v>5.9263774100069888E-2</c:v>
                </c:pt>
                <c:pt idx="1129">
                  <c:v>5.556520099076212E-2</c:v>
                </c:pt>
                <c:pt idx="1130">
                  <c:v>4.9254574278869478E-2</c:v>
                </c:pt>
                <c:pt idx="1131">
                  <c:v>4.2468114903203125E-2</c:v>
                </c:pt>
                <c:pt idx="1132">
                  <c:v>3.5903756695798705E-2</c:v>
                </c:pt>
                <c:pt idx="1133">
                  <c:v>3.2429181105748217E-2</c:v>
                </c:pt>
                <c:pt idx="1134">
                  <c:v>3.3706163017306556E-2</c:v>
                </c:pt>
                <c:pt idx="1135">
                  <c:v>3.6994744953170011E-2</c:v>
                </c:pt>
                <c:pt idx="1136">
                  <c:v>3.5781642507579425E-2</c:v>
                </c:pt>
                <c:pt idx="1137">
                  <c:v>3.3232411378563365E-2</c:v>
                </c:pt>
                <c:pt idx="1138">
                  <c:v>3.5222529586520279E-2</c:v>
                </c:pt>
                <c:pt idx="1139">
                  <c:v>3.8804666374386843E-2</c:v>
                </c:pt>
                <c:pt idx="1140">
                  <c:v>3.1162954822944178E-2</c:v>
                </c:pt>
                <c:pt idx="1141">
                  <c:v>2.8976468414180889E-2</c:v>
                </c:pt>
                <c:pt idx="1142">
                  <c:v>2.8553352179974123E-2</c:v>
                </c:pt>
                <c:pt idx="1143">
                  <c:v>2.8069814654801961E-2</c:v>
                </c:pt>
                <c:pt idx="1144">
                  <c:v>2.9573471506505689E-2</c:v>
                </c:pt>
                <c:pt idx="1145">
                  <c:v>3.285783452894897E-2</c:v>
                </c:pt>
                <c:pt idx="1146">
                  <c:v>2.4748797330377048E-2</c:v>
                </c:pt>
                <c:pt idx="1147">
                  <c:v>2.7293317971599729E-2</c:v>
                </c:pt>
                <c:pt idx="1148">
                  <c:v>2.544785868139221E-2</c:v>
                </c:pt>
                <c:pt idx="1149">
                  <c:v>2.989284193198638E-2</c:v>
                </c:pt>
                <c:pt idx="1150">
                  <c:v>3.3568200594952025E-2</c:v>
                </c:pt>
                <c:pt idx="1151">
                  <c:v>3.3451821326140774E-2</c:v>
                </c:pt>
                <c:pt idx="1152">
                  <c:v>3.821560058372353E-2</c:v>
                </c:pt>
                <c:pt idx="1153">
                  <c:v>4.7574522488393445E-2</c:v>
                </c:pt>
                <c:pt idx="1154">
                  <c:v>5.1821921218853095E-2</c:v>
                </c:pt>
                <c:pt idx="1155">
                  <c:v>5.8454312876244696E-2</c:v>
                </c:pt>
                <c:pt idx="1156">
                  <c:v>6.1989949605663064E-2</c:v>
                </c:pt>
                <c:pt idx="1157">
                  <c:v>6.56117222335455E-2</c:v>
                </c:pt>
                <c:pt idx="1158">
                  <c:v>6.749183514368351E-2</c:v>
                </c:pt>
                <c:pt idx="1159">
                  <c:v>7.8240163658682027E-2</c:v>
                </c:pt>
                <c:pt idx="1160">
                  <c:v>8.086677755402305E-2</c:v>
                </c:pt>
                <c:pt idx="1161">
                  <c:v>6.8592480955923296E-2</c:v>
                </c:pt>
                <c:pt idx="1162">
                  <c:v>4.8293395638936643E-2</c:v>
                </c:pt>
                <c:pt idx="1163">
                  <c:v>4.6920939425220798E-2</c:v>
                </c:pt>
                <c:pt idx="1164">
                  <c:v>5.1000632449886396E-2</c:v>
                </c:pt>
                <c:pt idx="1165">
                  <c:v>5.1935687333127811E-2</c:v>
                </c:pt>
                <c:pt idx="1166">
                  <c:v>5.6183147689568003E-2</c:v>
                </c:pt>
                <c:pt idx="1167">
                  <c:v>5.16772349924981E-2</c:v>
                </c:pt>
                <c:pt idx="1168">
                  <c:v>4.4536322359323144E-2</c:v>
                </c:pt>
                <c:pt idx="1169">
                  <c:v>4.8197761812522444E-2</c:v>
                </c:pt>
                <c:pt idx="1170">
                  <c:v>4.7610153757736695E-2</c:v>
                </c:pt>
                <c:pt idx="1171">
                  <c:v>4.0940282643645798E-2</c:v>
                </c:pt>
                <c:pt idx="1172">
                  <c:v>4.0555990319419255E-2</c:v>
                </c:pt>
                <c:pt idx="1173">
                  <c:v>4.4896387524956394E-2</c:v>
                </c:pt>
                <c:pt idx="1174">
                  <c:v>4.8706212036520924E-2</c:v>
                </c:pt>
                <c:pt idx="1175">
                  <c:v>4.879300977259815E-2</c:v>
                </c:pt>
                <c:pt idx="1176">
                  <c:v>4.7343493410460846E-2</c:v>
                </c:pt>
                <c:pt idx="1177">
                  <c:v>5.2657828281112984E-2</c:v>
                </c:pt>
                <c:pt idx="1178">
                  <c:v>5.1095805147882256E-2</c:v>
                </c:pt>
                <c:pt idx="1179">
                  <c:v>5.0692359895050831E-2</c:v>
                </c:pt>
                <c:pt idx="1180">
                  <c:v>5.4643348115678503E-2</c:v>
                </c:pt>
                <c:pt idx="1181">
                  <c:v>5.40677288643443E-2</c:v>
                </c:pt>
                <c:pt idx="1182">
                  <c:v>5.354327816905835E-2</c:v>
                </c:pt>
                <c:pt idx="1183">
                  <c:v>5.3416714003914567E-2</c:v>
                </c:pt>
                <c:pt idx="1184">
                  <c:v>5.0855099121291492E-2</c:v>
                </c:pt>
                <c:pt idx="1185">
                  <c:v>4.7239433903501826E-2</c:v>
                </c:pt>
                <c:pt idx="1186">
                  <c:v>4.2472083687701279E-2</c:v>
                </c:pt>
                <c:pt idx="1187">
                  <c:v>4.2434658639549871E-2</c:v>
                </c:pt>
                <c:pt idx="1188">
                  <c:v>3.6581827653445753E-2</c:v>
                </c:pt>
                <c:pt idx="1189">
                  <c:v>2.0862650531764615E-2</c:v>
                </c:pt>
                <c:pt idx="1190">
                  <c:v>3.3207187981632691E-2</c:v>
                </c:pt>
                <c:pt idx="1191">
                  <c:v>4.4363277487514896E-2</c:v>
                </c:pt>
                <c:pt idx="1192">
                  <c:v>5.1365249221234421E-2</c:v>
                </c:pt>
                <c:pt idx="1193">
                  <c:v>4.8266128442107759E-2</c:v>
                </c:pt>
                <c:pt idx="1194">
                  <c:v>3.9935346977335362E-2</c:v>
                </c:pt>
                <c:pt idx="1195">
                  <c:v>2.3665318518752754E-2</c:v>
                </c:pt>
                <c:pt idx="1196">
                  <c:v>1.4337587097861704E-2</c:v>
                </c:pt>
                <c:pt idx="1197">
                  <c:v>5.7684783675111539E-3</c:v>
                </c:pt>
                <c:pt idx="1198">
                  <c:v>-3.7833269015177251E-3</c:v>
                </c:pt>
                <c:pt idx="1199">
                  <c:v>-3.9081828728737555E-4</c:v>
                </c:pt>
                <c:pt idx="1200">
                  <c:v>9.8263374324414343E-4</c:v>
                </c:pt>
                <c:pt idx="1201">
                  <c:v>1.1337362073904123E-2</c:v>
                </c:pt>
                <c:pt idx="1202">
                  <c:v>1.3006910555765971E-2</c:v>
                </c:pt>
                <c:pt idx="1203">
                  <c:v>1.0662689888106591E-2</c:v>
                </c:pt>
                <c:pt idx="1204">
                  <c:v>1.0553476772575454E-2</c:v>
                </c:pt>
                <c:pt idx="1205">
                  <c:v>1.576055720070646E-2</c:v>
                </c:pt>
                <c:pt idx="1206">
                  <c:v>1.4550904366626316E-2</c:v>
                </c:pt>
                <c:pt idx="1207">
                  <c:v>1.0640023460463777E-2</c:v>
                </c:pt>
                <c:pt idx="1208">
                  <c:v>1.6642073582963102E-2</c:v>
                </c:pt>
                <c:pt idx="1209">
                  <c:v>1.5649198389928509E-2</c:v>
                </c:pt>
                <c:pt idx="1210">
                  <c:v>2.2184674486334988E-2</c:v>
                </c:pt>
                <c:pt idx="1211">
                  <c:v>1.7960420488195572E-2</c:v>
                </c:pt>
                <c:pt idx="1212">
                  <c:v>2.6577617824560695E-2</c:v>
                </c:pt>
                <c:pt idx="1213">
                  <c:v>3.2116520220710543E-2</c:v>
                </c:pt>
                <c:pt idx="1214">
                  <c:v>3.9567898953202452E-2</c:v>
                </c:pt>
                <c:pt idx="1215">
                  <c:v>3.3888260187432406E-2</c:v>
                </c:pt>
                <c:pt idx="1216">
                  <c:v>3.6947326452568818E-2</c:v>
                </c:pt>
                <c:pt idx="1217">
                  <c:v>3.7200991083386148E-2</c:v>
                </c:pt>
                <c:pt idx="1218">
                  <c:v>3.8501758628064486E-2</c:v>
                </c:pt>
                <c:pt idx="1219">
                  <c:v>4.2591001249328686E-2</c:v>
                </c:pt>
                <c:pt idx="1220">
                  <c:v>3.3648007413479286E-2</c:v>
                </c:pt>
                <c:pt idx="1221">
                  <c:v>3.3577602902981729E-2</c:v>
                </c:pt>
                <c:pt idx="1222">
                  <c:v>3.6602913850261487E-2</c:v>
                </c:pt>
                <c:pt idx="1223">
                  <c:v>3.8306455699552489E-2</c:v>
                </c:pt>
                <c:pt idx="1224">
                  <c:v>3.3699674084152198E-2</c:v>
                </c:pt>
                <c:pt idx="1225">
                  <c:v>2.9214189058536011E-2</c:v>
                </c:pt>
                <c:pt idx="1226">
                  <c:v>2.6896977215846274E-2</c:v>
                </c:pt>
                <c:pt idx="1227">
                  <c:v>2.1903994944029614E-2</c:v>
                </c:pt>
                <c:pt idx="1228">
                  <c:v>1.9024150685995167E-2</c:v>
                </c:pt>
                <c:pt idx="1229">
                  <c:v>1.4698414281816286E-2</c:v>
                </c:pt>
                <c:pt idx="1230">
                  <c:v>9.7696883344413621E-3</c:v>
                </c:pt>
                <c:pt idx="1231">
                  <c:v>1.082230196245404E-2</c:v>
                </c:pt>
                <c:pt idx="1232">
                  <c:v>7.8853116191661687E-3</c:v>
                </c:pt>
                <c:pt idx="1233">
                  <c:v>9.5530350123678165E-3</c:v>
                </c:pt>
                <c:pt idx="1234">
                  <c:v>1.3693915773890453E-2</c:v>
                </c:pt>
                <c:pt idx="1235">
                  <c:v>1.4878215596203948E-2</c:v>
                </c:pt>
                <c:pt idx="1236">
                  <c:v>1.6449547291258027E-2</c:v>
                </c:pt>
                <c:pt idx="1237">
                  <c:v>2.3456302478775948E-2</c:v>
                </c:pt>
                <c:pt idx="1238">
                  <c:v>2.3010439212722611E-2</c:v>
                </c:pt>
                <c:pt idx="1239">
                  <c:v>2.1159558651675292E-2</c:v>
                </c:pt>
                <c:pt idx="1240">
                  <c:v>2.0045656726894956E-2</c:v>
                </c:pt>
                <c:pt idx="1241">
                  <c:v>2.2404226061395693E-2</c:v>
                </c:pt>
                <c:pt idx="1242">
                  <c:v>2.6132595141858506E-2</c:v>
                </c:pt>
                <c:pt idx="1243">
                  <c:v>2.3605269870752954E-2</c:v>
                </c:pt>
                <c:pt idx="1244">
                  <c:v>2.6326872980702243E-2</c:v>
                </c:pt>
                <c:pt idx="1245">
                  <c:v>3.102410448587678E-2</c:v>
                </c:pt>
                <c:pt idx="1246">
                  <c:v>3.4829130202914893E-2</c:v>
                </c:pt>
                <c:pt idx="1247">
                  <c:v>3.4137003316912162E-2</c:v>
                </c:pt>
                <c:pt idx="1248">
                  <c:v>3.2593481340591035E-2</c:v>
                </c:pt>
                <c:pt idx="1249">
                  <c:v>2.7748719150815893E-2</c:v>
                </c:pt>
                <c:pt idx="1250">
                  <c:v>2.7210117331521344E-2</c:v>
                </c:pt>
                <c:pt idx="1251">
                  <c:v>3.1612593287969837E-2</c:v>
                </c:pt>
                <c:pt idx="1252">
                  <c:v>3.3058201285523392E-2</c:v>
                </c:pt>
                <c:pt idx="1253">
                  <c:v>3.5058087317274556E-2</c:v>
                </c:pt>
                <c:pt idx="1254">
                  <c:v>3.6694071839605824E-2</c:v>
                </c:pt>
                <c:pt idx="1255">
                  <c:v>4.119765431034228E-2</c:v>
                </c:pt>
                <c:pt idx="1256">
                  <c:v>4.5206360260897194E-2</c:v>
                </c:pt>
                <c:pt idx="1257">
                  <c:v>4.4526456355280519E-2</c:v>
                </c:pt>
                <c:pt idx="1258">
                  <c:v>4.2751363847489676E-2</c:v>
                </c:pt>
                <c:pt idx="1259">
                  <c:v>4.2832981001520887E-2</c:v>
                </c:pt>
                <c:pt idx="1260">
                  <c:v>4.2480355920957003E-2</c:v>
                </c:pt>
                <c:pt idx="1261">
                  <c:v>4.7645789759629631E-2</c:v>
                </c:pt>
                <c:pt idx="1262">
                  <c:v>5.1074459901100377E-2</c:v>
                </c:pt>
                <c:pt idx="1263">
                  <c:v>5.3718466440071611E-2</c:v>
                </c:pt>
                <c:pt idx="1264">
                  <c:v>5.4562367058532679E-2</c:v>
                </c:pt>
                <c:pt idx="1265">
                  <c:v>5.3304323033287693E-2</c:v>
                </c:pt>
                <c:pt idx="1266">
                  <c:v>5.4777253836894912E-2</c:v>
                </c:pt>
                <c:pt idx="1267">
                  <c:v>5.4899016912395293E-2</c:v>
                </c:pt>
                <c:pt idx="1268">
                  <c:v>5.9270021354904889E-2</c:v>
                </c:pt>
                <c:pt idx="1269">
                  <c:v>6.1770687259733004E-2</c:v>
                </c:pt>
                <c:pt idx="1270">
                  <c:v>6.2261305373374931E-2</c:v>
                </c:pt>
                <c:pt idx="1271">
                  <c:v>6.3597247789051403E-2</c:v>
                </c:pt>
                <c:pt idx="1272">
                  <c:v>6.2441364226372809E-2</c:v>
                </c:pt>
                <c:pt idx="1273">
                  <c:v>5.7824774339406471E-2</c:v>
                </c:pt>
                <c:pt idx="1274">
                  <c:v>5.4554271426281442E-2</c:v>
                </c:pt>
                <c:pt idx="1275">
                  <c:v>4.7658223629370777E-2</c:v>
                </c:pt>
                <c:pt idx="1276">
                  <c:v>5.1758542571157307E-2</c:v>
                </c:pt>
                <c:pt idx="1277">
                  <c:v>5.2614188003446749E-2</c:v>
                </c:pt>
                <c:pt idx="1278">
                  <c:v>5.3136838550637888E-2</c:v>
                </c:pt>
                <c:pt idx="1279">
                  <c:v>4.5259552910694278E-2</c:v>
                </c:pt>
                <c:pt idx="1280">
                  <c:v>4.4935715242793384E-2</c:v>
                </c:pt>
                <c:pt idx="1281">
                  <c:v>5.9035902050505351E-2</c:v>
                </c:pt>
                <c:pt idx="1282">
                  <c:v>7.6196074482871801E-2</c:v>
                </c:pt>
                <c:pt idx="1283">
                  <c:v>7.950721264687588E-2</c:v>
                </c:pt>
                <c:pt idx="1284">
                  <c:v>7.5382833416655748E-2</c:v>
                </c:pt>
                <c:pt idx="1285">
                  <c:v>8.2475655379907531E-2</c:v>
                </c:pt>
                <c:pt idx="1286">
                  <c:v>8.4510782376426175E-2</c:v>
                </c:pt>
                <c:pt idx="1287">
                  <c:v>8.7085958470887403E-2</c:v>
                </c:pt>
                <c:pt idx="1288">
                  <c:v>8.7160939872461762E-2</c:v>
                </c:pt>
                <c:pt idx="1289">
                  <c:v>8.0896010983244171E-2</c:v>
                </c:pt>
                <c:pt idx="1290">
                  <c:v>8.5298990085811432E-2</c:v>
                </c:pt>
                <c:pt idx="1291">
                  <c:v>7.6975841847134463E-2</c:v>
                </c:pt>
                <c:pt idx="1292">
                  <c:v>6.7020581874763119E-2</c:v>
                </c:pt>
                <c:pt idx="1293">
                  <c:v>6.350892950989051E-2</c:v>
                </c:pt>
                <c:pt idx="1294">
                  <c:v>7.954838704140621E-2</c:v>
                </c:pt>
                <c:pt idx="1295">
                  <c:v>7.9354939953788728E-2</c:v>
                </c:pt>
                <c:pt idx="1296">
                  <c:v>8.2198963659877444E-2</c:v>
                </c:pt>
                <c:pt idx="1297">
                  <c:v>8.0593767781895309E-2</c:v>
                </c:pt>
                <c:pt idx="1298">
                  <c:v>8.5091401322154647E-2</c:v>
                </c:pt>
                <c:pt idx="1299">
                  <c:v>8.7031151982055466E-2</c:v>
                </c:pt>
                <c:pt idx="1300">
                  <c:v>8.7821168811208494E-2</c:v>
                </c:pt>
                <c:pt idx="1301">
                  <c:v>9.0515022421703062E-2</c:v>
                </c:pt>
                <c:pt idx="1302">
                  <c:v>9.3600633220379592E-2</c:v>
                </c:pt>
                <c:pt idx="1303">
                  <c:v>8.4684317112984298E-2</c:v>
                </c:pt>
                <c:pt idx="1304">
                  <c:v>8.2930179411956795E-2</c:v>
                </c:pt>
                <c:pt idx="1305">
                  <c:v>8.4137426168809926E-2</c:v>
                </c:pt>
                <c:pt idx="1306">
                  <c:v>9.4614596569684961E-2</c:v>
                </c:pt>
                <c:pt idx="1307">
                  <c:v>9.7024536862284405E-2</c:v>
                </c:pt>
                <c:pt idx="1308">
                  <c:v>9.9929454281992403E-2</c:v>
                </c:pt>
                <c:pt idx="1309">
                  <c:v>9.7214126519219901E-2</c:v>
                </c:pt>
                <c:pt idx="1310">
                  <c:v>9.5899254229184328E-2</c:v>
                </c:pt>
                <c:pt idx="1311">
                  <c:v>9.4021068292623911E-2</c:v>
                </c:pt>
                <c:pt idx="1312">
                  <c:v>9.0352262901841396E-2</c:v>
                </c:pt>
                <c:pt idx="1313">
                  <c:v>8.9873736084387312E-2</c:v>
                </c:pt>
                <c:pt idx="1314">
                  <c:v>9.0548503198088159E-2</c:v>
                </c:pt>
                <c:pt idx="1315">
                  <c:v>9.765917303942917E-2</c:v>
                </c:pt>
                <c:pt idx="1316">
                  <c:v>0.10061948656029873</c:v>
                </c:pt>
                <c:pt idx="1317">
                  <c:v>9.8138526415227467E-2</c:v>
                </c:pt>
                <c:pt idx="1318">
                  <c:v>9.6263230131275357E-2</c:v>
                </c:pt>
                <c:pt idx="1319">
                  <c:v>8.5823393284677918E-2</c:v>
                </c:pt>
                <c:pt idx="1320">
                  <c:v>8.6652961701283449E-2</c:v>
                </c:pt>
                <c:pt idx="1321">
                  <c:v>7.3155234464910679E-2</c:v>
                </c:pt>
                <c:pt idx="1322">
                  <c:v>5.5716815598168212E-2</c:v>
                </c:pt>
                <c:pt idx="1323">
                  <c:v>5.6559474460774473E-2</c:v>
                </c:pt>
                <c:pt idx="1324">
                  <c:v>6.6267758405489374E-2</c:v>
                </c:pt>
                <c:pt idx="1325">
                  <c:v>6.102435407388751E-2</c:v>
                </c:pt>
                <c:pt idx="1326">
                  <c:v>5.7175586637186138E-2</c:v>
                </c:pt>
                <c:pt idx="1327">
                  <c:v>5.2645581321886459E-2</c:v>
                </c:pt>
                <c:pt idx="1328">
                  <c:v>3.9884316919208018E-2</c:v>
                </c:pt>
                <c:pt idx="1329">
                  <c:v>4.2951075294644259E-2</c:v>
                </c:pt>
                <c:pt idx="1330">
                  <c:v>5.0140611899436305E-2</c:v>
                </c:pt>
                <c:pt idx="1331">
                  <c:v>5.7077411249449872E-2</c:v>
                </c:pt>
                <c:pt idx="1332">
                  <c:v>4.9112000818373636E-2</c:v>
                </c:pt>
                <c:pt idx="1333">
                  <c:v>4.2827304764219143E-2</c:v>
                </c:pt>
                <c:pt idx="1334">
                  <c:v>5.1035374650866938E-2</c:v>
                </c:pt>
                <c:pt idx="1335">
                  <c:v>4.6853181498857532E-2</c:v>
                </c:pt>
                <c:pt idx="1336">
                  <c:v>4.1928919096819506E-2</c:v>
                </c:pt>
                <c:pt idx="1337">
                  <c:v>3.6018291833967764E-2</c:v>
                </c:pt>
                <c:pt idx="1338">
                  <c:v>2.2666621875571336E-2</c:v>
                </c:pt>
                <c:pt idx="1339">
                  <c:v>2.1697161905526618E-2</c:v>
                </c:pt>
                <c:pt idx="1340">
                  <c:v>1.4249638927645636E-2</c:v>
                </c:pt>
                <c:pt idx="1341">
                  <c:v>1.3576897142048461E-2</c:v>
                </c:pt>
                <c:pt idx="1342">
                  <c:v>1.6588774654966887E-2</c:v>
                </c:pt>
                <c:pt idx="1343">
                  <c:v>1.2858212850147321E-2</c:v>
                </c:pt>
                <c:pt idx="1344">
                  <c:v>1.4167944770146379E-2</c:v>
                </c:pt>
                <c:pt idx="1345">
                  <c:v>6.8204406182288402E-3</c:v>
                </c:pt>
                <c:pt idx="1346">
                  <c:v>7.5376161269853359E-3</c:v>
                </c:pt>
                <c:pt idx="1347">
                  <c:v>1.6010487837492926E-2</c:v>
                </c:pt>
                <c:pt idx="1348">
                  <c:v>1.7045609469855449E-2</c:v>
                </c:pt>
                <c:pt idx="1349">
                  <c:v>2.0810331241079005E-2</c:v>
                </c:pt>
                <c:pt idx="1350">
                  <c:v>2.8517710363876514E-2</c:v>
                </c:pt>
                <c:pt idx="1351">
                  <c:v>3.1631173714314453E-2</c:v>
                </c:pt>
                <c:pt idx="1352">
                  <c:v>3.4654188116997497E-2</c:v>
                </c:pt>
                <c:pt idx="1353">
                  <c:v>3.6007839202910175E-2</c:v>
                </c:pt>
                <c:pt idx="1354">
                  <c:v>3.4379283184674314E-2</c:v>
                </c:pt>
                <c:pt idx="1355">
                  <c:v>3.6169517650955996E-2</c:v>
                </c:pt>
                <c:pt idx="1356">
                  <c:v>3.8792771451257702E-2</c:v>
                </c:pt>
                <c:pt idx="1357">
                  <c:v>3.786052968950937E-2</c:v>
                </c:pt>
                <c:pt idx="1358">
                  <c:v>3.1757245685266833E-2</c:v>
                </c:pt>
                <c:pt idx="1359">
                  <c:v>3.7484385484430005E-2</c:v>
                </c:pt>
                <c:pt idx="1360">
                  <c:v>3.526924832807099E-2</c:v>
                </c:pt>
                <c:pt idx="1361">
                  <c:v>3.8022326474313139E-2</c:v>
                </c:pt>
                <c:pt idx="1362">
                  <c:v>3.2962511635921565E-2</c:v>
                </c:pt>
                <c:pt idx="1363">
                  <c:v>2.7011227890002321E-2</c:v>
                </c:pt>
                <c:pt idx="1364">
                  <c:v>2.646131889149661E-2</c:v>
                </c:pt>
                <c:pt idx="1365">
                  <c:v>2.5023588578074074E-2</c:v>
                </c:pt>
                <c:pt idx="1366">
                  <c:v>2.9989804066309578E-2</c:v>
                </c:pt>
                <c:pt idx="1367">
                  <c:v>3.5816430252072928E-2</c:v>
                </c:pt>
                <c:pt idx="1368">
                  <c:v>3.2144250661912288E-2</c:v>
                </c:pt>
                <c:pt idx="1369">
                  <c:v>3.2011791439076509E-2</c:v>
                </c:pt>
                <c:pt idx="1370">
                  <c:v>3.4047719799751297E-2</c:v>
                </c:pt>
                <c:pt idx="1371">
                  <c:v>2.7915013555141366E-2</c:v>
                </c:pt>
                <c:pt idx="1372">
                  <c:v>2.7563031924649595E-2</c:v>
                </c:pt>
                <c:pt idx="1373">
                  <c:v>2.9039085538850706E-2</c:v>
                </c:pt>
                <c:pt idx="1374">
                  <c:v>2.808023178738539E-2</c:v>
                </c:pt>
                <c:pt idx="1375">
                  <c:v>2.7108610709285275E-2</c:v>
                </c:pt>
                <c:pt idx="1376">
                  <c:v>2.5367544207390846E-2</c:v>
                </c:pt>
                <c:pt idx="1377">
                  <c:v>2.5148071272240946E-2</c:v>
                </c:pt>
                <c:pt idx="1378">
                  <c:v>2.8467605094139925E-2</c:v>
                </c:pt>
                <c:pt idx="1379">
                  <c:v>2.8431856988624826E-2</c:v>
                </c:pt>
                <c:pt idx="1380">
                  <c:v>2.9966587428123637E-2</c:v>
                </c:pt>
                <c:pt idx="1381">
                  <c:v>2.3950091689854069E-2</c:v>
                </c:pt>
                <c:pt idx="1382">
                  <c:v>2.3506694694371832E-2</c:v>
                </c:pt>
                <c:pt idx="1383">
                  <c:v>2.4645383721551228E-2</c:v>
                </c:pt>
                <c:pt idx="1384">
                  <c:v>2.0705006841682749E-2</c:v>
                </c:pt>
                <c:pt idx="1385">
                  <c:v>1.5339415889510821E-2</c:v>
                </c:pt>
                <c:pt idx="1386">
                  <c:v>2.0122902512688334E-2</c:v>
                </c:pt>
                <c:pt idx="1387">
                  <c:v>1.9485051744171589E-2</c:v>
                </c:pt>
                <c:pt idx="1388">
                  <c:v>1.745232533429375E-2</c:v>
                </c:pt>
                <c:pt idx="1389">
                  <c:v>1.9457091256971815E-2</c:v>
                </c:pt>
                <c:pt idx="1390">
                  <c:v>1.7929058595104852E-2</c:v>
                </c:pt>
                <c:pt idx="1391">
                  <c:v>1.7959676379797562E-2</c:v>
                </c:pt>
                <c:pt idx="1392">
                  <c:v>1.4975296648987557E-2</c:v>
                </c:pt>
                <c:pt idx="1393">
                  <c:v>1.3178187134879504E-2</c:v>
                </c:pt>
                <c:pt idx="1394">
                  <c:v>7.9925056717673471E-3</c:v>
                </c:pt>
                <c:pt idx="1395">
                  <c:v>1.5707905928178612E-2</c:v>
                </c:pt>
                <c:pt idx="1396">
                  <c:v>1.1942988054823633E-2</c:v>
                </c:pt>
                <c:pt idx="1397">
                  <c:v>1.1511395982381156E-2</c:v>
                </c:pt>
                <c:pt idx="1398">
                  <c:v>7.6455787570381961E-3</c:v>
                </c:pt>
                <c:pt idx="1399">
                  <c:v>-3.26783051681101E-4</c:v>
                </c:pt>
                <c:pt idx="1400">
                  <c:v>1.1800061641555892E-3</c:v>
                </c:pt>
                <c:pt idx="1401">
                  <c:v>4.1462977323409866E-3</c:v>
                </c:pt>
                <c:pt idx="1402">
                  <c:v>-1.6096632572455416E-3</c:v>
                </c:pt>
                <c:pt idx="1403">
                  <c:v>-2.7531698747786937E-3</c:v>
                </c:pt>
                <c:pt idx="1404">
                  <c:v>-1.0841964691372219E-2</c:v>
                </c:pt>
                <c:pt idx="1405">
                  <c:v>-1.8865426458453127E-2</c:v>
                </c:pt>
                <c:pt idx="1406">
                  <c:v>-2.922490612920936E-2</c:v>
                </c:pt>
                <c:pt idx="1407">
                  <c:v>-2.6668519930959977E-2</c:v>
                </c:pt>
                <c:pt idx="1408">
                  <c:v>-2.2073843400698845E-2</c:v>
                </c:pt>
                <c:pt idx="1409">
                  <c:v>-2.3370562118128824E-2</c:v>
                </c:pt>
                <c:pt idx="1410">
                  <c:v>-3.4319124015457225E-2</c:v>
                </c:pt>
                <c:pt idx="1411">
                  <c:v>-2.4968740315282067E-2</c:v>
                </c:pt>
                <c:pt idx="1412">
                  <c:v>-2.2298403089122676E-2</c:v>
                </c:pt>
                <c:pt idx="1413">
                  <c:v>-4.2650764901830618E-2</c:v>
                </c:pt>
                <c:pt idx="1414">
                  <c:v>-6.6411798084494933E-2</c:v>
                </c:pt>
                <c:pt idx="1415">
                  <c:v>-7.8761476433325761E-2</c:v>
                </c:pt>
                <c:pt idx="1416">
                  <c:v>-8.3996301291076603E-2</c:v>
                </c:pt>
                <c:pt idx="1417">
                  <c:v>-8.9432380587682103E-2</c:v>
                </c:pt>
                <c:pt idx="1418">
                  <c:v>-9.9816752534321429E-2</c:v>
                </c:pt>
                <c:pt idx="1419">
                  <c:v>-9.122952992929545E-2</c:v>
                </c:pt>
                <c:pt idx="1420">
                  <c:v>-8.4461634041627542E-2</c:v>
                </c:pt>
                <c:pt idx="1421">
                  <c:v>-7.998561927326342E-2</c:v>
                </c:pt>
                <c:pt idx="1422">
                  <c:v>-8.3373304153058214E-2</c:v>
                </c:pt>
                <c:pt idx="1423">
                  <c:v>-7.2908424540746752E-2</c:v>
                </c:pt>
                <c:pt idx="1424">
                  <c:v>-7.0178261056688118E-2</c:v>
                </c:pt>
                <c:pt idx="1425">
                  <c:v>-6.7977002560416278E-2</c:v>
                </c:pt>
                <c:pt idx="1426">
                  <c:v>-7.1695533066038264E-2</c:v>
                </c:pt>
                <c:pt idx="1427">
                  <c:v>-7.230408292616719E-2</c:v>
                </c:pt>
                <c:pt idx="1428">
                  <c:v>-7.232928144496853E-2</c:v>
                </c:pt>
                <c:pt idx="1429">
                  <c:v>-7.1829178472578747E-2</c:v>
                </c:pt>
                <c:pt idx="1430">
                  <c:v>-6.7452746522213003E-2</c:v>
                </c:pt>
                <c:pt idx="1431">
                  <c:v>-6.1617295885916024E-2</c:v>
                </c:pt>
                <c:pt idx="1432">
                  <c:v>-7.167051968314142E-2</c:v>
                </c:pt>
                <c:pt idx="1433">
                  <c:v>-7.7302093896189583E-2</c:v>
                </c:pt>
                <c:pt idx="1434">
                  <c:v>-7.9330975965062112E-2</c:v>
                </c:pt>
                <c:pt idx="1435">
                  <c:v>-8.019299423929771E-2</c:v>
                </c:pt>
                <c:pt idx="1436">
                  <c:v>-7.5919307640463618E-2</c:v>
                </c:pt>
                <c:pt idx="1437">
                  <c:v>-6.6602618357977428E-2</c:v>
                </c:pt>
                <c:pt idx="1438">
                  <c:v>-6.0989482448419396E-2</c:v>
                </c:pt>
                <c:pt idx="1439">
                  <c:v>-4.5290864464357816E-2</c:v>
                </c:pt>
                <c:pt idx="1440">
                  <c:v>-4.0700851589616671E-2</c:v>
                </c:pt>
                <c:pt idx="1441">
                  <c:v>-3.3191867815705378E-2</c:v>
                </c:pt>
                <c:pt idx="1442">
                  <c:v>-2.4412280020243093E-2</c:v>
                </c:pt>
                <c:pt idx="1443">
                  <c:v>-2.4095421375696535E-2</c:v>
                </c:pt>
                <c:pt idx="1444">
                  <c:v>-3.4459703095192751E-2</c:v>
                </c:pt>
                <c:pt idx="1445">
                  <c:v>-3.6212169048325027E-2</c:v>
                </c:pt>
                <c:pt idx="1446">
                  <c:v>-2.99236114993362E-2</c:v>
                </c:pt>
                <c:pt idx="1447">
                  <c:v>-4.2697651066019415E-2</c:v>
                </c:pt>
                <c:pt idx="1448">
                  <c:v>-3.2324971938093139E-2</c:v>
                </c:pt>
                <c:pt idx="1449">
                  <c:v>-2.9350879438221567E-2</c:v>
                </c:pt>
                <c:pt idx="1450">
                  <c:v>-3.4280884096136832E-2</c:v>
                </c:pt>
                <c:pt idx="1451">
                  <c:v>-3.7839438933119585E-2</c:v>
                </c:pt>
                <c:pt idx="1452">
                  <c:v>-3.2254503237635568E-2</c:v>
                </c:pt>
                <c:pt idx="1453">
                  <c:v>-2.33608814241415E-2</c:v>
                </c:pt>
                <c:pt idx="1454">
                  <c:v>-2.6239970786576583E-2</c:v>
                </c:pt>
                <c:pt idx="1455">
                  <c:v>-2.2935441430159242E-2</c:v>
                </c:pt>
                <c:pt idx="1456">
                  <c:v>-2.4877902683342334E-2</c:v>
                </c:pt>
                <c:pt idx="1457">
                  <c:v>-1.9397890030579124E-2</c:v>
                </c:pt>
                <c:pt idx="1458">
                  <c:v>-3.0065830992827003E-3</c:v>
                </c:pt>
                <c:pt idx="1459">
                  <c:v>4.1831869976238778E-3</c:v>
                </c:pt>
                <c:pt idx="1460">
                  <c:v>1.6221302259670889E-2</c:v>
                </c:pt>
                <c:pt idx="1461">
                  <c:v>1.731590524215143E-2</c:v>
                </c:pt>
                <c:pt idx="1462">
                  <c:v>5.9447710343791815E-3</c:v>
                </c:pt>
                <c:pt idx="1463">
                  <c:v>1.0305176004648642E-2</c:v>
                </c:pt>
                <c:pt idx="1464">
                  <c:v>1.6722063560063116E-2</c:v>
                </c:pt>
                <c:pt idx="1465">
                  <c:v>2.8213010556400242E-2</c:v>
                </c:pt>
                <c:pt idx="1466">
                  <c:v>3.042815000052923E-2</c:v>
                </c:pt>
                <c:pt idx="1467">
                  <c:v>2.3546956084987247E-2</c:v>
                </c:pt>
                <c:pt idx="1468">
                  <c:v>2.78550493852876E-2</c:v>
                </c:pt>
                <c:pt idx="1469">
                  <c:v>2.6435931614281261E-2</c:v>
                </c:pt>
                <c:pt idx="1470">
                  <c:v>2.6218727488510174E-2</c:v>
                </c:pt>
                <c:pt idx="1471">
                  <c:v>2.4297867141356511E-2</c:v>
                </c:pt>
                <c:pt idx="1472">
                  <c:v>2.4521326862774639E-2</c:v>
                </c:pt>
                <c:pt idx="1473">
                  <c:v>2.2894788294263613E-2</c:v>
                </c:pt>
                <c:pt idx="1474">
                  <c:v>2.6555922348548977E-2</c:v>
                </c:pt>
                <c:pt idx="1475">
                  <c:v>2.6944520944496064E-2</c:v>
                </c:pt>
                <c:pt idx="1476">
                  <c:v>2.3664069753712491E-2</c:v>
                </c:pt>
                <c:pt idx="1477">
                  <c:v>2.1771581279916408E-2</c:v>
                </c:pt>
                <c:pt idx="1478">
                  <c:v>2.8513975728188701E-2</c:v>
                </c:pt>
                <c:pt idx="1479">
                  <c:v>2.3367160065263182E-2</c:v>
                </c:pt>
                <c:pt idx="1480">
                  <c:v>2.346419022262447E-2</c:v>
                </c:pt>
                <c:pt idx="1481">
                  <c:v>2.4276434978551586E-2</c:v>
                </c:pt>
                <c:pt idx="1482">
                  <c:v>2.9736371976189391E-2</c:v>
                </c:pt>
                <c:pt idx="1483">
                  <c:v>3.1658266483277631E-2</c:v>
                </c:pt>
                <c:pt idx="1484">
                  <c:v>3.3011222020150166E-2</c:v>
                </c:pt>
                <c:pt idx="1485">
                  <c:v>2.8416157178603685E-2</c:v>
                </c:pt>
                <c:pt idx="1486">
                  <c:v>2.9045549396357062E-2</c:v>
                </c:pt>
                <c:pt idx="1487">
                  <c:v>2.5615037317855638E-2</c:v>
                </c:pt>
                <c:pt idx="1488">
                  <c:v>2.3118561811664273E-2</c:v>
                </c:pt>
                <c:pt idx="1489">
                  <c:v>2.5853920399318886E-2</c:v>
                </c:pt>
                <c:pt idx="1490">
                  <c:v>2.4184102144238384E-2</c:v>
                </c:pt>
                <c:pt idx="1491">
                  <c:v>2.8308395216326776E-2</c:v>
                </c:pt>
                <c:pt idx="1492">
                  <c:v>3.2185324066656973E-2</c:v>
                </c:pt>
                <c:pt idx="1493">
                  <c:v>3.2217598629028066E-2</c:v>
                </c:pt>
                <c:pt idx="1494">
                  <c:v>2.8528237140171164E-2</c:v>
                </c:pt>
                <c:pt idx="1495">
                  <c:v>2.3760586021508212E-2</c:v>
                </c:pt>
                <c:pt idx="1496">
                  <c:v>1.9322055612963185E-2</c:v>
                </c:pt>
                <c:pt idx="1497">
                  <c:v>2.3675058210329558E-2</c:v>
                </c:pt>
                <c:pt idx="1498">
                  <c:v>2.3909686440231503E-2</c:v>
                </c:pt>
                <c:pt idx="1499">
                  <c:v>2.10889952489548E-2</c:v>
                </c:pt>
                <c:pt idx="1500">
                  <c:v>1.1844633033349927E-2</c:v>
                </c:pt>
                <c:pt idx="1501">
                  <c:v>7.3800920433826356E-3</c:v>
                </c:pt>
                <c:pt idx="1502">
                  <c:v>1.2334797611961879E-2</c:v>
                </c:pt>
                <c:pt idx="1503">
                  <c:v>1.1726443676219667E-2</c:v>
                </c:pt>
                <c:pt idx="1504">
                  <c:v>1.1541744586285763E-2</c:v>
                </c:pt>
                <c:pt idx="1505">
                  <c:v>1.423043045224559E-2</c:v>
                </c:pt>
                <c:pt idx="1506">
                  <c:v>1.6037203255828025E-2</c:v>
                </c:pt>
                <c:pt idx="1507">
                  <c:v>1.7483479893707132E-2</c:v>
                </c:pt>
                <c:pt idx="1508">
                  <c:v>1.662058814355194E-2</c:v>
                </c:pt>
                <c:pt idx="1509">
                  <c:v>1.3755692230694283E-2</c:v>
                </c:pt>
                <c:pt idx="1510">
                  <c:v>1.7802413310633369E-2</c:v>
                </c:pt>
                <c:pt idx="1511">
                  <c:v>2.3376581458323997E-2</c:v>
                </c:pt>
                <c:pt idx="1512">
                  <c:v>2.2151269788402539E-2</c:v>
                </c:pt>
                <c:pt idx="1513">
                  <c:v>2.3598096028226712E-2</c:v>
                </c:pt>
                <c:pt idx="1514">
                  <c:v>3.0126782196297164E-2</c:v>
                </c:pt>
                <c:pt idx="1515">
                  <c:v>2.3143769016087612E-2</c:v>
                </c:pt>
                <c:pt idx="1516">
                  <c:v>2.1127401831532611E-2</c:v>
                </c:pt>
                <c:pt idx="1517">
                  <c:v>1.8989062829321668E-2</c:v>
                </c:pt>
                <c:pt idx="1518">
                  <c:v>2.1666208856826019E-2</c:v>
                </c:pt>
                <c:pt idx="1519">
                  <c:v>2.8328104671279331E-2</c:v>
                </c:pt>
                <c:pt idx="1520">
                  <c:v>2.8190923773860233E-2</c:v>
                </c:pt>
                <c:pt idx="1521">
                  <c:v>2.9511626676109293E-2</c:v>
                </c:pt>
                <c:pt idx="1522">
                  <c:v>3.9628668962643498E-2</c:v>
                </c:pt>
                <c:pt idx="1523">
                  <c:v>4.2364227234919394E-2</c:v>
                </c:pt>
                <c:pt idx="1524">
                  <c:v>5.956286620588136E-2</c:v>
                </c:pt>
                <c:pt idx="1525">
                  <c:v>6.0675513924708158E-2</c:v>
                </c:pt>
                <c:pt idx="1526">
                  <c:v>6.5485189161821999E-2</c:v>
                </c:pt>
                <c:pt idx="1527">
                  <c:v>5.8092421149740447E-2</c:v>
                </c:pt>
                <c:pt idx="1528">
                  <c:v>5.6800057706485552E-2</c:v>
                </c:pt>
                <c:pt idx="1529">
                  <c:v>6.1449141963390019E-2</c:v>
                </c:pt>
                <c:pt idx="1530">
                  <c:v>7.0673869351315366E-2</c:v>
                </c:pt>
                <c:pt idx="1531">
                  <c:v>7.2097588661554468E-2</c:v>
                </c:pt>
                <c:pt idx="1532">
                  <c:v>8.2055301653416901E-2</c:v>
                </c:pt>
                <c:pt idx="1533">
                  <c:v>0.10293769632474792</c:v>
                </c:pt>
                <c:pt idx="1534">
                  <c:v>0.11263151760455137</c:v>
                </c:pt>
                <c:pt idx="1535">
                  <c:v>0.11345392223106776</c:v>
                </c:pt>
                <c:pt idx="1536">
                  <c:v>0.11468759545183405</c:v>
                </c:pt>
                <c:pt idx="1537">
                  <c:v>0.12554989995088683</c:v>
                </c:pt>
                <c:pt idx="1538">
                  <c:v>0.13386331078905744</c:v>
                </c:pt>
                <c:pt idx="1539">
                  <c:v>0.12348341572717136</c:v>
                </c:pt>
                <c:pt idx="1540">
                  <c:v>0.11024201986158655</c:v>
                </c:pt>
                <c:pt idx="1541">
                  <c:v>0.10207092453749911</c:v>
                </c:pt>
                <c:pt idx="1542">
                  <c:v>0.10239443859877451</c:v>
                </c:pt>
                <c:pt idx="1543">
                  <c:v>9.0018657262849855E-2</c:v>
                </c:pt>
                <c:pt idx="1544">
                  <c:v>9.185172257302554E-2</c:v>
                </c:pt>
                <c:pt idx="1545">
                  <c:v>8.953812946541273E-2</c:v>
                </c:pt>
                <c:pt idx="1546">
                  <c:v>9.3059974367027509E-2</c:v>
                </c:pt>
                <c:pt idx="1547">
                  <c:v>9.2294745756575702E-2</c:v>
                </c:pt>
                <c:pt idx="1548">
                  <c:v>9.2494730524397273E-2</c:v>
                </c:pt>
                <c:pt idx="1549">
                  <c:v>9.3983157686755803E-2</c:v>
                </c:pt>
                <c:pt idx="1550">
                  <c:v>5.8378471575047719E-2</c:v>
                </c:pt>
                <c:pt idx="1551">
                  <c:v>5.5830349472141938E-2</c:v>
                </c:pt>
                <c:pt idx="1552">
                  <c:v>7.2797091136590497E-2</c:v>
                </c:pt>
                <c:pt idx="1553">
                  <c:v>8.6469644350654296E-2</c:v>
                </c:pt>
                <c:pt idx="1554">
                  <c:v>9.1201841943323592E-2</c:v>
                </c:pt>
                <c:pt idx="1555">
                  <c:v>9.9854154343506973E-2</c:v>
                </c:pt>
                <c:pt idx="1556">
                  <c:v>9.6335629924479749E-2</c:v>
                </c:pt>
                <c:pt idx="1557">
                  <c:v>9.5474344036518E-2</c:v>
                </c:pt>
                <c:pt idx="1558">
                  <c:v>9.6031270130113366E-2</c:v>
                </c:pt>
                <c:pt idx="1559">
                  <c:v>9.2689325855554561E-2</c:v>
                </c:pt>
                <c:pt idx="1560">
                  <c:v>9.2761166581074583E-2</c:v>
                </c:pt>
                <c:pt idx="1561">
                  <c:v>9.2334636587020569E-2</c:v>
                </c:pt>
                <c:pt idx="1562">
                  <c:v>9.9491410182732665E-2</c:v>
                </c:pt>
                <c:pt idx="1563">
                  <c:v>0.10356891388288991</c:v>
                </c:pt>
                <c:pt idx="1564">
                  <c:v>0.10608487479731199</c:v>
                </c:pt>
                <c:pt idx="1565">
                  <c:v>0.11285420192417162</c:v>
                </c:pt>
                <c:pt idx="1566">
                  <c:v>0.11103048752898514</c:v>
                </c:pt>
                <c:pt idx="1567">
                  <c:v>0.13179989995401131</c:v>
                </c:pt>
                <c:pt idx="1568">
                  <c:v>0.13637778662335243</c:v>
                </c:pt>
                <c:pt idx="1569">
                  <c:v>0.13382743485814674</c:v>
                </c:pt>
                <c:pt idx="1570">
                  <c:v>0.13815151367013767</c:v>
                </c:pt>
                <c:pt idx="1571">
                  <c:v>0.13609531351100301</c:v>
                </c:pt>
                <c:pt idx="1572">
                  <c:v>0.13118925957811478</c:v>
                </c:pt>
                <c:pt idx="1573">
                  <c:v>0.12477078022580279</c:v>
                </c:pt>
                <c:pt idx="1574">
                  <c:v>0.12051693209929681</c:v>
                </c:pt>
                <c:pt idx="1575">
                  <c:v>0.12720787208928097</c:v>
                </c:pt>
                <c:pt idx="1576">
                  <c:v>0.12485312481058342</c:v>
                </c:pt>
                <c:pt idx="1577">
                  <c:v>0.12568832480052883</c:v>
                </c:pt>
                <c:pt idx="1578">
                  <c:v>0.1216793636181448</c:v>
                </c:pt>
                <c:pt idx="1579">
                  <c:v>0.12350905145006241</c:v>
                </c:pt>
                <c:pt idx="1580">
                  <c:v>0.11668416539927529</c:v>
                </c:pt>
                <c:pt idx="1581">
                  <c:v>0.11675842852657625</c:v>
                </c:pt>
                <c:pt idx="1582">
                  <c:v>0.12550655522561682</c:v>
                </c:pt>
                <c:pt idx="1583">
                  <c:v>0.12018320187429443</c:v>
                </c:pt>
                <c:pt idx="1584">
                  <c:v>0.11445878431191958</c:v>
                </c:pt>
                <c:pt idx="1585">
                  <c:v>0.11640042951665119</c:v>
                </c:pt>
                <c:pt idx="1586">
                  <c:v>0.10989527533710475</c:v>
                </c:pt>
                <c:pt idx="1587">
                  <c:v>0.11252728408823309</c:v>
                </c:pt>
                <c:pt idx="1588">
                  <c:v>0.10769192239881742</c:v>
                </c:pt>
                <c:pt idx="1589">
                  <c:v>0.11224116477272217</c:v>
                </c:pt>
                <c:pt idx="1590">
                  <c:v>0.11154473087045536</c:v>
                </c:pt>
                <c:pt idx="1591">
                  <c:v>0.11082547863060399</c:v>
                </c:pt>
                <c:pt idx="1592">
                  <c:v>0.10942138198344009</c:v>
                </c:pt>
                <c:pt idx="1593">
                  <c:v>0.10852166713014244</c:v>
                </c:pt>
                <c:pt idx="1594">
                  <c:v>0.10595769868921956</c:v>
                </c:pt>
                <c:pt idx="1595">
                  <c:v>0.1043715516024597</c:v>
                </c:pt>
                <c:pt idx="1596">
                  <c:v>0.10699927849155577</c:v>
                </c:pt>
                <c:pt idx="1597">
                  <c:v>0.11398166409996535</c:v>
                </c:pt>
                <c:pt idx="1598">
                  <c:v>0.11436803407372209</c:v>
                </c:pt>
                <c:pt idx="1599">
                  <c:v>0.11559739660842694</c:v>
                </c:pt>
                <c:pt idx="1600">
                  <c:v>0.11733356940017126</c:v>
                </c:pt>
                <c:pt idx="1601">
                  <c:v>0.11589874919218224</c:v>
                </c:pt>
                <c:pt idx="1602">
                  <c:v>0.11673217925518853</c:v>
                </c:pt>
                <c:pt idx="1603">
                  <c:v>0.11398088832870901</c:v>
                </c:pt>
                <c:pt idx="1604">
                  <c:v>0.11270260212704342</c:v>
                </c:pt>
                <c:pt idx="1605">
                  <c:v>0.12398440922689136</c:v>
                </c:pt>
                <c:pt idx="1606">
                  <c:v>0.12216535940510609</c:v>
                </c:pt>
                <c:pt idx="1607">
                  <c:v>0.12410626037580264</c:v>
                </c:pt>
                <c:pt idx="1608">
                  <c:v>0.12924072210264959</c:v>
                </c:pt>
                <c:pt idx="1609">
                  <c:v>0.12542636151169062</c:v>
                </c:pt>
              </c:numCache>
            </c:numRef>
          </c:val>
          <c:smooth val="0"/>
          <c:extLst>
            <c:ext xmlns:c16="http://schemas.microsoft.com/office/drawing/2014/chart" uri="{C3380CC4-5D6E-409C-BE32-E72D297353CC}">
              <c16:uniqueId val="{00000001-B490-4B88-B3BD-954A145FD102}"/>
            </c:ext>
          </c:extLst>
        </c:ser>
        <c:dLbls>
          <c:showLegendKey val="0"/>
          <c:showVal val="0"/>
          <c:showCatName val="0"/>
          <c:showSerName val="0"/>
          <c:showPercent val="0"/>
          <c:showBubbleSize val="0"/>
        </c:dLbls>
        <c:smooth val="0"/>
        <c:axId val="1158372287"/>
        <c:axId val="1"/>
      </c:lineChart>
      <c:catAx>
        <c:axId val="1158372287"/>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es-MX"/>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es-MX"/>
          </a:p>
        </c:txPr>
        <c:crossAx val="1158372287"/>
        <c:crosses val="autoZero"/>
        <c:crossBetween val="between"/>
      </c:valAx>
      <c:spPr>
        <a:noFill/>
        <a:ln w="25400">
          <a:noFill/>
        </a:ln>
      </c:spPr>
    </c:plotArea>
    <c:legend>
      <c:legendPos val="r"/>
      <c:layout>
        <c:manualLayout>
          <c:xMode val="edge"/>
          <c:yMode val="edge"/>
          <c:x val="0.20329676003614303"/>
          <c:y val="0.9510267782982823"/>
          <c:w val="0.5879120950045178"/>
          <c:h val="3.9494501478454458E-2"/>
        </c:manualLayout>
      </c:layout>
      <c:overlay val="0"/>
      <c:spPr>
        <a:noFill/>
        <a:ln w="25400">
          <a:noFill/>
        </a:ln>
      </c:spPr>
      <c:txPr>
        <a:bodyPr/>
        <a:lstStyle/>
        <a:p>
          <a:pPr>
            <a:defRPr sz="925" b="1"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es-MX"/>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BD7F4C4-BB69-4672-8A32-3675E13DB09E}">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C545D69-494F-41EB-9851-CDB7F5B4C3DC}">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AD7C3AA-6972-4FE7-9F7B-7C1F6A295E13}">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51566" cy="5798736"/>
    <xdr:graphicFrame macro="">
      <xdr:nvGraphicFramePr>
        <xdr:cNvPr id="2" name="Gráfico 1">
          <a:extLst>
            <a:ext uri="{FF2B5EF4-FFF2-40B4-BE49-F238E27FC236}">
              <a16:creationId xmlns:a16="http://schemas.microsoft.com/office/drawing/2014/main" id="{42820C06-7931-FA2E-8BC1-3B442F7F7A1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0.62075</cdr:x>
      <cdr:y>0.3605</cdr:y>
    </cdr:from>
    <cdr:to>
      <cdr:x>0.744</cdr:x>
      <cdr:y>0.468</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0.67542</cdr:x>
      <cdr:y>0.86297</cdr:y>
    </cdr:from>
    <cdr:to>
      <cdr:x>0.77877</cdr:x>
      <cdr:y>0.90108</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0.53425</cdr:x>
      <cdr:y>0.53225</cdr:y>
    </cdr:from>
    <cdr:to>
      <cdr:x>0.73675</cdr:x>
      <cdr:y>0.55775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MX"/>
        </a:p>
      </cdr:txBody>
    </cdr:sp>
  </cdr:relSizeAnchor>
  <cdr:relSizeAnchor xmlns:cdr="http://schemas.openxmlformats.org/drawingml/2006/chartDrawing">
    <cdr:from>
      <cdr:x>0.7725</cdr:x>
      <cdr:y>0.811</cdr:y>
    </cdr:from>
    <cdr:to>
      <cdr:x>0.89375</cdr:x>
      <cdr:y>0.86475</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0.7387</cdr:x>
      <cdr:y>0.60081</cdr:y>
    </cdr:from>
    <cdr:to>
      <cdr:x>0.83166</cdr:x>
      <cdr:y>0.61372</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0.78585</cdr:x>
      <cdr:y>0.28496</cdr:y>
    </cdr:from>
    <cdr:to>
      <cdr:x>0.82663</cdr:x>
      <cdr:y>0.29313</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06393" cy="6027295"/>
    <xdr:graphicFrame macro="">
      <xdr:nvGraphicFramePr>
        <xdr:cNvPr id="2" name="Gráfico 1">
          <a:extLst>
            <a:ext uri="{FF2B5EF4-FFF2-40B4-BE49-F238E27FC236}">
              <a16:creationId xmlns:a16="http://schemas.microsoft.com/office/drawing/2014/main" id="{F4780F35-DF9C-CA37-3BC9-885BECBFC5A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0.10421</cdr:x>
      <cdr:y>0.6712</cdr:y>
    </cdr:from>
    <cdr:to>
      <cdr:x>0.18825</cdr:x>
      <cdr:y>0.73245</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0.11521</cdr:x>
      <cdr:y>0.79986</cdr:y>
    </cdr:from>
    <cdr:to>
      <cdr:x>0.30588</cdr:x>
      <cdr:y>0.93296</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0.69464</cdr:x>
      <cdr:y>0.1348</cdr:y>
    </cdr:from>
    <cdr:to>
      <cdr:x>0.80047</cdr:x>
      <cdr:y>0.18626</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0.61918</cdr:x>
      <cdr:y>0.13368</cdr:y>
    </cdr:from>
    <cdr:to>
      <cdr:x>0.67969</cdr:x>
      <cdr:y>0.18259</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0.38739</cdr:x>
      <cdr:y>0.32464</cdr:y>
    </cdr:from>
    <cdr:to>
      <cdr:x>0.47234</cdr:x>
      <cdr:y>0.3738</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0.25146</cdr:x>
      <cdr:y>0.44784</cdr:y>
    </cdr:from>
    <cdr:to>
      <cdr:x>0.34114</cdr:x>
      <cdr:y>0.50485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0.34872</cdr:x>
      <cdr:y>0.86988</cdr:y>
    </cdr:from>
    <cdr:to>
      <cdr:x>0.44853</cdr:x>
      <cdr:y>0.93039</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0.85901</cdr:x>
      <cdr:y>0.2515</cdr:y>
    </cdr:from>
    <cdr:to>
      <cdr:x>0.94005</cdr:x>
      <cdr:y>0.31072</cdr:y>
    </cdr:to>
    <cdr:sp macro="" textlink="">
      <cdr:nvSpPr>
        <cdr:cNvPr id="9" name="TextBox 8"/>
        <cdr:cNvSpPr txBox="1"/>
      </cdr:nvSpPr>
      <cdr:spPr>
        <a:xfrm xmlns:a="http://schemas.openxmlformats.org/drawingml/2006/main">
          <a:off x="7459339" y="1587635"/>
          <a:ext cx="704051" cy="373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38</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0.55694</cdr:x>
      <cdr:y>0.47074</cdr:y>
    </cdr:from>
    <cdr:to>
      <cdr:x>0.64554</cdr:x>
      <cdr:y>0.52622</cdr:y>
    </cdr:to>
    <cdr:sp macro="" textlink="">
      <cdr:nvSpPr>
        <cdr:cNvPr id="10" name="TextBox 9"/>
        <cdr:cNvSpPr txBox="1"/>
      </cdr:nvSpPr>
      <cdr:spPr>
        <a:xfrm xmlns:a="http://schemas.openxmlformats.org/drawingml/2006/main">
          <a:off x="4823648" y="2969209"/>
          <a:ext cx="773859" cy="3519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99677" cy="6022258"/>
    <xdr:graphicFrame macro="">
      <xdr:nvGraphicFramePr>
        <xdr:cNvPr id="2" name="Gráfico 1">
          <a:extLst>
            <a:ext uri="{FF2B5EF4-FFF2-40B4-BE49-F238E27FC236}">
              <a16:creationId xmlns:a16="http://schemas.microsoft.com/office/drawing/2014/main" id="{3622220A-C151-D0A7-BCD4-723DB068435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0.92965</cdr:x>
      <cdr:y>0.57757</cdr:y>
    </cdr:from>
    <cdr:to>
      <cdr:x>1</cdr:x>
      <cdr:y>0.62396</cdr:y>
    </cdr:to>
    <cdr:sp macro="" textlink="">
      <cdr:nvSpPr>
        <cdr:cNvPr id="2" name="TextBox 1"/>
        <cdr:cNvSpPr txBox="1"/>
      </cdr:nvSpPr>
      <cdr:spPr>
        <a:xfrm xmlns:a="http://schemas.openxmlformats.org/drawingml/2006/main">
          <a:off x="8063782" y="3667477"/>
          <a:ext cx="600895" cy="2904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1.1%</a:t>
          </a:r>
        </a:p>
      </cdr:txBody>
    </cdr:sp>
  </cdr:relSizeAnchor>
  <cdr:relSizeAnchor xmlns:cdr="http://schemas.openxmlformats.org/drawingml/2006/chartDrawing">
    <cdr:from>
      <cdr:x>0.85182</cdr:x>
      <cdr:y>0.26103</cdr:y>
    </cdr:from>
    <cdr:to>
      <cdr:x>0.91603</cdr:x>
      <cdr:y>0.29733</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0.67568</cdr:x>
      <cdr:y>0.31802</cdr:y>
    </cdr:from>
    <cdr:to>
      <cdr:x>0.7496</cdr:x>
      <cdr:y>0.35952</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0.48121</cdr:x>
      <cdr:y>0.44879</cdr:y>
    </cdr:from>
    <cdr:to>
      <cdr:x>0.54729</cdr:x>
      <cdr:y>0.49668</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0.35973</cdr:x>
      <cdr:y>0.28799</cdr:y>
    </cdr:from>
    <cdr:to>
      <cdr:x>0.42858</cdr:x>
      <cdr:y>0.32511</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0.28691</cdr:x>
      <cdr:y>0.05138</cdr:y>
    </cdr:from>
    <cdr:to>
      <cdr:x>0.3518</cdr:x>
      <cdr:y>0.08983</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19454-AA35-433A-A560-2533A7A99F24}">
  <dimension ref="A1:F14"/>
  <sheetViews>
    <sheetView showGridLines="0" workbookViewId="0">
      <selection sqref="A1:F6"/>
    </sheetView>
  </sheetViews>
  <sheetFormatPr baseColWidth="10" defaultColWidth="9" defaultRowHeight="12.75" x14ac:dyDescent="0.15"/>
  <cols>
    <col min="1" max="6" width="13.5" style="20" customWidth="1"/>
    <col min="7" max="16384" width="9" style="20"/>
  </cols>
  <sheetData>
    <row r="1" spans="1:6" ht="25.5" customHeight="1" x14ac:dyDescent="0.15">
      <c r="A1" s="62" t="s">
        <v>32</v>
      </c>
      <c r="B1" s="63"/>
      <c r="C1" s="63"/>
      <c r="D1" s="63"/>
      <c r="E1" s="63"/>
      <c r="F1" s="63"/>
    </row>
    <row r="2" spans="1:6" ht="25.5" customHeight="1" x14ac:dyDescent="0.15">
      <c r="A2" s="63"/>
      <c r="B2" s="63"/>
      <c r="C2" s="63"/>
      <c r="D2" s="63"/>
      <c r="E2" s="63"/>
      <c r="F2" s="63"/>
    </row>
    <row r="3" spans="1:6" ht="25.5" customHeight="1" x14ac:dyDescent="0.15">
      <c r="A3" s="63"/>
      <c r="B3" s="63"/>
      <c r="C3" s="63"/>
      <c r="D3" s="63"/>
      <c r="E3" s="63"/>
      <c r="F3" s="63"/>
    </row>
    <row r="4" spans="1:6" ht="25.5" customHeight="1" x14ac:dyDescent="0.15">
      <c r="A4" s="63"/>
      <c r="B4" s="63"/>
      <c r="C4" s="63"/>
      <c r="D4" s="63"/>
      <c r="E4" s="63"/>
      <c r="F4" s="63"/>
    </row>
    <row r="5" spans="1:6" ht="25.5" customHeight="1" x14ac:dyDescent="0.15">
      <c r="A5" s="63"/>
      <c r="B5" s="63"/>
      <c r="C5" s="63"/>
      <c r="D5" s="63"/>
      <c r="E5" s="63"/>
      <c r="F5" s="63"/>
    </row>
    <row r="6" spans="1:6" ht="34.35" customHeight="1" x14ac:dyDescent="0.15">
      <c r="A6" s="63"/>
      <c r="B6" s="63"/>
      <c r="C6" s="63"/>
      <c r="D6" s="63"/>
      <c r="E6" s="63"/>
      <c r="F6" s="63"/>
    </row>
    <row r="9" spans="1:6" x14ac:dyDescent="0.15">
      <c r="A9" s="61"/>
      <c r="B9" s="61"/>
      <c r="C9" s="61"/>
      <c r="D9" s="61"/>
      <c r="E9" s="61"/>
      <c r="F9" s="61"/>
    </row>
    <row r="10" spans="1:6" x14ac:dyDescent="0.15">
      <c r="A10" s="61"/>
      <c r="B10" s="61"/>
      <c r="C10" s="61"/>
      <c r="D10" s="61"/>
      <c r="E10" s="61"/>
      <c r="F10" s="61"/>
    </row>
    <row r="11" spans="1:6" x14ac:dyDescent="0.15">
      <c r="A11" s="61"/>
      <c r="B11" s="61"/>
      <c r="C11" s="61"/>
      <c r="D11" s="61"/>
      <c r="E11" s="61"/>
      <c r="F11" s="61"/>
    </row>
    <row r="12" spans="1:6" x14ac:dyDescent="0.15">
      <c r="A12" s="61"/>
      <c r="B12" s="61"/>
      <c r="C12" s="61"/>
      <c r="D12" s="61"/>
      <c r="E12" s="61"/>
      <c r="F12" s="61"/>
    </row>
    <row r="13" spans="1:6" x14ac:dyDescent="0.15">
      <c r="A13" s="61"/>
      <c r="B13" s="61"/>
      <c r="C13" s="61"/>
      <c r="D13" s="61"/>
      <c r="E13" s="61"/>
      <c r="F13" s="61"/>
    </row>
    <row r="14" spans="1:6" x14ac:dyDescent="0.15">
      <c r="A14" s="61"/>
      <c r="B14" s="61"/>
      <c r="C14" s="61"/>
      <c r="D14" s="61"/>
      <c r="E14" s="61"/>
      <c r="F14" s="61"/>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5C80-90AB-47DB-8E1B-2104BA95B0F9}">
  <dimension ref="A1:Z2484"/>
  <sheetViews>
    <sheetView showGridLines="0" tabSelected="1" zoomScale="97" zoomScaleNormal="100" workbookViewId="0">
      <pane xSplit="1" ySplit="8" topLeftCell="B9" activePane="bottomRight" state="frozen"/>
      <selection pane="topRight" activeCell="B1" sqref="B1"/>
      <selection pane="bottomLeft" activeCell="A9" sqref="A9"/>
      <selection pane="bottomRight"/>
    </sheetView>
  </sheetViews>
  <sheetFormatPr baseColWidth="10" defaultColWidth="10.25" defaultRowHeight="12.75" x14ac:dyDescent="0.15"/>
  <cols>
    <col min="2" max="2" width="10.375" style="12" bestFit="1" customWidth="1"/>
    <col min="3" max="3" width="10.375" style="9" bestFit="1" customWidth="1"/>
    <col min="4" max="5" width="10.375" style="12" bestFit="1" customWidth="1"/>
    <col min="6" max="6" width="10.375" style="9" bestFit="1" customWidth="1"/>
    <col min="7" max="7" width="10.375" style="22" bestFit="1" customWidth="1"/>
    <col min="8" max="9" width="10.375" style="9" bestFit="1" customWidth="1"/>
    <col min="10" max="10" width="13.25" style="33" customWidth="1"/>
    <col min="11" max="11" width="10.375" style="9" bestFit="1" customWidth="1"/>
    <col min="12" max="12" width="10.75" style="33" bestFit="1" customWidth="1"/>
    <col min="13" max="13" width="10.375" style="17" bestFit="1" customWidth="1"/>
    <col min="14" max="14" width="2.125" style="17" customWidth="1"/>
    <col min="15" max="16" width="12.875" style="16" customWidth="1"/>
    <col min="17" max="17" width="10.5" style="42" bestFit="1" customWidth="1"/>
    <col min="18" max="19" width="10.375" style="21" customWidth="1"/>
    <col min="20" max="21" width="14.25" style="35" customWidth="1"/>
    <col min="22" max="22" width="14.25" style="36" customWidth="1"/>
    <col min="23" max="23" width="10.25" style="36"/>
    <col min="24" max="24" width="12.75" style="40" bestFit="1" customWidth="1"/>
  </cols>
  <sheetData>
    <row r="1" spans="1:25" ht="13.5" thickBot="1" x14ac:dyDescent="0.25">
      <c r="A1" s="1"/>
      <c r="B1" s="11"/>
      <c r="C1" s="4"/>
      <c r="D1" s="11"/>
      <c r="E1" s="11"/>
      <c r="F1" s="4"/>
      <c r="G1" s="21"/>
      <c r="H1" s="4"/>
      <c r="I1" s="4"/>
      <c r="J1" s="30"/>
      <c r="K1" s="4"/>
      <c r="L1" s="30"/>
      <c r="M1" s="6"/>
      <c r="N1" s="6"/>
      <c r="O1" s="7"/>
      <c r="P1" s="7"/>
    </row>
    <row r="2" spans="1:25" x14ac:dyDescent="0.2">
      <c r="A2" s="2" t="s">
        <v>24</v>
      </c>
      <c r="B2" s="11"/>
      <c r="C2" s="4"/>
      <c r="D2" s="11"/>
      <c r="E2" s="11"/>
      <c r="F2" s="4"/>
      <c r="G2" s="21"/>
      <c r="H2" s="4"/>
      <c r="I2" s="4"/>
      <c r="J2" s="30"/>
      <c r="K2" s="4"/>
      <c r="L2" s="30"/>
      <c r="M2" s="8" t="s">
        <v>20</v>
      </c>
      <c r="N2" s="6"/>
      <c r="O2" s="19" t="s">
        <v>31</v>
      </c>
      <c r="P2" s="19"/>
    </row>
    <row r="3" spans="1:25" x14ac:dyDescent="0.2">
      <c r="A3" s="2" t="s">
        <v>25</v>
      </c>
      <c r="B3" s="11"/>
      <c r="C3" s="4"/>
      <c r="D3" s="11"/>
      <c r="E3" s="11"/>
      <c r="F3" s="4"/>
      <c r="H3" s="4"/>
      <c r="I3" s="4"/>
      <c r="J3" s="30"/>
      <c r="K3" s="4"/>
      <c r="L3" s="30"/>
      <c r="M3" s="10" t="s">
        <v>21</v>
      </c>
      <c r="N3" s="6"/>
      <c r="O3" s="19" t="s">
        <v>21</v>
      </c>
      <c r="P3" s="19"/>
    </row>
    <row r="4" spans="1:25" x14ac:dyDescent="0.2">
      <c r="A4" s="3"/>
      <c r="B4" s="11"/>
      <c r="C4" s="11"/>
      <c r="D4" s="11"/>
      <c r="E4" s="11"/>
      <c r="F4" s="11"/>
      <c r="G4" s="21"/>
      <c r="H4" s="11"/>
      <c r="I4" s="12"/>
      <c r="J4" s="31"/>
      <c r="K4" s="11"/>
      <c r="L4" s="31"/>
      <c r="M4" s="10" t="s">
        <v>0</v>
      </c>
      <c r="N4" s="6"/>
      <c r="O4" s="19" t="s">
        <v>30</v>
      </c>
      <c r="P4" s="19"/>
    </row>
    <row r="5" spans="1:25" x14ac:dyDescent="0.2">
      <c r="A5" s="3"/>
      <c r="B5" s="11"/>
      <c r="C5" s="11"/>
      <c r="D5" s="11"/>
      <c r="E5" s="11" t="s">
        <v>14</v>
      </c>
      <c r="F5" s="11"/>
      <c r="G5" s="21"/>
      <c r="H5" s="11"/>
      <c r="I5" s="11"/>
      <c r="J5" s="31" t="s">
        <v>6</v>
      </c>
      <c r="K5" s="11"/>
      <c r="L5" s="31" t="s">
        <v>6</v>
      </c>
      <c r="M5" s="10" t="s">
        <v>2</v>
      </c>
      <c r="N5" s="6"/>
      <c r="O5" s="19" t="s">
        <v>2</v>
      </c>
      <c r="P5" s="19"/>
      <c r="Q5" s="38"/>
      <c r="R5" s="37" t="s">
        <v>42</v>
      </c>
      <c r="S5" s="37" t="s">
        <v>6</v>
      </c>
      <c r="T5" s="37"/>
      <c r="U5" s="37"/>
      <c r="V5" s="37"/>
      <c r="W5" s="37"/>
    </row>
    <row r="6" spans="1:25" x14ac:dyDescent="0.2">
      <c r="A6" s="3"/>
      <c r="B6" s="58" t="s">
        <v>1</v>
      </c>
      <c r="C6" s="11"/>
      <c r="D6" s="11"/>
      <c r="E6" s="11" t="s">
        <v>0</v>
      </c>
      <c r="F6" s="11"/>
      <c r="G6" s="21" t="s">
        <v>18</v>
      </c>
      <c r="H6" s="11"/>
      <c r="I6" s="11"/>
      <c r="J6" s="31" t="s">
        <v>26</v>
      </c>
      <c r="K6" s="11"/>
      <c r="L6" s="31" t="s">
        <v>28</v>
      </c>
      <c r="M6" s="10" t="s">
        <v>7</v>
      </c>
      <c r="N6" s="6"/>
      <c r="O6" s="19" t="s">
        <v>7</v>
      </c>
      <c r="P6" s="19"/>
      <c r="Q6" s="38" t="s">
        <v>35</v>
      </c>
      <c r="R6" s="37" t="s">
        <v>26</v>
      </c>
      <c r="S6" s="37" t="s">
        <v>26</v>
      </c>
      <c r="T6" s="37" t="s">
        <v>38</v>
      </c>
      <c r="U6" s="37" t="s">
        <v>38</v>
      </c>
      <c r="V6" s="37" t="s">
        <v>40</v>
      </c>
      <c r="W6" s="38"/>
    </row>
    <row r="7" spans="1:25" x14ac:dyDescent="0.2">
      <c r="A7" s="3"/>
      <c r="B7" s="58" t="s">
        <v>3</v>
      </c>
      <c r="C7" s="11" t="s">
        <v>4</v>
      </c>
      <c r="D7" s="11" t="s">
        <v>2</v>
      </c>
      <c r="E7" s="11" t="s">
        <v>5</v>
      </c>
      <c r="F7" s="11" t="s">
        <v>15</v>
      </c>
      <c r="G7" s="21" t="s">
        <v>17</v>
      </c>
      <c r="H7" s="11" t="s">
        <v>6</v>
      </c>
      <c r="I7" s="11" t="s">
        <v>6</v>
      </c>
      <c r="J7" s="31" t="s">
        <v>27</v>
      </c>
      <c r="K7" s="11" t="s">
        <v>6</v>
      </c>
      <c r="L7" s="31" t="s">
        <v>29</v>
      </c>
      <c r="M7" s="10" t="s">
        <v>22</v>
      </c>
      <c r="N7" s="6"/>
      <c r="O7" s="19" t="s">
        <v>33</v>
      </c>
      <c r="P7" s="19"/>
      <c r="Q7" s="38" t="s">
        <v>23</v>
      </c>
      <c r="R7" s="37" t="s">
        <v>39</v>
      </c>
      <c r="S7" s="37" t="s">
        <v>39</v>
      </c>
      <c r="T7" s="37" t="s">
        <v>44</v>
      </c>
      <c r="U7" s="37" t="s">
        <v>45</v>
      </c>
      <c r="V7" s="37" t="s">
        <v>43</v>
      </c>
      <c r="W7" s="38"/>
    </row>
    <row r="8" spans="1:25" ht="13.5" thickBot="1" x14ac:dyDescent="0.25">
      <c r="A8" s="3" t="s">
        <v>8</v>
      </c>
      <c r="B8" s="58" t="s">
        <v>9</v>
      </c>
      <c r="C8" s="11" t="s">
        <v>10</v>
      </c>
      <c r="D8" s="11" t="s">
        <v>11</v>
      </c>
      <c r="E8" s="11" t="s">
        <v>12</v>
      </c>
      <c r="F8" s="11" t="s">
        <v>16</v>
      </c>
      <c r="G8" s="21" t="s">
        <v>19</v>
      </c>
      <c r="H8" s="11" t="s">
        <v>0</v>
      </c>
      <c r="I8" s="11" t="s">
        <v>4</v>
      </c>
      <c r="J8" s="31" t="s">
        <v>0</v>
      </c>
      <c r="K8" s="11" t="s">
        <v>2</v>
      </c>
      <c r="L8" s="31" t="s">
        <v>2</v>
      </c>
      <c r="M8" s="13" t="s">
        <v>23</v>
      </c>
      <c r="N8" s="6"/>
      <c r="O8" s="19" t="s">
        <v>34</v>
      </c>
      <c r="P8" s="19"/>
      <c r="Q8" s="38" t="s">
        <v>36</v>
      </c>
      <c r="R8" s="37" t="s">
        <v>37</v>
      </c>
      <c r="S8" s="37" t="s">
        <v>37</v>
      </c>
      <c r="T8" s="37" t="s">
        <v>41</v>
      </c>
      <c r="U8" s="37" t="s">
        <v>41</v>
      </c>
      <c r="V8" s="37" t="s">
        <v>37</v>
      </c>
      <c r="W8" s="38"/>
    </row>
    <row r="9" spans="1:25" x14ac:dyDescent="0.2">
      <c r="A9" s="1">
        <v>1871.01</v>
      </c>
      <c r="B9" s="58">
        <v>4.4400000000000004</v>
      </c>
      <c r="C9" s="4">
        <v>0.26</v>
      </c>
      <c r="D9" s="11">
        <v>0.4</v>
      </c>
      <c r="E9" s="11">
        <v>12.46406116</v>
      </c>
      <c r="F9" s="4">
        <f>1871+1/24</f>
        <v>1871.0416666666667</v>
      </c>
      <c r="G9" s="21">
        <v>5.32</v>
      </c>
      <c r="H9" s="4">
        <f>B9*$E$1858/E9</f>
        <v>112.45605601633621</v>
      </c>
      <c r="I9" s="4">
        <f>C9*$E$1858/E9</f>
        <v>6.5852645414971649</v>
      </c>
      <c r="J9" s="30">
        <f>H9</f>
        <v>112.45605601633621</v>
      </c>
      <c r="K9" s="4">
        <f>D9*$E$1858/E9</f>
        <v>10.131176217687946</v>
      </c>
      <c r="L9" s="30">
        <f>K9*(J9/H9)</f>
        <v>10.131176217687946</v>
      </c>
      <c r="M9" s="14" t="s">
        <v>13</v>
      </c>
      <c r="N9" s="6"/>
      <c r="O9" s="7" t="s">
        <v>13</v>
      </c>
      <c r="P9" s="7"/>
      <c r="R9" s="21">
        <f>((G9/G10+G9/1200+((1+G10/1200)^(-119))*(1-G9/G10)))</f>
        <v>1.0041769357097787</v>
      </c>
      <c r="S9" s="21">
        <v>1</v>
      </c>
      <c r="T9" s="36">
        <f>(($J129/$J9)^(1/10)-1)</f>
        <v>0.13060944596425705</v>
      </c>
      <c r="U9" s="36">
        <f t="shared" ref="U9:U72" si="0">(($S129/$S9)^(1/10)-1)</f>
        <v>9.2503676352099218E-2</v>
      </c>
      <c r="V9" s="36">
        <f t="shared" ref="V9:V72" si="1">T9-U9</f>
        <v>3.8105769612157836E-2</v>
      </c>
      <c r="Y9" s="34"/>
    </row>
    <row r="10" spans="1:25" x14ac:dyDescent="0.2">
      <c r="A10" s="1">
        <v>1871.02</v>
      </c>
      <c r="B10" s="58">
        <v>4.5</v>
      </c>
      <c r="C10" s="4">
        <v>0.26</v>
      </c>
      <c r="D10" s="11">
        <v>0.4</v>
      </c>
      <c r="E10" s="11">
        <v>12.844641319999999</v>
      </c>
      <c r="F10" s="4">
        <f>F9+1/12</f>
        <v>1871.125</v>
      </c>
      <c r="G10" s="21">
        <f>G9*11/12+G21*1/12</f>
        <v>5.3233333333333333</v>
      </c>
      <c r="H10" s="4">
        <f t="shared" ref="H10:H73" si="2">B10*$E$1858/E10</f>
        <v>110.59868972658869</v>
      </c>
      <c r="I10" s="4">
        <f t="shared" ref="I10:I73" si="3">C10*$E$1858/E10</f>
        <v>6.3901465175362349</v>
      </c>
      <c r="J10" s="30">
        <f>J9*((H10+(I10/12))/H9)</f>
        <v>111.13120193638338</v>
      </c>
      <c r="K10" s="4">
        <f t="shared" ref="K10:K73" si="4">D10*$E$1858/E10</f>
        <v>9.8309946423634393</v>
      </c>
      <c r="L10" s="30">
        <f t="shared" ref="L10:L73" si="5">K10*(J10/H10)</f>
        <v>9.8783290610118559</v>
      </c>
      <c r="M10" s="14" t="s">
        <v>13</v>
      </c>
      <c r="N10" s="6"/>
      <c r="O10" s="7" t="s">
        <v>13</v>
      </c>
      <c r="P10" s="7"/>
      <c r="R10" s="21">
        <f>((G10/G11+G10/1200+((1+G11/1200)^(-119))*(1-G10/G11)))</f>
        <v>1.0041797523411402</v>
      </c>
      <c r="S10" s="21">
        <f>S9*R9*E9/E10</f>
        <v>0.97442368613747099</v>
      </c>
      <c r="T10" s="36">
        <f t="shared" ref="T10:T72" si="6">(($J130/$J10)^(1/10)-1)</f>
        <v>0.13085848171395131</v>
      </c>
      <c r="U10" s="36">
        <f t="shared" si="0"/>
        <v>9.4634634344509472E-2</v>
      </c>
      <c r="V10" s="36">
        <f t="shared" si="1"/>
        <v>3.6223847369441842E-2</v>
      </c>
      <c r="Y10" s="34"/>
    </row>
    <row r="11" spans="1:25" x14ac:dyDescent="0.2">
      <c r="A11" s="1">
        <v>1871.03</v>
      </c>
      <c r="B11" s="58">
        <v>4.6100000000000003</v>
      </c>
      <c r="C11" s="4">
        <v>0.26</v>
      </c>
      <c r="D11" s="11">
        <v>0.4</v>
      </c>
      <c r="E11" s="11">
        <v>13.0349719</v>
      </c>
      <c r="F11" s="4">
        <f t="shared" ref="F11:F74" si="7">F10+1/12</f>
        <v>1871.2083333333333</v>
      </c>
      <c r="G11" s="21">
        <f>G9*10/12+G21*2/12</f>
        <v>5.3266666666666671</v>
      </c>
      <c r="H11" s="4">
        <f t="shared" si="2"/>
        <v>111.64782718097001</v>
      </c>
      <c r="I11" s="4">
        <f t="shared" si="3"/>
        <v>6.29684057853627</v>
      </c>
      <c r="J11" s="30">
        <f t="shared" ref="J11:J74" si="8">J10*((H11+(I11/12))/H10)</f>
        <v>112.71265401830951</v>
      </c>
      <c r="K11" s="4">
        <f t="shared" si="4"/>
        <v>9.6874470439019547</v>
      </c>
      <c r="L11" s="30">
        <f t="shared" si="5"/>
        <v>9.7798398280528875</v>
      </c>
      <c r="M11" s="14" t="s">
        <v>13</v>
      </c>
      <c r="N11" s="6"/>
      <c r="O11" s="7" t="s">
        <v>13</v>
      </c>
      <c r="P11" s="7"/>
      <c r="R11" s="21">
        <f t="shared" ref="R11:R74" si="9">((G11/G12+G11/1200+((1+G12/1200)^(-119))*(1-G11/G12)))</f>
        <v>1.0041825689642252</v>
      </c>
      <c r="S11" s="21">
        <f t="shared" ref="S11:S74" si="10">S10*R10*E10/E11</f>
        <v>0.96420898578857406</v>
      </c>
      <c r="T11" s="36">
        <f t="shared" si="6"/>
        <v>0.13095087292935181</v>
      </c>
      <c r="U11" s="36">
        <f t="shared" si="0"/>
        <v>9.6185995634464394E-2</v>
      </c>
      <c r="V11" s="36">
        <f t="shared" si="1"/>
        <v>3.476487729488742E-2</v>
      </c>
      <c r="Y11" s="34"/>
    </row>
    <row r="12" spans="1:25" x14ac:dyDescent="0.2">
      <c r="A12" s="1">
        <v>1871.04</v>
      </c>
      <c r="B12" s="58">
        <v>4.74</v>
      </c>
      <c r="C12" s="4">
        <v>0.26</v>
      </c>
      <c r="D12" s="11">
        <v>0.4</v>
      </c>
      <c r="E12" s="11">
        <v>12.559226450000001</v>
      </c>
      <c r="F12" s="4">
        <f t="shared" si="7"/>
        <v>1871.2916666666665</v>
      </c>
      <c r="G12" s="21">
        <f>G9*9/12+G21*3/12</f>
        <v>5.33</v>
      </c>
      <c r="H12" s="4">
        <f t="shared" si="2"/>
        <v>119.14474716713148</v>
      </c>
      <c r="I12" s="4">
        <f t="shared" si="3"/>
        <v>6.5353658783658624</v>
      </c>
      <c r="J12" s="30">
        <f t="shared" si="8"/>
        <v>120.8308829253676</v>
      </c>
      <c r="K12" s="4">
        <f t="shared" si="4"/>
        <v>10.054409043639788</v>
      </c>
      <c r="L12" s="30">
        <f t="shared" si="5"/>
        <v>10.19669898104368</v>
      </c>
      <c r="M12" s="14" t="s">
        <v>13</v>
      </c>
      <c r="N12" s="6"/>
      <c r="O12" s="7" t="s">
        <v>13</v>
      </c>
      <c r="P12" s="7"/>
      <c r="R12" s="21">
        <f t="shared" si="9"/>
        <v>1.0041853855790357</v>
      </c>
      <c r="S12" s="21">
        <f t="shared" si="10"/>
        <v>1.004919008380089</v>
      </c>
      <c r="T12" s="36">
        <f t="shared" si="6"/>
        <v>0.12205603761969908</v>
      </c>
      <c r="U12" s="36">
        <f t="shared" si="0"/>
        <v>9.0971906239022626E-2</v>
      </c>
      <c r="V12" s="36">
        <f t="shared" si="1"/>
        <v>3.108413138067645E-2</v>
      </c>
      <c r="Y12" s="34"/>
    </row>
    <row r="13" spans="1:25" x14ac:dyDescent="0.2">
      <c r="A13" s="1">
        <v>1871.05</v>
      </c>
      <c r="B13" s="58">
        <v>4.8600000000000003</v>
      </c>
      <c r="C13" s="4">
        <v>0.26</v>
      </c>
      <c r="D13" s="11">
        <v>0.4</v>
      </c>
      <c r="E13" s="11">
        <v>12.273811569999999</v>
      </c>
      <c r="F13" s="4">
        <f t="shared" si="7"/>
        <v>1871.3749999999998</v>
      </c>
      <c r="G13" s="21">
        <f>G9*8/12+G21*4/12</f>
        <v>5.3333333333333339</v>
      </c>
      <c r="H13" s="4">
        <f t="shared" si="2"/>
        <v>125.00180007244487</v>
      </c>
      <c r="I13" s="4">
        <f t="shared" si="3"/>
        <v>6.6873390985258565</v>
      </c>
      <c r="J13" s="30">
        <f t="shared" si="8"/>
        <v>127.33598966563439</v>
      </c>
      <c r="K13" s="4">
        <f t="shared" si="4"/>
        <v>10.288213997732088</v>
      </c>
      <c r="L13" s="30">
        <f t="shared" si="5"/>
        <v>10.480328367541924</v>
      </c>
      <c r="M13" s="14" t="s">
        <v>13</v>
      </c>
      <c r="N13" s="6"/>
      <c r="O13" s="7" t="s">
        <v>13</v>
      </c>
      <c r="P13" s="7"/>
      <c r="R13" s="21">
        <f t="shared" si="9"/>
        <v>1.0041882021855737</v>
      </c>
      <c r="S13" s="21">
        <f t="shared" si="10"/>
        <v>1.0325911467539233</v>
      </c>
      <c r="T13" s="36">
        <f t="shared" si="6"/>
        <v>0.12263809890224753</v>
      </c>
      <c r="U13" s="36">
        <f t="shared" si="0"/>
        <v>8.9488437190410108E-2</v>
      </c>
      <c r="V13" s="36">
        <f t="shared" si="1"/>
        <v>3.3149661711837419E-2</v>
      </c>
      <c r="Y13" s="34"/>
    </row>
    <row r="14" spans="1:25" x14ac:dyDescent="0.2">
      <c r="A14" s="1">
        <v>1871.06</v>
      </c>
      <c r="B14" s="58">
        <v>4.82</v>
      </c>
      <c r="C14" s="4">
        <v>0.26</v>
      </c>
      <c r="D14" s="11">
        <v>0.4</v>
      </c>
      <c r="E14" s="11">
        <v>12.08348099</v>
      </c>
      <c r="F14" s="4">
        <f t="shared" si="7"/>
        <v>1871.458333333333</v>
      </c>
      <c r="G14" s="21">
        <f>G9*7/12+G21*5/12</f>
        <v>5.3366666666666669</v>
      </c>
      <c r="H14" s="4">
        <f t="shared" si="2"/>
        <v>125.92571472237657</v>
      </c>
      <c r="I14" s="4">
        <f t="shared" si="3"/>
        <v>6.7926734082609768</v>
      </c>
      <c r="J14" s="30">
        <f t="shared" si="8"/>
        <v>128.85378302633293</v>
      </c>
      <c r="K14" s="4">
        <f t="shared" si="4"/>
        <v>10.450266781939964</v>
      </c>
      <c r="L14" s="30">
        <f t="shared" si="5"/>
        <v>10.693260002185307</v>
      </c>
      <c r="M14" s="14" t="s">
        <v>13</v>
      </c>
      <c r="N14" s="6"/>
      <c r="O14" s="7" t="s">
        <v>13</v>
      </c>
      <c r="P14" s="7"/>
      <c r="R14" s="21">
        <f t="shared" si="9"/>
        <v>1.0041910187838414</v>
      </c>
      <c r="S14" s="21">
        <f t="shared" si="10"/>
        <v>1.0532486237736511</v>
      </c>
      <c r="T14" s="36">
        <f t="shared" si="6"/>
        <v>0.12309279994112088</v>
      </c>
      <c r="U14" s="36">
        <f t="shared" si="0"/>
        <v>8.7724911019543717E-2</v>
      </c>
      <c r="V14" s="36">
        <f t="shared" si="1"/>
        <v>3.5367888921577162E-2</v>
      </c>
      <c r="Y14" s="34"/>
    </row>
    <row r="15" spans="1:25" x14ac:dyDescent="0.2">
      <c r="A15" s="1">
        <v>1871.07</v>
      </c>
      <c r="B15" s="58">
        <v>4.7300000000000004</v>
      </c>
      <c r="C15" s="4">
        <v>0.26</v>
      </c>
      <c r="D15" s="11">
        <v>0.4</v>
      </c>
      <c r="E15" s="11">
        <v>12.08348099</v>
      </c>
      <c r="F15" s="4">
        <f t="shared" si="7"/>
        <v>1871.5416666666663</v>
      </c>
      <c r="G15" s="21">
        <f>G9*6/12+G21*6/12</f>
        <v>5.34</v>
      </c>
      <c r="H15" s="4">
        <f t="shared" si="2"/>
        <v>123.5744046964401</v>
      </c>
      <c r="I15" s="4">
        <f t="shared" si="3"/>
        <v>6.7926734082609768</v>
      </c>
      <c r="J15" s="30">
        <f t="shared" si="8"/>
        <v>127.02701777595964</v>
      </c>
      <c r="K15" s="4">
        <f t="shared" si="4"/>
        <v>10.450266781939964</v>
      </c>
      <c r="L15" s="30">
        <f t="shared" si="5"/>
        <v>10.742242518051553</v>
      </c>
      <c r="M15" s="14" t="s">
        <v>13</v>
      </c>
      <c r="N15" s="6"/>
      <c r="O15" s="7" t="s">
        <v>13</v>
      </c>
      <c r="P15" s="7"/>
      <c r="R15" s="21">
        <f t="shared" si="9"/>
        <v>1.0041938353738404</v>
      </c>
      <c r="S15" s="21">
        <f t="shared" si="10"/>
        <v>1.0576628085399415</v>
      </c>
      <c r="T15" s="36">
        <f t="shared" si="6"/>
        <v>0.12002181566560766</v>
      </c>
      <c r="U15" s="36">
        <f t="shared" si="0"/>
        <v>8.6580856149985452E-2</v>
      </c>
      <c r="V15" s="36">
        <f t="shared" si="1"/>
        <v>3.3440959515622204E-2</v>
      </c>
      <c r="Y15" s="34"/>
    </row>
    <row r="16" spans="1:25" x14ac:dyDescent="0.2">
      <c r="A16" s="1">
        <v>1871.08</v>
      </c>
      <c r="B16" s="58">
        <v>4.79</v>
      </c>
      <c r="C16" s="4">
        <v>0.26</v>
      </c>
      <c r="D16" s="11">
        <v>0.4</v>
      </c>
      <c r="E16" s="11">
        <v>11.893231399999999</v>
      </c>
      <c r="F16" s="4">
        <f t="shared" si="7"/>
        <v>1871.6249999999995</v>
      </c>
      <c r="G16" s="21">
        <f>G9*5/12+G21*7/12</f>
        <v>5.3433333333333337</v>
      </c>
      <c r="H16" s="4">
        <f t="shared" si="2"/>
        <v>127.1437727176485</v>
      </c>
      <c r="I16" s="4">
        <f t="shared" si="3"/>
        <v>6.9013321308118183</v>
      </c>
      <c r="J16" s="30">
        <f t="shared" si="8"/>
        <v>131.28729168119997</v>
      </c>
      <c r="K16" s="4">
        <f t="shared" si="4"/>
        <v>10.617434047402798</v>
      </c>
      <c r="L16" s="30">
        <f t="shared" si="5"/>
        <v>10.963448157093943</v>
      </c>
      <c r="M16" s="14" t="s">
        <v>13</v>
      </c>
      <c r="N16" s="6"/>
      <c r="O16" s="7" t="s">
        <v>13</v>
      </c>
      <c r="P16" s="7"/>
      <c r="R16" s="21">
        <f t="shared" si="9"/>
        <v>1.0041966519555729</v>
      </c>
      <c r="S16" s="21">
        <f t="shared" si="10"/>
        <v>1.0790882870419878</v>
      </c>
      <c r="T16" s="36">
        <f t="shared" si="6"/>
        <v>0.11193301028006664</v>
      </c>
      <c r="U16" s="36">
        <f t="shared" si="0"/>
        <v>8.2668610945189513E-2</v>
      </c>
      <c r="V16" s="36">
        <f t="shared" si="1"/>
        <v>2.9264399334877123E-2</v>
      </c>
      <c r="Y16" s="34"/>
    </row>
    <row r="17" spans="1:25" x14ac:dyDescent="0.2">
      <c r="A17" s="1">
        <v>1871.09</v>
      </c>
      <c r="B17" s="58">
        <v>4.84</v>
      </c>
      <c r="C17" s="4">
        <v>0.26</v>
      </c>
      <c r="D17" s="11">
        <v>0.4</v>
      </c>
      <c r="E17" s="11">
        <v>12.178646280000001</v>
      </c>
      <c r="F17" s="4">
        <f t="shared" si="7"/>
        <v>1871.7083333333328</v>
      </c>
      <c r="G17" s="21">
        <f>G9*4/12+G21*8/12</f>
        <v>5.3466666666666676</v>
      </c>
      <c r="H17" s="4">
        <f t="shared" si="2"/>
        <v>125.46014761174263</v>
      </c>
      <c r="I17" s="4">
        <f t="shared" si="3"/>
        <v>6.739594706415927</v>
      </c>
      <c r="J17" s="30">
        <f t="shared" si="8"/>
        <v>130.12873459361234</v>
      </c>
      <c r="K17" s="4">
        <f t="shared" si="4"/>
        <v>10.368607240639887</v>
      </c>
      <c r="L17" s="30">
        <f t="shared" si="5"/>
        <v>10.754440875505152</v>
      </c>
      <c r="M17" s="14" t="s">
        <v>13</v>
      </c>
      <c r="N17" s="6"/>
      <c r="O17" s="7" t="s">
        <v>13</v>
      </c>
      <c r="P17" s="7"/>
      <c r="R17" s="21">
        <f t="shared" si="9"/>
        <v>1.0041994685290414</v>
      </c>
      <c r="S17" s="21">
        <f t="shared" si="10"/>
        <v>1.0582215453478223</v>
      </c>
      <c r="T17" s="36">
        <f t="shared" si="6"/>
        <v>0.11002820544053638</v>
      </c>
      <c r="U17" s="36">
        <f t="shared" si="0"/>
        <v>8.1047904784233182E-2</v>
      </c>
      <c r="V17" s="36">
        <f t="shared" si="1"/>
        <v>2.8980300656303193E-2</v>
      </c>
      <c r="Y17" s="34"/>
    </row>
    <row r="18" spans="1:25" x14ac:dyDescent="0.2">
      <c r="A18" s="1">
        <v>1871.1</v>
      </c>
      <c r="B18" s="58">
        <v>4.59</v>
      </c>
      <c r="C18" s="4">
        <v>0.26</v>
      </c>
      <c r="D18" s="11">
        <v>0.4</v>
      </c>
      <c r="E18" s="11">
        <v>12.368895869999999</v>
      </c>
      <c r="F18" s="4">
        <f t="shared" si="7"/>
        <v>1871.7916666666661</v>
      </c>
      <c r="G18" s="21">
        <f>G9*3/12+G21*9/12</f>
        <v>5.3500000000000005</v>
      </c>
      <c r="H18" s="4">
        <f t="shared" si="2"/>
        <v>117.14970561879267</v>
      </c>
      <c r="I18" s="4">
        <f t="shared" si="3"/>
        <v>6.6359310372300859</v>
      </c>
      <c r="J18" s="30">
        <f t="shared" si="8"/>
        <v>122.08261893634091</v>
      </c>
      <c r="K18" s="4">
        <f t="shared" si="4"/>
        <v>10.209124672661671</v>
      </c>
      <c r="L18" s="30">
        <f t="shared" si="5"/>
        <v>10.6390081861735</v>
      </c>
      <c r="M18" s="14" t="s">
        <v>13</v>
      </c>
      <c r="N18" s="6"/>
      <c r="O18" s="7" t="s">
        <v>13</v>
      </c>
      <c r="P18" s="7"/>
      <c r="R18" s="21">
        <f t="shared" si="9"/>
        <v>1.0042022850942474</v>
      </c>
      <c r="S18" s="21">
        <f t="shared" si="10"/>
        <v>1.0463203456452661</v>
      </c>
      <c r="T18" s="36">
        <f t="shared" si="6"/>
        <v>0.11476525767910184</v>
      </c>
      <c r="U18" s="36">
        <f t="shared" si="0"/>
        <v>8.1652652124726721E-2</v>
      </c>
      <c r="V18" s="36">
        <f t="shared" si="1"/>
        <v>3.3112605554375119E-2</v>
      </c>
      <c r="Y18" s="34"/>
    </row>
    <row r="19" spans="1:25" x14ac:dyDescent="0.2">
      <c r="A19" s="1">
        <v>1871.11</v>
      </c>
      <c r="B19" s="58">
        <v>4.6399999999999997</v>
      </c>
      <c r="C19" s="4">
        <v>0.26</v>
      </c>
      <c r="D19" s="11">
        <v>0.4</v>
      </c>
      <c r="E19" s="11">
        <v>12.368895869999999</v>
      </c>
      <c r="F19" s="4">
        <f t="shared" si="7"/>
        <v>1871.8749999999993</v>
      </c>
      <c r="G19" s="21">
        <f>G9*2/12+G21*10/12</f>
        <v>5.3533333333333335</v>
      </c>
      <c r="H19" s="4">
        <f t="shared" si="2"/>
        <v>118.42584620287538</v>
      </c>
      <c r="I19" s="4">
        <f t="shared" si="3"/>
        <v>6.6359310372300859</v>
      </c>
      <c r="J19" s="30">
        <f t="shared" si="8"/>
        <v>123.988774569697</v>
      </c>
      <c r="K19" s="4">
        <f t="shared" si="4"/>
        <v>10.209124672661671</v>
      </c>
      <c r="L19" s="30">
        <f t="shared" si="5"/>
        <v>10.688687462904916</v>
      </c>
      <c r="M19" s="14" t="s">
        <v>13</v>
      </c>
      <c r="N19" s="6"/>
      <c r="O19" s="7" t="s">
        <v>13</v>
      </c>
      <c r="P19" s="7"/>
      <c r="R19" s="21">
        <f t="shared" si="9"/>
        <v>1.004205101651193</v>
      </c>
      <c r="S19" s="21">
        <f t="shared" si="10"/>
        <v>1.050717282037579</v>
      </c>
      <c r="T19" s="36">
        <f t="shared" si="6"/>
        <v>0.11526991934606401</v>
      </c>
      <c r="U19" s="36">
        <f t="shared" si="0"/>
        <v>8.2593250229019644E-2</v>
      </c>
      <c r="V19" s="36">
        <f t="shared" si="1"/>
        <v>3.2676669117044366E-2</v>
      </c>
      <c r="Y19" s="34"/>
    </row>
    <row r="20" spans="1:25" x14ac:dyDescent="0.2">
      <c r="A20" s="1">
        <v>1871.12</v>
      </c>
      <c r="B20" s="58">
        <v>4.74</v>
      </c>
      <c r="C20" s="4">
        <v>0.26</v>
      </c>
      <c r="D20" s="11">
        <v>0.4</v>
      </c>
      <c r="E20" s="11">
        <v>12.654391739999999</v>
      </c>
      <c r="F20" s="4">
        <f t="shared" si="7"/>
        <v>1871.9583333333326</v>
      </c>
      <c r="G20" s="21">
        <f>G9*1/12+G21*11/12</f>
        <v>5.3566666666666665</v>
      </c>
      <c r="H20" s="4">
        <f t="shared" si="2"/>
        <v>118.24873852056048</v>
      </c>
      <c r="I20" s="4">
        <f t="shared" si="3"/>
        <v>6.4862177247564823</v>
      </c>
      <c r="J20" s="30">
        <f t="shared" si="8"/>
        <v>124.36925585162462</v>
      </c>
      <c r="K20" s="4">
        <f t="shared" si="4"/>
        <v>9.9787964996253589</v>
      </c>
      <c r="L20" s="30">
        <f t="shared" si="5"/>
        <v>10.495295852457776</v>
      </c>
      <c r="M20" s="14" t="s">
        <v>13</v>
      </c>
      <c r="N20" s="6"/>
      <c r="O20" s="7" t="s">
        <v>13</v>
      </c>
      <c r="P20" s="7"/>
      <c r="R20" s="21">
        <f t="shared" si="9"/>
        <v>1.0042079181998806</v>
      </c>
      <c r="S20" s="21">
        <f t="shared" si="10"/>
        <v>1.0313307279996851</v>
      </c>
      <c r="T20" s="36">
        <f t="shared" si="6"/>
        <v>0.11213517395572437</v>
      </c>
      <c r="U20" s="36">
        <f t="shared" si="0"/>
        <v>8.4999177747215882E-2</v>
      </c>
      <c r="V20" s="36">
        <f t="shared" si="1"/>
        <v>2.7135996208508484E-2</v>
      </c>
      <c r="Y20" s="34"/>
    </row>
    <row r="21" spans="1:25" x14ac:dyDescent="0.2">
      <c r="A21" s="1">
        <v>1872.01</v>
      </c>
      <c r="B21" s="58">
        <v>4.8600000000000003</v>
      </c>
      <c r="C21" s="4">
        <v>0.26329999999999998</v>
      </c>
      <c r="D21" s="11">
        <v>0.40250000000000002</v>
      </c>
      <c r="E21" s="11">
        <v>12.654391739999999</v>
      </c>
      <c r="F21" s="4">
        <f t="shared" si="7"/>
        <v>1872.0416666666658</v>
      </c>
      <c r="G21" s="21">
        <v>5.36</v>
      </c>
      <c r="H21" s="4">
        <f t="shared" si="2"/>
        <v>121.2423774704481</v>
      </c>
      <c r="I21" s="4">
        <f t="shared" si="3"/>
        <v>6.5685427958783915</v>
      </c>
      <c r="J21" s="30">
        <f t="shared" si="8"/>
        <v>128.09355531526867</v>
      </c>
      <c r="K21" s="4">
        <f t="shared" si="4"/>
        <v>10.041163977748017</v>
      </c>
      <c r="L21" s="30">
        <f t="shared" si="5"/>
        <v>10.608571196377703</v>
      </c>
      <c r="M21" s="14" t="s">
        <v>13</v>
      </c>
      <c r="N21" s="6"/>
      <c r="O21" s="7" t="s">
        <v>13</v>
      </c>
      <c r="P21" s="7"/>
      <c r="R21" s="21">
        <f t="shared" si="9"/>
        <v>1.0030599998857486</v>
      </c>
      <c r="S21" s="21">
        <f t="shared" si="10"/>
        <v>1.0356704833401311</v>
      </c>
      <c r="T21" s="36">
        <f t="shared" si="6"/>
        <v>0.10768446401001164</v>
      </c>
      <c r="U21" s="36">
        <f t="shared" si="0"/>
        <v>8.4930989181411398E-2</v>
      </c>
      <c r="V21" s="36">
        <f t="shared" si="1"/>
        <v>2.275347482860024E-2</v>
      </c>
      <c r="Y21" s="34"/>
    </row>
    <row r="22" spans="1:25" x14ac:dyDescent="0.2">
      <c r="A22" s="1">
        <v>1872.02</v>
      </c>
      <c r="B22" s="58">
        <v>4.88</v>
      </c>
      <c r="C22" s="4">
        <v>0.26669999999999999</v>
      </c>
      <c r="D22" s="11">
        <v>0.40500000000000003</v>
      </c>
      <c r="E22" s="11">
        <v>12.654391739999999</v>
      </c>
      <c r="F22" s="4">
        <f t="shared" si="7"/>
        <v>1872.1249999999991</v>
      </c>
      <c r="G22" s="21">
        <f>G21*11/12+G33*1/12</f>
        <v>5.378333333333333</v>
      </c>
      <c r="H22" s="4">
        <f t="shared" si="2"/>
        <v>121.74131729542937</v>
      </c>
      <c r="I22" s="4">
        <f t="shared" si="3"/>
        <v>6.6533625661252067</v>
      </c>
      <c r="J22" s="30">
        <f t="shared" si="8"/>
        <v>129.20646691468991</v>
      </c>
      <c r="K22" s="4">
        <f t="shared" si="4"/>
        <v>10.103531455870675</v>
      </c>
      <c r="L22" s="30">
        <f t="shared" si="5"/>
        <v>10.723077684518323</v>
      </c>
      <c r="M22" s="14" t="s">
        <v>13</v>
      </c>
      <c r="N22" s="6"/>
      <c r="O22" s="7" t="s">
        <v>13</v>
      </c>
      <c r="P22" s="7"/>
      <c r="R22" s="21">
        <f t="shared" si="9"/>
        <v>1.0030764483003818</v>
      </c>
      <c r="S22" s="21">
        <f t="shared" si="10"/>
        <v>1.0388396349008251</v>
      </c>
      <c r="T22" s="36">
        <f t="shared" si="6"/>
        <v>0.10375207603565961</v>
      </c>
      <c r="U22" s="36">
        <f t="shared" si="0"/>
        <v>8.3909829002996705E-2</v>
      </c>
      <c r="V22" s="36">
        <f t="shared" si="1"/>
        <v>1.9842247032662907E-2</v>
      </c>
      <c r="Y22" s="34"/>
    </row>
    <row r="23" spans="1:25" x14ac:dyDescent="0.2">
      <c r="A23" s="1">
        <v>1872.03</v>
      </c>
      <c r="B23" s="58">
        <v>5.04</v>
      </c>
      <c r="C23" s="4">
        <v>0.27</v>
      </c>
      <c r="D23" s="11">
        <v>0.40749999999999997</v>
      </c>
      <c r="E23" s="11">
        <v>12.844641319999999</v>
      </c>
      <c r="F23" s="4">
        <f t="shared" si="7"/>
        <v>1872.2083333333323</v>
      </c>
      <c r="G23" s="21">
        <f>G21*10/12+G33*2/12</f>
        <v>5.3966666666666665</v>
      </c>
      <c r="H23" s="4">
        <f t="shared" si="2"/>
        <v>123.87053249377931</v>
      </c>
      <c r="I23" s="4">
        <f t="shared" si="3"/>
        <v>6.6359213835953215</v>
      </c>
      <c r="J23" s="30">
        <f t="shared" si="8"/>
        <v>132.05314797994976</v>
      </c>
      <c r="K23" s="4">
        <f t="shared" si="4"/>
        <v>10.015325791907753</v>
      </c>
      <c r="L23" s="30">
        <f t="shared" si="5"/>
        <v>10.676916230521732</v>
      </c>
      <c r="M23" s="14" t="s">
        <v>13</v>
      </c>
      <c r="N23" s="6"/>
      <c r="O23" s="7" t="s">
        <v>13</v>
      </c>
      <c r="P23" s="7"/>
      <c r="R23" s="21">
        <f t="shared" si="9"/>
        <v>1.0030928953450977</v>
      </c>
      <c r="S23" s="21">
        <f t="shared" si="10"/>
        <v>1.0266013661348654</v>
      </c>
      <c r="T23" s="36">
        <f t="shared" si="6"/>
        <v>0.10166592292535204</v>
      </c>
      <c r="U23" s="36">
        <f t="shared" si="0"/>
        <v>8.5514588498155408E-2</v>
      </c>
      <c r="V23" s="36">
        <f t="shared" si="1"/>
        <v>1.6151334427196629E-2</v>
      </c>
      <c r="Y23" s="34"/>
    </row>
    <row r="24" spans="1:25" x14ac:dyDescent="0.2">
      <c r="A24" s="1">
        <v>1872.04</v>
      </c>
      <c r="B24" s="58">
        <v>5.18</v>
      </c>
      <c r="C24" s="4">
        <v>0.27329999999999999</v>
      </c>
      <c r="D24" s="11">
        <v>0.41</v>
      </c>
      <c r="E24" s="11">
        <v>13.130137189999999</v>
      </c>
      <c r="F24" s="4">
        <f t="shared" si="7"/>
        <v>1872.2916666666656</v>
      </c>
      <c r="G24" s="21">
        <f>G21*9/12+G33*3/12</f>
        <v>5.4150000000000009</v>
      </c>
      <c r="H24" s="4">
        <f t="shared" si="2"/>
        <v>124.54317851647676</v>
      </c>
      <c r="I24" s="4">
        <f t="shared" si="3"/>
        <v>6.5709750364002115</v>
      </c>
      <c r="J24" s="30">
        <f t="shared" si="8"/>
        <v>133.35398079117016</v>
      </c>
      <c r="K24" s="4">
        <f t="shared" si="4"/>
        <v>9.8576647088331022</v>
      </c>
      <c r="L24" s="30">
        <f t="shared" si="5"/>
        <v>10.555044811656325</v>
      </c>
      <c r="M24" s="14" t="s">
        <v>13</v>
      </c>
      <c r="N24" s="6"/>
      <c r="O24" s="7" t="s">
        <v>13</v>
      </c>
      <c r="P24" s="7"/>
      <c r="R24" s="21">
        <f t="shared" si="9"/>
        <v>1.0031093410217495</v>
      </c>
      <c r="S24" s="21">
        <f t="shared" si="10"/>
        <v>1.0073855331848895</v>
      </c>
      <c r="T24" s="36">
        <f t="shared" si="6"/>
        <v>0.10007866793276321</v>
      </c>
      <c r="U24" s="36">
        <f t="shared" si="0"/>
        <v>8.6885497930643041E-2</v>
      </c>
      <c r="V24" s="36">
        <f t="shared" si="1"/>
        <v>1.3193170002120169E-2</v>
      </c>
      <c r="Y24" s="34"/>
    </row>
    <row r="25" spans="1:25" x14ac:dyDescent="0.2">
      <c r="A25" s="1">
        <v>1872.05</v>
      </c>
      <c r="B25" s="58">
        <v>5.18</v>
      </c>
      <c r="C25" s="4">
        <v>0.2767</v>
      </c>
      <c r="D25" s="11">
        <v>0.41249999999999998</v>
      </c>
      <c r="E25" s="11">
        <v>13.130137189999999</v>
      </c>
      <c r="F25" s="4">
        <f t="shared" si="7"/>
        <v>1872.3749999999989</v>
      </c>
      <c r="G25" s="21">
        <f>G21*8/12+G33*4/12</f>
        <v>5.4333333333333336</v>
      </c>
      <c r="H25" s="4">
        <f t="shared" si="2"/>
        <v>124.54317851647676</v>
      </c>
      <c r="I25" s="4">
        <f t="shared" si="3"/>
        <v>6.6527215242295599</v>
      </c>
      <c r="J25" s="30">
        <f t="shared" si="8"/>
        <v>133.94759479511026</v>
      </c>
      <c r="K25" s="4">
        <f t="shared" si="4"/>
        <v>9.9177724204723283</v>
      </c>
      <c r="L25" s="30">
        <f t="shared" si="5"/>
        <v>10.666676226444592</v>
      </c>
      <c r="M25" s="14" t="s">
        <v>13</v>
      </c>
      <c r="N25" s="6"/>
      <c r="O25" s="7" t="s">
        <v>13</v>
      </c>
      <c r="P25" s="7"/>
      <c r="R25" s="21">
        <f t="shared" si="9"/>
        <v>1.0031257853321864</v>
      </c>
      <c r="S25" s="21">
        <f t="shared" si="10"/>
        <v>1.0105178383479383</v>
      </c>
      <c r="T25" s="36">
        <f t="shared" si="6"/>
        <v>9.7760663722721741E-2</v>
      </c>
      <c r="U25" s="36">
        <f t="shared" si="0"/>
        <v>8.587668085729061E-2</v>
      </c>
      <c r="V25" s="36">
        <f t="shared" si="1"/>
        <v>1.1883982865431131E-2</v>
      </c>
      <c r="Y25" s="34"/>
    </row>
    <row r="26" spans="1:25" x14ac:dyDescent="0.2">
      <c r="A26" s="1">
        <v>1872.06</v>
      </c>
      <c r="B26" s="58">
        <v>5.13</v>
      </c>
      <c r="C26" s="4">
        <v>0.28000000000000003</v>
      </c>
      <c r="D26" s="11">
        <v>0.41499999999999998</v>
      </c>
      <c r="E26" s="11">
        <v>13.0349719</v>
      </c>
      <c r="F26" s="4">
        <f t="shared" si="7"/>
        <v>1872.4583333333321</v>
      </c>
      <c r="G26" s="21">
        <f>G21*7/12+G33*5/12</f>
        <v>5.4516666666666662</v>
      </c>
      <c r="H26" s="4">
        <f t="shared" si="2"/>
        <v>124.24150833804255</v>
      </c>
      <c r="I26" s="4">
        <f t="shared" si="3"/>
        <v>6.7812129307313684</v>
      </c>
      <c r="J26" s="30">
        <f t="shared" si="8"/>
        <v>134.23091770169623</v>
      </c>
      <c r="K26" s="4">
        <f t="shared" si="4"/>
        <v>10.050726308048276</v>
      </c>
      <c r="L26" s="30">
        <f t="shared" si="5"/>
        <v>10.858836422261975</v>
      </c>
      <c r="M26" s="14" t="s">
        <v>13</v>
      </c>
      <c r="N26" s="6"/>
      <c r="O26" s="7" t="s">
        <v>13</v>
      </c>
      <c r="P26" s="7"/>
      <c r="R26" s="21">
        <f t="shared" si="9"/>
        <v>1.0031422282782549</v>
      </c>
      <c r="S26" s="21">
        <f t="shared" si="10"/>
        <v>1.0210771159167262</v>
      </c>
      <c r="T26" s="36">
        <f t="shared" si="6"/>
        <v>9.6471705622548587E-2</v>
      </c>
      <c r="U26" s="36">
        <f t="shared" si="0"/>
        <v>8.4086342005472936E-2</v>
      </c>
      <c r="V26" s="36">
        <f t="shared" si="1"/>
        <v>1.2385363617075651E-2</v>
      </c>
      <c r="Y26" s="34"/>
    </row>
    <row r="27" spans="1:25" x14ac:dyDescent="0.2">
      <c r="A27" s="1">
        <v>1872.07</v>
      </c>
      <c r="B27" s="58">
        <v>5.0999999999999996</v>
      </c>
      <c r="C27" s="4">
        <v>0.2833</v>
      </c>
      <c r="D27" s="11">
        <v>0.41749999999999998</v>
      </c>
      <c r="E27" s="11">
        <v>12.844641319999999</v>
      </c>
      <c r="F27" s="4">
        <f t="shared" si="7"/>
        <v>1872.5416666666654</v>
      </c>
      <c r="G27" s="21">
        <f>G21*6/12+G33*6/12</f>
        <v>5.4700000000000006</v>
      </c>
      <c r="H27" s="4">
        <f t="shared" si="2"/>
        <v>125.34518169013383</v>
      </c>
      <c r="I27" s="4">
        <f t="shared" si="3"/>
        <v>6.9628019554539051</v>
      </c>
      <c r="J27" s="30">
        <f t="shared" si="8"/>
        <v>136.05021597491987</v>
      </c>
      <c r="K27" s="4">
        <f t="shared" si="4"/>
        <v>10.261100657966839</v>
      </c>
      <c r="L27" s="30">
        <f t="shared" si="5"/>
        <v>11.137444150888049</v>
      </c>
      <c r="M27" s="14" t="s">
        <v>13</v>
      </c>
      <c r="N27" s="6"/>
      <c r="O27" s="7" t="s">
        <v>13</v>
      </c>
      <c r="P27" s="7"/>
      <c r="R27" s="21">
        <f t="shared" si="9"/>
        <v>1.0031586698618002</v>
      </c>
      <c r="S27" s="21">
        <f t="shared" si="10"/>
        <v>1.0394633320598912</v>
      </c>
      <c r="T27" s="36">
        <f t="shared" si="6"/>
        <v>0.10250040147031392</v>
      </c>
      <c r="U27" s="36">
        <f t="shared" si="0"/>
        <v>8.3452520669814678E-2</v>
      </c>
      <c r="V27" s="36">
        <f t="shared" si="1"/>
        <v>1.9047880800499239E-2</v>
      </c>
      <c r="Y27" s="34"/>
    </row>
    <row r="28" spans="1:25" x14ac:dyDescent="0.2">
      <c r="A28" s="1">
        <v>1872.08</v>
      </c>
      <c r="B28" s="58">
        <v>5.04</v>
      </c>
      <c r="C28" s="4">
        <v>0.28670000000000001</v>
      </c>
      <c r="D28" s="11">
        <v>0.42</v>
      </c>
      <c r="E28" s="11">
        <v>12.93980661</v>
      </c>
      <c r="F28" s="4">
        <f t="shared" si="7"/>
        <v>1872.6249999999986</v>
      </c>
      <c r="G28" s="21">
        <f>G21*5/12+G33*7/12</f>
        <v>5.4883333333333333</v>
      </c>
      <c r="H28" s="4">
        <f t="shared" si="2"/>
        <v>122.95953161853323</v>
      </c>
      <c r="I28" s="4">
        <f t="shared" si="3"/>
        <v>6.9945431974272783</v>
      </c>
      <c r="J28" s="30">
        <f t="shared" si="8"/>
        <v>134.09347982609702</v>
      </c>
      <c r="K28" s="4">
        <f t="shared" si="4"/>
        <v>10.24662763487777</v>
      </c>
      <c r="L28" s="30">
        <f t="shared" si="5"/>
        <v>11.174456652174753</v>
      </c>
      <c r="M28" s="14" t="s">
        <v>13</v>
      </c>
      <c r="N28" s="6"/>
      <c r="O28" s="7" t="s">
        <v>13</v>
      </c>
      <c r="P28" s="7"/>
      <c r="R28" s="21">
        <f t="shared" si="9"/>
        <v>1.0031751100846626</v>
      </c>
      <c r="S28" s="21">
        <f t="shared" si="10"/>
        <v>1.0350778150153286</v>
      </c>
      <c r="T28" s="36">
        <f t="shared" si="6"/>
        <v>0.10684171794485064</v>
      </c>
      <c r="U28" s="36">
        <f t="shared" si="0"/>
        <v>8.3249217682672683E-2</v>
      </c>
      <c r="V28" s="36">
        <f t="shared" si="1"/>
        <v>2.3592500262177962E-2</v>
      </c>
      <c r="Y28" s="34"/>
    </row>
    <row r="29" spans="1:25" x14ac:dyDescent="0.2">
      <c r="A29" s="1">
        <v>1872.09</v>
      </c>
      <c r="B29" s="58">
        <v>4.95</v>
      </c>
      <c r="C29" s="4">
        <v>0.28999999999999998</v>
      </c>
      <c r="D29" s="11">
        <v>0.42249999999999999</v>
      </c>
      <c r="E29" s="11">
        <v>13.0349719</v>
      </c>
      <c r="F29" s="4">
        <f t="shared" si="7"/>
        <v>1872.7083333333319</v>
      </c>
      <c r="G29" s="21">
        <f>G21*4/12+G33*8/12</f>
        <v>5.5066666666666668</v>
      </c>
      <c r="H29" s="4">
        <f t="shared" si="2"/>
        <v>119.88215716828668</v>
      </c>
      <c r="I29" s="4">
        <f t="shared" si="3"/>
        <v>7.0233991068289159</v>
      </c>
      <c r="J29" s="30">
        <f t="shared" si="8"/>
        <v>131.37573053498855</v>
      </c>
      <c r="K29" s="4">
        <f t="shared" si="4"/>
        <v>10.232365940121438</v>
      </c>
      <c r="L29" s="30">
        <f t="shared" si="5"/>
        <v>11.213383060814678</v>
      </c>
      <c r="M29" s="14" t="s">
        <v>13</v>
      </c>
      <c r="N29" s="6"/>
      <c r="O29" s="7" t="s">
        <v>13</v>
      </c>
      <c r="P29" s="7"/>
      <c r="R29" s="21">
        <f t="shared" si="9"/>
        <v>1.0031915489486818</v>
      </c>
      <c r="S29" s="21">
        <f t="shared" si="10"/>
        <v>1.0307834454158584</v>
      </c>
      <c r="T29" s="36">
        <f t="shared" si="6"/>
        <v>0.11370306084803916</v>
      </c>
      <c r="U29" s="36">
        <f t="shared" si="0"/>
        <v>8.6993117135232945E-2</v>
      </c>
      <c r="V29" s="36">
        <f t="shared" si="1"/>
        <v>2.6709943712806217E-2</v>
      </c>
      <c r="Y29" s="34"/>
    </row>
    <row r="30" spans="1:25" x14ac:dyDescent="0.2">
      <c r="A30" s="1">
        <v>1872.1</v>
      </c>
      <c r="B30" s="58">
        <v>4.97</v>
      </c>
      <c r="C30" s="4">
        <v>0.29330000000000001</v>
      </c>
      <c r="D30" s="11">
        <v>0.42499999999999999</v>
      </c>
      <c r="E30" s="11">
        <v>12.74947603</v>
      </c>
      <c r="F30" s="4">
        <f t="shared" si="7"/>
        <v>1872.7916666666652</v>
      </c>
      <c r="G30" s="21">
        <f>G21*3/12+G33*9/12</f>
        <v>5.5249999999999995</v>
      </c>
      <c r="H30" s="4">
        <f t="shared" si="2"/>
        <v>123.06186750797791</v>
      </c>
      <c r="I30" s="4">
        <f t="shared" si="3"/>
        <v>7.2623834487102465</v>
      </c>
      <c r="J30" s="30">
        <f t="shared" si="8"/>
        <v>135.5235135865164</v>
      </c>
      <c r="K30" s="4">
        <f t="shared" si="4"/>
        <v>10.523399132975978</v>
      </c>
      <c r="L30" s="30">
        <f t="shared" si="5"/>
        <v>11.589032851965689</v>
      </c>
      <c r="M30" s="14" t="s">
        <v>13</v>
      </c>
      <c r="N30" s="6"/>
      <c r="O30" s="7" t="s">
        <v>13</v>
      </c>
      <c r="P30" s="7"/>
      <c r="R30" s="21">
        <f t="shared" si="9"/>
        <v>1.0032079864556935</v>
      </c>
      <c r="S30" s="21">
        <f t="shared" si="10"/>
        <v>1.0572289881054313</v>
      </c>
      <c r="T30" s="36">
        <f t="shared" si="6"/>
        <v>0.10870071962282002</v>
      </c>
      <c r="U30" s="36">
        <f t="shared" si="0"/>
        <v>8.5572332702204434E-2</v>
      </c>
      <c r="V30" s="36">
        <f t="shared" si="1"/>
        <v>2.3128386920615585E-2</v>
      </c>
      <c r="Y30" s="34"/>
    </row>
    <row r="31" spans="1:25" x14ac:dyDescent="0.2">
      <c r="A31" s="1">
        <v>1872.11</v>
      </c>
      <c r="B31" s="58">
        <v>4.95</v>
      </c>
      <c r="C31" s="4">
        <v>0.29670000000000002</v>
      </c>
      <c r="D31" s="11">
        <v>0.42749999999999999</v>
      </c>
      <c r="E31" s="11">
        <v>13.130137189999999</v>
      </c>
      <c r="F31" s="4">
        <f t="shared" si="7"/>
        <v>1872.8749999999984</v>
      </c>
      <c r="G31" s="21">
        <f>G21*2/12+G33*10/12</f>
        <v>5.543333333333333</v>
      </c>
      <c r="H31" s="4">
        <f t="shared" si="2"/>
        <v>119.01326904566795</v>
      </c>
      <c r="I31" s="4">
        <f t="shared" si="3"/>
        <v>7.1335832173433706</v>
      </c>
      <c r="J31" s="30">
        <f t="shared" si="8"/>
        <v>131.71960359918273</v>
      </c>
      <c r="K31" s="4">
        <f t="shared" si="4"/>
        <v>10.278418690307687</v>
      </c>
      <c r="L31" s="30">
        <f t="shared" si="5"/>
        <v>11.375783947202144</v>
      </c>
      <c r="M31" s="14" t="s">
        <v>13</v>
      </c>
      <c r="N31" s="6"/>
      <c r="O31" s="7" t="s">
        <v>13</v>
      </c>
      <c r="P31" s="7"/>
      <c r="R31" s="21">
        <f t="shared" si="9"/>
        <v>1.0032244226075313</v>
      </c>
      <c r="S31" s="21">
        <f t="shared" si="10"/>
        <v>1.0298716812178139</v>
      </c>
      <c r="T31" s="36">
        <f t="shared" si="6"/>
        <v>0.10855245783606438</v>
      </c>
      <c r="U31" s="36">
        <f t="shared" si="0"/>
        <v>8.9766167685533693E-2</v>
      </c>
      <c r="V31" s="36">
        <f t="shared" si="1"/>
        <v>1.8786290150530682E-2</v>
      </c>
      <c r="Y31" s="34"/>
    </row>
    <row r="32" spans="1:25" x14ac:dyDescent="0.2">
      <c r="A32" s="1">
        <v>1872.12</v>
      </c>
      <c r="B32" s="58">
        <v>5.07</v>
      </c>
      <c r="C32" s="4">
        <v>0.3</v>
      </c>
      <c r="D32" s="11">
        <v>0.43</v>
      </c>
      <c r="E32" s="11">
        <v>12.93980661</v>
      </c>
      <c r="F32" s="4">
        <f t="shared" si="7"/>
        <v>1872.9583333333317</v>
      </c>
      <c r="G32" s="21">
        <f>G21*1/12+G33*11/12</f>
        <v>5.5616666666666665</v>
      </c>
      <c r="H32" s="4">
        <f t="shared" si="2"/>
        <v>123.69143359245308</v>
      </c>
      <c r="I32" s="4">
        <f t="shared" si="3"/>
        <v>7.3190197391984073</v>
      </c>
      <c r="J32" s="30">
        <f t="shared" si="8"/>
        <v>137.57226342015468</v>
      </c>
      <c r="K32" s="4">
        <f t="shared" si="4"/>
        <v>10.490594959517717</v>
      </c>
      <c r="L32" s="30">
        <f t="shared" si="5"/>
        <v>11.66786455042732</v>
      </c>
      <c r="M32" s="14" t="s">
        <v>13</v>
      </c>
      <c r="N32" s="6"/>
      <c r="O32" s="7" t="s">
        <v>13</v>
      </c>
      <c r="P32" s="7"/>
      <c r="R32" s="21">
        <f t="shared" si="9"/>
        <v>1.0032408574060259</v>
      </c>
      <c r="S32" s="21">
        <f t="shared" si="10"/>
        <v>1.0483895674210992</v>
      </c>
      <c r="T32" s="36">
        <f t="shared" si="6"/>
        <v>0.10586247483438727</v>
      </c>
      <c r="U32" s="36">
        <f t="shared" si="0"/>
        <v>8.9178020285641146E-2</v>
      </c>
      <c r="V32" s="36">
        <f t="shared" si="1"/>
        <v>1.6684454548746119E-2</v>
      </c>
      <c r="Y32" s="34"/>
    </row>
    <row r="33" spans="1:25" x14ac:dyDescent="0.2">
      <c r="A33" s="1">
        <v>1873.01</v>
      </c>
      <c r="B33" s="58">
        <v>5.1100000000000003</v>
      </c>
      <c r="C33" s="4">
        <v>0.30249999999999999</v>
      </c>
      <c r="D33" s="11">
        <v>0.4325</v>
      </c>
      <c r="E33" s="11">
        <v>12.93980661</v>
      </c>
      <c r="F33" s="4">
        <f t="shared" si="7"/>
        <v>1873.0416666666649</v>
      </c>
      <c r="G33" s="21">
        <v>5.58</v>
      </c>
      <c r="H33" s="4">
        <f t="shared" si="2"/>
        <v>124.66730289101288</v>
      </c>
      <c r="I33" s="4">
        <f t="shared" si="3"/>
        <v>7.3800115703583939</v>
      </c>
      <c r="J33" s="30">
        <f t="shared" si="8"/>
        <v>139.34166342223017</v>
      </c>
      <c r="K33" s="4">
        <f t="shared" si="4"/>
        <v>10.551586790677703</v>
      </c>
      <c r="L33" s="30">
        <f t="shared" si="5"/>
        <v>11.793594800413803</v>
      </c>
      <c r="M33" s="14" t="s">
        <v>13</v>
      </c>
      <c r="N33" s="6"/>
      <c r="O33" s="7" t="s">
        <v>13</v>
      </c>
      <c r="P33" s="7"/>
      <c r="R33" s="21">
        <f t="shared" si="9"/>
        <v>1.0053472215787504</v>
      </c>
      <c r="S33" s="21">
        <f t="shared" si="10"/>
        <v>1.0517872485150761</v>
      </c>
      <c r="T33" s="36">
        <f t="shared" si="6"/>
        <v>0.1043883357395603</v>
      </c>
      <c r="U33" s="36">
        <f t="shared" si="0"/>
        <v>8.9146981124955227E-2</v>
      </c>
      <c r="V33" s="36">
        <f t="shared" si="1"/>
        <v>1.5241354614605074E-2</v>
      </c>
      <c r="Y33" s="34"/>
    </row>
    <row r="34" spans="1:25" x14ac:dyDescent="0.2">
      <c r="A34" s="1">
        <v>1873.02</v>
      </c>
      <c r="B34" s="58">
        <v>5.15</v>
      </c>
      <c r="C34" s="4">
        <v>0.30499999999999999</v>
      </c>
      <c r="D34" s="11">
        <v>0.435</v>
      </c>
      <c r="E34" s="11">
        <v>13.225221489999999</v>
      </c>
      <c r="F34" s="4">
        <f t="shared" si="7"/>
        <v>1873.1249999999982</v>
      </c>
      <c r="G34" s="21">
        <f>G33*11/12+G45*1/12</f>
        <v>5.5708333333333337</v>
      </c>
      <c r="H34" s="4">
        <f t="shared" si="2"/>
        <v>122.93165382744759</v>
      </c>
      <c r="I34" s="4">
        <f t="shared" si="3"/>
        <v>7.2804183334701973</v>
      </c>
      <c r="J34" s="30">
        <f t="shared" si="8"/>
        <v>138.07982953392514</v>
      </c>
      <c r="K34" s="4">
        <f t="shared" si="4"/>
        <v>10.383547459211592</v>
      </c>
      <c r="L34" s="30">
        <f t="shared" si="5"/>
        <v>11.663053562574259</v>
      </c>
      <c r="M34" s="14" t="s">
        <v>13</v>
      </c>
      <c r="N34" s="6"/>
      <c r="O34" s="7" t="s">
        <v>13</v>
      </c>
      <c r="P34" s="7"/>
      <c r="R34" s="21">
        <f t="shared" si="9"/>
        <v>1.0053398720295676</v>
      </c>
      <c r="S34" s="21">
        <f t="shared" si="10"/>
        <v>1.0345912828835473</v>
      </c>
      <c r="T34" s="36">
        <f t="shared" si="6"/>
        <v>0.10236955495561739</v>
      </c>
      <c r="U34" s="36">
        <f t="shared" si="0"/>
        <v>9.0247718971019575E-2</v>
      </c>
      <c r="V34" s="36">
        <f t="shared" si="1"/>
        <v>1.2121835984597817E-2</v>
      </c>
      <c r="Y34" s="34"/>
    </row>
    <row r="35" spans="1:25" x14ac:dyDescent="0.2">
      <c r="A35" s="1">
        <v>1873.03</v>
      </c>
      <c r="B35" s="58">
        <v>5.1100000000000003</v>
      </c>
      <c r="C35" s="4">
        <v>0.3075</v>
      </c>
      <c r="D35" s="11">
        <v>0.4375</v>
      </c>
      <c r="E35" s="11">
        <v>13.225221489999999</v>
      </c>
      <c r="F35" s="4">
        <f t="shared" si="7"/>
        <v>1873.2083333333314</v>
      </c>
      <c r="G35" s="21">
        <f>G33*10/12+G45*2/12</f>
        <v>5.5616666666666656</v>
      </c>
      <c r="H35" s="4">
        <f t="shared" si="2"/>
        <v>121.97684486568102</v>
      </c>
      <c r="I35" s="4">
        <f t="shared" si="3"/>
        <v>7.3400938935806082</v>
      </c>
      <c r="J35" s="30">
        <f t="shared" si="8"/>
        <v>137.69441253401251</v>
      </c>
      <c r="K35" s="4">
        <f t="shared" si="4"/>
        <v>10.443223019322001</v>
      </c>
      <c r="L35" s="30">
        <f t="shared" si="5"/>
        <v>11.788905182706547</v>
      </c>
      <c r="M35" s="14" t="s">
        <v>13</v>
      </c>
      <c r="N35" s="6"/>
      <c r="O35" s="7" t="s">
        <v>13</v>
      </c>
      <c r="P35" s="7"/>
      <c r="R35" s="21">
        <f t="shared" si="9"/>
        <v>1.0053325226495526</v>
      </c>
      <c r="S35" s="21">
        <f t="shared" si="10"/>
        <v>1.0401158679370517</v>
      </c>
      <c r="T35" s="36">
        <f t="shared" si="6"/>
        <v>0.10559090483294353</v>
      </c>
      <c r="U35" s="36">
        <f t="shared" si="0"/>
        <v>9.1036886852623455E-2</v>
      </c>
      <c r="V35" s="36">
        <f t="shared" si="1"/>
        <v>1.4554017980320078E-2</v>
      </c>
      <c r="Y35" s="34"/>
    </row>
    <row r="36" spans="1:25" x14ac:dyDescent="0.2">
      <c r="A36" s="1">
        <v>1873.04</v>
      </c>
      <c r="B36" s="58">
        <v>5.04</v>
      </c>
      <c r="C36" s="4">
        <v>0.31</v>
      </c>
      <c r="D36" s="11">
        <v>0.44</v>
      </c>
      <c r="E36" s="11">
        <v>13.225221489999999</v>
      </c>
      <c r="F36" s="4">
        <f t="shared" si="7"/>
        <v>1873.2916666666647</v>
      </c>
      <c r="G36" s="21">
        <f>G33*9/12+G45*3/12</f>
        <v>5.5524999999999993</v>
      </c>
      <c r="H36" s="4">
        <f t="shared" si="2"/>
        <v>120.30592918258947</v>
      </c>
      <c r="I36" s="4">
        <f t="shared" si="3"/>
        <v>7.3997694536910199</v>
      </c>
      <c r="J36" s="30">
        <f t="shared" si="8"/>
        <v>136.5042944869964</v>
      </c>
      <c r="K36" s="4">
        <f t="shared" si="4"/>
        <v>10.502898579432415</v>
      </c>
      <c r="L36" s="30">
        <f t="shared" si="5"/>
        <v>11.917041582198101</v>
      </c>
      <c r="M36" s="14" t="s">
        <v>13</v>
      </c>
      <c r="N36" s="6"/>
      <c r="O36" s="7" t="s">
        <v>13</v>
      </c>
      <c r="P36" s="7"/>
      <c r="R36" s="21">
        <f t="shared" si="9"/>
        <v>1.0053251734388198</v>
      </c>
      <c r="S36" s="21">
        <f t="shared" si="10"/>
        <v>1.0456623093609851</v>
      </c>
      <c r="T36" s="36">
        <f t="shared" si="6"/>
        <v>0.11040916305818316</v>
      </c>
      <c r="U36" s="36">
        <f t="shared" si="0"/>
        <v>9.1838133322106108E-2</v>
      </c>
      <c r="V36" s="36">
        <f t="shared" si="1"/>
        <v>1.8571029736077049E-2</v>
      </c>
      <c r="Y36" s="34"/>
    </row>
    <row r="37" spans="1:25" x14ac:dyDescent="0.2">
      <c r="A37" s="1">
        <v>1873.05</v>
      </c>
      <c r="B37" s="58">
        <v>5.05</v>
      </c>
      <c r="C37" s="4">
        <v>0.3125</v>
      </c>
      <c r="D37" s="11">
        <v>0.4425</v>
      </c>
      <c r="E37" s="11">
        <v>12.93980661</v>
      </c>
      <c r="F37" s="4">
        <f t="shared" si="7"/>
        <v>1873.374999999998</v>
      </c>
      <c r="G37" s="21">
        <f>G33*8/12+G45*4/12</f>
        <v>5.543333333333333</v>
      </c>
      <c r="H37" s="4">
        <f t="shared" si="2"/>
        <v>123.20349894317317</v>
      </c>
      <c r="I37" s="4">
        <f t="shared" si="3"/>
        <v>7.6239788949983405</v>
      </c>
      <c r="J37" s="30">
        <f t="shared" si="8"/>
        <v>140.51287667015049</v>
      </c>
      <c r="K37" s="4">
        <f t="shared" si="4"/>
        <v>10.795554115317652</v>
      </c>
      <c r="L37" s="30">
        <f t="shared" si="5"/>
        <v>12.312266916146854</v>
      </c>
      <c r="M37" s="14" t="s">
        <v>13</v>
      </c>
      <c r="N37" s="6"/>
      <c r="O37" s="7" t="s">
        <v>13</v>
      </c>
      <c r="P37" s="7"/>
      <c r="R37" s="21">
        <f t="shared" si="9"/>
        <v>1.0053178243974839</v>
      </c>
      <c r="S37" s="21">
        <f t="shared" si="10"/>
        <v>1.0744177639884591</v>
      </c>
      <c r="T37" s="36">
        <f t="shared" si="6"/>
        <v>0.10688473560051936</v>
      </c>
      <c r="U37" s="36">
        <f t="shared" si="0"/>
        <v>9.0269518999617882E-2</v>
      </c>
      <c r="V37" s="36">
        <f t="shared" si="1"/>
        <v>1.6615216600901483E-2</v>
      </c>
      <c r="Y37" s="34"/>
    </row>
    <row r="38" spans="1:25" x14ac:dyDescent="0.2">
      <c r="A38" s="1">
        <v>1873.06</v>
      </c>
      <c r="B38" s="58">
        <v>4.9800000000000004</v>
      </c>
      <c r="C38" s="4">
        <v>0.315</v>
      </c>
      <c r="D38" s="11">
        <v>0.44500000000000001</v>
      </c>
      <c r="E38" s="11">
        <v>12.559226450000001</v>
      </c>
      <c r="F38" s="4">
        <f t="shared" si="7"/>
        <v>1873.4583333333312</v>
      </c>
      <c r="G38" s="21">
        <f>G33*7/12+G45*5/12</f>
        <v>5.5341666666666667</v>
      </c>
      <c r="H38" s="4">
        <f t="shared" si="2"/>
        <v>125.17739259331536</v>
      </c>
      <c r="I38" s="4">
        <f t="shared" si="3"/>
        <v>7.9178471218663322</v>
      </c>
      <c r="J38" s="30">
        <f t="shared" si="8"/>
        <v>143.51661250455598</v>
      </c>
      <c r="K38" s="4">
        <f t="shared" si="4"/>
        <v>11.185530061049263</v>
      </c>
      <c r="L38" s="30">
        <f t="shared" si="5"/>
        <v>12.824275615366949</v>
      </c>
      <c r="M38" s="14" t="s">
        <v>13</v>
      </c>
      <c r="N38" s="6"/>
      <c r="O38" s="7" t="s">
        <v>13</v>
      </c>
      <c r="P38" s="7"/>
      <c r="R38" s="21">
        <f t="shared" si="9"/>
        <v>1.005310475525659</v>
      </c>
      <c r="S38" s="21">
        <f t="shared" si="10"/>
        <v>1.1128623698390758</v>
      </c>
      <c r="T38" s="36">
        <f t="shared" si="6"/>
        <v>0.10928658872736285</v>
      </c>
      <c r="U38" s="36">
        <f t="shared" si="0"/>
        <v>8.9995542543321427E-2</v>
      </c>
      <c r="V38" s="36">
        <f t="shared" si="1"/>
        <v>1.9291046184041427E-2</v>
      </c>
      <c r="Y38" s="34"/>
    </row>
    <row r="39" spans="1:25" x14ac:dyDescent="0.2">
      <c r="A39" s="1">
        <v>1873.07</v>
      </c>
      <c r="B39" s="58">
        <v>4.97</v>
      </c>
      <c r="C39" s="4">
        <v>0.3175</v>
      </c>
      <c r="D39" s="11">
        <v>0.44750000000000001</v>
      </c>
      <c r="E39" s="11">
        <v>12.559226450000001</v>
      </c>
      <c r="F39" s="4">
        <f t="shared" si="7"/>
        <v>1873.5416666666645</v>
      </c>
      <c r="G39" s="21">
        <f>G33*6/12+G45*6/12</f>
        <v>5.5250000000000004</v>
      </c>
      <c r="H39" s="4">
        <f t="shared" si="2"/>
        <v>124.92603236722435</v>
      </c>
      <c r="I39" s="4">
        <f t="shared" si="3"/>
        <v>7.9806871783890818</v>
      </c>
      <c r="J39" s="30">
        <f t="shared" si="8"/>
        <v>143.99091857834529</v>
      </c>
      <c r="K39" s="4">
        <f t="shared" si="4"/>
        <v>11.248370117572012</v>
      </c>
      <c r="L39" s="30">
        <f t="shared" si="5"/>
        <v>12.964977075213183</v>
      </c>
      <c r="M39" s="14" t="s">
        <v>13</v>
      </c>
      <c r="N39" s="6"/>
      <c r="O39" s="7" t="s">
        <v>13</v>
      </c>
      <c r="P39" s="7"/>
      <c r="R39" s="21">
        <f t="shared" si="9"/>
        <v>1.0053031268234605</v>
      </c>
      <c r="S39" s="21">
        <f t="shared" si="10"/>
        <v>1.1187721982175332</v>
      </c>
      <c r="T39" s="36">
        <f t="shared" si="6"/>
        <v>0.10995788113977434</v>
      </c>
      <c r="U39" s="36">
        <f t="shared" si="0"/>
        <v>9.1958923783486357E-2</v>
      </c>
      <c r="V39" s="36">
        <f t="shared" si="1"/>
        <v>1.7998957356287981E-2</v>
      </c>
      <c r="Y39" s="34"/>
    </row>
    <row r="40" spans="1:25" x14ac:dyDescent="0.2">
      <c r="A40" s="1">
        <v>1873.08</v>
      </c>
      <c r="B40" s="58">
        <v>4.97</v>
      </c>
      <c r="C40" s="4">
        <v>0.32</v>
      </c>
      <c r="D40" s="11">
        <v>0.45</v>
      </c>
      <c r="E40" s="11">
        <v>12.559226450000001</v>
      </c>
      <c r="F40" s="4">
        <f t="shared" si="7"/>
        <v>1873.6249999999977</v>
      </c>
      <c r="G40" s="21">
        <f>G33*5/12+G45*7/12</f>
        <v>5.5158333333333331</v>
      </c>
      <c r="H40" s="4">
        <f t="shared" si="2"/>
        <v>124.92603236722435</v>
      </c>
      <c r="I40" s="4">
        <f t="shared" si="3"/>
        <v>8.0435272349118296</v>
      </c>
      <c r="J40" s="30">
        <f t="shared" si="8"/>
        <v>144.76350566662617</v>
      </c>
      <c r="K40" s="4">
        <f t="shared" si="4"/>
        <v>11.311210174094763</v>
      </c>
      <c r="L40" s="30">
        <f t="shared" si="5"/>
        <v>13.107359668004385</v>
      </c>
      <c r="M40" s="14" t="s">
        <v>13</v>
      </c>
      <c r="N40" s="6"/>
      <c r="O40" s="7" t="s">
        <v>13</v>
      </c>
      <c r="P40" s="7"/>
      <c r="R40" s="21">
        <f t="shared" si="9"/>
        <v>1.0052957782910019</v>
      </c>
      <c r="S40" s="21">
        <f t="shared" si="10"/>
        <v>1.1247051890712423</v>
      </c>
      <c r="T40" s="36">
        <f t="shared" si="6"/>
        <v>0.10477284115871521</v>
      </c>
      <c r="U40" s="36">
        <f t="shared" si="0"/>
        <v>9.1718313746155467E-2</v>
      </c>
      <c r="V40" s="36">
        <f t="shared" si="1"/>
        <v>1.3054527412559747E-2</v>
      </c>
      <c r="Y40" s="34"/>
    </row>
    <row r="41" spans="1:25" x14ac:dyDescent="0.2">
      <c r="A41" s="1">
        <v>1873.09</v>
      </c>
      <c r="B41" s="58">
        <v>4.59</v>
      </c>
      <c r="C41" s="4">
        <v>0.32250000000000001</v>
      </c>
      <c r="D41" s="11">
        <v>0.45250000000000001</v>
      </c>
      <c r="E41" s="11">
        <v>12.559226450000001</v>
      </c>
      <c r="F41" s="4">
        <f t="shared" si="7"/>
        <v>1873.708333333331</v>
      </c>
      <c r="G41" s="21">
        <f>G33*4/12+G45*8/12</f>
        <v>5.5066666666666668</v>
      </c>
      <c r="H41" s="4">
        <f t="shared" si="2"/>
        <v>115.37434377576655</v>
      </c>
      <c r="I41" s="4">
        <f t="shared" si="3"/>
        <v>8.1063672914345783</v>
      </c>
      <c r="J41" s="30">
        <f t="shared" si="8"/>
        <v>134.47786926048383</v>
      </c>
      <c r="K41" s="4">
        <f t="shared" si="4"/>
        <v>11.37405023061751</v>
      </c>
      <c r="L41" s="30">
        <f t="shared" si="5"/>
        <v>13.25734985628953</v>
      </c>
      <c r="M41" s="14" t="s">
        <v>13</v>
      </c>
      <c r="N41" s="6"/>
      <c r="O41" s="7" t="s">
        <v>13</v>
      </c>
      <c r="P41" s="7"/>
      <c r="R41" s="21">
        <f t="shared" si="9"/>
        <v>1.0052884299283993</v>
      </c>
      <c r="S41" s="21">
        <f t="shared" si="10"/>
        <v>1.130661378395303</v>
      </c>
      <c r="T41" s="36">
        <f t="shared" si="6"/>
        <v>0.11585285902884634</v>
      </c>
      <c r="U41" s="36">
        <f t="shared" si="0"/>
        <v>9.2598763330255851E-2</v>
      </c>
      <c r="V41" s="36">
        <f t="shared" si="1"/>
        <v>2.3254095698590493E-2</v>
      </c>
      <c r="Y41" s="34"/>
    </row>
    <row r="42" spans="1:25" x14ac:dyDescent="0.2">
      <c r="A42" s="1">
        <v>1873.1</v>
      </c>
      <c r="B42" s="58">
        <v>4.1900000000000004</v>
      </c>
      <c r="C42" s="4">
        <v>0.32500000000000001</v>
      </c>
      <c r="D42" s="11">
        <v>0.45500000000000002</v>
      </c>
      <c r="E42" s="11">
        <v>12.273811569999999</v>
      </c>
      <c r="F42" s="4">
        <f t="shared" si="7"/>
        <v>1873.7916666666642</v>
      </c>
      <c r="G42" s="21">
        <f>G33*3/12+G45*9/12</f>
        <v>5.4975000000000005</v>
      </c>
      <c r="H42" s="4">
        <f t="shared" si="2"/>
        <v>107.76904162624362</v>
      </c>
      <c r="I42" s="4">
        <f t="shared" si="3"/>
        <v>8.3591738731573209</v>
      </c>
      <c r="J42" s="30">
        <f t="shared" si="8"/>
        <v>126.42523115387829</v>
      </c>
      <c r="K42" s="4">
        <f t="shared" si="4"/>
        <v>11.702843422420248</v>
      </c>
      <c r="L42" s="30">
        <f t="shared" si="5"/>
        <v>13.728754218380576</v>
      </c>
      <c r="M42" s="14" t="s">
        <v>13</v>
      </c>
      <c r="N42" s="6"/>
      <c r="O42" s="7" t="s">
        <v>13</v>
      </c>
      <c r="P42" s="7"/>
      <c r="R42" s="21">
        <f t="shared" si="9"/>
        <v>1.0052810817357669</v>
      </c>
      <c r="S42" s="21">
        <f t="shared" si="10"/>
        <v>1.1630722161205505</v>
      </c>
      <c r="T42" s="36">
        <f t="shared" si="6"/>
        <v>0.12024919033565862</v>
      </c>
      <c r="U42" s="36">
        <f t="shared" si="0"/>
        <v>8.9851257398516404E-2</v>
      </c>
      <c r="V42" s="36">
        <f t="shared" si="1"/>
        <v>3.0397932937142214E-2</v>
      </c>
      <c r="Y42" s="34"/>
    </row>
    <row r="43" spans="1:25" x14ac:dyDescent="0.2">
      <c r="A43" s="1">
        <v>1873.11</v>
      </c>
      <c r="B43" s="58">
        <v>4.04</v>
      </c>
      <c r="C43" s="4">
        <v>0.32750000000000001</v>
      </c>
      <c r="D43" s="11">
        <v>0.45750000000000002</v>
      </c>
      <c r="E43" s="11">
        <v>11.893231399999999</v>
      </c>
      <c r="F43" s="4">
        <f t="shared" si="7"/>
        <v>1873.8749999999975</v>
      </c>
      <c r="G43" s="21">
        <f>G33*2/12+G45*10/12</f>
        <v>5.4883333333333324</v>
      </c>
      <c r="H43" s="4">
        <f t="shared" si="2"/>
        <v>107.23608387876824</v>
      </c>
      <c r="I43" s="4">
        <f t="shared" si="3"/>
        <v>8.693024126311041</v>
      </c>
      <c r="J43" s="30">
        <f t="shared" si="8"/>
        <v>126.64983640164863</v>
      </c>
      <c r="K43" s="4">
        <f t="shared" si="4"/>
        <v>12.143690191716949</v>
      </c>
      <c r="L43" s="30">
        <f t="shared" si="5"/>
        <v>14.342153503404516</v>
      </c>
      <c r="M43" s="14" t="s">
        <v>13</v>
      </c>
      <c r="N43" s="6"/>
      <c r="O43" s="7" t="s">
        <v>13</v>
      </c>
      <c r="P43" s="7"/>
      <c r="R43" s="21">
        <f t="shared" si="9"/>
        <v>1.0052737337132196</v>
      </c>
      <c r="S43" s="21">
        <f t="shared" si="10"/>
        <v>1.2066290414056366</v>
      </c>
      <c r="T43" s="36">
        <f t="shared" si="6"/>
        <v>0.12342998034291375</v>
      </c>
      <c r="U43" s="36">
        <f t="shared" si="0"/>
        <v>8.7312017371285355E-2</v>
      </c>
      <c r="V43" s="36">
        <f t="shared" si="1"/>
        <v>3.6117962971628392E-2</v>
      </c>
      <c r="Y43" s="34"/>
    </row>
    <row r="44" spans="1:25" x14ac:dyDescent="0.2">
      <c r="A44" s="1">
        <v>1873.12</v>
      </c>
      <c r="B44" s="58">
        <v>4.42</v>
      </c>
      <c r="C44" s="4">
        <v>0.33</v>
      </c>
      <c r="D44" s="11">
        <v>0.46</v>
      </c>
      <c r="E44" s="11">
        <v>12.178646280000001</v>
      </c>
      <c r="F44" s="4">
        <f t="shared" si="7"/>
        <v>1873.9583333333308</v>
      </c>
      <c r="G44" s="21">
        <f>G33*1/12+G45*11/12</f>
        <v>5.4791666666666661</v>
      </c>
      <c r="H44" s="4">
        <f t="shared" si="2"/>
        <v>114.57311000907076</v>
      </c>
      <c r="I44" s="4">
        <f t="shared" si="3"/>
        <v>8.5541009735279072</v>
      </c>
      <c r="J44" s="30">
        <f t="shared" si="8"/>
        <v>136.15703223480105</v>
      </c>
      <c r="K44" s="4">
        <f t="shared" si="4"/>
        <v>11.923898326735872</v>
      </c>
      <c r="L44" s="30">
        <f t="shared" si="5"/>
        <v>14.170188875115041</v>
      </c>
      <c r="M44" s="14" t="s">
        <v>13</v>
      </c>
      <c r="N44" s="6"/>
      <c r="O44" s="7" t="s">
        <v>13</v>
      </c>
      <c r="P44" s="7"/>
      <c r="R44" s="21">
        <f t="shared" si="9"/>
        <v>1.0052663858608724</v>
      </c>
      <c r="S44" s="21">
        <f t="shared" si="10"/>
        <v>1.1845651757323503</v>
      </c>
      <c r="T44" s="36">
        <f t="shared" si="6"/>
        <v>0.11227108128967789</v>
      </c>
      <c r="U44" s="36">
        <f t="shared" si="0"/>
        <v>8.8528455328220845E-2</v>
      </c>
      <c r="V44" s="36">
        <f t="shared" si="1"/>
        <v>2.3742625961457042E-2</v>
      </c>
      <c r="Y44" s="34"/>
    </row>
    <row r="45" spans="1:25" x14ac:dyDescent="0.2">
      <c r="A45" s="1">
        <v>1874.01</v>
      </c>
      <c r="B45" s="58">
        <v>4.66</v>
      </c>
      <c r="C45" s="4">
        <v>0.33</v>
      </c>
      <c r="D45" s="11">
        <v>0.46</v>
      </c>
      <c r="E45" s="11">
        <v>12.368895869999999</v>
      </c>
      <c r="F45" s="4">
        <f t="shared" si="7"/>
        <v>1874.041666666664</v>
      </c>
      <c r="G45" s="21">
        <v>5.47</v>
      </c>
      <c r="H45" s="4">
        <f t="shared" si="2"/>
        <v>118.93630243650846</v>
      </c>
      <c r="I45" s="4">
        <f t="shared" si="3"/>
        <v>8.4225278549458782</v>
      </c>
      <c r="J45" s="30">
        <f t="shared" si="8"/>
        <v>142.17628810547063</v>
      </c>
      <c r="K45" s="4">
        <f t="shared" si="4"/>
        <v>11.740493373560922</v>
      </c>
      <c r="L45" s="30">
        <f t="shared" si="5"/>
        <v>14.034569212128003</v>
      </c>
      <c r="M45" s="14" t="s">
        <v>13</v>
      </c>
      <c r="N45" s="6"/>
      <c r="O45" s="7" t="s">
        <v>13</v>
      </c>
      <c r="P45" s="7"/>
      <c r="R45" s="21">
        <f t="shared" si="9"/>
        <v>1.0071091456603121</v>
      </c>
      <c r="S45" s="21">
        <f t="shared" si="10"/>
        <v>1.1724874567369146</v>
      </c>
      <c r="T45" s="36">
        <f t="shared" si="6"/>
        <v>0.10468779814198337</v>
      </c>
      <c r="U45" s="36">
        <f t="shared" si="0"/>
        <v>8.9980452646566844E-2</v>
      </c>
      <c r="V45" s="36">
        <f t="shared" si="1"/>
        <v>1.4707345495416524E-2</v>
      </c>
      <c r="Y45" s="34"/>
    </row>
    <row r="46" spans="1:25" x14ac:dyDescent="0.2">
      <c r="A46" s="1">
        <v>1874.02</v>
      </c>
      <c r="B46" s="58">
        <v>4.8</v>
      </c>
      <c r="C46" s="4">
        <v>0.33</v>
      </c>
      <c r="D46" s="11">
        <v>0.46</v>
      </c>
      <c r="E46" s="11">
        <v>12.368895869999999</v>
      </c>
      <c r="F46" s="4">
        <f t="shared" si="7"/>
        <v>1874.1249999999973</v>
      </c>
      <c r="G46" s="21">
        <f>G45*11/12+G57*1/12</f>
        <v>5.4366666666666665</v>
      </c>
      <c r="H46" s="4">
        <f t="shared" si="2"/>
        <v>122.50949607194005</v>
      </c>
      <c r="I46" s="4">
        <f t="shared" si="3"/>
        <v>8.4225278549458782</v>
      </c>
      <c r="J46" s="30">
        <f t="shared" si="8"/>
        <v>147.28670189466942</v>
      </c>
      <c r="K46" s="4">
        <f t="shared" si="4"/>
        <v>11.740493373560922</v>
      </c>
      <c r="L46" s="30">
        <f t="shared" si="5"/>
        <v>14.114975598239152</v>
      </c>
      <c r="M46" s="14" t="s">
        <v>13</v>
      </c>
      <c r="N46" s="6"/>
      <c r="O46" s="7" t="s">
        <v>13</v>
      </c>
      <c r="P46" s="7"/>
      <c r="R46" s="21">
        <f t="shared" si="9"/>
        <v>1.0070852297331554</v>
      </c>
      <c r="S46" s="21">
        <f t="shared" si="10"/>
        <v>1.180822840851746</v>
      </c>
      <c r="T46" s="36">
        <f t="shared" si="6"/>
        <v>0.10429674065200834</v>
      </c>
      <c r="U46" s="36">
        <f t="shared" si="0"/>
        <v>8.9612050368849561E-2</v>
      </c>
      <c r="V46" s="36">
        <f t="shared" si="1"/>
        <v>1.4684690283158774E-2</v>
      </c>
      <c r="Y46" s="34"/>
    </row>
    <row r="47" spans="1:25" x14ac:dyDescent="0.2">
      <c r="A47" s="1">
        <v>1874.03</v>
      </c>
      <c r="B47" s="58">
        <v>4.7300000000000004</v>
      </c>
      <c r="C47" s="4">
        <v>0.33</v>
      </c>
      <c r="D47" s="11">
        <v>0.46</v>
      </c>
      <c r="E47" s="11">
        <v>12.368895869999999</v>
      </c>
      <c r="F47" s="4">
        <f t="shared" si="7"/>
        <v>1874.2083333333305</v>
      </c>
      <c r="G47" s="21">
        <f>G45*10/12+G57*2/12</f>
        <v>5.4033333333333324</v>
      </c>
      <c r="H47" s="4">
        <f t="shared" si="2"/>
        <v>120.72289925422427</v>
      </c>
      <c r="I47" s="4">
        <f t="shared" si="3"/>
        <v>8.4225278549458782</v>
      </c>
      <c r="J47" s="30">
        <f t="shared" si="8"/>
        <v>145.9826008883104</v>
      </c>
      <c r="K47" s="4">
        <f t="shared" si="4"/>
        <v>11.740493373560922</v>
      </c>
      <c r="L47" s="30">
        <f t="shared" si="5"/>
        <v>14.197039409856824</v>
      </c>
      <c r="M47" s="14" t="s">
        <v>13</v>
      </c>
      <c r="N47" s="6"/>
      <c r="O47" s="7" t="s">
        <v>13</v>
      </c>
      <c r="P47" s="7"/>
      <c r="R47" s="21">
        <f t="shared" si="9"/>
        <v>1.0070613220358624</v>
      </c>
      <c r="S47" s="21">
        <f t="shared" si="10"/>
        <v>1.1891892419533379</v>
      </c>
      <c r="T47" s="36">
        <f t="shared" si="6"/>
        <v>0.10542636932176053</v>
      </c>
      <c r="U47" s="36">
        <f t="shared" si="0"/>
        <v>8.9245635090707376E-2</v>
      </c>
      <c r="V47" s="36">
        <f t="shared" si="1"/>
        <v>1.6180734231053151E-2</v>
      </c>
      <c r="Y47" s="34"/>
    </row>
    <row r="48" spans="1:25" x14ac:dyDescent="0.2">
      <c r="A48" s="1">
        <v>1874.04</v>
      </c>
      <c r="B48" s="58">
        <v>4.5999999999999996</v>
      </c>
      <c r="C48" s="4">
        <v>0.33</v>
      </c>
      <c r="D48" s="11">
        <v>0.46</v>
      </c>
      <c r="E48" s="11">
        <v>12.178646280000001</v>
      </c>
      <c r="F48" s="4">
        <f t="shared" si="7"/>
        <v>1874.2916666666638</v>
      </c>
      <c r="G48" s="21">
        <f>G45*9/12+G57*3/12</f>
        <v>5.37</v>
      </c>
      <c r="H48" s="4">
        <f t="shared" si="2"/>
        <v>119.23898326735869</v>
      </c>
      <c r="I48" s="4">
        <f t="shared" si="3"/>
        <v>8.5541009735279072</v>
      </c>
      <c r="J48" s="30">
        <f t="shared" si="8"/>
        <v>145.05018936081217</v>
      </c>
      <c r="K48" s="4">
        <f t="shared" si="4"/>
        <v>11.923898326735872</v>
      </c>
      <c r="L48" s="30">
        <f t="shared" si="5"/>
        <v>14.505018936081219</v>
      </c>
      <c r="M48" s="14" t="s">
        <v>13</v>
      </c>
      <c r="N48" s="6"/>
      <c r="O48" s="7" t="s">
        <v>13</v>
      </c>
      <c r="P48" s="7"/>
      <c r="R48" s="21">
        <f t="shared" si="9"/>
        <v>1.0070374225887071</v>
      </c>
      <c r="S48" s="21">
        <f t="shared" si="10"/>
        <v>1.2162946727781339</v>
      </c>
      <c r="T48" s="36">
        <f t="shared" si="6"/>
        <v>0.10390272399850331</v>
      </c>
      <c r="U48" s="36">
        <f t="shared" si="0"/>
        <v>8.9461596274408972E-2</v>
      </c>
      <c r="V48" s="36">
        <f t="shared" si="1"/>
        <v>1.4441127724094338E-2</v>
      </c>
      <c r="Y48" s="34"/>
    </row>
    <row r="49" spans="1:25" x14ac:dyDescent="0.2">
      <c r="A49" s="1">
        <v>1874.05</v>
      </c>
      <c r="B49" s="58">
        <v>4.4800000000000004</v>
      </c>
      <c r="C49" s="4">
        <v>0.33</v>
      </c>
      <c r="D49" s="11">
        <v>0.46</v>
      </c>
      <c r="E49" s="11">
        <v>12.08348099</v>
      </c>
      <c r="F49" s="4">
        <f t="shared" si="7"/>
        <v>1874.374999999997</v>
      </c>
      <c r="G49" s="21">
        <f>G45*8/12+G57*4/12</f>
        <v>5.3366666666666669</v>
      </c>
      <c r="H49" s="4">
        <f t="shared" si="2"/>
        <v>117.04298795772762</v>
      </c>
      <c r="I49" s="4">
        <f t="shared" si="3"/>
        <v>8.6214700951004701</v>
      </c>
      <c r="J49" s="30">
        <f t="shared" si="8"/>
        <v>143.25281258181877</v>
      </c>
      <c r="K49" s="4">
        <f t="shared" si="4"/>
        <v>12.017806799230961</v>
      </c>
      <c r="L49" s="30">
        <f t="shared" si="5"/>
        <v>14.708994149026035</v>
      </c>
      <c r="M49" s="14" t="s">
        <v>13</v>
      </c>
      <c r="N49" s="6"/>
      <c r="O49" s="7" t="s">
        <v>13</v>
      </c>
      <c r="P49" s="7"/>
      <c r="R49" s="21">
        <f t="shared" si="9"/>
        <v>1.0070135314120179</v>
      </c>
      <c r="S49" s="21">
        <f t="shared" si="10"/>
        <v>1.2345007781010944</v>
      </c>
      <c r="T49" s="36">
        <f t="shared" si="6"/>
        <v>9.8946329803003996E-2</v>
      </c>
      <c r="U49" s="36">
        <f t="shared" si="0"/>
        <v>9.0563362731595376E-2</v>
      </c>
      <c r="V49" s="36">
        <f t="shared" si="1"/>
        <v>8.3829670714086202E-3</v>
      </c>
      <c r="Y49" s="34"/>
    </row>
    <row r="50" spans="1:25" x14ac:dyDescent="0.2">
      <c r="A50" s="1">
        <v>1874.06</v>
      </c>
      <c r="B50" s="58">
        <v>4.46</v>
      </c>
      <c r="C50" s="4">
        <v>0.33</v>
      </c>
      <c r="D50" s="11">
        <v>0.46</v>
      </c>
      <c r="E50" s="11">
        <v>11.79806612</v>
      </c>
      <c r="F50" s="4">
        <f t="shared" si="7"/>
        <v>1874.4583333333303</v>
      </c>
      <c r="G50" s="21">
        <f>G45*7/12+G57*5/12</f>
        <v>5.3033333333333337</v>
      </c>
      <c r="H50" s="4">
        <f t="shared" si="2"/>
        <v>119.33929897317785</v>
      </c>
      <c r="I50" s="4">
        <f t="shared" si="3"/>
        <v>8.8300378164010525</v>
      </c>
      <c r="J50" s="30">
        <f t="shared" si="8"/>
        <v>146.96395893187898</v>
      </c>
      <c r="K50" s="4">
        <f t="shared" si="4"/>
        <v>12.308537562256014</v>
      </c>
      <c r="L50" s="30">
        <f t="shared" si="5"/>
        <v>15.157717737368687</v>
      </c>
      <c r="M50" s="14" t="s">
        <v>13</v>
      </c>
      <c r="N50" s="6"/>
      <c r="O50" s="7" t="s">
        <v>13</v>
      </c>
      <c r="P50" s="7"/>
      <c r="R50" s="21">
        <f t="shared" si="9"/>
        <v>1.0069896485261771</v>
      </c>
      <c r="S50" s="21">
        <f t="shared" si="10"/>
        <v>1.2732330745820959</v>
      </c>
      <c r="T50" s="36">
        <f t="shared" si="6"/>
        <v>9.2226727131259567E-2</v>
      </c>
      <c r="U50" s="36">
        <f t="shared" si="0"/>
        <v>8.7599342363323007E-2</v>
      </c>
      <c r="V50" s="36">
        <f t="shared" si="1"/>
        <v>4.6273847679365598E-3</v>
      </c>
      <c r="Y50" s="34"/>
    </row>
    <row r="51" spans="1:25" x14ac:dyDescent="0.2">
      <c r="A51" s="1">
        <v>1874.07</v>
      </c>
      <c r="B51" s="58">
        <v>4.46</v>
      </c>
      <c r="C51" s="4">
        <v>0.33</v>
      </c>
      <c r="D51" s="11">
        <v>0.46</v>
      </c>
      <c r="E51" s="11">
        <v>11.893231399999999</v>
      </c>
      <c r="F51" s="4">
        <f t="shared" si="7"/>
        <v>1874.5416666666636</v>
      </c>
      <c r="G51" s="21">
        <f>G45*6/12+G57*6/12</f>
        <v>5.27</v>
      </c>
      <c r="H51" s="4">
        <f t="shared" si="2"/>
        <v>118.38438962854119</v>
      </c>
      <c r="I51" s="4">
        <f t="shared" si="3"/>
        <v>8.7593830891073079</v>
      </c>
      <c r="J51" s="30">
        <f t="shared" si="8"/>
        <v>146.68692426451764</v>
      </c>
      <c r="K51" s="4">
        <f t="shared" si="4"/>
        <v>12.210049154513218</v>
      </c>
      <c r="L51" s="30">
        <f t="shared" si="5"/>
        <v>15.129144655084781</v>
      </c>
      <c r="M51" s="14" t="s">
        <v>13</v>
      </c>
      <c r="N51" s="6"/>
      <c r="O51" s="7" t="s">
        <v>13</v>
      </c>
      <c r="P51" s="7"/>
      <c r="R51" s="21">
        <f t="shared" si="9"/>
        <v>1.006965773951622</v>
      </c>
      <c r="S51" s="21">
        <f t="shared" si="10"/>
        <v>1.2718733715616586</v>
      </c>
      <c r="T51" s="36">
        <f t="shared" si="6"/>
        <v>9.4262400013793712E-2</v>
      </c>
      <c r="U51" s="36">
        <f t="shared" si="0"/>
        <v>8.9291081935029215E-2</v>
      </c>
      <c r="V51" s="36">
        <f t="shared" si="1"/>
        <v>4.9713180787644973E-3</v>
      </c>
      <c r="Y51" s="34"/>
    </row>
    <row r="52" spans="1:25" x14ac:dyDescent="0.2">
      <c r="A52" s="1">
        <v>1874.08</v>
      </c>
      <c r="B52" s="58">
        <v>4.47</v>
      </c>
      <c r="C52" s="4">
        <v>0.33</v>
      </c>
      <c r="D52" s="11">
        <v>0.46</v>
      </c>
      <c r="E52" s="11">
        <v>11.79806612</v>
      </c>
      <c r="F52" s="4">
        <f t="shared" si="7"/>
        <v>1874.6249999999968</v>
      </c>
      <c r="G52" s="21">
        <f>G45*5/12+G57*7/12</f>
        <v>5.2366666666666664</v>
      </c>
      <c r="H52" s="4">
        <f t="shared" si="2"/>
        <v>119.60687587670515</v>
      </c>
      <c r="I52" s="4">
        <f t="shared" si="3"/>
        <v>8.8300378164010525</v>
      </c>
      <c r="J52" s="30">
        <f t="shared" si="8"/>
        <v>149.11342947607855</v>
      </c>
      <c r="K52" s="4">
        <f t="shared" si="4"/>
        <v>12.308537562256014</v>
      </c>
      <c r="L52" s="30">
        <f t="shared" si="5"/>
        <v>15.345006165323525</v>
      </c>
      <c r="M52" s="14" t="s">
        <v>13</v>
      </c>
      <c r="N52" s="6"/>
      <c r="O52" s="7" t="s">
        <v>13</v>
      </c>
      <c r="P52" s="7"/>
      <c r="R52" s="21">
        <f t="shared" si="9"/>
        <v>1.0069419077088448</v>
      </c>
      <c r="S52" s="21">
        <f t="shared" si="10"/>
        <v>1.2910635716193151</v>
      </c>
      <c r="T52" s="36">
        <f t="shared" si="6"/>
        <v>9.9751157689842218E-2</v>
      </c>
      <c r="U52" s="36">
        <f t="shared" si="0"/>
        <v>8.8059593459123064E-2</v>
      </c>
      <c r="V52" s="36">
        <f t="shared" si="1"/>
        <v>1.1691564230719154E-2</v>
      </c>
      <c r="Y52" s="34"/>
    </row>
    <row r="53" spans="1:25" x14ac:dyDescent="0.2">
      <c r="A53" s="1">
        <v>1874.09</v>
      </c>
      <c r="B53" s="58">
        <v>4.54</v>
      </c>
      <c r="C53" s="4">
        <v>0.33</v>
      </c>
      <c r="D53" s="11">
        <v>0.46</v>
      </c>
      <c r="E53" s="11">
        <v>11.79806612</v>
      </c>
      <c r="F53" s="4">
        <f t="shared" si="7"/>
        <v>1874.7083333333301</v>
      </c>
      <c r="G53" s="21">
        <f>G45*4/12+G57*8/12</f>
        <v>5.2033333333333331</v>
      </c>
      <c r="H53" s="4">
        <f t="shared" si="2"/>
        <v>121.47991420139628</v>
      </c>
      <c r="I53" s="4">
        <f t="shared" si="3"/>
        <v>8.8300378164010525</v>
      </c>
      <c r="J53" s="30">
        <f t="shared" si="8"/>
        <v>152.36590360894604</v>
      </c>
      <c r="K53" s="4">
        <f t="shared" si="4"/>
        <v>12.308537562256014</v>
      </c>
      <c r="L53" s="30">
        <f t="shared" si="5"/>
        <v>15.437954991214799</v>
      </c>
      <c r="M53" s="14" t="s">
        <v>13</v>
      </c>
      <c r="N53" s="6"/>
      <c r="O53" s="7" t="s">
        <v>13</v>
      </c>
      <c r="P53" s="7"/>
      <c r="R53" s="21">
        <f t="shared" si="9"/>
        <v>1.0069180498183923</v>
      </c>
      <c r="S53" s="21">
        <f t="shared" si="10"/>
        <v>1.3000260157797479</v>
      </c>
      <c r="T53" s="36">
        <f t="shared" si="6"/>
        <v>9.5678558811523207E-2</v>
      </c>
      <c r="U53" s="36">
        <f t="shared" si="0"/>
        <v>8.8894495766643322E-2</v>
      </c>
      <c r="V53" s="36">
        <f t="shared" si="1"/>
        <v>6.7840630448798844E-3</v>
      </c>
      <c r="Y53" s="34"/>
    </row>
    <row r="54" spans="1:25" x14ac:dyDescent="0.2">
      <c r="A54" s="1">
        <v>1874.1</v>
      </c>
      <c r="B54" s="58">
        <v>4.53</v>
      </c>
      <c r="C54" s="4">
        <v>0.33</v>
      </c>
      <c r="D54" s="11">
        <v>0.46</v>
      </c>
      <c r="E54" s="11">
        <v>11.60773554</v>
      </c>
      <c r="F54" s="4">
        <f t="shared" si="7"/>
        <v>1874.7916666666633</v>
      </c>
      <c r="G54" s="21">
        <f>G45*3/12+G57*9/12</f>
        <v>5.17</v>
      </c>
      <c r="H54" s="4">
        <f t="shared" si="2"/>
        <v>123.1998407503347</v>
      </c>
      <c r="I54" s="4">
        <f t="shared" si="3"/>
        <v>8.974822836117097</v>
      </c>
      <c r="J54" s="30">
        <f t="shared" si="8"/>
        <v>155.46117178150644</v>
      </c>
      <c r="K54" s="4">
        <f t="shared" si="4"/>
        <v>12.510359104890501</v>
      </c>
      <c r="L54" s="30">
        <f t="shared" si="5"/>
        <v>15.78634415441346</v>
      </c>
      <c r="M54" s="14" t="s">
        <v>13</v>
      </c>
      <c r="N54" s="6"/>
      <c r="O54" s="7" t="s">
        <v>13</v>
      </c>
      <c r="P54" s="7"/>
      <c r="R54" s="21">
        <f t="shared" si="9"/>
        <v>1.0068942003008658</v>
      </c>
      <c r="S54" s="21">
        <f t="shared" si="10"/>
        <v>1.3304834912891119</v>
      </c>
      <c r="T54" s="36">
        <f t="shared" si="6"/>
        <v>9.169518026330481E-2</v>
      </c>
      <c r="U54" s="36">
        <f t="shared" si="0"/>
        <v>8.7974152302882525E-2</v>
      </c>
      <c r="V54" s="36">
        <f t="shared" si="1"/>
        <v>3.7210279604222851E-3</v>
      </c>
      <c r="Y54" s="34"/>
    </row>
    <row r="55" spans="1:25" x14ac:dyDescent="0.2">
      <c r="A55" s="1">
        <v>1874.11</v>
      </c>
      <c r="B55" s="58">
        <v>4.57</v>
      </c>
      <c r="C55" s="4">
        <v>0.33</v>
      </c>
      <c r="D55" s="11">
        <v>0.46</v>
      </c>
      <c r="E55" s="11">
        <v>11.51265124</v>
      </c>
      <c r="F55" s="4">
        <f t="shared" si="7"/>
        <v>1874.8749999999966</v>
      </c>
      <c r="G55" s="21">
        <f>G45*2/12+G57*10/12</f>
        <v>5.1366666666666667</v>
      </c>
      <c r="H55" s="4">
        <f t="shared" si="2"/>
        <v>125.31420434134513</v>
      </c>
      <c r="I55" s="4">
        <f t="shared" si="3"/>
        <v>9.048946921803914</v>
      </c>
      <c r="J55" s="30">
        <f t="shared" si="8"/>
        <v>159.08074977529631</v>
      </c>
      <c r="K55" s="4">
        <f t="shared" si="4"/>
        <v>12.613683587969094</v>
      </c>
      <c r="L55" s="30">
        <f t="shared" si="5"/>
        <v>16.012504353749737</v>
      </c>
      <c r="M55" s="14" t="s">
        <v>13</v>
      </c>
      <c r="N55" s="6"/>
      <c r="O55" s="7" t="s">
        <v>13</v>
      </c>
      <c r="P55" s="7"/>
      <c r="R55" s="21">
        <f t="shared" si="9"/>
        <v>1.0068703591769228</v>
      </c>
      <c r="S55" s="21">
        <f t="shared" si="10"/>
        <v>1.3507204836288711</v>
      </c>
      <c r="T55" s="36">
        <f t="shared" si="6"/>
        <v>9.0050902757926155E-2</v>
      </c>
      <c r="U55" s="36">
        <f t="shared" si="0"/>
        <v>8.9173310411911455E-2</v>
      </c>
      <c r="V55" s="36">
        <f t="shared" si="1"/>
        <v>8.7759234601469949E-4</v>
      </c>
      <c r="Y55" s="34"/>
    </row>
    <row r="56" spans="1:25" x14ac:dyDescent="0.2">
      <c r="A56" s="1">
        <v>1874.12</v>
      </c>
      <c r="B56" s="58">
        <v>4.54</v>
      </c>
      <c r="C56" s="4">
        <v>0.33</v>
      </c>
      <c r="D56" s="11">
        <v>0.46</v>
      </c>
      <c r="E56" s="11">
        <v>11.51265124</v>
      </c>
      <c r="F56" s="4">
        <f t="shared" si="7"/>
        <v>1874.9583333333298</v>
      </c>
      <c r="G56" s="21">
        <f>G45*1/12+G57*11/12</f>
        <v>5.1033333333333335</v>
      </c>
      <c r="H56" s="4">
        <f t="shared" si="2"/>
        <v>124.49157280299931</v>
      </c>
      <c r="I56" s="4">
        <f t="shared" si="3"/>
        <v>9.048946921803914</v>
      </c>
      <c r="J56" s="30">
        <f t="shared" si="8"/>
        <v>158.99372529511288</v>
      </c>
      <c r="K56" s="4">
        <f t="shared" si="4"/>
        <v>12.613683587969094</v>
      </c>
      <c r="L56" s="30">
        <f t="shared" si="5"/>
        <v>16.10949639554007</v>
      </c>
      <c r="M56" s="14" t="s">
        <v>13</v>
      </c>
      <c r="N56" s="6"/>
      <c r="O56" s="7" t="s">
        <v>13</v>
      </c>
      <c r="P56" s="7"/>
      <c r="R56" s="21">
        <f t="shared" si="9"/>
        <v>1.0068465264672748</v>
      </c>
      <c r="S56" s="21">
        <f t="shared" si="10"/>
        <v>1.3600004184990284</v>
      </c>
      <c r="T56" s="36">
        <f t="shared" si="6"/>
        <v>9.1753960910074817E-2</v>
      </c>
      <c r="U56" s="36">
        <f t="shared" si="0"/>
        <v>9.0069110799300578E-2</v>
      </c>
      <c r="V56" s="36">
        <f t="shared" si="1"/>
        <v>1.6848501107742386E-3</v>
      </c>
      <c r="Y56" s="34"/>
    </row>
    <row r="57" spans="1:25" x14ac:dyDescent="0.2">
      <c r="A57" s="1">
        <v>1875.01</v>
      </c>
      <c r="B57" s="58">
        <v>4.54</v>
      </c>
      <c r="C57" s="4">
        <v>0.32750000000000001</v>
      </c>
      <c r="D57" s="11">
        <v>0.45169999999999999</v>
      </c>
      <c r="E57" s="11">
        <v>11.51265124</v>
      </c>
      <c r="F57" s="4">
        <f t="shared" si="7"/>
        <v>1875.0416666666631</v>
      </c>
      <c r="G57" s="21">
        <v>5.07</v>
      </c>
      <c r="H57" s="4">
        <f t="shared" si="2"/>
        <v>124.49157280299931</v>
      </c>
      <c r="I57" s="4">
        <f t="shared" si="3"/>
        <v>8.9803942936084304</v>
      </c>
      <c r="J57" s="30">
        <f t="shared" si="8"/>
        <v>159.94949704684103</v>
      </c>
      <c r="K57" s="4">
        <f t="shared" si="4"/>
        <v>12.386088862360086</v>
      </c>
      <c r="L57" s="30">
        <f t="shared" si="5"/>
        <v>15.913918021158169</v>
      </c>
      <c r="M57" s="14" t="s">
        <v>13</v>
      </c>
      <c r="N57" s="6"/>
      <c r="O57" s="7" t="s">
        <v>13</v>
      </c>
      <c r="P57" s="7"/>
      <c r="R57" s="21">
        <f t="shared" si="9"/>
        <v>1.0073431926888408</v>
      </c>
      <c r="S57" s="21">
        <f t="shared" si="10"/>
        <v>1.3693116973597868</v>
      </c>
      <c r="T57" s="36">
        <f t="shared" si="6"/>
        <v>8.9208398274062795E-2</v>
      </c>
      <c r="U57" s="36">
        <f t="shared" si="0"/>
        <v>8.972112928294762E-2</v>
      </c>
      <c r="V57" s="36">
        <f t="shared" si="1"/>
        <v>-5.1273100888482581E-4</v>
      </c>
      <c r="Y57" s="34"/>
    </row>
    <row r="58" spans="1:25" x14ac:dyDescent="0.2">
      <c r="A58" s="1">
        <v>1875.02</v>
      </c>
      <c r="B58" s="58">
        <v>4.53</v>
      </c>
      <c r="C58" s="4">
        <v>0.32500000000000001</v>
      </c>
      <c r="D58" s="11">
        <v>0.44330000000000003</v>
      </c>
      <c r="E58" s="11">
        <v>11.51265124</v>
      </c>
      <c r="F58" s="4">
        <f t="shared" si="7"/>
        <v>1875.1249999999964</v>
      </c>
      <c r="G58" s="21">
        <f>G57*11/12+G69*1/12</f>
        <v>5.03</v>
      </c>
      <c r="H58" s="4">
        <f t="shared" si="2"/>
        <v>124.21736229021738</v>
      </c>
      <c r="I58" s="4">
        <f t="shared" si="3"/>
        <v>8.9118416654129469</v>
      </c>
      <c r="J58" s="30">
        <f t="shared" si="8"/>
        <v>160.55136281216045</v>
      </c>
      <c r="K58" s="4">
        <f t="shared" si="4"/>
        <v>12.155752031623258</v>
      </c>
      <c r="L58" s="30">
        <f t="shared" si="5"/>
        <v>15.711350802346738</v>
      </c>
      <c r="M58" s="14" t="s">
        <v>13</v>
      </c>
      <c r="N58" s="6"/>
      <c r="O58" s="7" t="s">
        <v>13</v>
      </c>
      <c r="P58" s="7"/>
      <c r="R58" s="21">
        <f t="shared" si="9"/>
        <v>1.0073155682359349</v>
      </c>
      <c r="S58" s="21">
        <f t="shared" si="10"/>
        <v>1.3793668170045832</v>
      </c>
      <c r="T58" s="36">
        <f t="shared" si="6"/>
        <v>9.1463780582804022E-2</v>
      </c>
      <c r="U58" s="36">
        <f t="shared" si="0"/>
        <v>8.811211747288672E-2</v>
      </c>
      <c r="V58" s="36">
        <f t="shared" si="1"/>
        <v>3.3516631099173022E-3</v>
      </c>
      <c r="Y58" s="34"/>
    </row>
    <row r="59" spans="1:25" x14ac:dyDescent="0.2">
      <c r="A59" s="1">
        <v>1875.03</v>
      </c>
      <c r="B59" s="58">
        <v>4.59</v>
      </c>
      <c r="C59" s="4">
        <v>0.32250000000000001</v>
      </c>
      <c r="D59" s="11">
        <v>0.435</v>
      </c>
      <c r="E59" s="11">
        <v>11.51265124</v>
      </c>
      <c r="F59" s="4">
        <f t="shared" si="7"/>
        <v>1875.2083333333296</v>
      </c>
      <c r="G59" s="21">
        <f>G57*10/12+G69*2/12</f>
        <v>4.99</v>
      </c>
      <c r="H59" s="4">
        <f t="shared" si="2"/>
        <v>125.86262536690899</v>
      </c>
      <c r="I59" s="4">
        <f t="shared" si="3"/>
        <v>8.8432890372174633</v>
      </c>
      <c r="J59" s="30">
        <f t="shared" si="8"/>
        <v>163.63036935615742</v>
      </c>
      <c r="K59" s="4">
        <f t="shared" si="4"/>
        <v>11.928157306014251</v>
      </c>
      <c r="L59" s="30">
        <f t="shared" si="5"/>
        <v>15.507453304995311</v>
      </c>
      <c r="M59" s="14" t="s">
        <v>13</v>
      </c>
      <c r="N59" s="6"/>
      <c r="O59" s="7" t="s">
        <v>13</v>
      </c>
      <c r="P59" s="7"/>
      <c r="R59" s="21">
        <f t="shared" si="9"/>
        <v>1.0072879584453418</v>
      </c>
      <c r="S59" s="21">
        <f t="shared" si="10"/>
        <v>1.3894576690767646</v>
      </c>
      <c r="T59" s="36">
        <f t="shared" si="6"/>
        <v>9.2756125299535253E-2</v>
      </c>
      <c r="U59" s="36">
        <f t="shared" si="0"/>
        <v>9.0254177086700693E-2</v>
      </c>
      <c r="V59" s="36">
        <f t="shared" si="1"/>
        <v>2.5019482128345594E-3</v>
      </c>
      <c r="Y59" s="34"/>
    </row>
    <row r="60" spans="1:25" x14ac:dyDescent="0.2">
      <c r="A60" s="1">
        <v>1875.04</v>
      </c>
      <c r="B60" s="58">
        <v>4.6500000000000004</v>
      </c>
      <c r="C60" s="4">
        <v>0.32</v>
      </c>
      <c r="D60" s="11">
        <v>0.42670000000000002</v>
      </c>
      <c r="E60" s="11">
        <v>11.60773554</v>
      </c>
      <c r="F60" s="4">
        <f t="shared" si="7"/>
        <v>1875.2916666666629</v>
      </c>
      <c r="G60" s="21">
        <f>G57*9/12+G69*3/12</f>
        <v>4.95</v>
      </c>
      <c r="H60" s="4">
        <f t="shared" si="2"/>
        <v>126.46341269074092</v>
      </c>
      <c r="I60" s="4">
        <f t="shared" si="3"/>
        <v>8.7028585077499123</v>
      </c>
      <c r="J60" s="30">
        <f t="shared" si="8"/>
        <v>165.35429690873352</v>
      </c>
      <c r="K60" s="4">
        <f t="shared" si="4"/>
        <v>11.604717891427775</v>
      </c>
      <c r="L60" s="30">
        <f t="shared" si="5"/>
        <v>15.173479245367009</v>
      </c>
      <c r="M60" s="14" t="s">
        <v>13</v>
      </c>
      <c r="N60" s="6"/>
      <c r="O60" s="7" t="s">
        <v>13</v>
      </c>
      <c r="P60" s="7"/>
      <c r="R60" s="21">
        <f t="shared" si="9"/>
        <v>1.0072603633605304</v>
      </c>
      <c r="S60" s="21">
        <f t="shared" si="10"/>
        <v>1.3881193428160883</v>
      </c>
      <c r="T60" s="36">
        <f t="shared" si="6"/>
        <v>9.0695274841059215E-2</v>
      </c>
      <c r="U60" s="36">
        <f t="shared" si="0"/>
        <v>8.9529622959025668E-2</v>
      </c>
      <c r="V60" s="36">
        <f t="shared" si="1"/>
        <v>1.1656518820335471E-3</v>
      </c>
      <c r="Y60" s="34"/>
    </row>
    <row r="61" spans="1:25" x14ac:dyDescent="0.2">
      <c r="A61" s="1">
        <v>1875.05</v>
      </c>
      <c r="B61" s="58">
        <v>4.47</v>
      </c>
      <c r="C61" s="4">
        <v>0.3175</v>
      </c>
      <c r="D61" s="11">
        <v>0.41830000000000001</v>
      </c>
      <c r="E61" s="11">
        <v>11.322320660000001</v>
      </c>
      <c r="F61" s="4">
        <f t="shared" si="7"/>
        <v>1875.3749999999961</v>
      </c>
      <c r="G61" s="21">
        <f>G57*8/12+G69*4/12</f>
        <v>4.91</v>
      </c>
      <c r="H61" s="4">
        <f t="shared" si="2"/>
        <v>124.63256185503585</v>
      </c>
      <c r="I61" s="4">
        <f t="shared" si="3"/>
        <v>8.8525365523431496</v>
      </c>
      <c r="J61" s="30">
        <f t="shared" si="8"/>
        <v>163.92498781149411</v>
      </c>
      <c r="K61" s="4">
        <f t="shared" si="4"/>
        <v>11.663042645181543</v>
      </c>
      <c r="L61" s="30">
        <f t="shared" si="5"/>
        <v>15.340005011531989</v>
      </c>
      <c r="M61" s="14" t="s">
        <v>13</v>
      </c>
      <c r="N61" s="6"/>
      <c r="O61" s="7" t="s">
        <v>13</v>
      </c>
      <c r="P61" s="7"/>
      <c r="R61" s="21">
        <f t="shared" si="9"/>
        <v>1.0072327830251093</v>
      </c>
      <c r="S61" s="21">
        <f t="shared" si="10"/>
        <v>1.4334435834246131</v>
      </c>
      <c r="T61" s="36">
        <f t="shared" si="6"/>
        <v>9.3516579038204206E-2</v>
      </c>
      <c r="U61" s="36">
        <f t="shared" si="0"/>
        <v>8.8992586834211185E-2</v>
      </c>
      <c r="V61" s="36">
        <f t="shared" si="1"/>
        <v>4.5239922039930214E-3</v>
      </c>
      <c r="Y61" s="34"/>
    </row>
    <row r="62" spans="1:25" x14ac:dyDescent="0.2">
      <c r="A62" s="1">
        <v>1875.06</v>
      </c>
      <c r="B62" s="58">
        <v>4.38</v>
      </c>
      <c r="C62" s="4">
        <v>0.315</v>
      </c>
      <c r="D62" s="11">
        <v>0.41</v>
      </c>
      <c r="E62" s="11">
        <v>11.13207107</v>
      </c>
      <c r="F62" s="4">
        <f t="shared" si="7"/>
        <v>1875.4583333333294</v>
      </c>
      <c r="G62" s="21">
        <f>G57*7/12+G69*5/12</f>
        <v>4.87</v>
      </c>
      <c r="H62" s="4">
        <f t="shared" si="2"/>
        <v>124.21029396104998</v>
      </c>
      <c r="I62" s="4">
        <f t="shared" si="3"/>
        <v>8.932932099938526</v>
      </c>
      <c r="J62" s="30">
        <f t="shared" si="8"/>
        <v>164.3486917401155</v>
      </c>
      <c r="K62" s="4">
        <f t="shared" si="4"/>
        <v>11.626990987221575</v>
      </c>
      <c r="L62" s="30">
        <f t="shared" si="5"/>
        <v>15.384238267910357</v>
      </c>
      <c r="M62" s="14" t="s">
        <v>13</v>
      </c>
      <c r="N62" s="6"/>
      <c r="O62" s="7" t="s">
        <v>13</v>
      </c>
      <c r="P62" s="7"/>
      <c r="R62" s="21">
        <f t="shared" si="9"/>
        <v>1.0072052174828279</v>
      </c>
      <c r="S62" s="21">
        <f t="shared" si="10"/>
        <v>1.4684864298039291</v>
      </c>
      <c r="T62" s="36">
        <f t="shared" si="6"/>
        <v>9.5914444065068771E-2</v>
      </c>
      <c r="U62" s="36">
        <f t="shared" si="0"/>
        <v>8.9383604061397115E-2</v>
      </c>
      <c r="V62" s="36">
        <f t="shared" si="1"/>
        <v>6.5308400036716563E-3</v>
      </c>
      <c r="Y62" s="34"/>
    </row>
    <row r="63" spans="1:25" x14ac:dyDescent="0.2">
      <c r="A63" s="1">
        <v>1875.07</v>
      </c>
      <c r="B63" s="58">
        <v>4.3899999999999997</v>
      </c>
      <c r="C63" s="4">
        <v>0.3125</v>
      </c>
      <c r="D63" s="11">
        <v>0.4017</v>
      </c>
      <c r="E63" s="11">
        <v>11.13207107</v>
      </c>
      <c r="F63" s="4">
        <f t="shared" si="7"/>
        <v>1875.5416666666626</v>
      </c>
      <c r="G63" s="21">
        <f>G57*6/12+G69*6/12</f>
        <v>4.83</v>
      </c>
      <c r="H63" s="4">
        <f t="shared" si="2"/>
        <v>124.49387910707978</v>
      </c>
      <c r="I63" s="4">
        <f t="shared" si="3"/>
        <v>8.8620358134310777</v>
      </c>
      <c r="J63" s="30">
        <f t="shared" si="8"/>
        <v>165.70106634395111</v>
      </c>
      <c r="K63" s="4">
        <f t="shared" si="4"/>
        <v>11.391615316016845</v>
      </c>
      <c r="L63" s="30">
        <f t="shared" si="5"/>
        <v>15.1622137472358</v>
      </c>
      <c r="M63" s="14" t="s">
        <v>13</v>
      </c>
      <c r="N63" s="6"/>
      <c r="O63" s="7" t="s">
        <v>13</v>
      </c>
      <c r="P63" s="7"/>
      <c r="R63" s="21">
        <f t="shared" si="9"/>
        <v>1.0071776667775758</v>
      </c>
      <c r="S63" s="21">
        <f t="shared" si="10"/>
        <v>1.4790671939012479</v>
      </c>
      <c r="T63" s="36">
        <f t="shared" si="6"/>
        <v>9.8260060266824656E-2</v>
      </c>
      <c r="U63" s="36">
        <f t="shared" si="0"/>
        <v>8.7725444828712584E-2</v>
      </c>
      <c r="V63" s="36">
        <f t="shared" si="1"/>
        <v>1.0534615438112072E-2</v>
      </c>
      <c r="Y63" s="34"/>
    </row>
    <row r="64" spans="1:25" x14ac:dyDescent="0.2">
      <c r="A64" s="1">
        <v>1875.08</v>
      </c>
      <c r="B64" s="58">
        <v>4.41</v>
      </c>
      <c r="C64" s="4">
        <v>0.31</v>
      </c>
      <c r="D64" s="11">
        <v>0.39329999999999998</v>
      </c>
      <c r="E64" s="11">
        <v>11.22715537</v>
      </c>
      <c r="F64" s="4">
        <f t="shared" si="7"/>
        <v>1875.6249999999959</v>
      </c>
      <c r="G64" s="21">
        <f>G57*5/12+G69*7/12</f>
        <v>4.79</v>
      </c>
      <c r="H64" s="4">
        <f t="shared" si="2"/>
        <v>124.00189042720983</v>
      </c>
      <c r="I64" s="4">
        <f t="shared" si="3"/>
        <v>8.7166861751553402</v>
      </c>
      <c r="J64" s="30">
        <f t="shared" si="8"/>
        <v>166.01305464607253</v>
      </c>
      <c r="K64" s="4">
        <f t="shared" si="4"/>
        <v>11.058944105447079</v>
      </c>
      <c r="L64" s="30">
        <f t="shared" si="5"/>
        <v>14.805654057210957</v>
      </c>
      <c r="M64" s="14" t="s">
        <v>13</v>
      </c>
      <c r="N64" s="6"/>
      <c r="O64" s="7" t="s">
        <v>13</v>
      </c>
      <c r="P64" s="7"/>
      <c r="R64" s="21">
        <f t="shared" si="9"/>
        <v>1.0071501309533841</v>
      </c>
      <c r="S64" s="21">
        <f t="shared" si="10"/>
        <v>1.4770671144241894</v>
      </c>
      <c r="T64" s="36">
        <f t="shared" si="6"/>
        <v>0.10457179338880329</v>
      </c>
      <c r="U64" s="36">
        <f t="shared" si="0"/>
        <v>8.8298362154796584E-2</v>
      </c>
      <c r="V64" s="36">
        <f t="shared" si="1"/>
        <v>1.6273431234006708E-2</v>
      </c>
      <c r="Y64" s="34"/>
    </row>
    <row r="65" spans="1:25" x14ac:dyDescent="0.2">
      <c r="A65" s="1">
        <v>1875.09</v>
      </c>
      <c r="B65" s="58">
        <v>4.37</v>
      </c>
      <c r="C65" s="4">
        <v>0.3075</v>
      </c>
      <c r="D65" s="11">
        <v>0.38500000000000001</v>
      </c>
      <c r="E65" s="11">
        <v>11.13207107</v>
      </c>
      <c r="F65" s="4">
        <f t="shared" si="7"/>
        <v>1875.7083333333292</v>
      </c>
      <c r="G65" s="21">
        <f>G57*4/12+G69*8/12</f>
        <v>4.75</v>
      </c>
      <c r="H65" s="4">
        <f t="shared" si="2"/>
        <v>123.92670881502019</v>
      </c>
      <c r="I65" s="4">
        <f t="shared" si="3"/>
        <v>8.7202432404161812</v>
      </c>
      <c r="J65" s="30">
        <f t="shared" si="8"/>
        <v>166.88528642147327</v>
      </c>
      <c r="K65" s="4">
        <f t="shared" si="4"/>
        <v>10.918028122147089</v>
      </c>
      <c r="L65" s="30">
        <f t="shared" si="5"/>
        <v>14.702708300289979</v>
      </c>
      <c r="M65" s="14" t="s">
        <v>13</v>
      </c>
      <c r="N65" s="6"/>
      <c r="O65" s="7" t="s">
        <v>13</v>
      </c>
      <c r="P65" s="7"/>
      <c r="R65" s="21">
        <f t="shared" si="9"/>
        <v>1.0071226100544257</v>
      </c>
      <c r="S65" s="21">
        <f t="shared" si="10"/>
        <v>1.5003348770741327</v>
      </c>
      <c r="T65" s="36">
        <f t="shared" si="6"/>
        <v>0.10440819145589164</v>
      </c>
      <c r="U65" s="36">
        <f t="shared" si="0"/>
        <v>8.8325407366840913E-2</v>
      </c>
      <c r="V65" s="36">
        <f t="shared" si="1"/>
        <v>1.6082784089050728E-2</v>
      </c>
      <c r="Y65" s="34"/>
    </row>
    <row r="66" spans="1:25" x14ac:dyDescent="0.2">
      <c r="A66" s="1">
        <v>1875.1</v>
      </c>
      <c r="B66" s="58">
        <v>4.3</v>
      </c>
      <c r="C66" s="4">
        <v>0.30499999999999999</v>
      </c>
      <c r="D66" s="11">
        <v>0.37669999999999998</v>
      </c>
      <c r="E66" s="11">
        <v>11.13207107</v>
      </c>
      <c r="F66" s="4">
        <f t="shared" si="7"/>
        <v>1875.7916666666624</v>
      </c>
      <c r="G66" s="21">
        <f>G57*3/12+G69*9/12</f>
        <v>4.7100000000000009</v>
      </c>
      <c r="H66" s="4">
        <f t="shared" si="2"/>
        <v>121.94161279281163</v>
      </c>
      <c r="I66" s="4">
        <f t="shared" si="3"/>
        <v>8.6493469539087329</v>
      </c>
      <c r="J66" s="30">
        <f t="shared" si="8"/>
        <v>165.1827000706821</v>
      </c>
      <c r="K66" s="4">
        <f t="shared" si="4"/>
        <v>10.682652450942358</v>
      </c>
      <c r="L66" s="30">
        <f t="shared" si="5"/>
        <v>14.47077281781999</v>
      </c>
      <c r="M66" s="14" t="s">
        <v>13</v>
      </c>
      <c r="N66" s="6"/>
      <c r="O66" s="7" t="s">
        <v>13</v>
      </c>
      <c r="P66" s="7"/>
      <c r="R66" s="21">
        <f t="shared" si="9"/>
        <v>1.0070951041250158</v>
      </c>
      <c r="S66" s="21">
        <f t="shared" si="10"/>
        <v>1.5110211773545867</v>
      </c>
      <c r="T66" s="36">
        <f t="shared" si="6"/>
        <v>0.1122718302690342</v>
      </c>
      <c r="U66" s="36">
        <f t="shared" si="0"/>
        <v>8.7976727736581273E-2</v>
      </c>
      <c r="V66" s="36">
        <f t="shared" si="1"/>
        <v>2.4295102532452928E-2</v>
      </c>
      <c r="Y66" s="34"/>
    </row>
    <row r="67" spans="1:25" x14ac:dyDescent="0.2">
      <c r="A67" s="1">
        <v>1875.11</v>
      </c>
      <c r="B67" s="58">
        <v>4.37</v>
      </c>
      <c r="C67" s="4">
        <v>0.30249999999999999</v>
      </c>
      <c r="D67" s="11">
        <v>0.36830000000000002</v>
      </c>
      <c r="E67" s="11">
        <v>11.03690579</v>
      </c>
      <c r="F67" s="4">
        <f t="shared" si="7"/>
        <v>1875.8749999999957</v>
      </c>
      <c r="G67" s="21">
        <f>G57*2/12+G69*10/12</f>
        <v>4.67</v>
      </c>
      <c r="H67" s="4">
        <f t="shared" si="2"/>
        <v>124.99526191932823</v>
      </c>
      <c r="I67" s="4">
        <f t="shared" si="3"/>
        <v>8.652418016154872</v>
      </c>
      <c r="J67" s="30">
        <f t="shared" si="8"/>
        <v>170.29590527064349</v>
      </c>
      <c r="K67" s="4">
        <f t="shared" si="4"/>
        <v>10.534497703635832</v>
      </c>
      <c r="L67" s="30">
        <f t="shared" si="5"/>
        <v>14.352398606676887</v>
      </c>
      <c r="M67" s="14" t="s">
        <v>13</v>
      </c>
      <c r="N67" s="6"/>
      <c r="O67" s="7" t="s">
        <v>13</v>
      </c>
      <c r="P67" s="7"/>
      <c r="R67" s="21">
        <f t="shared" si="9"/>
        <v>1.0070676132096117</v>
      </c>
      <c r="S67" s="21">
        <f t="shared" si="10"/>
        <v>1.5348631899060345</v>
      </c>
      <c r="T67" s="36">
        <f t="shared" si="6"/>
        <v>0.11499503759337615</v>
      </c>
      <c r="U67" s="36">
        <f t="shared" si="0"/>
        <v>8.5396078743462667E-2</v>
      </c>
      <c r="V67" s="36">
        <f t="shared" si="1"/>
        <v>2.9598958849913481E-2</v>
      </c>
      <c r="Y67" s="34"/>
    </row>
    <row r="68" spans="1:25" x14ac:dyDescent="0.2">
      <c r="A68" s="1">
        <v>1875.12</v>
      </c>
      <c r="B68" s="58">
        <v>4.37</v>
      </c>
      <c r="C68" s="4">
        <v>0.3</v>
      </c>
      <c r="D68" s="11">
        <v>0.36</v>
      </c>
      <c r="E68" s="11">
        <v>10.9417405</v>
      </c>
      <c r="F68" s="4">
        <f t="shared" si="7"/>
        <v>1875.9583333333289</v>
      </c>
      <c r="G68" s="21">
        <f>G57*1/12+G69*11/12</f>
        <v>4.63</v>
      </c>
      <c r="H68" s="4">
        <f t="shared" si="2"/>
        <v>126.08240252087867</v>
      </c>
      <c r="I68" s="4">
        <f t="shared" si="3"/>
        <v>8.6555425071541432</v>
      </c>
      <c r="J68" s="30">
        <f t="shared" si="8"/>
        <v>172.7597523696503</v>
      </c>
      <c r="K68" s="4">
        <f t="shared" si="4"/>
        <v>10.386651008584971</v>
      </c>
      <c r="L68" s="30">
        <f t="shared" si="5"/>
        <v>14.231924680337325</v>
      </c>
      <c r="M68" s="14" t="s">
        <v>13</v>
      </c>
      <c r="N68" s="6"/>
      <c r="O68" s="7" t="s">
        <v>13</v>
      </c>
      <c r="P68" s="7"/>
      <c r="R68" s="21">
        <f t="shared" si="9"/>
        <v>1.0070401373528144</v>
      </c>
      <c r="S68" s="21">
        <f t="shared" si="10"/>
        <v>1.5591547604140388</v>
      </c>
      <c r="T68" s="36">
        <f t="shared" si="6"/>
        <v>0.11035320886148159</v>
      </c>
      <c r="U68" s="36">
        <f t="shared" si="0"/>
        <v>8.1565062593567994E-2</v>
      </c>
      <c r="V68" s="36">
        <f t="shared" si="1"/>
        <v>2.8788146267913595E-2</v>
      </c>
      <c r="Y68" s="34"/>
    </row>
    <row r="69" spans="1:25" x14ac:dyDescent="0.2">
      <c r="A69" s="1">
        <v>1876.01</v>
      </c>
      <c r="B69" s="58">
        <v>4.46</v>
      </c>
      <c r="C69" s="4">
        <v>0.3</v>
      </c>
      <c r="D69" s="11">
        <v>0.3533</v>
      </c>
      <c r="E69" s="11">
        <v>10.846575209999999</v>
      </c>
      <c r="F69" s="4">
        <f t="shared" si="7"/>
        <v>1876.0416666666622</v>
      </c>
      <c r="G69" s="21">
        <v>4.59</v>
      </c>
      <c r="H69" s="4">
        <f t="shared" si="2"/>
        <v>129.80806501041175</v>
      </c>
      <c r="I69" s="4">
        <f t="shared" si="3"/>
        <v>8.7314841935254535</v>
      </c>
      <c r="J69" s="30">
        <f t="shared" si="8"/>
        <v>178.86170316516262</v>
      </c>
      <c r="K69" s="4">
        <f t="shared" si="4"/>
        <v>10.28277788524181</v>
      </c>
      <c r="L69" s="30">
        <f t="shared" si="5"/>
        <v>14.168573930101337</v>
      </c>
      <c r="M69" s="14" t="s">
        <v>13</v>
      </c>
      <c r="N69" s="6"/>
      <c r="O69" s="7" t="s">
        <v>13</v>
      </c>
      <c r="P69" s="7"/>
      <c r="R69" s="21">
        <f t="shared" si="9"/>
        <v>1.0047535252938302</v>
      </c>
      <c r="S69" s="21">
        <f t="shared" si="10"/>
        <v>1.5839073864861757</v>
      </c>
      <c r="T69" s="36">
        <f t="shared" si="6"/>
        <v>0.10953518207915147</v>
      </c>
      <c r="U69" s="36">
        <f t="shared" si="0"/>
        <v>8.2824970216905935E-2</v>
      </c>
      <c r="V69" s="36">
        <f t="shared" si="1"/>
        <v>2.6710211862245536E-2</v>
      </c>
      <c r="Y69" s="34"/>
    </row>
    <row r="70" spans="1:25" x14ac:dyDescent="0.2">
      <c r="A70" s="1">
        <v>1876.02</v>
      </c>
      <c r="B70" s="58">
        <v>4.5199999999999996</v>
      </c>
      <c r="C70" s="4">
        <v>0.3</v>
      </c>
      <c r="D70" s="11">
        <v>0.34670000000000001</v>
      </c>
      <c r="E70" s="11">
        <v>10.846575209999999</v>
      </c>
      <c r="F70" s="4">
        <f t="shared" si="7"/>
        <v>1876.1249999999955</v>
      </c>
      <c r="G70" s="21">
        <f>G69*11/12+G81*1/12</f>
        <v>4.5783333333333331</v>
      </c>
      <c r="H70" s="4">
        <f t="shared" si="2"/>
        <v>131.55436184911682</v>
      </c>
      <c r="I70" s="4">
        <f t="shared" si="3"/>
        <v>8.7314841935254535</v>
      </c>
      <c r="J70" s="30">
        <f t="shared" si="8"/>
        <v>182.27050244073186</v>
      </c>
      <c r="K70" s="4">
        <f t="shared" si="4"/>
        <v>10.090685232984249</v>
      </c>
      <c r="L70" s="30">
        <f t="shared" si="5"/>
        <v>13.98079274252251</v>
      </c>
      <c r="M70" s="14" t="s">
        <v>13</v>
      </c>
      <c r="N70" s="6"/>
      <c r="O70" s="7" t="s">
        <v>13</v>
      </c>
      <c r="P70" s="7"/>
      <c r="R70" s="21">
        <f t="shared" si="9"/>
        <v>1.0047443025681573</v>
      </c>
      <c r="S70" s="21">
        <f t="shared" si="10"/>
        <v>1.5914365303109221</v>
      </c>
      <c r="T70" s="36">
        <f t="shared" si="6"/>
        <v>0.10996621180831778</v>
      </c>
      <c r="U70" s="36">
        <f t="shared" si="0"/>
        <v>8.2501543111416442E-2</v>
      </c>
      <c r="V70" s="36">
        <f t="shared" si="1"/>
        <v>2.746466869690134E-2</v>
      </c>
      <c r="Y70" s="34"/>
    </row>
    <row r="71" spans="1:25" x14ac:dyDescent="0.2">
      <c r="A71" s="1">
        <v>1876.03</v>
      </c>
      <c r="B71" s="58">
        <v>4.51</v>
      </c>
      <c r="C71" s="4">
        <v>0.3</v>
      </c>
      <c r="D71" s="11">
        <v>0.34</v>
      </c>
      <c r="E71" s="11">
        <v>10.846575209999999</v>
      </c>
      <c r="F71" s="4">
        <f t="shared" si="7"/>
        <v>1876.2083333333287</v>
      </c>
      <c r="G71" s="21">
        <f>G69*10/12+G81*2/12</f>
        <v>4.5666666666666664</v>
      </c>
      <c r="H71" s="4">
        <f t="shared" si="2"/>
        <v>131.26331237599931</v>
      </c>
      <c r="I71" s="4">
        <f t="shared" si="3"/>
        <v>8.7314841935254535</v>
      </c>
      <c r="J71" s="30">
        <f t="shared" si="8"/>
        <v>182.87538242670774</v>
      </c>
      <c r="K71" s="4">
        <f t="shared" si="4"/>
        <v>9.8956820859955137</v>
      </c>
      <c r="L71" s="30">
        <f t="shared" si="5"/>
        <v>13.786614196248477</v>
      </c>
      <c r="M71" s="14" t="s">
        <v>13</v>
      </c>
      <c r="N71" s="6"/>
      <c r="O71" s="7" t="s">
        <v>13</v>
      </c>
      <c r="P71" s="7"/>
      <c r="R71" s="21">
        <f t="shared" si="9"/>
        <v>1.0047350802178763</v>
      </c>
      <c r="S71" s="21">
        <f t="shared" si="10"/>
        <v>1.5989867867287357</v>
      </c>
      <c r="T71" s="36">
        <f t="shared" si="6"/>
        <v>0.10901821433350989</v>
      </c>
      <c r="U71" s="36">
        <f t="shared" si="0"/>
        <v>8.3477150939624822E-2</v>
      </c>
      <c r="V71" s="36">
        <f t="shared" si="1"/>
        <v>2.5541063393885066E-2</v>
      </c>
      <c r="Y71" s="34"/>
    </row>
    <row r="72" spans="1:25" x14ac:dyDescent="0.2">
      <c r="A72" s="1">
        <v>1876.04</v>
      </c>
      <c r="B72" s="58">
        <v>4.34</v>
      </c>
      <c r="C72" s="4">
        <v>0.3</v>
      </c>
      <c r="D72" s="11">
        <v>0.33329999999999999</v>
      </c>
      <c r="E72" s="11">
        <v>10.751490909999999</v>
      </c>
      <c r="F72" s="4">
        <f t="shared" si="7"/>
        <v>1876.291666666662</v>
      </c>
      <c r="G72" s="21">
        <f>G69*9/12+G81*3/12</f>
        <v>4.5550000000000006</v>
      </c>
      <c r="H72" s="4">
        <f t="shared" si="2"/>
        <v>127.43258320812741</v>
      </c>
      <c r="I72" s="4">
        <f t="shared" si="3"/>
        <v>8.8087039083959038</v>
      </c>
      <c r="J72" s="30">
        <f t="shared" si="8"/>
        <v>178.56111674726745</v>
      </c>
      <c r="K72" s="4">
        <f t="shared" si="4"/>
        <v>9.7864700422278474</v>
      </c>
      <c r="L72" s="30">
        <f t="shared" si="5"/>
        <v>13.713000048816642</v>
      </c>
      <c r="M72" s="14" t="s">
        <v>13</v>
      </c>
      <c r="N72" s="6"/>
      <c r="O72" s="7" t="s">
        <v>13</v>
      </c>
      <c r="P72" s="7"/>
      <c r="R72" s="21">
        <f t="shared" si="9"/>
        <v>1.0047258582433127</v>
      </c>
      <c r="S72" s="21">
        <f t="shared" si="10"/>
        <v>1.6207662356618915</v>
      </c>
      <c r="T72" s="36">
        <f t="shared" si="6"/>
        <v>0.11192838192299126</v>
      </c>
      <c r="U72" s="36">
        <f t="shared" si="0"/>
        <v>8.3517230858883851E-2</v>
      </c>
      <c r="V72" s="36">
        <f t="shared" si="1"/>
        <v>2.8411151064107409E-2</v>
      </c>
      <c r="Y72" s="34"/>
    </row>
    <row r="73" spans="1:25" x14ac:dyDescent="0.2">
      <c r="A73" s="1">
        <v>1876.05</v>
      </c>
      <c r="B73" s="58">
        <v>4.18</v>
      </c>
      <c r="C73" s="4">
        <v>0.3</v>
      </c>
      <c r="D73" s="11">
        <v>0.32669999999999999</v>
      </c>
      <c r="E73" s="11">
        <v>10.370910739999999</v>
      </c>
      <c r="F73" s="4">
        <f t="shared" si="7"/>
        <v>1876.3749999999952</v>
      </c>
      <c r="G73" s="21">
        <f>G69*8/12+G81*4/12</f>
        <v>4.543333333333333</v>
      </c>
      <c r="H73" s="4">
        <f t="shared" si="2"/>
        <v>127.23858618418699</v>
      </c>
      <c r="I73" s="4">
        <f t="shared" si="3"/>
        <v>9.131955946233516</v>
      </c>
      <c r="J73" s="30">
        <f t="shared" si="8"/>
        <v>179.35560765792195</v>
      </c>
      <c r="K73" s="4">
        <f t="shared" si="4"/>
        <v>9.9447000254482969</v>
      </c>
      <c r="L73" s="30">
        <f t="shared" si="5"/>
        <v>14.018056703790213</v>
      </c>
      <c r="M73" s="14" t="s">
        <v>13</v>
      </c>
      <c r="N73" s="6"/>
      <c r="O73" s="7" t="s">
        <v>13</v>
      </c>
      <c r="P73" s="7"/>
      <c r="R73" s="21">
        <f t="shared" si="9"/>
        <v>1.0047166366447913</v>
      </c>
      <c r="S73" s="21">
        <f t="shared" si="10"/>
        <v>1.6881839075548075</v>
      </c>
      <c r="T73" s="36">
        <f t="shared" ref="T73:T128" si="11">(($J193/$J73)^(1/10)-1)</f>
        <v>0.11241410249312933</v>
      </c>
      <c r="U73" s="36">
        <f t="shared" ref="U73:U128" si="12">(($S193/$S73)^(1/10)-1)</f>
        <v>8.1971734677914743E-2</v>
      </c>
      <c r="V73" s="36">
        <f t="shared" ref="V73:V128" si="13">T73-U73</f>
        <v>3.0442367815214588E-2</v>
      </c>
      <c r="Y73" s="34"/>
    </row>
    <row r="74" spans="1:25" x14ac:dyDescent="0.2">
      <c r="A74" s="1">
        <v>1876.06</v>
      </c>
      <c r="B74" s="58">
        <v>4.1500000000000004</v>
      </c>
      <c r="C74" s="4">
        <v>0.3</v>
      </c>
      <c r="D74" s="11">
        <v>0.32</v>
      </c>
      <c r="E74" s="11">
        <v>10.08541488</v>
      </c>
      <c r="F74" s="4">
        <f t="shared" si="7"/>
        <v>1876.4583333333285</v>
      </c>
      <c r="G74" s="21">
        <f>G69*7/12+G81*5/12</f>
        <v>4.5316666666666663</v>
      </c>
      <c r="H74" s="4">
        <f t="shared" ref="H74:H137" si="14">B74*$E$1858/E74</f>
        <v>129.90138388833444</v>
      </c>
      <c r="I74" s="4">
        <f t="shared" ref="I74:I137" si="15">C74*$E$1858/E74</f>
        <v>9.3904614859036943</v>
      </c>
      <c r="J74" s="30">
        <f t="shared" si="8"/>
        <v>184.21215612587142</v>
      </c>
      <c r="K74" s="4">
        <f t="shared" ref="K74:K137" si="16">D74*$E$1858/E74</f>
        <v>10.016492251630606</v>
      </c>
      <c r="L74" s="30">
        <f t="shared" ref="L74:L137" si="17">K74*(J74/H74)</f>
        <v>14.204310833802131</v>
      </c>
      <c r="M74" s="14" t="s">
        <v>13</v>
      </c>
      <c r="N74" s="6"/>
      <c r="O74" s="7" t="s">
        <v>13</v>
      </c>
      <c r="P74" s="7"/>
      <c r="R74" s="21">
        <f t="shared" si="9"/>
        <v>1.0047074154226387</v>
      </c>
      <c r="S74" s="21">
        <f t="shared" si="10"/>
        <v>1.7441606243682406</v>
      </c>
      <c r="T74" s="36">
        <f t="shared" si="11"/>
        <v>0.11623666750572337</v>
      </c>
      <c r="U74" s="36">
        <f t="shared" si="12"/>
        <v>7.9999817603011891E-2</v>
      </c>
      <c r="V74" s="36">
        <f t="shared" si="13"/>
        <v>3.6236849902711477E-2</v>
      </c>
      <c r="Y74" s="34"/>
    </row>
    <row r="75" spans="1:25" x14ac:dyDescent="0.2">
      <c r="A75" s="1">
        <v>1876.07</v>
      </c>
      <c r="B75" s="58">
        <v>4.0999999999999996</v>
      </c>
      <c r="C75" s="4">
        <v>0.3</v>
      </c>
      <c r="D75" s="11">
        <v>0.31330000000000002</v>
      </c>
      <c r="E75" s="11">
        <v>10.08541488</v>
      </c>
      <c r="F75" s="4">
        <f t="shared" ref="F75:F138" si="18">F74+1/12</f>
        <v>1876.5416666666617</v>
      </c>
      <c r="G75" s="21">
        <f>G69*6/12+G81*6/12</f>
        <v>4.5199999999999996</v>
      </c>
      <c r="H75" s="4">
        <f t="shared" si="14"/>
        <v>128.33630697401713</v>
      </c>
      <c r="I75" s="4">
        <f t="shared" si="15"/>
        <v>9.3904614859036943</v>
      </c>
      <c r="J75" s="30">
        <f t="shared" ref="J75:J138" si="19">J74*((H75+(I75/12))/H74)</f>
        <v>183.1024443419806</v>
      </c>
      <c r="K75" s="4">
        <f t="shared" si="16"/>
        <v>9.8067719451120929</v>
      </c>
      <c r="L75" s="30">
        <f t="shared" si="17"/>
        <v>13.991706295693302</v>
      </c>
      <c r="M75" s="14" t="s">
        <v>13</v>
      </c>
      <c r="N75" s="6"/>
      <c r="O75" s="7" t="s">
        <v>13</v>
      </c>
      <c r="P75" s="7"/>
      <c r="R75" s="21">
        <f t="shared" ref="R75:R138" si="20">((G75/G76+G75/1200+((1+G76/1200)^(-119))*(1-G75/G76)))</f>
        <v>1.0046981945771802</v>
      </c>
      <c r="S75" s="21">
        <f t="shared" ref="S75:S138" si="21">S74*R74*E74/E75</f>
        <v>1.7523711129909509</v>
      </c>
      <c r="T75" s="36">
        <f t="shared" si="11"/>
        <v>0.11759364095515035</v>
      </c>
      <c r="U75" s="36">
        <f t="shared" si="12"/>
        <v>7.8330823946356265E-2</v>
      </c>
      <c r="V75" s="36">
        <f t="shared" si="13"/>
        <v>3.9262817008794082E-2</v>
      </c>
      <c r="Y75" s="34"/>
    </row>
    <row r="76" spans="1:25" x14ac:dyDescent="0.2">
      <c r="A76" s="1">
        <v>1876.08</v>
      </c>
      <c r="B76" s="58">
        <v>3.93</v>
      </c>
      <c r="C76" s="4">
        <v>0.3</v>
      </c>
      <c r="D76" s="11">
        <v>0.30669999999999997</v>
      </c>
      <c r="E76" s="11">
        <v>10.180580170000001</v>
      </c>
      <c r="F76" s="4">
        <f t="shared" si="18"/>
        <v>1876.624999999995</v>
      </c>
      <c r="G76" s="21">
        <f>G69*5/12+G81*7/12</f>
        <v>4.5083333333333337</v>
      </c>
      <c r="H76" s="4">
        <f t="shared" si="14"/>
        <v>121.86513433251616</v>
      </c>
      <c r="I76" s="4">
        <f t="shared" si="15"/>
        <v>9.3026820101157384</v>
      </c>
      <c r="J76" s="30">
        <f t="shared" si="19"/>
        <v>174.97581022656044</v>
      </c>
      <c r="K76" s="4">
        <f t="shared" si="16"/>
        <v>9.5104419083416545</v>
      </c>
      <c r="L76" s="30">
        <f t="shared" si="17"/>
        <v>13.655236894780172</v>
      </c>
      <c r="M76" s="14" t="s">
        <v>13</v>
      </c>
      <c r="N76" s="6"/>
      <c r="O76" s="7" t="s">
        <v>13</v>
      </c>
      <c r="P76" s="7"/>
      <c r="R76" s="21">
        <f t="shared" si="20"/>
        <v>1.0046889741087426</v>
      </c>
      <c r="S76" s="21">
        <f t="shared" si="21"/>
        <v>1.7441464460155387</v>
      </c>
      <c r="T76" s="36">
        <f t="shared" si="11"/>
        <v>0.12251791865412542</v>
      </c>
      <c r="U76" s="36">
        <f t="shared" si="12"/>
        <v>7.7695185070670192E-2</v>
      </c>
      <c r="V76" s="36">
        <f t="shared" si="13"/>
        <v>4.4822733583455232E-2</v>
      </c>
      <c r="Y76" s="34"/>
    </row>
    <row r="77" spans="1:25" x14ac:dyDescent="0.2">
      <c r="A77" s="1">
        <v>1876.09</v>
      </c>
      <c r="B77" s="58">
        <v>3.69</v>
      </c>
      <c r="C77" s="4">
        <v>0.3</v>
      </c>
      <c r="D77" s="11">
        <v>0.3</v>
      </c>
      <c r="E77" s="11">
        <v>10.275745450000001</v>
      </c>
      <c r="F77" s="4">
        <f t="shared" si="18"/>
        <v>1876.7083333333283</v>
      </c>
      <c r="G77" s="21">
        <f>G69*4/12+G81*8/12</f>
        <v>4.496666666666667</v>
      </c>
      <c r="H77" s="4">
        <f t="shared" si="14"/>
        <v>113.36329959399689</v>
      </c>
      <c r="I77" s="4">
        <f t="shared" si="15"/>
        <v>9.2165284222761681</v>
      </c>
      <c r="J77" s="30">
        <f t="shared" si="19"/>
        <v>163.8715161079048</v>
      </c>
      <c r="K77" s="4">
        <f t="shared" si="16"/>
        <v>9.2165284222761681</v>
      </c>
      <c r="L77" s="30">
        <f t="shared" si="17"/>
        <v>13.322887488447542</v>
      </c>
      <c r="M77" s="14" t="s">
        <v>13</v>
      </c>
      <c r="N77" s="6"/>
      <c r="O77" s="7" t="s">
        <v>13</v>
      </c>
      <c r="P77" s="7"/>
      <c r="R77" s="21">
        <f t="shared" si="20"/>
        <v>1.004679754017652</v>
      </c>
      <c r="S77" s="21">
        <f t="shared" si="21"/>
        <v>1.7360961513783471</v>
      </c>
      <c r="T77" s="36">
        <f t="shared" si="11"/>
        <v>0.13319853175354202</v>
      </c>
      <c r="U77" s="36">
        <f t="shared" si="12"/>
        <v>7.8391420705782089E-2</v>
      </c>
      <c r="V77" s="36">
        <f t="shared" si="13"/>
        <v>5.4807111047759927E-2</v>
      </c>
      <c r="Y77" s="34"/>
    </row>
    <row r="78" spans="1:25" x14ac:dyDescent="0.2">
      <c r="A78" s="1">
        <v>1876.1</v>
      </c>
      <c r="B78" s="58">
        <v>3.67</v>
      </c>
      <c r="C78" s="4">
        <v>0.3</v>
      </c>
      <c r="D78" s="11">
        <v>0.29330000000000001</v>
      </c>
      <c r="E78" s="11">
        <v>10.465995039999999</v>
      </c>
      <c r="F78" s="4">
        <f t="shared" si="18"/>
        <v>1876.7916666666615</v>
      </c>
      <c r="G78" s="21">
        <f>G69*3/12+G81*9/12</f>
        <v>4.4850000000000003</v>
      </c>
      <c r="H78" s="4">
        <f t="shared" si="14"/>
        <v>110.6993291676546</v>
      </c>
      <c r="I78" s="4">
        <f t="shared" si="15"/>
        <v>9.0489914850943816</v>
      </c>
      <c r="J78" s="30">
        <f t="shared" si="19"/>
        <v>161.11069130017242</v>
      </c>
      <c r="K78" s="4">
        <f t="shared" si="16"/>
        <v>8.8468973419272743</v>
      </c>
      <c r="L78" s="30">
        <f t="shared" si="17"/>
        <v>12.875685492735851</v>
      </c>
      <c r="M78" s="14" t="s">
        <v>13</v>
      </c>
      <c r="N78" s="6"/>
      <c r="O78" s="7" t="s">
        <v>13</v>
      </c>
      <c r="P78" s="7"/>
      <c r="R78" s="21">
        <f t="shared" si="20"/>
        <v>1.0046705343042359</v>
      </c>
      <c r="S78" s="21">
        <f t="shared" si="21"/>
        <v>1.7125144225562385</v>
      </c>
      <c r="T78" s="36">
        <f t="shared" si="11"/>
        <v>0.13835154000468086</v>
      </c>
      <c r="U78" s="36">
        <f t="shared" si="12"/>
        <v>8.0066311899993803E-2</v>
      </c>
      <c r="V78" s="36">
        <f t="shared" si="13"/>
        <v>5.8285228104687059E-2</v>
      </c>
      <c r="Y78" s="34"/>
    </row>
    <row r="79" spans="1:25" x14ac:dyDescent="0.2">
      <c r="A79" s="1">
        <v>1876.11</v>
      </c>
      <c r="B79" s="58">
        <v>3.6</v>
      </c>
      <c r="C79" s="4">
        <v>0.3</v>
      </c>
      <c r="D79" s="11">
        <v>0.28670000000000001</v>
      </c>
      <c r="E79" s="11">
        <v>10.56116033</v>
      </c>
      <c r="F79" s="4">
        <f t="shared" si="18"/>
        <v>1876.8749999999948</v>
      </c>
      <c r="G79" s="21">
        <f>G69*2/12+G81*10/12</f>
        <v>4.4733333333333336</v>
      </c>
      <c r="H79" s="4">
        <f t="shared" si="14"/>
        <v>107.60942590481442</v>
      </c>
      <c r="I79" s="4">
        <f t="shared" si="15"/>
        <v>8.9674521587345346</v>
      </c>
      <c r="J79" s="30">
        <f t="shared" si="19"/>
        <v>157.70127212070003</v>
      </c>
      <c r="K79" s="4">
        <f t="shared" si="16"/>
        <v>8.5698951130306362</v>
      </c>
      <c r="L79" s="30">
        <f t="shared" si="17"/>
        <v>12.559154088056859</v>
      </c>
      <c r="M79" s="14" t="s">
        <v>13</v>
      </c>
      <c r="N79" s="6"/>
      <c r="O79" s="7" t="s">
        <v>13</v>
      </c>
      <c r="P79" s="7"/>
      <c r="R79" s="21">
        <f t="shared" si="20"/>
        <v>1.0046613149688211</v>
      </c>
      <c r="S79" s="21">
        <f t="shared" si="21"/>
        <v>1.7050094552280191</v>
      </c>
      <c r="T79" s="36">
        <f t="shared" si="11"/>
        <v>0.14394905408238157</v>
      </c>
      <c r="U79" s="36">
        <f t="shared" si="12"/>
        <v>8.074114453889969E-2</v>
      </c>
      <c r="V79" s="36">
        <f t="shared" si="13"/>
        <v>6.3207909543481877E-2</v>
      </c>
      <c r="Y79" s="34"/>
    </row>
    <row r="80" spans="1:25" x14ac:dyDescent="0.2">
      <c r="A80" s="1">
        <v>1876.12</v>
      </c>
      <c r="B80" s="58">
        <v>3.58</v>
      </c>
      <c r="C80" s="4">
        <v>0.3</v>
      </c>
      <c r="D80" s="11">
        <v>0.28000000000000003</v>
      </c>
      <c r="E80" s="11">
        <v>10.751490909999999</v>
      </c>
      <c r="F80" s="4">
        <f t="shared" si="18"/>
        <v>1876.958333333328</v>
      </c>
      <c r="G80" s="21">
        <f>G69*1/12+G81*11/12</f>
        <v>4.4616666666666669</v>
      </c>
      <c r="H80" s="4">
        <f t="shared" si="14"/>
        <v>105.11719997352444</v>
      </c>
      <c r="I80" s="4">
        <f t="shared" si="15"/>
        <v>8.8087039083959038</v>
      </c>
      <c r="J80" s="30">
        <f t="shared" si="19"/>
        <v>155.12468356347492</v>
      </c>
      <c r="K80" s="4">
        <f t="shared" si="16"/>
        <v>8.2214569811695117</v>
      </c>
      <c r="L80" s="30">
        <f t="shared" si="17"/>
        <v>12.13265681502039</v>
      </c>
      <c r="M80" s="14" t="s">
        <v>13</v>
      </c>
      <c r="N80" s="6"/>
      <c r="O80" s="7" t="s">
        <v>13</v>
      </c>
      <c r="P80" s="7"/>
      <c r="R80" s="21">
        <f t="shared" si="20"/>
        <v>1.0046520960117353</v>
      </c>
      <c r="S80" s="21">
        <f t="shared" si="21"/>
        <v>1.6826330509190333</v>
      </c>
      <c r="T80" s="36">
        <f t="shared" si="11"/>
        <v>0.14180043980961998</v>
      </c>
      <c r="U80" s="36">
        <f t="shared" si="12"/>
        <v>8.1044370213336769E-2</v>
      </c>
      <c r="V80" s="36">
        <f t="shared" si="13"/>
        <v>6.0756069596283213E-2</v>
      </c>
      <c r="Y80" s="34"/>
    </row>
    <row r="81" spans="1:25" x14ac:dyDescent="0.2">
      <c r="A81" s="1">
        <v>1877.01</v>
      </c>
      <c r="B81" s="58">
        <v>3.55</v>
      </c>
      <c r="C81" s="4">
        <v>0.2908</v>
      </c>
      <c r="D81" s="11">
        <v>0.28170000000000001</v>
      </c>
      <c r="E81" s="11">
        <v>10.9417405</v>
      </c>
      <c r="F81" s="4">
        <f t="shared" si="18"/>
        <v>1877.0416666666613</v>
      </c>
      <c r="G81" s="21">
        <v>4.45</v>
      </c>
      <c r="H81" s="4">
        <f t="shared" si="14"/>
        <v>102.42391966799069</v>
      </c>
      <c r="I81" s="4">
        <f t="shared" si="15"/>
        <v>8.3901058702680817</v>
      </c>
      <c r="J81" s="30">
        <f t="shared" si="19"/>
        <v>152.18192178228409</v>
      </c>
      <c r="K81" s="4">
        <f t="shared" si="16"/>
        <v>8.1275544142177409</v>
      </c>
      <c r="L81" s="30">
        <f t="shared" si="17"/>
        <v>12.0759570045266</v>
      </c>
      <c r="M81" s="14" t="s">
        <v>13</v>
      </c>
      <c r="N81" s="6"/>
      <c r="O81" s="7" t="s">
        <v>13</v>
      </c>
      <c r="P81" s="7"/>
      <c r="R81" s="21">
        <f t="shared" si="20"/>
        <v>1.004442533161084</v>
      </c>
      <c r="S81" s="21">
        <f t="shared" si="21"/>
        <v>1.6610679219869882</v>
      </c>
      <c r="T81" s="36">
        <f t="shared" si="11"/>
        <v>0.14039429114462565</v>
      </c>
      <c r="U81" s="36">
        <f t="shared" si="12"/>
        <v>8.0037070033219582E-2</v>
      </c>
      <c r="V81" s="36">
        <f t="shared" si="13"/>
        <v>6.0357221111406067E-2</v>
      </c>
      <c r="Y81" s="34"/>
    </row>
    <row r="82" spans="1:25" x14ac:dyDescent="0.2">
      <c r="A82" s="1">
        <v>1877.02</v>
      </c>
      <c r="B82" s="58">
        <v>3.34</v>
      </c>
      <c r="C82" s="4">
        <v>0.28170000000000001</v>
      </c>
      <c r="D82" s="11">
        <v>0.2833</v>
      </c>
      <c r="E82" s="11">
        <v>10.65632562</v>
      </c>
      <c r="F82" s="4">
        <f t="shared" si="18"/>
        <v>1877.1249999999945</v>
      </c>
      <c r="G82" s="21">
        <f>G81*11/12+G93*1/12</f>
        <v>4.440833333333333</v>
      </c>
      <c r="H82" s="4">
        <f t="shared" si="14"/>
        <v>98.94604365514877</v>
      </c>
      <c r="I82" s="4">
        <f t="shared" si="15"/>
        <v>8.3452396699567082</v>
      </c>
      <c r="J82" s="30">
        <f t="shared" si="19"/>
        <v>148.04776081186114</v>
      </c>
      <c r="K82" s="4">
        <f t="shared" si="16"/>
        <v>8.3926389723064805</v>
      </c>
      <c r="L82" s="30">
        <f t="shared" si="17"/>
        <v>12.557464262874328</v>
      </c>
      <c r="M82" s="14" t="s">
        <v>13</v>
      </c>
      <c r="N82" s="6"/>
      <c r="O82" s="7" t="s">
        <v>13</v>
      </c>
      <c r="P82" s="7"/>
      <c r="R82" s="21">
        <f t="shared" si="20"/>
        <v>1.0044352053538859</v>
      </c>
      <c r="S82" s="21">
        <f t="shared" si="21"/>
        <v>1.7131343139871542</v>
      </c>
      <c r="T82" s="36">
        <f t="shared" si="11"/>
        <v>0.14175117808280047</v>
      </c>
      <c r="U82" s="36">
        <f t="shared" si="12"/>
        <v>7.5638237390101226E-2</v>
      </c>
      <c r="V82" s="36">
        <f t="shared" si="13"/>
        <v>6.611294069269924E-2</v>
      </c>
      <c r="Y82" s="34"/>
    </row>
    <row r="83" spans="1:25" x14ac:dyDescent="0.2">
      <c r="A83" s="1">
        <v>1877.03</v>
      </c>
      <c r="B83" s="58">
        <v>3.17</v>
      </c>
      <c r="C83" s="4">
        <v>0.27250000000000002</v>
      </c>
      <c r="D83" s="11">
        <v>0.28499999999999998</v>
      </c>
      <c r="E83" s="11">
        <v>10.180580170000001</v>
      </c>
      <c r="F83" s="4">
        <f t="shared" si="18"/>
        <v>1877.2083333333278</v>
      </c>
      <c r="G83" s="21">
        <f>G81*10/12+G93*2/12</f>
        <v>4.4316666666666666</v>
      </c>
      <c r="H83" s="4">
        <f t="shared" si="14"/>
        <v>98.298339906889623</v>
      </c>
      <c r="I83" s="4">
        <f t="shared" si="15"/>
        <v>8.4499361591884625</v>
      </c>
      <c r="J83" s="30">
        <f t="shared" si="19"/>
        <v>148.13223534673156</v>
      </c>
      <c r="K83" s="4">
        <f t="shared" si="16"/>
        <v>8.8375479096099507</v>
      </c>
      <c r="L83" s="30">
        <f t="shared" si="17"/>
        <v>13.317882357671449</v>
      </c>
      <c r="M83" s="14" t="s">
        <v>13</v>
      </c>
      <c r="N83" s="6"/>
      <c r="O83" s="7" t="s">
        <v>13</v>
      </c>
      <c r="P83" s="7"/>
      <c r="R83" s="21">
        <f t="shared" si="20"/>
        <v>1.0044278777306086</v>
      </c>
      <c r="S83" s="21">
        <f t="shared" si="21"/>
        <v>1.8011434150689984</v>
      </c>
      <c r="T83" s="36">
        <f t="shared" si="11"/>
        <v>0.14471927044295496</v>
      </c>
      <c r="U83" s="36">
        <f t="shared" si="12"/>
        <v>7.0466246038505931E-2</v>
      </c>
      <c r="V83" s="36">
        <f t="shared" si="13"/>
        <v>7.4253024404449031E-2</v>
      </c>
      <c r="Y83" s="34"/>
    </row>
    <row r="84" spans="1:25" x14ac:dyDescent="0.2">
      <c r="A84" s="1">
        <v>1877.04</v>
      </c>
      <c r="B84" s="58">
        <v>2.94</v>
      </c>
      <c r="C84" s="4">
        <v>0.26329999999999998</v>
      </c>
      <c r="D84" s="11">
        <v>0.28670000000000001</v>
      </c>
      <c r="E84" s="11">
        <v>10.465995039999999</v>
      </c>
      <c r="F84" s="4">
        <f t="shared" si="18"/>
        <v>1877.2916666666611</v>
      </c>
      <c r="G84" s="21">
        <f>G81*9/12+G93*3/12</f>
        <v>4.4225000000000003</v>
      </c>
      <c r="H84" s="4">
        <f t="shared" si="14"/>
        <v>88.680116553924947</v>
      </c>
      <c r="I84" s="4">
        <f t="shared" si="15"/>
        <v>7.9419981934178354</v>
      </c>
      <c r="J84" s="30">
        <f t="shared" si="19"/>
        <v>134.63526176810404</v>
      </c>
      <c r="K84" s="4">
        <f t="shared" si="16"/>
        <v>8.647819529255198</v>
      </c>
      <c r="L84" s="30">
        <f t="shared" si="17"/>
        <v>13.129227737726337</v>
      </c>
      <c r="M84" s="14" t="s">
        <v>13</v>
      </c>
      <c r="N84" s="6"/>
      <c r="O84" s="7" t="s">
        <v>13</v>
      </c>
      <c r="P84" s="7"/>
      <c r="R84" s="21">
        <f t="shared" si="20"/>
        <v>1.0044205502913774</v>
      </c>
      <c r="S84" s="21">
        <f t="shared" si="21"/>
        <v>1.7597827500645762</v>
      </c>
      <c r="T84" s="36">
        <f t="shared" si="11"/>
        <v>0.1587129035360284</v>
      </c>
      <c r="U84" s="36">
        <f t="shared" si="12"/>
        <v>7.3160830614048544E-2</v>
      </c>
      <c r="V84" s="36">
        <f t="shared" si="13"/>
        <v>8.555207292197986E-2</v>
      </c>
      <c r="Y84" s="34"/>
    </row>
    <row r="85" spans="1:25" x14ac:dyDescent="0.2">
      <c r="A85" s="1">
        <v>1877.05</v>
      </c>
      <c r="B85" s="58">
        <v>2.94</v>
      </c>
      <c r="C85" s="4">
        <v>0.25419999999999998</v>
      </c>
      <c r="D85" s="11">
        <v>0.2883</v>
      </c>
      <c r="E85" s="11">
        <v>10.65632562</v>
      </c>
      <c r="F85" s="4">
        <f t="shared" si="18"/>
        <v>1877.3749999999943</v>
      </c>
      <c r="G85" s="21">
        <f>G81*8/12+G93*4/12</f>
        <v>4.4133333333333331</v>
      </c>
      <c r="H85" s="4">
        <f t="shared" si="14"/>
        <v>87.096218067705806</v>
      </c>
      <c r="I85" s="4">
        <f t="shared" si="15"/>
        <v>7.5305641608200036</v>
      </c>
      <c r="J85" s="30">
        <f t="shared" si="19"/>
        <v>133.18331700428772</v>
      </c>
      <c r="K85" s="4">
        <f t="shared" si="16"/>
        <v>8.5407617921495174</v>
      </c>
      <c r="L85" s="30">
        <f t="shared" si="17"/>
        <v>13.06011914705311</v>
      </c>
      <c r="M85" s="14" t="s">
        <v>13</v>
      </c>
      <c r="N85" s="6"/>
      <c r="O85" s="7" t="s">
        <v>13</v>
      </c>
      <c r="P85" s="7"/>
      <c r="R85" s="21">
        <f t="shared" si="20"/>
        <v>1.0044132230363174</v>
      </c>
      <c r="S85" s="21">
        <f t="shared" si="21"/>
        <v>1.7359918744254137</v>
      </c>
      <c r="T85" s="36">
        <f t="shared" si="11"/>
        <v>0.16233557057379411</v>
      </c>
      <c r="U85" s="36">
        <f t="shared" si="12"/>
        <v>7.482890996850311E-2</v>
      </c>
      <c r="V85" s="36">
        <f t="shared" si="13"/>
        <v>8.7506660605290998E-2</v>
      </c>
      <c r="Y85" s="34"/>
    </row>
    <row r="86" spans="1:25" x14ac:dyDescent="0.2">
      <c r="A86" s="1">
        <v>1877.06</v>
      </c>
      <c r="B86" s="58">
        <v>2.73</v>
      </c>
      <c r="C86" s="4">
        <v>0.245</v>
      </c>
      <c r="D86" s="11">
        <v>0.28999999999999998</v>
      </c>
      <c r="E86" s="11">
        <v>10.08541488</v>
      </c>
      <c r="F86" s="4">
        <f t="shared" si="18"/>
        <v>1877.4583333333276</v>
      </c>
      <c r="G86" s="21">
        <f>G81*7/12+G93*5/12</f>
        <v>4.4041666666666668</v>
      </c>
      <c r="H86" s="4">
        <f t="shared" si="14"/>
        <v>85.453199521723619</v>
      </c>
      <c r="I86" s="4">
        <f t="shared" si="15"/>
        <v>7.6688768801546834</v>
      </c>
      <c r="J86" s="30">
        <f t="shared" si="19"/>
        <v>131.64813222699746</v>
      </c>
      <c r="K86" s="4">
        <f t="shared" si="16"/>
        <v>9.0774461030402378</v>
      </c>
      <c r="L86" s="30">
        <f t="shared" si="17"/>
        <v>13.984600126677387</v>
      </c>
      <c r="M86" s="14" t="s">
        <v>13</v>
      </c>
      <c r="N86" s="6"/>
      <c r="O86" s="7" t="s">
        <v>13</v>
      </c>
      <c r="P86" s="7"/>
      <c r="R86" s="21">
        <f t="shared" si="20"/>
        <v>1.0044058959655546</v>
      </c>
      <c r="S86" s="21">
        <f t="shared" si="21"/>
        <v>1.8423571486255097</v>
      </c>
      <c r="T86" s="36">
        <f t="shared" si="11"/>
        <v>0.16205707677969494</v>
      </c>
      <c r="U86" s="36">
        <f t="shared" si="12"/>
        <v>6.9928055828592628E-2</v>
      </c>
      <c r="V86" s="36">
        <f t="shared" si="13"/>
        <v>9.2129020951102314E-2</v>
      </c>
      <c r="Y86" s="34"/>
    </row>
    <row r="87" spans="1:25" x14ac:dyDescent="0.2">
      <c r="A87" s="1">
        <v>1877.07</v>
      </c>
      <c r="B87" s="58">
        <v>2.85</v>
      </c>
      <c r="C87" s="4">
        <v>0.23580000000000001</v>
      </c>
      <c r="D87" s="11">
        <v>0.29170000000000001</v>
      </c>
      <c r="E87" s="11">
        <v>10.180580170000001</v>
      </c>
      <c r="F87" s="4">
        <f t="shared" si="18"/>
        <v>1877.5416666666608</v>
      </c>
      <c r="G87" s="21">
        <f>G81*6/12+G93*6/12</f>
        <v>4.3949999999999996</v>
      </c>
      <c r="H87" s="4">
        <f t="shared" si="14"/>
        <v>88.375479096099511</v>
      </c>
      <c r="I87" s="4">
        <f t="shared" si="15"/>
        <v>7.3119080599509703</v>
      </c>
      <c r="J87" s="30">
        <f t="shared" si="19"/>
        <v>137.08887917393696</v>
      </c>
      <c r="K87" s="4">
        <f t="shared" si="16"/>
        <v>9.0453078078358704</v>
      </c>
      <c r="L87" s="30">
        <f t="shared" si="17"/>
        <v>14.031167036855233</v>
      </c>
      <c r="M87" s="14" t="s">
        <v>13</v>
      </c>
      <c r="N87" s="6"/>
      <c r="O87" s="7" t="s">
        <v>13</v>
      </c>
      <c r="P87" s="7"/>
      <c r="R87" s="21">
        <f t="shared" si="20"/>
        <v>1.0043985690792139</v>
      </c>
      <c r="S87" s="21">
        <f t="shared" si="21"/>
        <v>1.8331766521383228</v>
      </c>
      <c r="T87" s="36">
        <f t="shared" si="11"/>
        <v>0.15629330873783309</v>
      </c>
      <c r="U87" s="36">
        <f t="shared" si="12"/>
        <v>7.1953547612414237E-2</v>
      </c>
      <c r="V87" s="36">
        <f t="shared" si="13"/>
        <v>8.4339761125418855E-2</v>
      </c>
      <c r="Y87" s="34"/>
    </row>
    <row r="88" spans="1:25" x14ac:dyDescent="0.2">
      <c r="A88" s="1">
        <v>1877.08</v>
      </c>
      <c r="B88" s="58">
        <v>3.05</v>
      </c>
      <c r="C88" s="4">
        <v>0.22670000000000001</v>
      </c>
      <c r="D88" s="11">
        <v>0.29330000000000001</v>
      </c>
      <c r="E88" s="11">
        <v>9.8000000000000007</v>
      </c>
      <c r="F88" s="4">
        <f t="shared" si="18"/>
        <v>1877.6249999999941</v>
      </c>
      <c r="G88" s="21">
        <f>G81*5/12+G93*7/12</f>
        <v>4.3858333333333333</v>
      </c>
      <c r="H88" s="4">
        <f t="shared" si="14"/>
        <v>98.250147959183693</v>
      </c>
      <c r="I88" s="4">
        <f t="shared" si="15"/>
        <v>7.3027241122448991</v>
      </c>
      <c r="J88" s="30">
        <f t="shared" si="19"/>
        <v>153.35056348548591</v>
      </c>
      <c r="K88" s="4">
        <f t="shared" si="16"/>
        <v>9.4481207857142877</v>
      </c>
      <c r="L88" s="30">
        <f t="shared" si="17"/>
        <v>14.746793531243611</v>
      </c>
      <c r="M88" s="14" t="s">
        <v>13</v>
      </c>
      <c r="N88" s="6"/>
      <c r="O88" s="7" t="s">
        <v>13</v>
      </c>
      <c r="P88" s="7"/>
      <c r="R88" s="21">
        <f t="shared" si="20"/>
        <v>1.0043912423774213</v>
      </c>
      <c r="S88" s="21">
        <f t="shared" si="21"/>
        <v>1.9127440302159064</v>
      </c>
      <c r="T88" s="36">
        <f t="shared" si="11"/>
        <v>0.13955989189381057</v>
      </c>
      <c r="U88" s="36">
        <f t="shared" si="12"/>
        <v>6.6339364450650917E-2</v>
      </c>
      <c r="V88" s="36">
        <f t="shared" si="13"/>
        <v>7.3220527443159655E-2</v>
      </c>
      <c r="Y88" s="34"/>
    </row>
    <row r="89" spans="1:25" x14ac:dyDescent="0.2">
      <c r="A89" s="1">
        <v>1877.09</v>
      </c>
      <c r="B89" s="58">
        <v>3.24</v>
      </c>
      <c r="C89" s="4">
        <v>0.2175</v>
      </c>
      <c r="D89" s="11">
        <v>0.29499999999999998</v>
      </c>
      <c r="E89" s="11">
        <v>9.7048347110000002</v>
      </c>
      <c r="F89" s="4">
        <f t="shared" si="18"/>
        <v>1877.7083333333273</v>
      </c>
      <c r="G89" s="21">
        <f>G81*4/12+G93*8/12</f>
        <v>4.3766666666666669</v>
      </c>
      <c r="H89" s="4">
        <f t="shared" si="14"/>
        <v>105.39410412015211</v>
      </c>
      <c r="I89" s="4">
        <f t="shared" si="15"/>
        <v>7.0750671747324327</v>
      </c>
      <c r="J89" s="30">
        <f t="shared" si="19"/>
        <v>165.42121703932452</v>
      </c>
      <c r="K89" s="4">
        <f t="shared" si="16"/>
        <v>9.5960681220508857</v>
      </c>
      <c r="L89" s="30">
        <f t="shared" si="17"/>
        <v>15.061499699568126</v>
      </c>
      <c r="M89" s="14" t="s">
        <v>13</v>
      </c>
      <c r="N89" s="6"/>
      <c r="O89" s="7" t="s">
        <v>13</v>
      </c>
      <c r="P89" s="7"/>
      <c r="R89" s="21">
        <f t="shared" si="20"/>
        <v>1.0043839158603021</v>
      </c>
      <c r="S89" s="21">
        <f t="shared" si="21"/>
        <v>1.9399820211954759</v>
      </c>
      <c r="T89" s="36">
        <f t="shared" si="11"/>
        <v>0.13127468006042031</v>
      </c>
      <c r="U89" s="36">
        <f t="shared" si="12"/>
        <v>6.6318028704753784E-2</v>
      </c>
      <c r="V89" s="36">
        <f t="shared" si="13"/>
        <v>6.4956651355666528E-2</v>
      </c>
      <c r="Y89" s="34"/>
    </row>
    <row r="90" spans="1:25" x14ac:dyDescent="0.2">
      <c r="A90" s="1">
        <v>1877.1</v>
      </c>
      <c r="B90" s="58">
        <v>3.31</v>
      </c>
      <c r="C90" s="4">
        <v>0.20830000000000001</v>
      </c>
      <c r="D90" s="11">
        <v>0.29670000000000002</v>
      </c>
      <c r="E90" s="11">
        <v>9.7048347110000002</v>
      </c>
      <c r="F90" s="4">
        <f t="shared" si="18"/>
        <v>1877.7916666666606</v>
      </c>
      <c r="G90" s="21">
        <f>G81*3/12+G93*9/12</f>
        <v>4.3675000000000006</v>
      </c>
      <c r="H90" s="4">
        <f t="shared" si="14"/>
        <v>107.67113723385908</v>
      </c>
      <c r="I90" s="4">
        <f t="shared" si="15"/>
        <v>6.7757999655023715</v>
      </c>
      <c r="J90" s="30">
        <f t="shared" si="19"/>
        <v>169.88137809442543</v>
      </c>
      <c r="K90" s="4">
        <f t="shared" si="16"/>
        <v>9.6513674976694848</v>
      </c>
      <c r="L90" s="30">
        <f t="shared" si="17"/>
        <v>15.227735613479163</v>
      </c>
      <c r="M90" s="14" t="s">
        <v>13</v>
      </c>
      <c r="N90" s="6"/>
      <c r="O90" s="7" t="s">
        <v>13</v>
      </c>
      <c r="P90" s="7"/>
      <c r="R90" s="21">
        <f t="shared" si="20"/>
        <v>1.0043765895279828</v>
      </c>
      <c r="S90" s="21">
        <f t="shared" si="21"/>
        <v>1.9484867391468959</v>
      </c>
      <c r="T90" s="36">
        <f t="shared" si="11"/>
        <v>0.12353034304649113</v>
      </c>
      <c r="U90" s="36">
        <f t="shared" si="12"/>
        <v>6.4786319405561565E-2</v>
      </c>
      <c r="V90" s="36">
        <f t="shared" si="13"/>
        <v>5.8744023640929566E-2</v>
      </c>
      <c r="Y90" s="34"/>
    </row>
    <row r="91" spans="1:25" x14ac:dyDescent="0.2">
      <c r="A91" s="1">
        <v>1877.11</v>
      </c>
      <c r="B91" s="58">
        <v>3.26</v>
      </c>
      <c r="C91" s="4">
        <v>0.19919999999999999</v>
      </c>
      <c r="D91" s="11">
        <v>0.29830000000000001</v>
      </c>
      <c r="E91" s="11">
        <v>9.5145851239999999</v>
      </c>
      <c r="F91" s="4">
        <f t="shared" si="18"/>
        <v>1877.8749999999939</v>
      </c>
      <c r="G91" s="21">
        <f>G81*2/12+G93*10/12</f>
        <v>4.3583333333333334</v>
      </c>
      <c r="H91" s="4">
        <f t="shared" si="14"/>
        <v>108.16510931244261</v>
      </c>
      <c r="I91" s="4">
        <f t="shared" si="15"/>
        <v>6.6093526917296215</v>
      </c>
      <c r="J91" s="30">
        <f t="shared" si="19"/>
        <v>171.52976617664385</v>
      </c>
      <c r="K91" s="4">
        <f t="shared" si="16"/>
        <v>9.8974392969023413</v>
      </c>
      <c r="L91" s="30">
        <f t="shared" si="17"/>
        <v>15.695499770089835</v>
      </c>
      <c r="M91" s="14" t="s">
        <v>13</v>
      </c>
      <c r="N91" s="6"/>
      <c r="O91" s="7" t="s">
        <v>13</v>
      </c>
      <c r="P91" s="7"/>
      <c r="R91" s="21">
        <f t="shared" si="20"/>
        <v>1.0043692633805883</v>
      </c>
      <c r="S91" s="21">
        <f t="shared" si="21"/>
        <v>1.9961460925673595</v>
      </c>
      <c r="T91" s="36">
        <f t="shared" si="11"/>
        <v>0.12369224054914874</v>
      </c>
      <c r="U91" s="36">
        <f t="shared" si="12"/>
        <v>6.1170700598773164E-2</v>
      </c>
      <c r="V91" s="36">
        <f t="shared" si="13"/>
        <v>6.2521539950375571E-2</v>
      </c>
      <c r="Y91" s="34"/>
    </row>
    <row r="92" spans="1:25" x14ac:dyDescent="0.2">
      <c r="A92" s="1">
        <v>1877.12</v>
      </c>
      <c r="B92" s="58">
        <v>3.25</v>
      </c>
      <c r="C92" s="4">
        <v>0.19</v>
      </c>
      <c r="D92" s="11">
        <v>0.3</v>
      </c>
      <c r="E92" s="11">
        <v>9.5145851239999999</v>
      </c>
      <c r="F92" s="4">
        <f t="shared" si="18"/>
        <v>1877.9583333333271</v>
      </c>
      <c r="G92" s="21">
        <f>G81*1/12+G93*11/12</f>
        <v>4.3491666666666662</v>
      </c>
      <c r="H92" s="4">
        <f t="shared" si="14"/>
        <v>107.83331449860076</v>
      </c>
      <c r="I92" s="4">
        <f t="shared" si="15"/>
        <v>6.3041014629951215</v>
      </c>
      <c r="J92" s="30">
        <f t="shared" si="19"/>
        <v>171.83669571734845</v>
      </c>
      <c r="K92" s="4">
        <f t="shared" si="16"/>
        <v>9.953844415255455</v>
      </c>
      <c r="L92" s="30">
        <f t="shared" si="17"/>
        <v>15.86184883544755</v>
      </c>
      <c r="M92" s="14" t="s">
        <v>13</v>
      </c>
      <c r="N92" s="6"/>
      <c r="O92" s="7" t="s">
        <v>13</v>
      </c>
      <c r="P92" s="7"/>
      <c r="R92" s="21">
        <f t="shared" si="20"/>
        <v>1.0043619374182455</v>
      </c>
      <c r="S92" s="21">
        <f t="shared" si="21"/>
        <v>2.0048677805919186</v>
      </c>
      <c r="T92" s="36">
        <f t="shared" si="11"/>
        <v>0.12068740905577835</v>
      </c>
      <c r="U92" s="36">
        <f t="shared" si="12"/>
        <v>5.8455430646356277E-2</v>
      </c>
      <c r="V92" s="36">
        <f t="shared" si="13"/>
        <v>6.2231978409422073E-2</v>
      </c>
      <c r="Y92" s="34"/>
    </row>
    <row r="93" spans="1:25" x14ac:dyDescent="0.2">
      <c r="A93" s="1">
        <v>1878.01</v>
      </c>
      <c r="B93" s="58">
        <v>3.25</v>
      </c>
      <c r="C93" s="4">
        <v>0.18920000000000001</v>
      </c>
      <c r="D93" s="11">
        <v>0.30080000000000001</v>
      </c>
      <c r="E93" s="11">
        <v>9.229089256</v>
      </c>
      <c r="F93" s="4">
        <f t="shared" si="18"/>
        <v>1878.0416666666604</v>
      </c>
      <c r="G93" s="21">
        <v>4.34</v>
      </c>
      <c r="H93" s="4">
        <f t="shared" si="14"/>
        <v>111.16906788315931</v>
      </c>
      <c r="I93" s="4">
        <f t="shared" si="15"/>
        <v>6.4717500441519205</v>
      </c>
      <c r="J93" s="30">
        <f t="shared" si="19"/>
        <v>178.01176805949046</v>
      </c>
      <c r="K93" s="4">
        <f t="shared" si="16"/>
        <v>10.289124805924407</v>
      </c>
      <c r="L93" s="30">
        <f t="shared" si="17"/>
        <v>16.475673794552225</v>
      </c>
      <c r="M93" s="14" t="s">
        <v>13</v>
      </c>
      <c r="N93" s="6"/>
      <c r="O93" s="7" t="s">
        <v>13</v>
      </c>
      <c r="P93" s="7"/>
      <c r="R93" s="21">
        <f t="shared" si="20"/>
        <v>1.0044217286102688</v>
      </c>
      <c r="S93" s="21">
        <f t="shared" si="21"/>
        <v>2.0759026922234454</v>
      </c>
      <c r="T93" s="36">
        <f t="shared" si="11"/>
        <v>0.11673997892457555</v>
      </c>
      <c r="U93" s="36">
        <f t="shared" si="12"/>
        <v>5.3783076352889481E-2</v>
      </c>
      <c r="V93" s="36">
        <f t="shared" si="13"/>
        <v>6.2956902571686069E-2</v>
      </c>
      <c r="Y93" s="34"/>
    </row>
    <row r="94" spans="1:25" x14ac:dyDescent="0.2">
      <c r="A94" s="1">
        <v>1878.02</v>
      </c>
      <c r="B94" s="58">
        <v>3.18</v>
      </c>
      <c r="C94" s="4">
        <v>0.1883</v>
      </c>
      <c r="D94" s="11">
        <v>0.30170000000000002</v>
      </c>
      <c r="E94" s="11">
        <v>9.1340049590000003</v>
      </c>
      <c r="F94" s="4">
        <f t="shared" si="18"/>
        <v>1878.1249999999936</v>
      </c>
      <c r="G94" s="21">
        <f>G93*11/12+G105*1/12</f>
        <v>4.33</v>
      </c>
      <c r="H94" s="4">
        <f t="shared" si="14"/>
        <v>109.90699309954253</v>
      </c>
      <c r="I94" s="4">
        <f t="shared" si="15"/>
        <v>6.5080147171836034</v>
      </c>
      <c r="J94" s="30">
        <f t="shared" si="19"/>
        <v>176.85926914741904</v>
      </c>
      <c r="K94" s="4">
        <f t="shared" si="16"/>
        <v>10.427339565450309</v>
      </c>
      <c r="L94" s="30">
        <f t="shared" si="17"/>
        <v>16.779384120055447</v>
      </c>
      <c r="M94" s="14" t="s">
        <v>13</v>
      </c>
      <c r="N94" s="6"/>
      <c r="O94" s="7" t="s">
        <v>13</v>
      </c>
      <c r="P94" s="7"/>
      <c r="R94" s="21">
        <f t="shared" si="20"/>
        <v>1.0044137681563745</v>
      </c>
      <c r="S94" s="21">
        <f t="shared" si="21"/>
        <v>2.1067873132148214</v>
      </c>
      <c r="T94" s="36">
        <f t="shared" si="11"/>
        <v>0.118544600935931</v>
      </c>
      <c r="U94" s="36">
        <f t="shared" si="12"/>
        <v>5.3913136018938435E-2</v>
      </c>
      <c r="V94" s="36">
        <f t="shared" si="13"/>
        <v>6.4631464916992565E-2</v>
      </c>
      <c r="Y94" s="34"/>
    </row>
    <row r="95" spans="1:25" x14ac:dyDescent="0.2">
      <c r="A95" s="1">
        <v>1878.03</v>
      </c>
      <c r="B95" s="58">
        <v>3.24</v>
      </c>
      <c r="C95" s="4">
        <v>0.1875</v>
      </c>
      <c r="D95" s="11">
        <v>0.30249999999999999</v>
      </c>
      <c r="E95" s="11">
        <v>8.9436743799999991</v>
      </c>
      <c r="F95" s="4">
        <f t="shared" si="18"/>
        <v>1878.2083333333269</v>
      </c>
      <c r="G95" s="21">
        <f>G93*10/12+G105*2/12</f>
        <v>4.32</v>
      </c>
      <c r="H95" s="4">
        <f t="shared" si="14"/>
        <v>114.36377450047554</v>
      </c>
      <c r="I95" s="4">
        <f t="shared" si="15"/>
        <v>6.6182739872960381</v>
      </c>
      <c r="J95" s="30">
        <f t="shared" si="19"/>
        <v>184.91849269064528</v>
      </c>
      <c r="K95" s="4">
        <f t="shared" si="16"/>
        <v>10.677482032837608</v>
      </c>
      <c r="L95" s="30">
        <f t="shared" si="17"/>
        <v>17.26476667867907</v>
      </c>
      <c r="M95" s="14" t="s">
        <v>13</v>
      </c>
      <c r="N95" s="6"/>
      <c r="O95" s="7" t="s">
        <v>13</v>
      </c>
      <c r="P95" s="7"/>
      <c r="R95" s="21">
        <f t="shared" si="20"/>
        <v>1.0044058079432483</v>
      </c>
      <c r="S95" s="21">
        <f t="shared" si="21"/>
        <v>2.1611186719048097</v>
      </c>
      <c r="T95" s="36">
        <f t="shared" si="11"/>
        <v>0.10972463559295109</v>
      </c>
      <c r="U95" s="36">
        <f t="shared" si="12"/>
        <v>5.1712284110447371E-2</v>
      </c>
      <c r="V95" s="36">
        <f t="shared" si="13"/>
        <v>5.8012351482503721E-2</v>
      </c>
      <c r="Y95" s="34"/>
    </row>
    <row r="96" spans="1:25" x14ac:dyDescent="0.2">
      <c r="A96" s="1">
        <v>1878.04</v>
      </c>
      <c r="B96" s="58">
        <v>3.33</v>
      </c>
      <c r="C96" s="4">
        <v>0.1867</v>
      </c>
      <c r="D96" s="11">
        <v>0.30330000000000001</v>
      </c>
      <c r="E96" s="11">
        <v>8.8485090910000004</v>
      </c>
      <c r="F96" s="4">
        <f t="shared" si="18"/>
        <v>1878.2916666666601</v>
      </c>
      <c r="G96" s="21">
        <f>G93*9/12+G105*3/12</f>
        <v>4.3100000000000005</v>
      </c>
      <c r="H96" s="4">
        <f t="shared" si="14"/>
        <v>118.80468892428924</v>
      </c>
      <c r="I96" s="4">
        <f t="shared" si="15"/>
        <v>6.6609115381876274</v>
      </c>
      <c r="J96" s="30">
        <f t="shared" si="19"/>
        <v>192.99667142851317</v>
      </c>
      <c r="K96" s="4">
        <f t="shared" si="16"/>
        <v>10.820859504725803</v>
      </c>
      <c r="L96" s="30">
        <f t="shared" si="17"/>
        <v>17.578345478759172</v>
      </c>
      <c r="M96" s="14" t="s">
        <v>13</v>
      </c>
      <c r="N96" s="6"/>
      <c r="O96" s="7" t="s">
        <v>13</v>
      </c>
      <c r="P96" s="7"/>
      <c r="R96" s="21">
        <f t="shared" si="20"/>
        <v>1.0043978479710691</v>
      </c>
      <c r="S96" s="21">
        <f t="shared" si="21"/>
        <v>2.1939852759131644</v>
      </c>
      <c r="T96" s="36">
        <f t="shared" si="11"/>
        <v>0.10714224225389724</v>
      </c>
      <c r="U96" s="36">
        <f t="shared" si="12"/>
        <v>5.1818822714418289E-2</v>
      </c>
      <c r="V96" s="36">
        <f t="shared" si="13"/>
        <v>5.5323419539478946E-2</v>
      </c>
      <c r="Y96" s="34"/>
    </row>
    <row r="97" spans="1:25" x14ac:dyDescent="0.2">
      <c r="A97" s="1">
        <v>1878.05</v>
      </c>
      <c r="B97" s="58">
        <v>3.34</v>
      </c>
      <c r="C97" s="4">
        <v>0.18579999999999999</v>
      </c>
      <c r="D97" s="11">
        <v>0.30420000000000003</v>
      </c>
      <c r="E97" s="11">
        <v>8.5630942149999996</v>
      </c>
      <c r="F97" s="4">
        <f t="shared" si="18"/>
        <v>1878.3749999999934</v>
      </c>
      <c r="G97" s="21">
        <f>G93*8/12+G105*4/12</f>
        <v>4.3</v>
      </c>
      <c r="H97" s="4">
        <f t="shared" si="14"/>
        <v>123.1332078716362</v>
      </c>
      <c r="I97" s="4">
        <f t="shared" si="15"/>
        <v>6.8497455157335336</v>
      </c>
      <c r="J97" s="30">
        <f t="shared" si="19"/>
        <v>200.95557101407474</v>
      </c>
      <c r="K97" s="4">
        <f t="shared" si="16"/>
        <v>11.214707136093333</v>
      </c>
      <c r="L97" s="30">
        <f t="shared" si="17"/>
        <v>18.30260021032381</v>
      </c>
      <c r="M97" s="14" t="s">
        <v>13</v>
      </c>
      <c r="N97" s="6"/>
      <c r="O97" s="7" t="s">
        <v>13</v>
      </c>
      <c r="P97" s="7"/>
      <c r="R97" s="21">
        <f t="shared" si="20"/>
        <v>1.0043898882400162</v>
      </c>
      <c r="S97" s="21">
        <f t="shared" si="21"/>
        <v>2.2770830012558188</v>
      </c>
      <c r="T97" s="36">
        <f t="shared" si="11"/>
        <v>0.10590338286570167</v>
      </c>
      <c r="U97" s="36">
        <f t="shared" si="12"/>
        <v>4.9617399723885347E-2</v>
      </c>
      <c r="V97" s="36">
        <f t="shared" si="13"/>
        <v>5.628598314181632E-2</v>
      </c>
      <c r="Y97" s="34"/>
    </row>
    <row r="98" spans="1:25" x14ac:dyDescent="0.2">
      <c r="A98" s="1">
        <v>1878.06</v>
      </c>
      <c r="B98" s="58">
        <v>3.41</v>
      </c>
      <c r="C98" s="4">
        <v>0.185</v>
      </c>
      <c r="D98" s="11">
        <v>0.30499999999999999</v>
      </c>
      <c r="E98" s="11">
        <v>8.3728446279999993</v>
      </c>
      <c r="F98" s="4">
        <f t="shared" si="18"/>
        <v>1878.4583333333267</v>
      </c>
      <c r="G98" s="21">
        <f>G93*7/12+G105*5/12</f>
        <v>4.29</v>
      </c>
      <c r="H98" s="4">
        <f t="shared" si="14"/>
        <v>128.57034112397486</v>
      </c>
      <c r="I98" s="4">
        <f t="shared" si="15"/>
        <v>6.9752237853182839</v>
      </c>
      <c r="J98" s="30">
        <f t="shared" si="19"/>
        <v>210.7777092620411</v>
      </c>
      <c r="K98" s="4">
        <f t="shared" si="16"/>
        <v>11.499693267686901</v>
      </c>
      <c r="L98" s="30">
        <f t="shared" si="17"/>
        <v>18.852551708188425</v>
      </c>
      <c r="M98" s="14" t="s">
        <v>13</v>
      </c>
      <c r="N98" s="6"/>
      <c r="O98" s="7" t="s">
        <v>13</v>
      </c>
      <c r="P98" s="7"/>
      <c r="R98" s="21">
        <f t="shared" si="20"/>
        <v>1.0043819287502689</v>
      </c>
      <c r="S98" s="21">
        <f t="shared" si="21"/>
        <v>2.3390466481712737</v>
      </c>
      <c r="T98" s="36">
        <f t="shared" si="11"/>
        <v>9.8920943507929238E-2</v>
      </c>
      <c r="U98" s="36">
        <f t="shared" si="12"/>
        <v>4.8516120025503318E-2</v>
      </c>
      <c r="V98" s="36">
        <f t="shared" si="13"/>
        <v>5.040482348242592E-2</v>
      </c>
      <c r="Y98" s="34"/>
    </row>
    <row r="99" spans="1:25" x14ac:dyDescent="0.2">
      <c r="A99" s="1">
        <v>1878.07</v>
      </c>
      <c r="B99" s="58">
        <v>3.48</v>
      </c>
      <c r="C99" s="4">
        <v>0.1842</v>
      </c>
      <c r="D99" s="11">
        <v>0.30580000000000002</v>
      </c>
      <c r="E99" s="11">
        <v>8.4679289260000008</v>
      </c>
      <c r="F99" s="4">
        <f t="shared" si="18"/>
        <v>1878.5416666666599</v>
      </c>
      <c r="G99" s="21">
        <f>G93*6/12+G105*6/12</f>
        <v>4.2799999999999994</v>
      </c>
      <c r="H99" s="4">
        <f t="shared" si="14"/>
        <v>129.73629438797678</v>
      </c>
      <c r="I99" s="4">
        <f t="shared" si="15"/>
        <v>6.8670762719153231</v>
      </c>
      <c r="J99" s="30">
        <f t="shared" si="19"/>
        <v>213.62732324545956</v>
      </c>
      <c r="K99" s="4">
        <f t="shared" si="16"/>
        <v>11.400390466621639</v>
      </c>
      <c r="L99" s="30">
        <f t="shared" si="17"/>
        <v>18.772194094385501</v>
      </c>
      <c r="M99" s="14" t="s">
        <v>13</v>
      </c>
      <c r="N99" s="6"/>
      <c r="O99" s="7" t="s">
        <v>13</v>
      </c>
      <c r="P99" s="7"/>
      <c r="R99" s="21">
        <f t="shared" si="20"/>
        <v>1.0043739695020064</v>
      </c>
      <c r="S99" s="21">
        <f t="shared" si="21"/>
        <v>2.3229165130070015</v>
      </c>
      <c r="T99" s="36">
        <f t="shared" si="11"/>
        <v>9.9383617716456873E-2</v>
      </c>
      <c r="U99" s="36">
        <f t="shared" si="12"/>
        <v>4.8472788674609246E-2</v>
      </c>
      <c r="V99" s="36">
        <f t="shared" si="13"/>
        <v>5.0910829041847627E-2</v>
      </c>
      <c r="Y99" s="34"/>
    </row>
    <row r="100" spans="1:25" x14ac:dyDescent="0.2">
      <c r="A100" s="1">
        <v>1878.08</v>
      </c>
      <c r="B100" s="58">
        <v>3.45</v>
      </c>
      <c r="C100" s="4">
        <v>0.18329999999999999</v>
      </c>
      <c r="D100" s="11">
        <v>0.30669999999999997</v>
      </c>
      <c r="E100" s="11">
        <v>8.5630942149999996</v>
      </c>
      <c r="F100" s="4">
        <f t="shared" si="18"/>
        <v>1878.6249999999932</v>
      </c>
      <c r="G100" s="21">
        <f>G93*5/12+G105*7/12</f>
        <v>4.2699999999999996</v>
      </c>
      <c r="H100" s="4">
        <f t="shared" si="14"/>
        <v>127.18849316082181</v>
      </c>
      <c r="I100" s="4">
        <f t="shared" si="15"/>
        <v>6.7575799409793147</v>
      </c>
      <c r="J100" s="30">
        <f t="shared" si="19"/>
        <v>210.35931217126739</v>
      </c>
      <c r="K100" s="4">
        <f t="shared" si="16"/>
        <v>11.306872710847548</v>
      </c>
      <c r="L100" s="30">
        <f t="shared" si="17"/>
        <v>18.700637983457302</v>
      </c>
      <c r="M100" s="14" t="s">
        <v>13</v>
      </c>
      <c r="N100" s="6"/>
      <c r="O100" s="7" t="s">
        <v>13</v>
      </c>
      <c r="P100" s="7"/>
      <c r="R100" s="21">
        <f t="shared" si="20"/>
        <v>1.0043660104954082</v>
      </c>
      <c r="S100" s="21">
        <f t="shared" si="21"/>
        <v>2.3071484085249341</v>
      </c>
      <c r="T100" s="36">
        <f t="shared" si="11"/>
        <v>0.10382760299540617</v>
      </c>
      <c r="U100" s="36">
        <f t="shared" si="12"/>
        <v>4.9658128364912901E-2</v>
      </c>
      <c r="V100" s="36">
        <f t="shared" si="13"/>
        <v>5.4169474630493264E-2</v>
      </c>
      <c r="Y100" s="34"/>
    </row>
    <row r="101" spans="1:25" x14ac:dyDescent="0.2">
      <c r="A101" s="1">
        <v>1878.09</v>
      </c>
      <c r="B101" s="58">
        <v>3.52</v>
      </c>
      <c r="C101" s="4">
        <v>0.1825</v>
      </c>
      <c r="D101" s="11">
        <v>0.3075</v>
      </c>
      <c r="E101" s="11">
        <v>8.5630942149999996</v>
      </c>
      <c r="F101" s="4">
        <f t="shared" si="18"/>
        <v>1878.7083333333264</v>
      </c>
      <c r="G101" s="21">
        <f>G93*4/12+G105*8/12</f>
        <v>4.26</v>
      </c>
      <c r="H101" s="4">
        <f t="shared" si="14"/>
        <v>129.76912925393995</v>
      </c>
      <c r="I101" s="4">
        <f t="shared" si="15"/>
        <v>6.7280869570579656</v>
      </c>
      <c r="J101" s="30">
        <f t="shared" si="19"/>
        <v>215.55478069047322</v>
      </c>
      <c r="K101" s="4">
        <f t="shared" si="16"/>
        <v>11.336365694768901</v>
      </c>
      <c r="L101" s="30">
        <f t="shared" si="17"/>
        <v>18.830424733613782</v>
      </c>
      <c r="M101" s="14" t="s">
        <v>13</v>
      </c>
      <c r="N101" s="6"/>
      <c r="O101" s="7" t="s">
        <v>13</v>
      </c>
      <c r="P101" s="7"/>
      <c r="R101" s="21">
        <f t="shared" si="20"/>
        <v>1.0043580517306545</v>
      </c>
      <c r="S101" s="21">
        <f t="shared" si="21"/>
        <v>2.317221442691018</v>
      </c>
      <c r="T101" s="36">
        <f t="shared" si="11"/>
        <v>0.104235621329543</v>
      </c>
      <c r="U101" s="36">
        <f t="shared" si="12"/>
        <v>4.9670451105291447E-2</v>
      </c>
      <c r="V101" s="36">
        <f t="shared" si="13"/>
        <v>5.4565170224251558E-2</v>
      </c>
      <c r="Y101" s="34"/>
    </row>
    <row r="102" spans="1:25" x14ac:dyDescent="0.2">
      <c r="A102" s="1">
        <v>1878.1</v>
      </c>
      <c r="B102" s="58">
        <v>3.48</v>
      </c>
      <c r="C102" s="4">
        <v>0.1817</v>
      </c>
      <c r="D102" s="11">
        <v>0.30830000000000002</v>
      </c>
      <c r="E102" s="11">
        <v>8.4679289260000008</v>
      </c>
      <c r="F102" s="4">
        <f t="shared" si="18"/>
        <v>1878.7916666666597</v>
      </c>
      <c r="G102" s="21">
        <f>G93*3/12+G105*9/12</f>
        <v>4.25</v>
      </c>
      <c r="H102" s="4">
        <f t="shared" si="14"/>
        <v>129.73629438797678</v>
      </c>
      <c r="I102" s="4">
        <f t="shared" si="15"/>
        <v>6.7738749110044205</v>
      </c>
      <c r="J102" s="30">
        <f t="shared" si="19"/>
        <v>216.43789299203539</v>
      </c>
      <c r="K102" s="4">
        <f t="shared" si="16"/>
        <v>11.493591827532544</v>
      </c>
      <c r="L102" s="30">
        <f t="shared" si="17"/>
        <v>19.17465586478291</v>
      </c>
      <c r="M102" s="14" t="s">
        <v>13</v>
      </c>
      <c r="N102" s="6"/>
      <c r="O102" s="7" t="s">
        <v>13</v>
      </c>
      <c r="P102" s="7"/>
      <c r="R102" s="21">
        <f t="shared" si="20"/>
        <v>1.004350093207925</v>
      </c>
      <c r="S102" s="21">
        <f t="shared" si="21"/>
        <v>2.3534751790138597</v>
      </c>
      <c r="T102" s="36">
        <f t="shared" si="11"/>
        <v>0.10227761924603618</v>
      </c>
      <c r="U102" s="36">
        <f t="shared" si="12"/>
        <v>4.7284254876306386E-2</v>
      </c>
      <c r="V102" s="36">
        <f t="shared" si="13"/>
        <v>5.4993364369729791E-2</v>
      </c>
      <c r="Y102" s="34"/>
    </row>
    <row r="103" spans="1:25" x14ac:dyDescent="0.2">
      <c r="A103" s="1">
        <v>1878.11</v>
      </c>
      <c r="B103" s="58">
        <v>3.47</v>
      </c>
      <c r="C103" s="4">
        <v>0.18079999999999999</v>
      </c>
      <c r="D103" s="11">
        <v>0.30919999999999997</v>
      </c>
      <c r="E103" s="11">
        <v>8.3728446279999993</v>
      </c>
      <c r="F103" s="4">
        <f t="shared" si="18"/>
        <v>1878.874999999993</v>
      </c>
      <c r="G103" s="21">
        <f>G93*2/12+G105*10/12</f>
        <v>4.2399999999999993</v>
      </c>
      <c r="H103" s="4">
        <f t="shared" si="14"/>
        <v>130.83257586515916</v>
      </c>
      <c r="I103" s="4">
        <f t="shared" si="15"/>
        <v>6.8168673534353816</v>
      </c>
      <c r="J103" s="30">
        <f t="shared" si="19"/>
        <v>219.2145193939138</v>
      </c>
      <c r="K103" s="4">
        <f t="shared" si="16"/>
        <v>11.658049699569801</v>
      </c>
      <c r="L103" s="30">
        <f t="shared" si="17"/>
        <v>19.533466684898602</v>
      </c>
      <c r="M103" s="14" t="s">
        <v>13</v>
      </c>
      <c r="N103" s="6"/>
      <c r="O103" s="7" t="s">
        <v>13</v>
      </c>
      <c r="P103" s="7"/>
      <c r="R103" s="21">
        <f t="shared" si="20"/>
        <v>1.0043421349273991</v>
      </c>
      <c r="S103" s="21">
        <f t="shared" si="21"/>
        <v>2.3905559824884408</v>
      </c>
      <c r="T103" s="36">
        <f t="shared" si="11"/>
        <v>9.7722810529392357E-2</v>
      </c>
      <c r="U103" s="36">
        <f t="shared" si="12"/>
        <v>4.490438843299871E-2</v>
      </c>
      <c r="V103" s="36">
        <f t="shared" si="13"/>
        <v>5.2818422096393647E-2</v>
      </c>
      <c r="Y103" s="34"/>
    </row>
    <row r="104" spans="1:25" x14ac:dyDescent="0.2">
      <c r="A104" s="1">
        <v>1878.12</v>
      </c>
      <c r="B104" s="58">
        <v>3.45</v>
      </c>
      <c r="C104" s="4">
        <v>0.18</v>
      </c>
      <c r="D104" s="11">
        <v>0.31</v>
      </c>
      <c r="E104" s="11">
        <v>8.18251405</v>
      </c>
      <c r="F104" s="4">
        <f t="shared" si="18"/>
        <v>1878.9583333333262</v>
      </c>
      <c r="G104" s="21">
        <f>G93*1/12+G105*11/12</f>
        <v>4.2299999999999995</v>
      </c>
      <c r="H104" s="4">
        <f t="shared" si="14"/>
        <v>133.10420774651774</v>
      </c>
      <c r="I104" s="4">
        <f t="shared" si="15"/>
        <v>6.9445673606878815</v>
      </c>
      <c r="J104" s="30">
        <f t="shared" si="19"/>
        <v>223.99037270626889</v>
      </c>
      <c r="K104" s="4">
        <f t="shared" si="16"/>
        <v>11.960088232295798</v>
      </c>
      <c r="L104" s="30">
        <f t="shared" si="17"/>
        <v>20.126671170708217</v>
      </c>
      <c r="M104" s="14" t="s">
        <v>13</v>
      </c>
      <c r="N104" s="6"/>
      <c r="O104" s="7" t="s">
        <v>13</v>
      </c>
      <c r="P104" s="7"/>
      <c r="R104" s="21">
        <f t="shared" si="20"/>
        <v>1.0043341768892575</v>
      </c>
      <c r="S104" s="21">
        <f t="shared" si="21"/>
        <v>2.4567834282733547</v>
      </c>
      <c r="T104" s="36">
        <f t="shared" si="11"/>
        <v>9.3657945065172221E-2</v>
      </c>
      <c r="U104" s="36">
        <f t="shared" si="12"/>
        <v>4.2514842079854676E-2</v>
      </c>
      <c r="V104" s="36">
        <f t="shared" si="13"/>
        <v>5.1143102985317546E-2</v>
      </c>
      <c r="Y104" s="34"/>
    </row>
    <row r="105" spans="1:25" x14ac:dyDescent="0.2">
      <c r="A105" s="1">
        <v>1879.01</v>
      </c>
      <c r="B105" s="58">
        <v>3.58</v>
      </c>
      <c r="C105" s="4">
        <v>0.1817</v>
      </c>
      <c r="D105" s="11">
        <v>0.31580000000000003</v>
      </c>
      <c r="E105" s="11">
        <v>8.2776793390000005</v>
      </c>
      <c r="F105" s="4">
        <f t="shared" si="18"/>
        <v>1879.0416666666595</v>
      </c>
      <c r="G105" s="21">
        <v>4.22</v>
      </c>
      <c r="H105" s="4">
        <f t="shared" si="14"/>
        <v>136.53181933193028</v>
      </c>
      <c r="I105" s="4">
        <f t="shared" si="15"/>
        <v>6.9295618917909874</v>
      </c>
      <c r="J105" s="30">
        <f t="shared" si="19"/>
        <v>230.73019163661223</v>
      </c>
      <c r="K105" s="4">
        <f t="shared" si="16"/>
        <v>12.043784509783126</v>
      </c>
      <c r="L105" s="30">
        <f t="shared" si="17"/>
        <v>20.35323869241401</v>
      </c>
      <c r="M105" s="14" t="s">
        <v>13</v>
      </c>
      <c r="N105" s="6"/>
      <c r="O105" s="7" t="s">
        <v>13</v>
      </c>
      <c r="P105" s="7"/>
      <c r="R105" s="21">
        <f t="shared" si="20"/>
        <v>1.0048663382006082</v>
      </c>
      <c r="S105" s="21">
        <f t="shared" si="21"/>
        <v>2.4390644525498382</v>
      </c>
      <c r="T105" s="36">
        <f t="shared" si="11"/>
        <v>9.6763243245122865E-2</v>
      </c>
      <c r="U105" s="36">
        <f t="shared" si="12"/>
        <v>4.7399937053232533E-2</v>
      </c>
      <c r="V105" s="36">
        <f t="shared" si="13"/>
        <v>4.9363306191890333E-2</v>
      </c>
      <c r="Y105" s="34"/>
    </row>
    <row r="106" spans="1:25" x14ac:dyDescent="0.2">
      <c r="A106" s="1">
        <v>1879.02</v>
      </c>
      <c r="B106" s="58">
        <v>3.71</v>
      </c>
      <c r="C106" s="4">
        <v>0.18329999999999999</v>
      </c>
      <c r="D106" s="11">
        <v>0.32169999999999999</v>
      </c>
      <c r="E106" s="11">
        <v>8.3728446279999993</v>
      </c>
      <c r="F106" s="4">
        <f t="shared" si="18"/>
        <v>1879.1249999999927</v>
      </c>
      <c r="G106" s="21">
        <f>G105*11/12+G117*1/12</f>
        <v>4.2033333333333331</v>
      </c>
      <c r="H106" s="4">
        <f t="shared" si="14"/>
        <v>139.88151482989639</v>
      </c>
      <c r="I106" s="4">
        <f t="shared" si="15"/>
        <v>6.911127134318062</v>
      </c>
      <c r="J106" s="30">
        <f t="shared" si="19"/>
        <v>237.36424731642279</v>
      </c>
      <c r="K106" s="4">
        <f t="shared" si="16"/>
        <v>12.129348603983198</v>
      </c>
      <c r="L106" s="30">
        <f t="shared" si="17"/>
        <v>20.582231364337794</v>
      </c>
      <c r="M106" s="14" t="s">
        <v>13</v>
      </c>
      <c r="N106" s="6"/>
      <c r="O106" s="7" t="s">
        <v>13</v>
      </c>
      <c r="P106" s="7"/>
      <c r="R106" s="21">
        <f t="shared" si="20"/>
        <v>1.004853493821275</v>
      </c>
      <c r="S106" s="21">
        <f t="shared" si="21"/>
        <v>2.4230765874387807</v>
      </c>
      <c r="T106" s="36">
        <f t="shared" si="11"/>
        <v>9.6609408759285031E-2</v>
      </c>
      <c r="U106" s="36">
        <f t="shared" si="12"/>
        <v>4.9668133462527964E-2</v>
      </c>
      <c r="V106" s="36">
        <f t="shared" si="13"/>
        <v>4.6941275296757068E-2</v>
      </c>
      <c r="Y106" s="34"/>
    </row>
    <row r="107" spans="1:25" x14ac:dyDescent="0.2">
      <c r="A107" s="1">
        <v>1879.03</v>
      </c>
      <c r="B107" s="58">
        <v>3.65</v>
      </c>
      <c r="C107" s="4">
        <v>0.185</v>
      </c>
      <c r="D107" s="11">
        <v>0.32750000000000001</v>
      </c>
      <c r="E107" s="11">
        <v>8.2776793390000005</v>
      </c>
      <c r="F107" s="4">
        <f t="shared" si="18"/>
        <v>1879.208333333326</v>
      </c>
      <c r="G107" s="21">
        <f>G105*10/12+G117*2/12</f>
        <v>4.1866666666666656</v>
      </c>
      <c r="H107" s="4">
        <f t="shared" si="14"/>
        <v>139.20143591104625</v>
      </c>
      <c r="I107" s="4">
        <f t="shared" si="15"/>
        <v>7.0554152448064542</v>
      </c>
      <c r="J107" s="30">
        <f t="shared" si="19"/>
        <v>237.20791636763471</v>
      </c>
      <c r="K107" s="4">
        <f t="shared" si="16"/>
        <v>12.489991852292507</v>
      </c>
      <c r="L107" s="30">
        <f t="shared" si="17"/>
        <v>21.283724002849418</v>
      </c>
      <c r="M107" s="14" t="s">
        <v>13</v>
      </c>
      <c r="N107" s="6"/>
      <c r="O107" s="7" t="s">
        <v>13</v>
      </c>
      <c r="P107" s="7"/>
      <c r="R107" s="21">
        <f t="shared" si="20"/>
        <v>1.0048406505677119</v>
      </c>
      <c r="S107" s="21">
        <f t="shared" si="21"/>
        <v>2.4628293569541437</v>
      </c>
      <c r="T107" s="36">
        <f t="shared" si="11"/>
        <v>9.6110971247693522E-2</v>
      </c>
      <c r="U107" s="36">
        <f t="shared" si="12"/>
        <v>4.9555504087045454E-2</v>
      </c>
      <c r="V107" s="36">
        <f t="shared" si="13"/>
        <v>4.6555467160648067E-2</v>
      </c>
      <c r="Y107" s="34"/>
    </row>
    <row r="108" spans="1:25" x14ac:dyDescent="0.2">
      <c r="A108" s="1">
        <v>1879.04</v>
      </c>
      <c r="B108" s="58">
        <v>3.77</v>
      </c>
      <c r="C108" s="4">
        <v>0.1867</v>
      </c>
      <c r="D108" s="11">
        <v>0.33329999999999999</v>
      </c>
      <c r="E108" s="11">
        <v>8.18251405</v>
      </c>
      <c r="F108" s="4">
        <f t="shared" si="18"/>
        <v>1879.2916666666592</v>
      </c>
      <c r="G108" s="21">
        <f>G105*9/12+G117*3/12</f>
        <v>4.17</v>
      </c>
      <c r="H108" s="4">
        <f t="shared" si="14"/>
        <v>145.45010527662953</v>
      </c>
      <c r="I108" s="4">
        <f t="shared" si="15"/>
        <v>7.2030595902245977</v>
      </c>
      <c r="J108" s="30">
        <f t="shared" si="19"/>
        <v>248.87890998480938</v>
      </c>
      <c r="K108" s="4">
        <f t="shared" si="16"/>
        <v>12.859023896207061</v>
      </c>
      <c r="L108" s="30">
        <f t="shared" si="17"/>
        <v>22.003008142688852</v>
      </c>
      <c r="M108" s="14" t="s">
        <v>13</v>
      </c>
      <c r="N108" s="6"/>
      <c r="O108" s="7" t="s">
        <v>13</v>
      </c>
      <c r="P108" s="7"/>
      <c r="R108" s="21">
        <f t="shared" si="20"/>
        <v>1.004827808441316</v>
      </c>
      <c r="S108" s="21">
        <f t="shared" si="21"/>
        <v>2.5035332096859122</v>
      </c>
      <c r="T108" s="36">
        <f t="shared" si="11"/>
        <v>9.1045780350762717E-2</v>
      </c>
      <c r="U108" s="36">
        <f t="shared" si="12"/>
        <v>4.8158813833927505E-2</v>
      </c>
      <c r="V108" s="36">
        <f t="shared" si="13"/>
        <v>4.2886966516835212E-2</v>
      </c>
      <c r="Y108" s="34"/>
    </row>
    <row r="109" spans="1:25" x14ac:dyDescent="0.2">
      <c r="A109" s="1">
        <v>1879.05</v>
      </c>
      <c r="B109" s="58">
        <v>3.94</v>
      </c>
      <c r="C109" s="4">
        <v>0.1883</v>
      </c>
      <c r="D109" s="11">
        <v>0.3392</v>
      </c>
      <c r="E109" s="11">
        <v>8.18251405</v>
      </c>
      <c r="F109" s="4">
        <f t="shared" si="18"/>
        <v>1879.3749999999925</v>
      </c>
      <c r="G109" s="21">
        <f>G105*8/12+G117*4/12</f>
        <v>4.1533333333333324</v>
      </c>
      <c r="H109" s="4">
        <f t="shared" si="14"/>
        <v>152.0088633395014</v>
      </c>
      <c r="I109" s="4">
        <f t="shared" si="15"/>
        <v>7.2647890778751565</v>
      </c>
      <c r="J109" s="30">
        <f t="shared" si="19"/>
        <v>261.13746160105939</v>
      </c>
      <c r="K109" s="4">
        <f t="shared" si="16"/>
        <v>13.086651381918498</v>
      </c>
      <c r="L109" s="30">
        <f t="shared" si="17"/>
        <v>22.481681973370392</v>
      </c>
      <c r="M109" s="14" t="s">
        <v>13</v>
      </c>
      <c r="N109" s="6"/>
      <c r="O109" s="7" t="s">
        <v>13</v>
      </c>
      <c r="P109" s="7"/>
      <c r="R109" s="21">
        <f t="shared" si="20"/>
        <v>1.0048149674434854</v>
      </c>
      <c r="S109" s="21">
        <f t="shared" si="21"/>
        <v>2.515619788448749</v>
      </c>
      <c r="T109" s="36">
        <f t="shared" si="11"/>
        <v>9.1789140645423872E-2</v>
      </c>
      <c r="U109" s="36">
        <f t="shared" si="12"/>
        <v>5.0567110086689793E-2</v>
      </c>
      <c r="V109" s="36">
        <f t="shared" si="13"/>
        <v>4.122203055873408E-2</v>
      </c>
      <c r="Y109" s="34"/>
    </row>
    <row r="110" spans="1:25" x14ac:dyDescent="0.2">
      <c r="A110" s="1">
        <v>1879.06</v>
      </c>
      <c r="B110" s="58">
        <v>3.96</v>
      </c>
      <c r="C110" s="4">
        <v>0.19</v>
      </c>
      <c r="D110" s="11">
        <v>0.34499999999999997</v>
      </c>
      <c r="E110" s="11">
        <v>8.0873811569999994</v>
      </c>
      <c r="F110" s="4">
        <f t="shared" si="18"/>
        <v>1879.4583333333258</v>
      </c>
      <c r="G110" s="21">
        <f>G105*7/12+G117*5/12</f>
        <v>4.1366666666666667</v>
      </c>
      <c r="H110" s="4">
        <f t="shared" si="14"/>
        <v>154.5776581728137</v>
      </c>
      <c r="I110" s="4">
        <f t="shared" si="15"/>
        <v>7.4166048113218688</v>
      </c>
      <c r="J110" s="30">
        <f t="shared" si="19"/>
        <v>266.61217311923133</v>
      </c>
      <c r="K110" s="4">
        <f t="shared" si="16"/>
        <v>13.466992946873917</v>
      </c>
      <c r="L110" s="30">
        <f t="shared" si="17"/>
        <v>23.227575688417875</v>
      </c>
      <c r="M110" s="14" t="s">
        <v>13</v>
      </c>
      <c r="N110" s="6"/>
      <c r="O110" s="7" t="s">
        <v>13</v>
      </c>
      <c r="P110" s="7"/>
      <c r="R110" s="21">
        <f t="shared" si="20"/>
        <v>1.00480212757562</v>
      </c>
      <c r="S110" s="21">
        <f t="shared" si="21"/>
        <v>2.5574664536825686</v>
      </c>
      <c r="T110" s="36">
        <f t="shared" si="11"/>
        <v>9.1733185230576719E-2</v>
      </c>
      <c r="U110" s="36">
        <f t="shared" si="12"/>
        <v>4.9157552491394085E-2</v>
      </c>
      <c r="V110" s="36">
        <f t="shared" si="13"/>
        <v>4.2575632739182634E-2</v>
      </c>
      <c r="Y110" s="34"/>
    </row>
    <row r="111" spans="1:25" x14ac:dyDescent="0.2">
      <c r="A111" s="1">
        <v>1879.07</v>
      </c>
      <c r="B111" s="58">
        <v>4.04</v>
      </c>
      <c r="C111" s="4">
        <v>0.19170000000000001</v>
      </c>
      <c r="D111" s="11">
        <v>0.3508</v>
      </c>
      <c r="E111" s="11">
        <v>8.18251405</v>
      </c>
      <c r="F111" s="4">
        <f t="shared" si="18"/>
        <v>1879.541666666659</v>
      </c>
      <c r="G111" s="21">
        <f>G105*6/12+G117*6/12</f>
        <v>4.1199999999999992</v>
      </c>
      <c r="H111" s="4">
        <f t="shared" si="14"/>
        <v>155.86695631766133</v>
      </c>
      <c r="I111" s="4">
        <f t="shared" si="15"/>
        <v>7.3959642391325948</v>
      </c>
      <c r="J111" s="30">
        <f t="shared" si="19"/>
        <v>269.8989595865919</v>
      </c>
      <c r="K111" s="4">
        <f t="shared" si="16"/>
        <v>13.53419016738505</v>
      </c>
      <c r="L111" s="30">
        <f t="shared" si="17"/>
        <v>23.435780946281298</v>
      </c>
      <c r="M111" s="14" t="s">
        <v>13</v>
      </c>
      <c r="N111" s="6"/>
      <c r="O111" s="7" t="s">
        <v>13</v>
      </c>
      <c r="P111" s="7"/>
      <c r="R111" s="21">
        <f t="shared" si="20"/>
        <v>1.0047892888391219</v>
      </c>
      <c r="S111" s="21">
        <f t="shared" si="21"/>
        <v>2.5398709093681653</v>
      </c>
      <c r="T111" s="36">
        <f t="shared" si="11"/>
        <v>8.8541710736451451E-2</v>
      </c>
      <c r="U111" s="36">
        <f t="shared" si="12"/>
        <v>5.0204458524767626E-2</v>
      </c>
      <c r="V111" s="36">
        <f t="shared" si="13"/>
        <v>3.8337252211683825E-2</v>
      </c>
      <c r="Y111" s="34"/>
    </row>
    <row r="112" spans="1:25" x14ac:dyDescent="0.2">
      <c r="A112" s="1">
        <v>1879.08</v>
      </c>
      <c r="B112" s="58">
        <v>4.07</v>
      </c>
      <c r="C112" s="4">
        <v>0.1933</v>
      </c>
      <c r="D112" s="11">
        <v>0.35670000000000002</v>
      </c>
      <c r="E112" s="11">
        <v>8.18251405</v>
      </c>
      <c r="F112" s="4">
        <f t="shared" si="18"/>
        <v>1879.6249999999923</v>
      </c>
      <c r="G112" s="21">
        <f>G105*5/12+G117*7/12</f>
        <v>4.1033333333333326</v>
      </c>
      <c r="H112" s="4">
        <f t="shared" si="14"/>
        <v>157.02438421110935</v>
      </c>
      <c r="I112" s="4">
        <f t="shared" si="15"/>
        <v>7.4576937267831536</v>
      </c>
      <c r="J112" s="30">
        <f t="shared" si="19"/>
        <v>272.97930394177473</v>
      </c>
      <c r="K112" s="4">
        <f t="shared" si="16"/>
        <v>13.761817653096488</v>
      </c>
      <c r="L112" s="30">
        <f t="shared" si="17"/>
        <v>23.924254967083797</v>
      </c>
      <c r="M112" s="14" t="s">
        <v>13</v>
      </c>
      <c r="N112" s="6"/>
      <c r="O112" s="7" t="s">
        <v>13</v>
      </c>
      <c r="P112" s="7"/>
      <c r="R112" s="21">
        <f t="shared" si="20"/>
        <v>1.0047764512353945</v>
      </c>
      <c r="S112" s="21">
        <f t="shared" si="21"/>
        <v>2.5520350847672124</v>
      </c>
      <c r="T112" s="36">
        <f t="shared" si="11"/>
        <v>8.9111386893726996E-2</v>
      </c>
      <c r="U112" s="36">
        <f t="shared" si="12"/>
        <v>5.0024868987590176E-2</v>
      </c>
      <c r="V112" s="36">
        <f t="shared" si="13"/>
        <v>3.908651790613682E-2</v>
      </c>
      <c r="Y112" s="34"/>
    </row>
    <row r="113" spans="1:25" x14ac:dyDescent="0.2">
      <c r="A113" s="1">
        <v>1879.09</v>
      </c>
      <c r="B113" s="58">
        <v>4.22</v>
      </c>
      <c r="C113" s="4">
        <v>0.19500000000000001</v>
      </c>
      <c r="D113" s="11">
        <v>0.36249999999999999</v>
      </c>
      <c r="E113" s="11">
        <v>8.4679289260000008</v>
      </c>
      <c r="F113" s="4">
        <f t="shared" si="18"/>
        <v>1879.7083333333255</v>
      </c>
      <c r="G113" s="21">
        <f>G105*4/12+G117*8/12</f>
        <v>4.086666666666666</v>
      </c>
      <c r="H113" s="4">
        <f t="shared" si="14"/>
        <v>157.32389721760404</v>
      </c>
      <c r="I113" s="4">
        <f t="shared" si="15"/>
        <v>7.2697061510504239</v>
      </c>
      <c r="J113" s="30">
        <f t="shared" si="19"/>
        <v>274.55316223363991</v>
      </c>
      <c r="K113" s="4">
        <f t="shared" si="16"/>
        <v>13.514197332080917</v>
      </c>
      <c r="L113" s="30">
        <f t="shared" si="17"/>
        <v>23.584246755851769</v>
      </c>
      <c r="M113" s="14" t="s">
        <v>13</v>
      </c>
      <c r="N113" s="6"/>
      <c r="O113" s="7" t="s">
        <v>13</v>
      </c>
      <c r="P113" s="7"/>
      <c r="R113" s="21">
        <f t="shared" si="20"/>
        <v>1.0047636147658443</v>
      </c>
      <c r="S113" s="21">
        <f t="shared" si="21"/>
        <v>2.4777965516564411</v>
      </c>
      <c r="T113" s="36">
        <f t="shared" si="11"/>
        <v>9.0104551557637969E-2</v>
      </c>
      <c r="U113" s="36">
        <f t="shared" si="12"/>
        <v>5.2144394527997129E-2</v>
      </c>
      <c r="V113" s="36">
        <f t="shared" si="13"/>
        <v>3.796015702964084E-2</v>
      </c>
      <c r="Y113" s="34"/>
    </row>
    <row r="114" spans="1:25" x14ac:dyDescent="0.2">
      <c r="A114" s="1">
        <v>1879.1</v>
      </c>
      <c r="B114" s="58">
        <v>4.68</v>
      </c>
      <c r="C114" s="4">
        <v>0.19670000000000001</v>
      </c>
      <c r="D114" s="11">
        <v>0.36830000000000002</v>
      </c>
      <c r="E114" s="11">
        <v>8.9436743799999991</v>
      </c>
      <c r="F114" s="4">
        <f t="shared" si="18"/>
        <v>1879.7916666666588</v>
      </c>
      <c r="G114" s="21">
        <f>G105*3/12+G117*9/12</f>
        <v>4.0699999999999994</v>
      </c>
      <c r="H114" s="4">
        <f t="shared" si="14"/>
        <v>165.1921187229091</v>
      </c>
      <c r="I114" s="4">
        <f t="shared" si="15"/>
        <v>6.943010630939364</v>
      </c>
      <c r="J114" s="30">
        <f t="shared" si="19"/>
        <v>289.29407104319438</v>
      </c>
      <c r="K114" s="4">
        <f t="shared" si="16"/>
        <v>13.000054984112698</v>
      </c>
      <c r="L114" s="30">
        <f t="shared" si="17"/>
        <v>22.766454351540276</v>
      </c>
      <c r="M114" s="14" t="s">
        <v>13</v>
      </c>
      <c r="N114" s="6"/>
      <c r="O114" s="7" t="s">
        <v>13</v>
      </c>
      <c r="P114" s="7"/>
      <c r="R114" s="21">
        <f t="shared" si="20"/>
        <v>1.004750779431878</v>
      </c>
      <c r="S114" s="21">
        <f t="shared" si="21"/>
        <v>2.3571692610154491</v>
      </c>
      <c r="T114" s="36">
        <f t="shared" si="11"/>
        <v>8.280008983503051E-2</v>
      </c>
      <c r="U114" s="36">
        <f t="shared" si="12"/>
        <v>5.7732581236854985E-2</v>
      </c>
      <c r="V114" s="36">
        <f t="shared" si="13"/>
        <v>2.5067508598175525E-2</v>
      </c>
      <c r="Y114" s="34"/>
    </row>
    <row r="115" spans="1:25" x14ac:dyDescent="0.2">
      <c r="A115" s="1">
        <v>1879.11</v>
      </c>
      <c r="B115" s="58">
        <v>4.93</v>
      </c>
      <c r="C115" s="4">
        <v>0.1983</v>
      </c>
      <c r="D115" s="11">
        <v>0.37419999999999998</v>
      </c>
      <c r="E115" s="11">
        <v>9.4194198349999994</v>
      </c>
      <c r="F115" s="4">
        <f t="shared" si="18"/>
        <v>1879.874999999992</v>
      </c>
      <c r="G115" s="21">
        <f>G105*2/12+G117*10/12</f>
        <v>4.0533333333333328</v>
      </c>
      <c r="H115" s="4">
        <f t="shared" si="14"/>
        <v>165.22745532766675</v>
      </c>
      <c r="I115" s="4">
        <f t="shared" si="15"/>
        <v>6.6459643796098007</v>
      </c>
      <c r="J115" s="30">
        <f t="shared" si="19"/>
        <v>290.32585459626972</v>
      </c>
      <c r="K115" s="4">
        <f t="shared" si="16"/>
        <v>12.541199550428578</v>
      </c>
      <c r="L115" s="30">
        <f t="shared" si="17"/>
        <v>22.036497928990695</v>
      </c>
      <c r="M115" s="14" t="s">
        <v>13</v>
      </c>
      <c r="N115" s="6"/>
      <c r="O115" s="7" t="s">
        <v>13</v>
      </c>
      <c r="P115" s="7"/>
      <c r="R115" s="21">
        <f t="shared" si="20"/>
        <v>1.0047379452349057</v>
      </c>
      <c r="S115" s="21">
        <f t="shared" si="21"/>
        <v>2.2487488045936366</v>
      </c>
      <c r="T115" s="36">
        <f t="shared" si="11"/>
        <v>8.1779571543002305E-2</v>
      </c>
      <c r="U115" s="36">
        <f t="shared" si="12"/>
        <v>6.305032386033349E-2</v>
      </c>
      <c r="V115" s="36">
        <f t="shared" si="13"/>
        <v>1.8729247682668815E-2</v>
      </c>
      <c r="Y115" s="34"/>
    </row>
    <row r="116" spans="1:25" x14ac:dyDescent="0.2">
      <c r="A116" s="1">
        <v>1879.12</v>
      </c>
      <c r="B116" s="58">
        <v>4.92</v>
      </c>
      <c r="C116" s="4">
        <v>0.2</v>
      </c>
      <c r="D116" s="11">
        <v>0.38</v>
      </c>
      <c r="E116" s="11">
        <v>9.7048347110000002</v>
      </c>
      <c r="F116" s="4">
        <f t="shared" si="18"/>
        <v>1879.9583333333253</v>
      </c>
      <c r="G116" s="21">
        <f>G105*1/12+G117*11/12</f>
        <v>4.0366666666666671</v>
      </c>
      <c r="H116" s="4">
        <f t="shared" si="14"/>
        <v>160.04289884911987</v>
      </c>
      <c r="I116" s="4">
        <f t="shared" si="15"/>
        <v>6.5058088963056857</v>
      </c>
      <c r="J116" s="30">
        <f t="shared" si="19"/>
        <v>282.1685516204484</v>
      </c>
      <c r="K116" s="4">
        <f t="shared" si="16"/>
        <v>12.361036902980802</v>
      </c>
      <c r="L116" s="30">
        <f t="shared" si="17"/>
        <v>21.793506019465525</v>
      </c>
      <c r="M116" s="14" t="s">
        <v>13</v>
      </c>
      <c r="N116" s="6"/>
      <c r="O116" s="7" t="s">
        <v>13</v>
      </c>
      <c r="P116" s="7"/>
      <c r="R116" s="21">
        <f t="shared" si="20"/>
        <v>1.004725112176339</v>
      </c>
      <c r="S116" s="21">
        <f t="shared" si="21"/>
        <v>2.1929552076819072</v>
      </c>
      <c r="T116" s="36">
        <f t="shared" si="11"/>
        <v>8.3300077284706564E-2</v>
      </c>
      <c r="U116" s="36">
        <f t="shared" si="12"/>
        <v>6.4743286223947427E-2</v>
      </c>
      <c r="V116" s="36">
        <f t="shared" si="13"/>
        <v>1.8556791060759137E-2</v>
      </c>
      <c r="Y116" s="34"/>
    </row>
    <row r="117" spans="1:25" x14ac:dyDescent="0.2">
      <c r="A117" s="1">
        <v>1880.01</v>
      </c>
      <c r="B117" s="58">
        <v>5.1100000000000003</v>
      </c>
      <c r="C117" s="4">
        <v>0.20499999999999999</v>
      </c>
      <c r="D117" s="11">
        <v>0.38919999999999999</v>
      </c>
      <c r="E117" s="11">
        <v>9.9903305790000001</v>
      </c>
      <c r="F117" s="4">
        <f t="shared" si="18"/>
        <v>1880.0416666666586</v>
      </c>
      <c r="G117" s="21">
        <v>4.0199999999999996</v>
      </c>
      <c r="H117" s="4">
        <f t="shared" si="14"/>
        <v>161.47321424887963</v>
      </c>
      <c r="I117" s="4">
        <f t="shared" si="15"/>
        <v>6.4778882428611189</v>
      </c>
      <c r="J117" s="30">
        <f t="shared" si="19"/>
        <v>285.64206647570808</v>
      </c>
      <c r="K117" s="4">
        <f t="shared" si="16"/>
        <v>12.298507824983158</v>
      </c>
      <c r="L117" s="30">
        <f t="shared" si="17"/>
        <v>21.755751912396391</v>
      </c>
      <c r="M117" s="14" t="s">
        <v>13</v>
      </c>
      <c r="N117" s="6"/>
      <c r="O117" s="7" t="s">
        <v>13</v>
      </c>
      <c r="P117" s="7"/>
      <c r="R117" s="21">
        <f t="shared" si="20"/>
        <v>1.0055306639798018</v>
      </c>
      <c r="S117" s="21">
        <f t="shared" si="21"/>
        <v>2.1403524891297896</v>
      </c>
      <c r="T117" s="36">
        <f t="shared" si="11"/>
        <v>8.6237032044705231E-2</v>
      </c>
      <c r="U117" s="36">
        <f t="shared" si="12"/>
        <v>7.0297515736478022E-2</v>
      </c>
      <c r="V117" s="36">
        <f t="shared" si="13"/>
        <v>1.5939516308227208E-2</v>
      </c>
      <c r="Y117" s="34"/>
    </row>
    <row r="118" spans="1:25" x14ac:dyDescent="0.2">
      <c r="A118" s="1">
        <v>1880.02</v>
      </c>
      <c r="B118" s="58">
        <v>5.2</v>
      </c>
      <c r="C118" s="4">
        <v>0.21</v>
      </c>
      <c r="D118" s="11">
        <v>0.39829999999999999</v>
      </c>
      <c r="E118" s="11">
        <v>9.9903305790000001</v>
      </c>
      <c r="F118" s="4">
        <f t="shared" si="18"/>
        <v>1880.1249999999918</v>
      </c>
      <c r="G118" s="21">
        <f>G117*11/12+G129*1/12</f>
        <v>3.9933333333333332</v>
      </c>
      <c r="H118" s="4">
        <f t="shared" si="14"/>
        <v>164.31716518476983</v>
      </c>
      <c r="I118" s="4">
        <f t="shared" si="15"/>
        <v>6.6358855170772442</v>
      </c>
      <c r="J118" s="30">
        <f t="shared" si="19"/>
        <v>291.6511706138956</v>
      </c>
      <c r="K118" s="4">
        <f t="shared" si="16"/>
        <v>12.586062864056506</v>
      </c>
      <c r="L118" s="30">
        <f t="shared" si="17"/>
        <v>22.339357933752815</v>
      </c>
      <c r="M118" s="14" t="s">
        <v>13</v>
      </c>
      <c r="N118" s="6"/>
      <c r="O118" s="7" t="s">
        <v>13</v>
      </c>
      <c r="P118" s="7"/>
      <c r="R118" s="21">
        <f t="shared" si="20"/>
        <v>1.0055111531554377</v>
      </c>
      <c r="S118" s="21">
        <f t="shared" si="21"/>
        <v>2.1521900595454988</v>
      </c>
      <c r="T118" s="36">
        <f t="shared" si="11"/>
        <v>8.3135500088081127E-2</v>
      </c>
      <c r="U118" s="36">
        <f t="shared" si="12"/>
        <v>6.9862487185594402E-2</v>
      </c>
      <c r="V118" s="36">
        <f t="shared" si="13"/>
        <v>1.3273012902486725E-2</v>
      </c>
      <c r="Y118" s="34"/>
    </row>
    <row r="119" spans="1:25" x14ac:dyDescent="0.2">
      <c r="A119" s="1">
        <v>1880.03</v>
      </c>
      <c r="B119" s="58">
        <v>5.3</v>
      </c>
      <c r="C119" s="4">
        <v>0.215</v>
      </c>
      <c r="D119" s="11">
        <v>0.40749999999999997</v>
      </c>
      <c r="E119" s="11">
        <v>10.08541488</v>
      </c>
      <c r="F119" s="4">
        <f t="shared" si="18"/>
        <v>1880.2083333333251</v>
      </c>
      <c r="G119" s="21">
        <f>G117*10/12+G129*2/12</f>
        <v>3.9666666666666663</v>
      </c>
      <c r="H119" s="4">
        <f t="shared" si="14"/>
        <v>165.8981529176319</v>
      </c>
      <c r="I119" s="4">
        <f t="shared" si="15"/>
        <v>6.7298307315643138</v>
      </c>
      <c r="J119" s="30">
        <f t="shared" si="19"/>
        <v>295.45272419202718</v>
      </c>
      <c r="K119" s="4">
        <f t="shared" si="16"/>
        <v>12.755376851685851</v>
      </c>
      <c r="L119" s="30">
        <f t="shared" si="17"/>
        <v>22.716412284575679</v>
      </c>
      <c r="M119" s="14" t="s">
        <v>13</v>
      </c>
      <c r="N119" s="6"/>
      <c r="O119" s="7" t="s">
        <v>13</v>
      </c>
      <c r="P119" s="7"/>
      <c r="R119" s="21">
        <f t="shared" si="20"/>
        <v>1.0054916470183479</v>
      </c>
      <c r="S119" s="21">
        <f t="shared" si="21"/>
        <v>2.143648647263011</v>
      </c>
      <c r="T119" s="36">
        <f t="shared" si="11"/>
        <v>8.1292342077649016E-2</v>
      </c>
      <c r="U119" s="36">
        <f t="shared" si="12"/>
        <v>7.0444823014995439E-2</v>
      </c>
      <c r="V119" s="36">
        <f t="shared" si="13"/>
        <v>1.0847519062653577E-2</v>
      </c>
      <c r="Y119" s="34"/>
    </row>
    <row r="120" spans="1:25" x14ac:dyDescent="0.2">
      <c r="A120" s="1">
        <v>1880.04</v>
      </c>
      <c r="B120" s="58">
        <v>5.18</v>
      </c>
      <c r="C120" s="4">
        <v>0.22</v>
      </c>
      <c r="D120" s="11">
        <v>0.41670000000000001</v>
      </c>
      <c r="E120" s="11">
        <v>9.7048347110000002</v>
      </c>
      <c r="F120" s="4">
        <f t="shared" si="18"/>
        <v>1880.2916666666583</v>
      </c>
      <c r="G120" s="21">
        <f>G117*9/12+G129*3/12</f>
        <v>3.9399999999999995</v>
      </c>
      <c r="H120" s="4">
        <f t="shared" si="14"/>
        <v>168.50045041431724</v>
      </c>
      <c r="I120" s="4">
        <f t="shared" si="15"/>
        <v>7.1563897859362546</v>
      </c>
      <c r="J120" s="30">
        <f t="shared" si="19"/>
        <v>301.14931437543868</v>
      </c>
      <c r="K120" s="4">
        <f t="shared" si="16"/>
        <v>13.554852835452897</v>
      </c>
      <c r="L120" s="30">
        <f t="shared" si="17"/>
        <v>24.225660096572454</v>
      </c>
      <c r="M120" s="14" t="s">
        <v>13</v>
      </c>
      <c r="N120" s="6"/>
      <c r="O120" s="7" t="s">
        <v>13</v>
      </c>
      <c r="P120" s="7"/>
      <c r="R120" s="21">
        <f t="shared" si="20"/>
        <v>1.005472145577851</v>
      </c>
      <c r="S120" s="21">
        <f t="shared" si="21"/>
        <v>2.2399467633136738</v>
      </c>
      <c r="T120" s="36">
        <f t="shared" si="11"/>
        <v>8.1824199605325498E-2</v>
      </c>
      <c r="U120" s="36">
        <f t="shared" si="12"/>
        <v>6.5909053785043969E-2</v>
      </c>
      <c r="V120" s="36">
        <f t="shared" si="13"/>
        <v>1.5915145820281529E-2</v>
      </c>
      <c r="Y120" s="34"/>
    </row>
    <row r="121" spans="1:25" x14ac:dyDescent="0.2">
      <c r="A121" s="1">
        <v>1880.05</v>
      </c>
      <c r="B121" s="58">
        <v>4.7699999999999996</v>
      </c>
      <c r="C121" s="4">
        <v>0.22500000000000001</v>
      </c>
      <c r="D121" s="11">
        <v>0.42580000000000001</v>
      </c>
      <c r="E121" s="11">
        <v>9.4194198349999994</v>
      </c>
      <c r="F121" s="4">
        <f t="shared" si="18"/>
        <v>1880.3749999999916</v>
      </c>
      <c r="G121" s="21">
        <f>G117*8/12+G129*4/12</f>
        <v>3.9133333333333331</v>
      </c>
      <c r="H121" s="4">
        <f t="shared" si="14"/>
        <v>159.8651038363023</v>
      </c>
      <c r="I121" s="4">
        <f t="shared" si="15"/>
        <v>7.5408067847312408</v>
      </c>
      <c r="J121" s="30">
        <f t="shared" si="19"/>
        <v>286.83904816539069</v>
      </c>
      <c r="K121" s="4">
        <f t="shared" si="16"/>
        <v>14.270557906393611</v>
      </c>
      <c r="L121" s="30">
        <f t="shared" si="17"/>
        <v>25.605045431619157</v>
      </c>
      <c r="M121" s="14" t="s">
        <v>13</v>
      </c>
      <c r="N121" s="6"/>
      <c r="O121" s="7" t="s">
        <v>13</v>
      </c>
      <c r="P121" s="7"/>
      <c r="R121" s="21">
        <f t="shared" si="20"/>
        <v>1.0054526488432851</v>
      </c>
      <c r="S121" s="21">
        <f t="shared" si="21"/>
        <v>2.320447405059896</v>
      </c>
      <c r="T121" s="36">
        <f t="shared" si="11"/>
        <v>9.0655952439658183E-2</v>
      </c>
      <c r="U121" s="36">
        <f t="shared" si="12"/>
        <v>6.0992209032631806E-2</v>
      </c>
      <c r="V121" s="36">
        <f t="shared" si="13"/>
        <v>2.9663743407026377E-2</v>
      </c>
      <c r="Y121" s="34"/>
    </row>
    <row r="122" spans="1:25" x14ac:dyDescent="0.2">
      <c r="A122" s="1">
        <v>1880.06</v>
      </c>
      <c r="B122" s="58">
        <v>4.79</v>
      </c>
      <c r="C122" s="4">
        <v>0.23</v>
      </c>
      <c r="D122" s="11">
        <v>0.435</v>
      </c>
      <c r="E122" s="11">
        <v>9.229089256</v>
      </c>
      <c r="F122" s="4">
        <f t="shared" si="18"/>
        <v>1880.4583333333248</v>
      </c>
      <c r="G122" s="21">
        <f>G117*7/12+G129*5/12</f>
        <v>3.8866666666666667</v>
      </c>
      <c r="H122" s="4">
        <f t="shared" si="14"/>
        <v>163.84610312625634</v>
      </c>
      <c r="I122" s="4">
        <f t="shared" si="15"/>
        <v>7.8673494194235829</v>
      </c>
      <c r="J122" s="30">
        <f t="shared" si="19"/>
        <v>295.15832026887</v>
      </c>
      <c r="K122" s="4">
        <f t="shared" si="16"/>
        <v>14.879552162822861</v>
      </c>
      <c r="L122" s="30">
        <f t="shared" si="17"/>
        <v>26.804565619406773</v>
      </c>
      <c r="M122" s="14" t="s">
        <v>13</v>
      </c>
      <c r="N122" s="6"/>
      <c r="O122" s="7" t="s">
        <v>13</v>
      </c>
      <c r="P122" s="7"/>
      <c r="R122" s="21">
        <f t="shared" si="20"/>
        <v>1.0054331568240089</v>
      </c>
      <c r="S122" s="21">
        <f t="shared" si="21"/>
        <v>2.3812152762304288</v>
      </c>
      <c r="T122" s="36">
        <f t="shared" si="11"/>
        <v>8.712214361342796E-2</v>
      </c>
      <c r="U122" s="36">
        <f t="shared" si="12"/>
        <v>5.8412780526710506E-2</v>
      </c>
      <c r="V122" s="36">
        <f t="shared" si="13"/>
        <v>2.8709363086717454E-2</v>
      </c>
      <c r="Y122" s="34"/>
    </row>
    <row r="123" spans="1:25" x14ac:dyDescent="0.2">
      <c r="A123" s="1">
        <v>1880.07</v>
      </c>
      <c r="B123" s="58">
        <v>5.01</v>
      </c>
      <c r="C123" s="4">
        <v>0.23499999999999999</v>
      </c>
      <c r="D123" s="11">
        <v>0.44419999999999998</v>
      </c>
      <c r="E123" s="11">
        <v>9.229089256</v>
      </c>
      <c r="F123" s="4">
        <f t="shared" si="18"/>
        <v>1880.5416666666581</v>
      </c>
      <c r="G123" s="21">
        <f>G117*6/12+G129*6/12</f>
        <v>3.8600000000000003</v>
      </c>
      <c r="H123" s="4">
        <f t="shared" si="14"/>
        <v>171.3713938752702</v>
      </c>
      <c r="I123" s="4">
        <f t="shared" si="15"/>
        <v>8.0383787546284413</v>
      </c>
      <c r="J123" s="30">
        <f t="shared" si="19"/>
        <v>309.92137125657007</v>
      </c>
      <c r="K123" s="4">
        <f t="shared" si="16"/>
        <v>15.194246139599805</v>
      </c>
      <c r="L123" s="30">
        <f t="shared" si="17"/>
        <v>27.478457707019647</v>
      </c>
      <c r="M123" s="14" t="s">
        <v>13</v>
      </c>
      <c r="N123" s="6"/>
      <c r="O123" s="7" t="s">
        <v>13</v>
      </c>
      <c r="P123" s="7"/>
      <c r="R123" s="21">
        <f t="shared" si="20"/>
        <v>1.0054136695294011</v>
      </c>
      <c r="S123" s="21">
        <f t="shared" si="21"/>
        <v>2.3941527922579144</v>
      </c>
      <c r="T123" s="36">
        <f t="shared" si="11"/>
        <v>8.1408381823294018E-2</v>
      </c>
      <c r="U123" s="36">
        <f t="shared" si="12"/>
        <v>5.8000756739075454E-2</v>
      </c>
      <c r="V123" s="36">
        <f t="shared" si="13"/>
        <v>2.3407625084218564E-2</v>
      </c>
      <c r="Y123" s="34"/>
    </row>
    <row r="124" spans="1:25" x14ac:dyDescent="0.2">
      <c r="A124" s="1">
        <v>1880.08</v>
      </c>
      <c r="B124" s="58">
        <v>5.19</v>
      </c>
      <c r="C124" s="4">
        <v>0.24</v>
      </c>
      <c r="D124" s="11">
        <v>0.45329999999999998</v>
      </c>
      <c r="E124" s="11">
        <v>9.229089256</v>
      </c>
      <c r="F124" s="4">
        <f t="shared" si="18"/>
        <v>1880.6249999999914</v>
      </c>
      <c r="G124" s="21">
        <f>G117*5/12+G129*7/12</f>
        <v>3.8333333333333335</v>
      </c>
      <c r="H124" s="4">
        <f t="shared" si="14"/>
        <v>177.52844994264521</v>
      </c>
      <c r="I124" s="4">
        <f t="shared" si="15"/>
        <v>8.2094080898333033</v>
      </c>
      <c r="J124" s="30">
        <f t="shared" si="19"/>
        <v>322.29348188557492</v>
      </c>
      <c r="K124" s="4">
        <f t="shared" si="16"/>
        <v>15.505519529672652</v>
      </c>
      <c r="L124" s="30">
        <f t="shared" si="17"/>
        <v>28.149448042144719</v>
      </c>
      <c r="M124" s="14" t="s">
        <v>13</v>
      </c>
      <c r="N124" s="6"/>
      <c r="O124" s="7" t="s">
        <v>13</v>
      </c>
      <c r="P124" s="7"/>
      <c r="R124" s="21">
        <f t="shared" si="20"/>
        <v>1.0053941869688605</v>
      </c>
      <c r="S124" s="21">
        <f t="shared" si="21"/>
        <v>2.407113944278092</v>
      </c>
      <c r="T124" s="36">
        <f t="shared" si="11"/>
        <v>7.1090003978579341E-2</v>
      </c>
      <c r="U124" s="36">
        <f t="shared" si="12"/>
        <v>5.375326390602253E-2</v>
      </c>
      <c r="V124" s="36">
        <f t="shared" si="13"/>
        <v>1.7336740072556811E-2</v>
      </c>
      <c r="Y124" s="34"/>
    </row>
    <row r="125" spans="1:25" x14ac:dyDescent="0.2">
      <c r="A125" s="1">
        <v>1880.09</v>
      </c>
      <c r="B125" s="58">
        <v>5.18</v>
      </c>
      <c r="C125" s="4">
        <v>0.245</v>
      </c>
      <c r="D125" s="11">
        <v>0.46250000000000002</v>
      </c>
      <c r="E125" s="11">
        <v>9.3242545450000005</v>
      </c>
      <c r="F125" s="4">
        <f t="shared" si="18"/>
        <v>1880.7083333333246</v>
      </c>
      <c r="G125" s="21">
        <f>G117*4/12+G129*8/12</f>
        <v>3.8066666666666666</v>
      </c>
      <c r="H125" s="4">
        <f t="shared" si="14"/>
        <v>175.37798996241369</v>
      </c>
      <c r="I125" s="4">
        <f t="shared" si="15"/>
        <v>8.2949049306547025</v>
      </c>
      <c r="J125" s="30">
        <f t="shared" si="19"/>
        <v>319.64434920382467</v>
      </c>
      <c r="K125" s="4">
        <f t="shared" si="16"/>
        <v>15.658749103786938</v>
      </c>
      <c r="L125" s="30">
        <f t="shared" si="17"/>
        <v>28.539674036055779</v>
      </c>
      <c r="M125" s="14" t="s">
        <v>13</v>
      </c>
      <c r="N125" s="6"/>
      <c r="O125" s="7" t="s">
        <v>13</v>
      </c>
      <c r="P125" s="7"/>
      <c r="R125" s="21">
        <f t="shared" si="20"/>
        <v>1.0053747091518059</v>
      </c>
      <c r="S125" s="21">
        <f t="shared" si="21"/>
        <v>2.3953983376449153</v>
      </c>
      <c r="T125" s="36">
        <f t="shared" si="11"/>
        <v>6.9279584626232404E-2</v>
      </c>
      <c r="U125" s="36">
        <f t="shared" si="12"/>
        <v>5.3184267575099975E-2</v>
      </c>
      <c r="V125" s="36">
        <f t="shared" si="13"/>
        <v>1.6095317051132429E-2</v>
      </c>
      <c r="Y125" s="34"/>
    </row>
    <row r="126" spans="1:25" x14ac:dyDescent="0.2">
      <c r="A126" s="1">
        <v>1880.1</v>
      </c>
      <c r="B126" s="58">
        <v>5.33</v>
      </c>
      <c r="C126" s="4">
        <v>0.25</v>
      </c>
      <c r="D126" s="11">
        <v>0.47170000000000001</v>
      </c>
      <c r="E126" s="11">
        <v>9.3242545450000005</v>
      </c>
      <c r="F126" s="4">
        <f t="shared" si="18"/>
        <v>1880.7916666666579</v>
      </c>
      <c r="G126" s="21">
        <f>G117*3/12+G129*9/12</f>
        <v>3.7800000000000002</v>
      </c>
      <c r="H126" s="4">
        <f t="shared" si="14"/>
        <v>180.45650318526353</v>
      </c>
      <c r="I126" s="4">
        <f t="shared" si="15"/>
        <v>8.4641887047496951</v>
      </c>
      <c r="J126" s="30">
        <f t="shared" si="19"/>
        <v>330.18603060453</v>
      </c>
      <c r="K126" s="4">
        <f t="shared" si="16"/>
        <v>15.970231248121728</v>
      </c>
      <c r="L126" s="30">
        <f t="shared" si="17"/>
        <v>29.221153965507845</v>
      </c>
      <c r="M126" s="14" t="s">
        <v>13</v>
      </c>
      <c r="N126" s="6"/>
      <c r="O126" s="7" t="s">
        <v>13</v>
      </c>
      <c r="P126" s="7"/>
      <c r="R126" s="21">
        <f t="shared" si="20"/>
        <v>1.0053552360876774</v>
      </c>
      <c r="S126" s="21">
        <f t="shared" si="21"/>
        <v>2.408272907012476</v>
      </c>
      <c r="T126" s="36">
        <f t="shared" si="11"/>
        <v>6.1289257063371183E-2</v>
      </c>
      <c r="U126" s="36">
        <f t="shared" si="12"/>
        <v>5.278512270498581E-2</v>
      </c>
      <c r="V126" s="36">
        <f t="shared" si="13"/>
        <v>8.5041343583853735E-3</v>
      </c>
      <c r="Y126" s="34"/>
    </row>
    <row r="127" spans="1:25" x14ac:dyDescent="0.2">
      <c r="A127" s="1">
        <v>1880.11</v>
      </c>
      <c r="B127" s="58">
        <v>5.61</v>
      </c>
      <c r="C127" s="4">
        <v>0.255</v>
      </c>
      <c r="D127" s="11">
        <v>0.48080000000000001</v>
      </c>
      <c r="E127" s="11">
        <v>9.4194198349999994</v>
      </c>
      <c r="F127" s="4">
        <f t="shared" si="18"/>
        <v>1880.8749999999911</v>
      </c>
      <c r="G127" s="21">
        <f>G117*2/12+G129*10/12</f>
        <v>3.7533333333333334</v>
      </c>
      <c r="H127" s="4">
        <f t="shared" si="14"/>
        <v>188.01744916596562</v>
      </c>
      <c r="I127" s="4">
        <f t="shared" si="15"/>
        <v>8.5462476893620725</v>
      </c>
      <c r="J127" s="30">
        <f t="shared" si="19"/>
        <v>345.32360111520126</v>
      </c>
      <c r="K127" s="4">
        <f t="shared" si="16"/>
        <v>16.113866231550134</v>
      </c>
      <c r="L127" s="30">
        <f t="shared" si="17"/>
        <v>29.595648380782304</v>
      </c>
      <c r="M127" s="14" t="s">
        <v>13</v>
      </c>
      <c r="N127" s="6"/>
      <c r="O127" s="7" t="s">
        <v>13</v>
      </c>
      <c r="P127" s="7"/>
      <c r="R127" s="21">
        <f t="shared" si="20"/>
        <v>1.0053357677859338</v>
      </c>
      <c r="S127" s="21">
        <f t="shared" si="21"/>
        <v>2.3967084696086709</v>
      </c>
      <c r="T127" s="36">
        <f t="shared" si="11"/>
        <v>5.1490916591568903E-2</v>
      </c>
      <c r="U127" s="36">
        <f t="shared" si="12"/>
        <v>5.5970256736687318E-2</v>
      </c>
      <c r="V127" s="36">
        <f t="shared" si="13"/>
        <v>-4.4793401451184156E-3</v>
      </c>
      <c r="Y127" s="34"/>
    </row>
    <row r="128" spans="1:25" x14ac:dyDescent="0.2">
      <c r="A128" s="1">
        <v>1880.12</v>
      </c>
      <c r="B128" s="58">
        <v>5.84</v>
      </c>
      <c r="C128" s="4">
        <v>0.26</v>
      </c>
      <c r="D128" s="11">
        <v>0.49</v>
      </c>
      <c r="E128" s="11">
        <v>9.5145851239999999</v>
      </c>
      <c r="F128" s="4">
        <f t="shared" si="18"/>
        <v>1880.9583333333244</v>
      </c>
      <c r="G128" s="21">
        <f>G117*1/12+G129*11/12</f>
        <v>3.726666666666667</v>
      </c>
      <c r="H128" s="4">
        <f t="shared" si="14"/>
        <v>193.7681712836395</v>
      </c>
      <c r="I128" s="4">
        <f t="shared" si="15"/>
        <v>8.626665159888061</v>
      </c>
      <c r="J128" s="30">
        <f t="shared" si="19"/>
        <v>357.20605849961242</v>
      </c>
      <c r="K128" s="4">
        <f t="shared" si="16"/>
        <v>16.257945878250574</v>
      </c>
      <c r="L128" s="30">
        <f t="shared" si="17"/>
        <v>29.971056278220903</v>
      </c>
      <c r="M128" s="14" t="s">
        <v>13</v>
      </c>
      <c r="N128" s="6"/>
      <c r="O128" s="7" t="s">
        <v>13</v>
      </c>
      <c r="P128" s="7"/>
      <c r="R128" s="21">
        <f t="shared" si="20"/>
        <v>1.0053163042560556</v>
      </c>
      <c r="S128" s="21">
        <f t="shared" si="21"/>
        <v>2.3853968594927881</v>
      </c>
      <c r="T128" s="36">
        <f t="shared" si="11"/>
        <v>4.5882043257926775E-2</v>
      </c>
      <c r="U128" s="36">
        <f t="shared" si="12"/>
        <v>5.663894316368645E-2</v>
      </c>
      <c r="V128" s="36">
        <f t="shared" si="13"/>
        <v>-1.0756899905759676E-2</v>
      </c>
      <c r="Y128" s="34"/>
    </row>
    <row r="129" spans="1:26" x14ac:dyDescent="0.2">
      <c r="A129" s="1">
        <v>1881.01</v>
      </c>
      <c r="B129" s="58">
        <v>6.19</v>
      </c>
      <c r="C129" s="4">
        <v>0.26500000000000001</v>
      </c>
      <c r="D129" s="11">
        <v>0.48580000000000001</v>
      </c>
      <c r="E129" s="11">
        <v>9.4194198349999994</v>
      </c>
      <c r="F129" s="4">
        <f t="shared" si="18"/>
        <v>1881.0416666666576</v>
      </c>
      <c r="G129" s="21">
        <v>3.7</v>
      </c>
      <c r="H129" s="4">
        <f t="shared" si="14"/>
        <v>207.4559733221617</v>
      </c>
      <c r="I129" s="4">
        <f t="shared" si="15"/>
        <v>8.8813946575723506</v>
      </c>
      <c r="J129" s="30">
        <f t="shared" si="19"/>
        <v>383.80351142422251</v>
      </c>
      <c r="K129" s="4">
        <f t="shared" si="16"/>
        <v>16.281439715655274</v>
      </c>
      <c r="L129" s="30">
        <f t="shared" si="17"/>
        <v>30.121445209997944</v>
      </c>
      <c r="M129" s="14">
        <f t="shared" ref="M129:M192" si="22">H129/AVERAGE(K9:K128)</f>
        <v>18.473952301404942</v>
      </c>
      <c r="N129" s="6"/>
      <c r="O129" s="7">
        <f t="shared" ref="O129:O192" si="23">J129/AVERAGE(L9:L128)</f>
        <v>24.135057421965008</v>
      </c>
      <c r="P129" s="7"/>
      <c r="Q129" s="43">
        <f t="shared" ref="Q129:Q160" si="24">1/M129-(G129/100-(((E129/E9)^(1/10))-1))</f>
        <v>-1.048874481343709E-2</v>
      </c>
      <c r="R129" s="21">
        <f t="shared" si="20"/>
        <v>1.003636193113409</v>
      </c>
      <c r="S129" s="21">
        <f t="shared" si="21"/>
        <v>2.422306367277153</v>
      </c>
      <c r="T129" s="36">
        <f>(($J249/$J129)^(1/10)-1)</f>
        <v>4.5353276058498038E-2</v>
      </c>
      <c r="U129" s="36">
        <f>(($S249/$S129)^(1/10)-1)</f>
        <v>5.6467965502210449E-2</v>
      </c>
      <c r="V129" s="36">
        <f>T129-U129</f>
        <v>-1.1114689443712411E-2</v>
      </c>
      <c r="Y129" s="34"/>
      <c r="Z129" s="34"/>
    </row>
    <row r="130" spans="1:26" x14ac:dyDescent="0.2">
      <c r="A130" s="1">
        <v>1881.02</v>
      </c>
      <c r="B130" s="58">
        <v>6.17</v>
      </c>
      <c r="C130" s="4">
        <v>0.27</v>
      </c>
      <c r="D130" s="11">
        <v>0.48170000000000002</v>
      </c>
      <c r="E130" s="11">
        <v>9.5145851239999999</v>
      </c>
      <c r="F130" s="4">
        <f t="shared" si="18"/>
        <v>1881.1249999999909</v>
      </c>
      <c r="G130" s="21">
        <f>G129*11/12+G141*1/12</f>
        <v>3.6933333333333338</v>
      </c>
      <c r="H130" s="4">
        <f t="shared" si="14"/>
        <v>204.71740014042052</v>
      </c>
      <c r="I130" s="4">
        <f t="shared" si="15"/>
        <v>8.9584599737299104</v>
      </c>
      <c r="J130" s="30">
        <f t="shared" si="19"/>
        <v>380.11815130518039</v>
      </c>
      <c r="K130" s="4">
        <f t="shared" si="16"/>
        <v>15.982556182761844</v>
      </c>
      <c r="L130" s="30">
        <f t="shared" si="17"/>
        <v>29.676323092983051</v>
      </c>
      <c r="M130" s="14">
        <f t="shared" si="22"/>
        <v>18.147258164990241</v>
      </c>
      <c r="N130" s="6"/>
      <c r="O130" s="7">
        <f t="shared" si="23"/>
        <v>23.655503266150092</v>
      </c>
      <c r="P130" s="7"/>
      <c r="Q130" s="43">
        <f t="shared" si="24"/>
        <v>-1.1392839551264078E-2</v>
      </c>
      <c r="R130" s="21">
        <f t="shared" si="20"/>
        <v>1.0036308102375502</v>
      </c>
      <c r="S130" s="21">
        <f t="shared" si="21"/>
        <v>2.4067982309690459</v>
      </c>
      <c r="T130" s="36">
        <f t="shared" ref="T130:T193" si="25">(($J250/$J130)^(1/10)-1)</f>
        <v>4.6774019030632719E-2</v>
      </c>
      <c r="U130" s="36">
        <f t="shared" ref="U130:U193" si="26">(($S250/$S130)^(1/10)-1)</f>
        <v>5.619874876652009E-2</v>
      </c>
      <c r="V130" s="36">
        <f t="shared" ref="V130:V193" si="27">T130-U130</f>
        <v>-9.4247297358873716E-3</v>
      </c>
      <c r="Y130" s="34"/>
      <c r="Z130" s="34"/>
    </row>
    <row r="131" spans="1:26" x14ac:dyDescent="0.2">
      <c r="A131" s="1">
        <v>1881.03</v>
      </c>
      <c r="B131" s="58">
        <v>6.24</v>
      </c>
      <c r="C131" s="4">
        <v>0.27500000000000002</v>
      </c>
      <c r="D131" s="11">
        <v>0.47749999999999998</v>
      </c>
      <c r="E131" s="11">
        <v>9.5145851239999999</v>
      </c>
      <c r="F131" s="4">
        <f t="shared" si="18"/>
        <v>1881.2083333333242</v>
      </c>
      <c r="G131" s="21">
        <f>G129*10/12+G141*2/12</f>
        <v>3.686666666666667</v>
      </c>
      <c r="H131" s="4">
        <f t="shared" si="14"/>
        <v>207.03996383731345</v>
      </c>
      <c r="I131" s="4">
        <f t="shared" si="15"/>
        <v>9.1243573806508333</v>
      </c>
      <c r="J131" s="30">
        <f t="shared" si="19"/>
        <v>385.84251298407389</v>
      </c>
      <c r="K131" s="4">
        <f t="shared" si="16"/>
        <v>15.843202360948265</v>
      </c>
      <c r="L131" s="30">
        <f t="shared" si="17"/>
        <v>29.525608966329372</v>
      </c>
      <c r="M131" s="14">
        <f t="shared" si="22"/>
        <v>18.270119140204997</v>
      </c>
      <c r="N131" s="6"/>
      <c r="O131" s="7">
        <f t="shared" si="23"/>
        <v>23.767712891469248</v>
      </c>
      <c r="P131" s="7"/>
      <c r="Q131" s="43">
        <f t="shared" si="24"/>
        <v>-1.3123118077292363E-2</v>
      </c>
      <c r="R131" s="21">
        <f t="shared" si="20"/>
        <v>1.0036254274364746</v>
      </c>
      <c r="S131" s="21">
        <f t="shared" si="21"/>
        <v>2.4155368586257659</v>
      </c>
      <c r="T131" s="36">
        <f t="shared" si="25"/>
        <v>4.2422581098677137E-2</v>
      </c>
      <c r="U131" s="36">
        <f t="shared" si="26"/>
        <v>5.4884513803230339E-2</v>
      </c>
      <c r="V131" s="36">
        <f t="shared" si="27"/>
        <v>-1.2461932704553202E-2</v>
      </c>
      <c r="Y131" s="34"/>
      <c r="Z131" s="34"/>
    </row>
    <row r="132" spans="1:26" x14ac:dyDescent="0.2">
      <c r="A132" s="1">
        <v>1881.04</v>
      </c>
      <c r="B132" s="58">
        <v>6.22</v>
      </c>
      <c r="C132" s="4">
        <v>0.28000000000000003</v>
      </c>
      <c r="D132" s="11">
        <v>0.4733</v>
      </c>
      <c r="E132" s="11">
        <v>9.6096694209999995</v>
      </c>
      <c r="F132" s="4">
        <f t="shared" si="18"/>
        <v>1881.2916666666574</v>
      </c>
      <c r="G132" s="21">
        <f>G129*9/12+G141*3/12</f>
        <v>3.68</v>
      </c>
      <c r="H132" s="4">
        <f t="shared" si="14"/>
        <v>204.33435261664457</v>
      </c>
      <c r="I132" s="4">
        <f t="shared" si="15"/>
        <v>9.1983309859582771</v>
      </c>
      <c r="J132" s="30">
        <f t="shared" si="19"/>
        <v>382.22881015057044</v>
      </c>
      <c r="K132" s="4">
        <f t="shared" si="16"/>
        <v>15.548464484478759</v>
      </c>
      <c r="L132" s="30">
        <f t="shared" si="17"/>
        <v>29.085031486216238</v>
      </c>
      <c r="M132" s="14">
        <f t="shared" si="22"/>
        <v>17.950108278222896</v>
      </c>
      <c r="N132" s="6"/>
      <c r="O132" s="7">
        <f t="shared" si="23"/>
        <v>23.308850117141482</v>
      </c>
      <c r="P132" s="7"/>
      <c r="Q132" s="43">
        <f t="shared" si="24"/>
        <v>-7.5035017219817757E-3</v>
      </c>
      <c r="R132" s="21">
        <f t="shared" si="20"/>
        <v>1.0036200447102193</v>
      </c>
      <c r="S132" s="21">
        <f t="shared" si="21"/>
        <v>2.4003066741761567</v>
      </c>
      <c r="T132" s="36">
        <f t="shared" si="25"/>
        <v>4.5970733040427092E-2</v>
      </c>
      <c r="U132" s="36">
        <f t="shared" si="26"/>
        <v>5.4635360559144752E-2</v>
      </c>
      <c r="V132" s="36">
        <f t="shared" si="27"/>
        <v>-8.6646275187176602E-3</v>
      </c>
      <c r="Y132" s="34"/>
      <c r="Z132" s="34"/>
    </row>
    <row r="133" spans="1:26" x14ac:dyDescent="0.2">
      <c r="A133" s="1">
        <v>1881.05</v>
      </c>
      <c r="B133" s="58">
        <v>6.5</v>
      </c>
      <c r="C133" s="4">
        <v>0.28499999999999998</v>
      </c>
      <c r="D133" s="11">
        <v>0.46920000000000001</v>
      </c>
      <c r="E133" s="11">
        <v>9.5145851239999999</v>
      </c>
      <c r="F133" s="4">
        <f t="shared" si="18"/>
        <v>1881.3749999999907</v>
      </c>
      <c r="G133" s="21">
        <f>G129*8/12+G141*4/12</f>
        <v>3.6733333333333338</v>
      </c>
      <c r="H133" s="4">
        <f t="shared" si="14"/>
        <v>215.66662899720151</v>
      </c>
      <c r="I133" s="4">
        <f t="shared" si="15"/>
        <v>9.456152194492681</v>
      </c>
      <c r="J133" s="30">
        <f t="shared" si="19"/>
        <v>404.90108041776267</v>
      </c>
      <c r="K133" s="4">
        <f t="shared" si="16"/>
        <v>15.567812665459529</v>
      </c>
      <c r="L133" s="30">
        <f t="shared" si="17"/>
        <v>29.22762875877142</v>
      </c>
      <c r="M133" s="14">
        <f t="shared" si="22"/>
        <v>18.869718693152599</v>
      </c>
      <c r="N133" s="6"/>
      <c r="O133" s="7">
        <f t="shared" si="23"/>
        <v>24.456686047737882</v>
      </c>
      <c r="P133" s="7"/>
      <c r="Q133" s="43">
        <f t="shared" si="24"/>
        <v>-8.8810899862742307E-3</v>
      </c>
      <c r="R133" s="21">
        <f t="shared" si="20"/>
        <v>1.0036146620588215</v>
      </c>
      <c r="S133" s="21">
        <f t="shared" si="21"/>
        <v>2.4330702656658305</v>
      </c>
      <c r="T133" s="36">
        <f t="shared" si="25"/>
        <v>4.1157417335912827E-2</v>
      </c>
      <c r="U133" s="36">
        <f t="shared" si="26"/>
        <v>5.4785523143780823E-2</v>
      </c>
      <c r="V133" s="36">
        <f t="shared" si="27"/>
        <v>-1.3628105807867996E-2</v>
      </c>
      <c r="Y133" s="34"/>
      <c r="Z133" s="34"/>
    </row>
    <row r="134" spans="1:26" x14ac:dyDescent="0.2">
      <c r="A134" s="1">
        <v>1881.06</v>
      </c>
      <c r="B134" s="58">
        <v>6.58</v>
      </c>
      <c r="C134" s="4">
        <v>0.28999999999999998</v>
      </c>
      <c r="D134" s="11">
        <v>0.46500000000000002</v>
      </c>
      <c r="E134" s="11">
        <v>9.5145851239999999</v>
      </c>
      <c r="F134" s="4">
        <f t="shared" si="18"/>
        <v>1881.4583333333239</v>
      </c>
      <c r="G134" s="21">
        <f>G129*7/12+G141*5/12</f>
        <v>3.666666666666667</v>
      </c>
      <c r="H134" s="4">
        <f t="shared" si="14"/>
        <v>218.32098750793628</v>
      </c>
      <c r="I134" s="4">
        <f t="shared" si="15"/>
        <v>9.6220496014136057</v>
      </c>
      <c r="J134" s="30">
        <f t="shared" si="19"/>
        <v>411.38987978343192</v>
      </c>
      <c r="K134" s="4">
        <f t="shared" si="16"/>
        <v>15.428458843645954</v>
      </c>
      <c r="L134" s="30">
        <f t="shared" si="17"/>
        <v>29.072385121473534</v>
      </c>
      <c r="M134" s="14">
        <f t="shared" si="22"/>
        <v>19.028710731115787</v>
      </c>
      <c r="N134" s="6"/>
      <c r="O134" s="7">
        <f t="shared" si="23"/>
        <v>24.616330670871339</v>
      </c>
      <c r="P134" s="7"/>
      <c r="Q134" s="43">
        <f t="shared" si="24"/>
        <v>-7.7324654335102216E-3</v>
      </c>
      <c r="R134" s="21">
        <f t="shared" si="20"/>
        <v>1.0036092794823186</v>
      </c>
      <c r="S134" s="21">
        <f t="shared" si="21"/>
        <v>2.4418649924415798</v>
      </c>
      <c r="T134" s="36">
        <f t="shared" si="25"/>
        <v>4.0279351615211789E-2</v>
      </c>
      <c r="U134" s="36">
        <f t="shared" si="26"/>
        <v>5.7281368771541885E-2</v>
      </c>
      <c r="V134" s="36">
        <f t="shared" si="27"/>
        <v>-1.7002017156330096E-2</v>
      </c>
      <c r="Y134" s="34"/>
      <c r="Z134" s="34"/>
    </row>
    <row r="135" spans="1:26" x14ac:dyDescent="0.2">
      <c r="A135" s="1">
        <v>1881.07</v>
      </c>
      <c r="B135" s="58">
        <v>6.35</v>
      </c>
      <c r="C135" s="4">
        <v>0.29499999999999998</v>
      </c>
      <c r="D135" s="11">
        <v>0.46079999999999999</v>
      </c>
      <c r="E135" s="11">
        <v>9.6096694209999995</v>
      </c>
      <c r="F135" s="4">
        <f t="shared" si="18"/>
        <v>1881.5416666666572</v>
      </c>
      <c r="G135" s="21">
        <f>G129*6/12+G141*6/12</f>
        <v>3.66</v>
      </c>
      <c r="H135" s="4">
        <f t="shared" si="14"/>
        <v>208.60500628869659</v>
      </c>
      <c r="I135" s="4">
        <f t="shared" si="15"/>
        <v>9.6910987173488987</v>
      </c>
      <c r="J135" s="30">
        <f t="shared" si="19"/>
        <v>394.60348928152814</v>
      </c>
      <c r="K135" s="4">
        <f t="shared" si="16"/>
        <v>15.137824708319904</v>
      </c>
      <c r="L135" s="30">
        <f t="shared" si="17"/>
        <v>28.635163442665853</v>
      </c>
      <c r="M135" s="14">
        <f t="shared" si="22"/>
        <v>18.116367187389741</v>
      </c>
      <c r="N135" s="6"/>
      <c r="O135" s="7">
        <f t="shared" si="23"/>
        <v>23.397455434510476</v>
      </c>
      <c r="P135" s="7"/>
      <c r="Q135" s="43">
        <f t="shared" si="24"/>
        <v>-4.0478721406956922E-3</v>
      </c>
      <c r="R135" s="21">
        <f t="shared" si="20"/>
        <v>1.0036038969807477</v>
      </c>
      <c r="S135" s="21">
        <f t="shared" si="21"/>
        <v>2.4264297656938569</v>
      </c>
      <c r="T135" s="36">
        <f t="shared" si="25"/>
        <v>4.4567268499420054E-2</v>
      </c>
      <c r="U135" s="36">
        <f t="shared" si="26"/>
        <v>5.9584011133140269E-2</v>
      </c>
      <c r="V135" s="36">
        <f t="shared" si="27"/>
        <v>-1.5016742633720215E-2</v>
      </c>
      <c r="Y135" s="34"/>
      <c r="Z135" s="34"/>
    </row>
    <row r="136" spans="1:26" x14ac:dyDescent="0.2">
      <c r="A136" s="1">
        <v>1881.08</v>
      </c>
      <c r="B136" s="58">
        <v>6.2</v>
      </c>
      <c r="C136" s="4">
        <v>0.3</v>
      </c>
      <c r="D136" s="11">
        <v>0.45669999999999999</v>
      </c>
      <c r="E136" s="11">
        <v>9.8000000000000007</v>
      </c>
      <c r="F136" s="4">
        <f t="shared" si="18"/>
        <v>1881.6249999999905</v>
      </c>
      <c r="G136" s="21">
        <f>G129*5/12+G141*7/12</f>
        <v>3.6533333333333333</v>
      </c>
      <c r="H136" s="4">
        <f t="shared" si="14"/>
        <v>199.72161224489798</v>
      </c>
      <c r="I136" s="4">
        <f t="shared" si="15"/>
        <v>9.6639489795918383</v>
      </c>
      <c r="J136" s="30">
        <f t="shared" si="19"/>
        <v>379.32277920929698</v>
      </c>
      <c r="K136" s="4">
        <f t="shared" si="16"/>
        <v>14.711751663265309</v>
      </c>
      <c r="L136" s="30">
        <f t="shared" si="17"/>
        <v>27.941405365304185</v>
      </c>
      <c r="M136" s="14">
        <f t="shared" si="22"/>
        <v>17.286243553973449</v>
      </c>
      <c r="N136" s="6"/>
      <c r="O136" s="7">
        <f t="shared" si="23"/>
        <v>22.294300579943194</v>
      </c>
      <c r="P136" s="7"/>
      <c r="Q136" s="43">
        <f t="shared" si="24"/>
        <v>2.1436052233798214E-3</v>
      </c>
      <c r="R136" s="21">
        <f t="shared" si="20"/>
        <v>1.0035985145541462</v>
      </c>
      <c r="S136" s="21">
        <f t="shared" si="21"/>
        <v>2.3878796596676124</v>
      </c>
      <c r="T136" s="36">
        <f t="shared" si="25"/>
        <v>5.2557110986098943E-2</v>
      </c>
      <c r="U136" s="36">
        <f t="shared" si="26"/>
        <v>6.1615833877553872E-2</v>
      </c>
      <c r="V136" s="36">
        <f t="shared" si="27"/>
        <v>-9.0587228914549289E-3</v>
      </c>
      <c r="Y136" s="34"/>
      <c r="Z136" s="34"/>
    </row>
    <row r="137" spans="1:26" x14ac:dyDescent="0.2">
      <c r="A137" s="1">
        <v>1881.09</v>
      </c>
      <c r="B137" s="58">
        <v>6.25</v>
      </c>
      <c r="C137" s="4">
        <v>0.30499999999999999</v>
      </c>
      <c r="D137" s="11">
        <v>0.45250000000000001</v>
      </c>
      <c r="E137" s="11">
        <v>10.180580170000001</v>
      </c>
      <c r="F137" s="4">
        <f t="shared" si="18"/>
        <v>1881.7083333333237</v>
      </c>
      <c r="G137" s="21">
        <f>G129*4/12+G141*8/12</f>
        <v>3.6466666666666669</v>
      </c>
      <c r="H137" s="4">
        <f t="shared" si="14"/>
        <v>193.80587521074455</v>
      </c>
      <c r="I137" s="4">
        <f t="shared" si="15"/>
        <v>9.4577267102843336</v>
      </c>
      <c r="J137" s="30">
        <f t="shared" si="19"/>
        <v>369.58415924085534</v>
      </c>
      <c r="K137" s="4">
        <f t="shared" si="16"/>
        <v>14.031545365257905</v>
      </c>
      <c r="L137" s="30">
        <f t="shared" si="17"/>
        <v>26.757893129037924</v>
      </c>
      <c r="M137" s="14">
        <f t="shared" si="22"/>
        <v>16.724836648772907</v>
      </c>
      <c r="N137" s="6"/>
      <c r="O137" s="7">
        <f t="shared" si="23"/>
        <v>21.54278402265043</v>
      </c>
      <c r="P137" s="7"/>
      <c r="Q137" s="43">
        <f t="shared" si="24"/>
        <v>5.5640506219197111E-3</v>
      </c>
      <c r="R137" s="21">
        <f t="shared" si="20"/>
        <v>1.0035931322025515</v>
      </c>
      <c r="S137" s="21">
        <f t="shared" si="21"/>
        <v>2.3068852566080684</v>
      </c>
      <c r="T137" s="36">
        <f t="shared" si="25"/>
        <v>6.52507750753617E-2</v>
      </c>
      <c r="U137" s="36">
        <f t="shared" si="26"/>
        <v>6.6944701713953059E-2</v>
      </c>
      <c r="V137" s="36">
        <f t="shared" si="27"/>
        <v>-1.6939266385913587E-3</v>
      </c>
      <c r="Y137" s="34"/>
      <c r="Z137" s="34"/>
    </row>
    <row r="138" spans="1:26" x14ac:dyDescent="0.2">
      <c r="A138" s="1">
        <v>1881.1</v>
      </c>
      <c r="B138" s="58">
        <v>6.15</v>
      </c>
      <c r="C138" s="4">
        <v>0.31</v>
      </c>
      <c r="D138" s="11">
        <v>0.44829999999999998</v>
      </c>
      <c r="E138" s="11">
        <v>10.275745450000001</v>
      </c>
      <c r="F138" s="4">
        <f t="shared" si="18"/>
        <v>1881.791666666657</v>
      </c>
      <c r="G138" s="21">
        <f>G129*3/12+G141*9/12</f>
        <v>3.64</v>
      </c>
      <c r="H138" s="4">
        <f t="shared" ref="H138:H201" si="28">B138*$E$1858/E138</f>
        <v>188.93883265666148</v>
      </c>
      <c r="I138" s="4">
        <f t="shared" ref="I138:I201" si="29">C138*$E$1858/E138</f>
        <v>9.5237460363520423</v>
      </c>
      <c r="J138" s="30">
        <f t="shared" si="19"/>
        <v>361.81626767032975</v>
      </c>
      <c r="K138" s="4">
        <f t="shared" ref="K138:K201" si="30">D138*$E$1858/E138</f>
        <v>13.772565639021353</v>
      </c>
      <c r="L138" s="30">
        <f t="shared" ref="L138:L201" si="31">K138*(J138/H138)</f>
        <v>26.374346796196551</v>
      </c>
      <c r="M138" s="14">
        <f t="shared" si="22"/>
        <v>16.261989411181354</v>
      </c>
      <c r="N138" s="6"/>
      <c r="O138" s="7">
        <f t="shared" si="23"/>
        <v>20.927319306516612</v>
      </c>
      <c r="P138" s="7"/>
      <c r="Q138" s="43">
        <f t="shared" si="24"/>
        <v>6.7240357476537338E-3</v>
      </c>
      <c r="R138" s="21">
        <f t="shared" si="20"/>
        <v>1.0035877499260009</v>
      </c>
      <c r="S138" s="21">
        <f t="shared" si="21"/>
        <v>2.2937330112418839</v>
      </c>
      <c r="T138" s="36">
        <f t="shared" si="25"/>
        <v>6.7882600876726373E-2</v>
      </c>
      <c r="U138" s="36">
        <f t="shared" si="26"/>
        <v>6.7890115979221566E-2</v>
      </c>
      <c r="V138" s="36">
        <f t="shared" si="27"/>
        <v>-7.5151024951924938E-6</v>
      </c>
      <c r="Y138" s="34"/>
      <c r="Z138" s="34"/>
    </row>
    <row r="139" spans="1:26" x14ac:dyDescent="0.2">
      <c r="A139" s="1">
        <v>1881.11</v>
      </c>
      <c r="B139" s="58">
        <v>6.19</v>
      </c>
      <c r="C139" s="4">
        <v>0.315</v>
      </c>
      <c r="D139" s="11">
        <v>0.44419999999999998</v>
      </c>
      <c r="E139" s="11">
        <v>10.180580170000001</v>
      </c>
      <c r="F139" s="4">
        <f t="shared" ref="F139:F202" si="32">F138+1/12</f>
        <v>1881.8749999999902</v>
      </c>
      <c r="G139" s="21">
        <f>G129*2/12+G141*10/12</f>
        <v>3.6333333333333337</v>
      </c>
      <c r="H139" s="4">
        <f t="shared" si="28"/>
        <v>191.9453388087214</v>
      </c>
      <c r="I139" s="4">
        <f t="shared" si="29"/>
        <v>9.7678161106215242</v>
      </c>
      <c r="J139" s="30">
        <f t="shared" ref="J139:J202" si="33">J138*((H139+(I139/12))/H138)</f>
        <v>369.13247531594243</v>
      </c>
      <c r="K139" s="4">
        <f t="shared" si="30"/>
        <v>13.774171162978035</v>
      </c>
      <c r="L139" s="30">
        <f t="shared" si="31"/>
        <v>26.489280377276515</v>
      </c>
      <c r="M139" s="14">
        <f t="shared" si="22"/>
        <v>16.478642316644873</v>
      </c>
      <c r="N139" s="6"/>
      <c r="O139" s="7">
        <f t="shared" si="23"/>
        <v>21.189774650457178</v>
      </c>
      <c r="P139" s="7"/>
      <c r="Q139" s="43">
        <f t="shared" si="24"/>
        <v>5.0693073656584223E-3</v>
      </c>
      <c r="R139" s="21">
        <f t="shared" ref="R139:R202" si="34">((G139/G140+G139/1200+((1+G140/1200)^(-119))*(1-G139/G140)))</f>
        <v>1.0035823677245315</v>
      </c>
      <c r="S139" s="21">
        <f t="shared" ref="S139:S202" si="35">S138*R138*E138/E139</f>
        <v>2.3234804663770237</v>
      </c>
      <c r="T139" s="36">
        <f t="shared" si="25"/>
        <v>6.5847343483768306E-2</v>
      </c>
      <c r="U139" s="36">
        <f t="shared" si="26"/>
        <v>6.8192546948356636E-2</v>
      </c>
      <c r="V139" s="36">
        <f t="shared" si="27"/>
        <v>-2.3452034645883302E-3</v>
      </c>
      <c r="Y139" s="34"/>
      <c r="Z139" s="34"/>
    </row>
    <row r="140" spans="1:26" x14ac:dyDescent="0.2">
      <c r="A140" s="1">
        <v>1881.12</v>
      </c>
      <c r="B140" s="58">
        <v>6.01</v>
      </c>
      <c r="C140" s="4">
        <v>0.32</v>
      </c>
      <c r="D140" s="11">
        <v>0.44</v>
      </c>
      <c r="E140" s="11">
        <v>10.180580170000001</v>
      </c>
      <c r="F140" s="4">
        <f t="shared" si="32"/>
        <v>1881.9583333333235</v>
      </c>
      <c r="G140" s="21">
        <f>G129*1/12+G141*11/12</f>
        <v>3.6266666666666669</v>
      </c>
      <c r="H140" s="4">
        <f t="shared" si="28"/>
        <v>186.36372960265194</v>
      </c>
      <c r="I140" s="4">
        <f t="shared" si="29"/>
        <v>9.9228608107901195</v>
      </c>
      <c r="J140" s="30">
        <f t="shared" si="33"/>
        <v>359.98864447882153</v>
      </c>
      <c r="K140" s="4">
        <f t="shared" si="30"/>
        <v>13.643933614836415</v>
      </c>
      <c r="L140" s="30">
        <f t="shared" si="31"/>
        <v>26.35524185868244</v>
      </c>
      <c r="M140" s="14">
        <f t="shared" si="22"/>
        <v>15.95875420610508</v>
      </c>
      <c r="N140" s="6"/>
      <c r="O140" s="7">
        <f t="shared" si="23"/>
        <v>20.509855894384799</v>
      </c>
      <c r="P140" s="7"/>
      <c r="Q140" s="43">
        <f t="shared" si="24"/>
        <v>4.8775071089471045E-3</v>
      </c>
      <c r="R140" s="21">
        <f t="shared" si="34"/>
        <v>1.0035769855981806</v>
      </c>
      <c r="S140" s="21">
        <f t="shared" si="35"/>
        <v>2.3318040278083521</v>
      </c>
      <c r="T140" s="36">
        <f t="shared" si="25"/>
        <v>7.2099449277684524E-2</v>
      </c>
      <c r="U140" s="36">
        <f t="shared" si="26"/>
        <v>6.8145621975638226E-2</v>
      </c>
      <c r="V140" s="36">
        <f t="shared" si="27"/>
        <v>3.9538273020462977E-3</v>
      </c>
      <c r="Y140" s="34"/>
      <c r="Z140" s="34"/>
    </row>
    <row r="141" spans="1:26" x14ac:dyDescent="0.2">
      <c r="A141" s="1">
        <v>1882.01</v>
      </c>
      <c r="B141" s="58">
        <v>5.92</v>
      </c>
      <c r="C141" s="4">
        <v>0.32</v>
      </c>
      <c r="D141" s="11">
        <v>0.43919999999999998</v>
      </c>
      <c r="E141" s="11">
        <v>10.180580170000001</v>
      </c>
      <c r="F141" s="4">
        <f t="shared" si="32"/>
        <v>1882.0416666666567</v>
      </c>
      <c r="G141" s="21">
        <v>3.62</v>
      </c>
      <c r="H141" s="4">
        <f t="shared" si="28"/>
        <v>183.57292499961721</v>
      </c>
      <c r="I141" s="4">
        <f t="shared" si="29"/>
        <v>9.9228608107901195</v>
      </c>
      <c r="J141" s="30">
        <f t="shared" si="33"/>
        <v>356.19508693855659</v>
      </c>
      <c r="K141" s="4">
        <f t="shared" si="30"/>
        <v>13.619126462809438</v>
      </c>
      <c r="L141" s="30">
        <f t="shared" si="31"/>
        <v>26.425824693144264</v>
      </c>
      <c r="M141" s="14">
        <f t="shared" si="22"/>
        <v>15.678764160028743</v>
      </c>
      <c r="N141" s="6"/>
      <c r="O141" s="7">
        <f t="shared" si="23"/>
        <v>20.14205377538325</v>
      </c>
      <c r="P141" s="7"/>
      <c r="Q141" s="43">
        <f t="shared" si="24"/>
        <v>6.0631781355543687E-3</v>
      </c>
      <c r="R141" s="21">
        <f t="shared" si="34"/>
        <v>1.0029473239550168</v>
      </c>
      <c r="S141" s="21">
        <f t="shared" si="35"/>
        <v>2.3401448572336023</v>
      </c>
      <c r="T141" s="36">
        <f t="shared" si="25"/>
        <v>7.8324813670879845E-2</v>
      </c>
      <c r="U141" s="36">
        <f t="shared" si="26"/>
        <v>7.0841489005616154E-2</v>
      </c>
      <c r="V141" s="36">
        <f t="shared" si="27"/>
        <v>7.4833246652636909E-3</v>
      </c>
      <c r="Y141" s="34"/>
      <c r="Z141" s="34"/>
    </row>
    <row r="142" spans="1:26" x14ac:dyDescent="0.2">
      <c r="A142" s="1">
        <v>1882.02</v>
      </c>
      <c r="B142" s="58">
        <v>5.79</v>
      </c>
      <c r="C142" s="4">
        <v>0.32</v>
      </c>
      <c r="D142" s="11">
        <v>0.43830000000000002</v>
      </c>
      <c r="E142" s="11">
        <v>10.275745450000001</v>
      </c>
      <c r="F142" s="4">
        <f t="shared" si="32"/>
        <v>1882.12499999999</v>
      </c>
      <c r="G142" s="21">
        <f>G141*11/12+G153*1/12</f>
        <v>3.6208333333333336</v>
      </c>
      <c r="H142" s="4">
        <f t="shared" si="28"/>
        <v>177.87899854993006</v>
      </c>
      <c r="I142" s="4">
        <f t="shared" si="29"/>
        <v>9.830963650427913</v>
      </c>
      <c r="J142" s="30">
        <f t="shared" si="33"/>
        <v>346.73651955581835</v>
      </c>
      <c r="K142" s="4">
        <f t="shared" si="30"/>
        <v>13.465348024945484</v>
      </c>
      <c r="L142" s="30">
        <f t="shared" si="31"/>
        <v>26.247774874147705</v>
      </c>
      <c r="M142" s="14">
        <f t="shared" si="22"/>
        <v>15.153861528363038</v>
      </c>
      <c r="N142" s="6"/>
      <c r="O142" s="7">
        <f t="shared" si="23"/>
        <v>19.462129672651713</v>
      </c>
      <c r="P142" s="7"/>
      <c r="Q142" s="43">
        <f t="shared" si="24"/>
        <v>9.1749223696453788E-3</v>
      </c>
      <c r="R142" s="21">
        <f t="shared" si="34"/>
        <v>1.0029480211096595</v>
      </c>
      <c r="S142" s="21">
        <f t="shared" si="35"/>
        <v>2.3253057002951274</v>
      </c>
      <c r="T142" s="36">
        <f t="shared" si="25"/>
        <v>8.1790936593133301E-2</v>
      </c>
      <c r="U142" s="36">
        <f t="shared" si="26"/>
        <v>7.1732676963995434E-2</v>
      </c>
      <c r="V142" s="36">
        <f t="shared" si="27"/>
        <v>1.0058259629137867E-2</v>
      </c>
      <c r="Y142" s="34"/>
      <c r="Z142" s="34"/>
    </row>
    <row r="143" spans="1:26" x14ac:dyDescent="0.2">
      <c r="A143" s="1">
        <v>1882.03</v>
      </c>
      <c r="B143" s="58">
        <v>5.78</v>
      </c>
      <c r="C143" s="4">
        <v>0.32</v>
      </c>
      <c r="D143" s="11">
        <v>0.4375</v>
      </c>
      <c r="E143" s="11">
        <v>10.275745450000001</v>
      </c>
      <c r="F143" s="4">
        <f t="shared" si="32"/>
        <v>1882.2083333333233</v>
      </c>
      <c r="G143" s="21">
        <f>G141*10/12+G153*2/12</f>
        <v>3.621666666666667</v>
      </c>
      <c r="H143" s="4">
        <f t="shared" si="28"/>
        <v>177.57178093585418</v>
      </c>
      <c r="I143" s="4">
        <f t="shared" si="29"/>
        <v>9.830963650427913</v>
      </c>
      <c r="J143" s="30">
        <f t="shared" si="33"/>
        <v>347.73460970998013</v>
      </c>
      <c r="K143" s="4">
        <f t="shared" si="30"/>
        <v>13.440770615819412</v>
      </c>
      <c r="L143" s="30">
        <f t="shared" si="31"/>
        <v>26.320742516975141</v>
      </c>
      <c r="M143" s="14">
        <f t="shared" si="22"/>
        <v>15.091670299486742</v>
      </c>
      <c r="N143" s="6"/>
      <c r="O143" s="7">
        <f t="shared" si="23"/>
        <v>19.377440588099788</v>
      </c>
      <c r="P143" s="7"/>
      <c r="Q143" s="43">
        <f t="shared" si="24"/>
        <v>7.9781280657485812E-3</v>
      </c>
      <c r="R143" s="21">
        <f t="shared" si="34"/>
        <v>1.0029487182641554</v>
      </c>
      <c r="S143" s="21">
        <f t="shared" si="35"/>
        <v>2.3321607505860089</v>
      </c>
      <c r="T143" s="36">
        <f t="shared" si="25"/>
        <v>8.5867023255433939E-2</v>
      </c>
      <c r="U143" s="36">
        <f t="shared" si="26"/>
        <v>7.4452106489965031E-2</v>
      </c>
      <c r="V143" s="36">
        <f t="shared" si="27"/>
        <v>1.1414916765468908E-2</v>
      </c>
      <c r="Y143" s="34"/>
      <c r="Z143" s="34"/>
    </row>
    <row r="144" spans="1:26" x14ac:dyDescent="0.2">
      <c r="A144" s="1">
        <v>1882.04</v>
      </c>
      <c r="B144" s="58">
        <v>5.78</v>
      </c>
      <c r="C144" s="4">
        <v>0.32</v>
      </c>
      <c r="D144" s="11">
        <v>0.43669999999999998</v>
      </c>
      <c r="E144" s="11">
        <v>10.370910739999999</v>
      </c>
      <c r="F144" s="4">
        <f t="shared" si="32"/>
        <v>1882.2916666666565</v>
      </c>
      <c r="G144" s="21">
        <f>G141*9/12+G153*3/12</f>
        <v>3.6225000000000001</v>
      </c>
      <c r="H144" s="4">
        <f t="shared" si="28"/>
        <v>175.94235123076575</v>
      </c>
      <c r="I144" s="4">
        <f t="shared" si="29"/>
        <v>9.7407530093157497</v>
      </c>
      <c r="J144" s="30">
        <f t="shared" si="33"/>
        <v>346.13332661823233</v>
      </c>
      <c r="K144" s="4">
        <f t="shared" si="30"/>
        <v>13.293083872400587</v>
      </c>
      <c r="L144" s="30">
        <f t="shared" si="31"/>
        <v>26.151630403837721</v>
      </c>
      <c r="M144" s="14">
        <f t="shared" si="22"/>
        <v>14.916997168375302</v>
      </c>
      <c r="N144" s="6"/>
      <c r="O144" s="7">
        <f t="shared" si="23"/>
        <v>19.149099336903021</v>
      </c>
      <c r="P144" s="7"/>
      <c r="Q144" s="43">
        <f t="shared" si="24"/>
        <v>7.4981727357587777E-3</v>
      </c>
      <c r="R144" s="21">
        <f t="shared" si="34"/>
        <v>1.0029494154185046</v>
      </c>
      <c r="S144" s="21">
        <f t="shared" si="35"/>
        <v>2.317574217329899</v>
      </c>
      <c r="T144" s="36">
        <f t="shared" si="25"/>
        <v>8.8000811534221235E-2</v>
      </c>
      <c r="U144" s="36">
        <f t="shared" si="26"/>
        <v>7.6783745334904951E-2</v>
      </c>
      <c r="V144" s="36">
        <f t="shared" si="27"/>
        <v>1.1217066199316283E-2</v>
      </c>
      <c r="Y144" s="34"/>
      <c r="Z144" s="34"/>
    </row>
    <row r="145" spans="1:26" x14ac:dyDescent="0.2">
      <c r="A145" s="1">
        <v>1882.05</v>
      </c>
      <c r="B145" s="58">
        <v>5.71</v>
      </c>
      <c r="C145" s="4">
        <v>0.32</v>
      </c>
      <c r="D145" s="11">
        <v>0.43580000000000002</v>
      </c>
      <c r="E145" s="11">
        <v>10.465995039999999</v>
      </c>
      <c r="F145" s="4">
        <f t="shared" si="32"/>
        <v>1882.3749999999898</v>
      </c>
      <c r="G145" s="21">
        <f>G141*8/12+G153*4/12</f>
        <v>3.6233333333333335</v>
      </c>
      <c r="H145" s="4">
        <f t="shared" si="28"/>
        <v>172.23247126629639</v>
      </c>
      <c r="I145" s="4">
        <f t="shared" si="29"/>
        <v>9.6522575841006724</v>
      </c>
      <c r="J145" s="30">
        <f t="shared" si="33"/>
        <v>340.41725493808127</v>
      </c>
      <c r="K145" s="4">
        <f t="shared" si="30"/>
        <v>13.145168297347107</v>
      </c>
      <c r="L145" s="30">
        <f t="shared" si="31"/>
        <v>25.981408003855666</v>
      </c>
      <c r="M145" s="14">
        <f t="shared" si="22"/>
        <v>14.567103202191758</v>
      </c>
      <c r="N145" s="6"/>
      <c r="O145" s="7">
        <f t="shared" si="23"/>
        <v>18.698420500259161</v>
      </c>
      <c r="P145" s="7"/>
      <c r="Q145" s="43">
        <f t="shared" si="24"/>
        <v>9.9918347756730655E-3</v>
      </c>
      <c r="R145" s="21">
        <f t="shared" si="34"/>
        <v>1.0029501125727069</v>
      </c>
      <c r="S145" s="21">
        <f t="shared" si="35"/>
        <v>2.3032922810258158</v>
      </c>
      <c r="T145" s="36">
        <f t="shared" si="25"/>
        <v>9.0185722671140223E-2</v>
      </c>
      <c r="U145" s="36">
        <f t="shared" si="26"/>
        <v>7.7664059676380237E-2</v>
      </c>
      <c r="V145" s="36">
        <f t="shared" si="27"/>
        <v>1.2521662994759986E-2</v>
      </c>
      <c r="Y145" s="34"/>
      <c r="Z145" s="34"/>
    </row>
    <row r="146" spans="1:26" x14ac:dyDescent="0.2">
      <c r="A146" s="1">
        <v>1882.06</v>
      </c>
      <c r="B146" s="58">
        <v>5.68</v>
      </c>
      <c r="C146" s="4">
        <v>0.32</v>
      </c>
      <c r="D146" s="11">
        <v>0.435</v>
      </c>
      <c r="E146" s="11">
        <v>10.56116033</v>
      </c>
      <c r="F146" s="4">
        <f t="shared" si="32"/>
        <v>1882.458333333323</v>
      </c>
      <c r="G146" s="21">
        <f>G141*7/12+G153*5/12</f>
        <v>3.6241666666666665</v>
      </c>
      <c r="H146" s="4">
        <f t="shared" si="28"/>
        <v>169.78376087204049</v>
      </c>
      <c r="I146" s="4">
        <f t="shared" si="29"/>
        <v>9.5652823026501697</v>
      </c>
      <c r="J146" s="30">
        <f t="shared" si="33"/>
        <v>337.15286270277323</v>
      </c>
      <c r="K146" s="4">
        <f t="shared" si="30"/>
        <v>13.002805630165074</v>
      </c>
      <c r="L146" s="30">
        <f t="shared" si="31"/>
        <v>25.820685787976476</v>
      </c>
      <c r="M146" s="14">
        <f t="shared" si="22"/>
        <v>14.327404890131668</v>
      </c>
      <c r="N146" s="6"/>
      <c r="O146" s="7">
        <f t="shared" si="23"/>
        <v>18.390197818723429</v>
      </c>
      <c r="P146" s="7"/>
      <c r="Q146" s="43">
        <f t="shared" si="24"/>
        <v>1.2729276253183271E-2</v>
      </c>
      <c r="R146" s="21">
        <f t="shared" si="34"/>
        <v>1.0029508097267625</v>
      </c>
      <c r="S146" s="21">
        <f t="shared" si="35"/>
        <v>2.2892713462933485</v>
      </c>
      <c r="T146" s="36">
        <f t="shared" si="25"/>
        <v>9.1024269459491602E-2</v>
      </c>
      <c r="U146" s="36">
        <f t="shared" si="26"/>
        <v>7.8538130082240531E-2</v>
      </c>
      <c r="V146" s="36">
        <f t="shared" si="27"/>
        <v>1.2486139377251071E-2</v>
      </c>
      <c r="Y146" s="34"/>
      <c r="Z146" s="34"/>
    </row>
    <row r="147" spans="1:26" x14ac:dyDescent="0.2">
      <c r="A147" s="1">
        <v>1882.07</v>
      </c>
      <c r="B147" s="58">
        <v>6</v>
      </c>
      <c r="C147" s="4">
        <v>0.32</v>
      </c>
      <c r="D147" s="11">
        <v>0.43419999999999997</v>
      </c>
      <c r="E147" s="11">
        <v>10.465995039999999</v>
      </c>
      <c r="F147" s="4">
        <f t="shared" si="32"/>
        <v>1882.5416666666563</v>
      </c>
      <c r="G147" s="21">
        <f>G141*6/12+G153*6/12</f>
        <v>3.625</v>
      </c>
      <c r="H147" s="4">
        <f t="shared" si="28"/>
        <v>180.97982970188764</v>
      </c>
      <c r="I147" s="4">
        <f t="shared" si="29"/>
        <v>9.6522575841006724</v>
      </c>
      <c r="J147" s="30">
        <f t="shared" si="33"/>
        <v>360.98304033119535</v>
      </c>
      <c r="K147" s="4">
        <f t="shared" si="30"/>
        <v>13.096907009426602</v>
      </c>
      <c r="L147" s="30">
        <f t="shared" si="31"/>
        <v>26.123139351967502</v>
      </c>
      <c r="M147" s="14">
        <f t="shared" si="22"/>
        <v>15.240559761217824</v>
      </c>
      <c r="N147" s="6"/>
      <c r="O147" s="7">
        <f t="shared" si="23"/>
        <v>19.557024129217115</v>
      </c>
      <c r="P147" s="7"/>
      <c r="Q147" s="43">
        <f t="shared" si="24"/>
        <v>9.0931419186627213E-3</v>
      </c>
      <c r="R147" s="21">
        <f t="shared" si="34"/>
        <v>1.0029515068806714</v>
      </c>
      <c r="S147" s="21">
        <f t="shared" si="35"/>
        <v>2.3169038804771618</v>
      </c>
      <c r="T147" s="36">
        <f t="shared" si="25"/>
        <v>8.1088598385693045E-2</v>
      </c>
      <c r="U147" s="36">
        <f t="shared" si="26"/>
        <v>7.45920020030304E-2</v>
      </c>
      <c r="V147" s="36">
        <f t="shared" si="27"/>
        <v>6.4965963826626449E-3</v>
      </c>
      <c r="Y147" s="34"/>
      <c r="Z147" s="34"/>
    </row>
    <row r="148" spans="1:26" x14ac:dyDescent="0.2">
      <c r="A148" s="1">
        <v>1882.08</v>
      </c>
      <c r="B148" s="58">
        <v>6.18</v>
      </c>
      <c r="C148" s="4">
        <v>0.32</v>
      </c>
      <c r="D148" s="11">
        <v>0.43330000000000002</v>
      </c>
      <c r="E148" s="11">
        <v>10.56116033</v>
      </c>
      <c r="F148" s="4">
        <f t="shared" si="32"/>
        <v>1882.6249999999895</v>
      </c>
      <c r="G148" s="21">
        <f>G141*5/12+G153*7/12</f>
        <v>3.6258333333333335</v>
      </c>
      <c r="H148" s="4">
        <f t="shared" si="28"/>
        <v>184.72951446993142</v>
      </c>
      <c r="I148" s="4">
        <f t="shared" si="29"/>
        <v>9.5652823026501697</v>
      </c>
      <c r="J148" s="30">
        <f t="shared" si="33"/>
        <v>370.05208779259118</v>
      </c>
      <c r="K148" s="4">
        <f t="shared" si="30"/>
        <v>12.951990067932245</v>
      </c>
      <c r="L148" s="30">
        <f t="shared" si="31"/>
        <v>25.94556143050643</v>
      </c>
      <c r="M148" s="14">
        <f t="shared" si="22"/>
        <v>15.525429331463034</v>
      </c>
      <c r="N148" s="6"/>
      <c r="O148" s="7">
        <f t="shared" si="23"/>
        <v>19.913629768832692</v>
      </c>
      <c r="P148" s="7"/>
      <c r="Q148" s="43">
        <f t="shared" si="24"/>
        <v>8.0445140503407481E-3</v>
      </c>
      <c r="R148" s="21">
        <f t="shared" si="34"/>
        <v>1.0029522040344336</v>
      </c>
      <c r="S148" s="21">
        <f t="shared" si="35"/>
        <v>2.3028032886110448</v>
      </c>
      <c r="T148" s="36">
        <f t="shared" si="25"/>
        <v>7.8918475339219363E-2</v>
      </c>
      <c r="U148" s="36">
        <f t="shared" si="26"/>
        <v>7.4060927270700239E-2</v>
      </c>
      <c r="V148" s="36">
        <f t="shared" si="27"/>
        <v>4.8575480685191241E-3</v>
      </c>
      <c r="Y148" s="34"/>
      <c r="Z148" s="34"/>
    </row>
    <row r="149" spans="1:26" x14ac:dyDescent="0.2">
      <c r="A149" s="1">
        <v>1882.09</v>
      </c>
      <c r="B149" s="58">
        <v>6.24</v>
      </c>
      <c r="C149" s="4">
        <v>0.32</v>
      </c>
      <c r="D149" s="11">
        <v>0.4325</v>
      </c>
      <c r="E149" s="11">
        <v>10.275745450000001</v>
      </c>
      <c r="F149" s="4">
        <f t="shared" si="32"/>
        <v>1882.7083333333228</v>
      </c>
      <c r="G149" s="21">
        <f>G141*4/12+G153*8/12</f>
        <v>3.6266666666666669</v>
      </c>
      <c r="H149" s="4">
        <f t="shared" si="28"/>
        <v>191.70379118334432</v>
      </c>
      <c r="I149" s="4">
        <f t="shared" si="29"/>
        <v>9.830963650427913</v>
      </c>
      <c r="J149" s="30">
        <f t="shared" si="33"/>
        <v>385.66415562541687</v>
      </c>
      <c r="K149" s="4">
        <f t="shared" si="30"/>
        <v>13.287161808781477</v>
      </c>
      <c r="L149" s="30">
        <f t="shared" si="31"/>
        <v>26.730728735255255</v>
      </c>
      <c r="M149" s="14">
        <f t="shared" si="22"/>
        <v>16.081106624462318</v>
      </c>
      <c r="N149" s="6"/>
      <c r="O149" s="7">
        <f t="shared" si="23"/>
        <v>20.617194705981767</v>
      </c>
      <c r="P149" s="7"/>
      <c r="Q149" s="43">
        <f t="shared" si="24"/>
        <v>2.4137828797115637E-3</v>
      </c>
      <c r="R149" s="21">
        <f t="shared" si="34"/>
        <v>1.0029529011880489</v>
      </c>
      <c r="S149" s="21">
        <f t="shared" si="35"/>
        <v>2.3737521789893026</v>
      </c>
      <c r="T149" s="36">
        <f t="shared" si="25"/>
        <v>7.2144532924365512E-2</v>
      </c>
      <c r="U149" s="36">
        <f t="shared" si="26"/>
        <v>7.1024545572330622E-2</v>
      </c>
      <c r="V149" s="36">
        <f t="shared" si="27"/>
        <v>1.1199873520348902E-3</v>
      </c>
      <c r="Y149" s="34"/>
      <c r="Z149" s="34"/>
    </row>
    <row r="150" spans="1:26" x14ac:dyDescent="0.2">
      <c r="A150" s="1">
        <v>1882.1</v>
      </c>
      <c r="B150" s="58">
        <v>6.07</v>
      </c>
      <c r="C150" s="4">
        <v>0.32</v>
      </c>
      <c r="D150" s="11">
        <v>0.43169999999999997</v>
      </c>
      <c r="E150" s="11">
        <v>10.180580170000001</v>
      </c>
      <c r="F150" s="4">
        <f t="shared" si="32"/>
        <v>1882.7916666666561</v>
      </c>
      <c r="G150" s="21">
        <f>G141*3/12+G153*9/12</f>
        <v>3.6274999999999999</v>
      </c>
      <c r="H150" s="4">
        <f t="shared" si="28"/>
        <v>188.22426600467509</v>
      </c>
      <c r="I150" s="4">
        <f t="shared" si="29"/>
        <v>9.9228608107901195</v>
      </c>
      <c r="J150" s="30">
        <f t="shared" si="33"/>
        <v>380.3276910253752</v>
      </c>
      <c r="K150" s="4">
        <f t="shared" si="30"/>
        <v>13.386559412556545</v>
      </c>
      <c r="L150" s="30">
        <f t="shared" si="31"/>
        <v>27.049005636845877</v>
      </c>
      <c r="M150" s="14">
        <f t="shared" si="22"/>
        <v>15.755581030526555</v>
      </c>
      <c r="N150" s="6"/>
      <c r="O150" s="7">
        <f t="shared" si="23"/>
        <v>20.19232667927221</v>
      </c>
      <c r="P150" s="7"/>
      <c r="Q150" s="43">
        <f t="shared" si="24"/>
        <v>4.9450109153501148E-3</v>
      </c>
      <c r="R150" s="21">
        <f t="shared" si="34"/>
        <v>1.0029535983415176</v>
      </c>
      <c r="S150" s="21">
        <f t="shared" si="35"/>
        <v>2.4030163434652692</v>
      </c>
      <c r="T150" s="36">
        <f t="shared" si="25"/>
        <v>7.6154360316408098E-2</v>
      </c>
      <c r="U150" s="36">
        <f t="shared" si="26"/>
        <v>6.9931876531223347E-2</v>
      </c>
      <c r="V150" s="36">
        <f t="shared" si="27"/>
        <v>6.2224837851847514E-3</v>
      </c>
      <c r="Y150" s="34"/>
      <c r="Z150" s="34"/>
    </row>
    <row r="151" spans="1:26" x14ac:dyDescent="0.2">
      <c r="A151" s="1">
        <v>1882.11</v>
      </c>
      <c r="B151" s="58">
        <v>5.81</v>
      </c>
      <c r="C151" s="4">
        <v>0.32</v>
      </c>
      <c r="D151" s="11">
        <v>0.43080000000000002</v>
      </c>
      <c r="E151" s="11">
        <v>10.08541488</v>
      </c>
      <c r="F151" s="4">
        <f t="shared" si="32"/>
        <v>1882.8749999999893</v>
      </c>
      <c r="G151" s="21">
        <f>G141*2/12+G153*10/12</f>
        <v>3.6283333333333334</v>
      </c>
      <c r="H151" s="4">
        <f t="shared" si="28"/>
        <v>181.86193744366818</v>
      </c>
      <c r="I151" s="4">
        <f t="shared" si="29"/>
        <v>10.016492251630606</v>
      </c>
      <c r="J151" s="30">
        <f t="shared" si="33"/>
        <v>369.15852921506615</v>
      </c>
      <c r="K151" s="4">
        <f t="shared" si="30"/>
        <v>13.484702693757704</v>
      </c>
      <c r="L151" s="30">
        <f t="shared" si="31"/>
        <v>27.372374248855511</v>
      </c>
      <c r="M151" s="14">
        <f t="shared" si="22"/>
        <v>15.19267031316534</v>
      </c>
      <c r="N151" s="6"/>
      <c r="O151" s="7">
        <f t="shared" si="23"/>
        <v>19.466185805701741</v>
      </c>
      <c r="P151" s="7"/>
      <c r="Q151" s="43">
        <f t="shared" si="24"/>
        <v>3.5008618493167498E-3</v>
      </c>
      <c r="R151" s="21">
        <f t="shared" si="34"/>
        <v>1.0029542954948398</v>
      </c>
      <c r="S151" s="21">
        <f t="shared" si="35"/>
        <v>2.4328555595556973</v>
      </c>
      <c r="T151" s="36">
        <f t="shared" si="25"/>
        <v>7.6599919710658382E-2</v>
      </c>
      <c r="U151" s="36">
        <f t="shared" si="26"/>
        <v>6.6094865782868828E-2</v>
      </c>
      <c r="V151" s="36">
        <f t="shared" si="27"/>
        <v>1.0505053927789554E-2</v>
      </c>
      <c r="Y151" s="34"/>
      <c r="Z151" s="34"/>
    </row>
    <row r="152" spans="1:26" x14ac:dyDescent="0.2">
      <c r="A152" s="1">
        <v>1882.12</v>
      </c>
      <c r="B152" s="58">
        <v>5.84</v>
      </c>
      <c r="C152" s="4">
        <v>0.32</v>
      </c>
      <c r="D152" s="11">
        <v>0.43</v>
      </c>
      <c r="E152" s="11">
        <v>9.9903305790000001</v>
      </c>
      <c r="F152" s="4">
        <f t="shared" si="32"/>
        <v>1882.9583333333226</v>
      </c>
      <c r="G152" s="21">
        <f>G141*1/12+G153*11/12</f>
        <v>3.6291666666666669</v>
      </c>
      <c r="H152" s="4">
        <f t="shared" si="28"/>
        <v>184.54081628443382</v>
      </c>
      <c r="I152" s="4">
        <f t="shared" si="29"/>
        <v>10.111825549831989</v>
      </c>
      <c r="J152" s="30">
        <f t="shared" si="33"/>
        <v>376.30682649878457</v>
      </c>
      <c r="K152" s="4">
        <f t="shared" si="30"/>
        <v>13.587765582586737</v>
      </c>
      <c r="L152" s="30">
        <f t="shared" si="31"/>
        <v>27.707523183985852</v>
      </c>
      <c r="M152" s="14">
        <f t="shared" si="22"/>
        <v>15.382128332081969</v>
      </c>
      <c r="N152" s="6"/>
      <c r="O152" s="7">
        <f t="shared" si="23"/>
        <v>19.704614063292844</v>
      </c>
      <c r="P152" s="7"/>
      <c r="Q152" s="43">
        <f t="shared" si="24"/>
        <v>3.1815143101116411E-3</v>
      </c>
      <c r="R152" s="21">
        <f t="shared" si="34"/>
        <v>1.0029549926480152</v>
      </c>
      <c r="S152" s="21">
        <f t="shared" si="35"/>
        <v>2.4632663671671393</v>
      </c>
      <c r="T152" s="36">
        <f t="shared" si="25"/>
        <v>7.2413094622438168E-2</v>
      </c>
      <c r="U152" s="36">
        <f t="shared" si="26"/>
        <v>6.3652658861443445E-2</v>
      </c>
      <c r="V152" s="36">
        <f t="shared" si="27"/>
        <v>8.7604357609947225E-3</v>
      </c>
      <c r="Y152" s="34"/>
      <c r="Z152" s="34"/>
    </row>
    <row r="153" spans="1:26" x14ac:dyDescent="0.2">
      <c r="A153" s="1">
        <v>1883.01</v>
      </c>
      <c r="B153" s="58">
        <v>5.81</v>
      </c>
      <c r="C153" s="4">
        <v>0.32079999999999997</v>
      </c>
      <c r="D153" s="11">
        <v>0.42749999999999999</v>
      </c>
      <c r="E153" s="11">
        <v>9.9903305790000001</v>
      </c>
      <c r="F153" s="4">
        <f t="shared" si="32"/>
        <v>1883.0416666666558</v>
      </c>
      <c r="G153" s="21">
        <v>3.63</v>
      </c>
      <c r="H153" s="4">
        <f t="shared" si="28"/>
        <v>183.59283263913707</v>
      </c>
      <c r="I153" s="4">
        <f t="shared" si="29"/>
        <v>10.13710511370657</v>
      </c>
      <c r="J153" s="30">
        <f t="shared" si="33"/>
        <v>376.09633523738688</v>
      </c>
      <c r="K153" s="4">
        <f t="shared" si="30"/>
        <v>13.508766945478676</v>
      </c>
      <c r="L153" s="30">
        <f t="shared" si="31"/>
        <v>27.673181293284497</v>
      </c>
      <c r="M153" s="14">
        <f t="shared" si="22"/>
        <v>15.27025911909857</v>
      </c>
      <c r="N153" s="6"/>
      <c r="O153" s="7">
        <f t="shared" si="23"/>
        <v>19.556713466650184</v>
      </c>
      <c r="P153" s="7"/>
      <c r="Q153" s="43">
        <f t="shared" si="24"/>
        <v>3.6494449665530615E-3</v>
      </c>
      <c r="R153" s="21">
        <f t="shared" si="34"/>
        <v>1.0030943156162713</v>
      </c>
      <c r="S153" s="21">
        <f t="shared" si="35"/>
        <v>2.4705453011722214</v>
      </c>
      <c r="T153" s="36">
        <f t="shared" si="25"/>
        <v>7.0838011350810914E-2</v>
      </c>
      <c r="U153" s="36">
        <f t="shared" si="26"/>
        <v>5.9651685724352754E-2</v>
      </c>
      <c r="V153" s="36">
        <f t="shared" si="27"/>
        <v>1.118632562645816E-2</v>
      </c>
      <c r="Y153" s="34"/>
      <c r="Z153" s="34"/>
    </row>
    <row r="154" spans="1:26" x14ac:dyDescent="0.2">
      <c r="A154" s="1">
        <v>1883.02</v>
      </c>
      <c r="B154" s="58">
        <v>5.68</v>
      </c>
      <c r="C154" s="4">
        <v>0.32169999999999999</v>
      </c>
      <c r="D154" s="11">
        <v>0.42499999999999999</v>
      </c>
      <c r="E154" s="11">
        <v>10.08541488</v>
      </c>
      <c r="F154" s="4">
        <f t="shared" si="32"/>
        <v>1883.1249999999891</v>
      </c>
      <c r="G154" s="21">
        <f>G153*11/12+G165*1/12</f>
        <v>3.6291666666666669</v>
      </c>
      <c r="H154" s="4">
        <f t="shared" si="28"/>
        <v>177.79273746644327</v>
      </c>
      <c r="I154" s="4">
        <f t="shared" si="29"/>
        <v>10.069704866717393</v>
      </c>
      <c r="J154" s="30">
        <f t="shared" si="33"/>
        <v>365.93364939856843</v>
      </c>
      <c r="K154" s="4">
        <f t="shared" si="30"/>
        <v>13.303153771696898</v>
      </c>
      <c r="L154" s="30">
        <f t="shared" si="31"/>
        <v>27.380598766618235</v>
      </c>
      <c r="M154" s="14">
        <f t="shared" si="22"/>
        <v>14.757590146176218</v>
      </c>
      <c r="N154" s="6"/>
      <c r="O154" s="7">
        <f t="shared" si="23"/>
        <v>18.898222188468395</v>
      </c>
      <c r="P154" s="7"/>
      <c r="Q154" s="43">
        <f t="shared" si="24"/>
        <v>4.7305375556531276E-3</v>
      </c>
      <c r="R154" s="21">
        <f t="shared" si="34"/>
        <v>1.0030936238807047</v>
      </c>
      <c r="S154" s="21">
        <f t="shared" si="35"/>
        <v>2.4548258166309074</v>
      </c>
      <c r="T154" s="36">
        <f t="shared" si="25"/>
        <v>7.0953710792271529E-2</v>
      </c>
      <c r="U154" s="36">
        <f t="shared" si="26"/>
        <v>5.9426127509803583E-2</v>
      </c>
      <c r="V154" s="36">
        <f t="shared" si="27"/>
        <v>1.1527583282467946E-2</v>
      </c>
      <c r="Y154" s="34"/>
      <c r="Z154" s="34"/>
    </row>
    <row r="155" spans="1:26" x14ac:dyDescent="0.2">
      <c r="A155" s="1">
        <v>1883.03</v>
      </c>
      <c r="B155" s="58">
        <v>5.75</v>
      </c>
      <c r="C155" s="4">
        <v>0.32250000000000001</v>
      </c>
      <c r="D155" s="11">
        <v>0.42249999999999999</v>
      </c>
      <c r="E155" s="11">
        <v>9.9903305790000001</v>
      </c>
      <c r="F155" s="4">
        <f t="shared" si="32"/>
        <v>1883.2083333333223</v>
      </c>
      <c r="G155" s="21">
        <f>G153*10/12+G165*2/12</f>
        <v>3.6283333333333334</v>
      </c>
      <c r="H155" s="4">
        <f t="shared" si="28"/>
        <v>181.69686534854358</v>
      </c>
      <c r="I155" s="4">
        <f t="shared" si="29"/>
        <v>10.190824186940054</v>
      </c>
      <c r="J155" s="30">
        <f t="shared" si="33"/>
        <v>375.71703863497908</v>
      </c>
      <c r="K155" s="4">
        <f t="shared" si="30"/>
        <v>13.350769671262549</v>
      </c>
      <c r="L155" s="30">
        <f t="shared" si="31"/>
        <v>27.607034577961503</v>
      </c>
      <c r="M155" s="14">
        <f t="shared" si="22"/>
        <v>15.051254121401632</v>
      </c>
      <c r="N155" s="6"/>
      <c r="O155" s="7">
        <f t="shared" si="23"/>
        <v>19.273105236150066</v>
      </c>
      <c r="P155" s="7"/>
      <c r="Q155" s="43">
        <f t="shared" si="24"/>
        <v>2.4952795648935794E-3</v>
      </c>
      <c r="R155" s="21">
        <f t="shared" si="34"/>
        <v>1.0030929321452842</v>
      </c>
      <c r="S155" s="21">
        <f t="shared" si="35"/>
        <v>2.4858565356826419</v>
      </c>
      <c r="T155" s="36">
        <f t="shared" si="25"/>
        <v>6.716270953053316E-2</v>
      </c>
      <c r="U155" s="36">
        <f t="shared" si="26"/>
        <v>6.1016058027777653E-2</v>
      </c>
      <c r="V155" s="36">
        <f t="shared" si="27"/>
        <v>6.1466515027555069E-3</v>
      </c>
      <c r="Y155" s="34"/>
      <c r="Z155" s="34"/>
    </row>
    <row r="156" spans="1:26" x14ac:dyDescent="0.2">
      <c r="A156" s="1">
        <v>1883.04</v>
      </c>
      <c r="B156" s="58">
        <v>5.87</v>
      </c>
      <c r="C156" s="4">
        <v>0.32329999999999998</v>
      </c>
      <c r="D156" s="11">
        <v>0.42</v>
      </c>
      <c r="E156" s="11">
        <v>9.8951652889999995</v>
      </c>
      <c r="F156" s="4">
        <f t="shared" si="32"/>
        <v>1883.2916666666556</v>
      </c>
      <c r="G156" s="21">
        <f>G153*9/12+G165*3/12</f>
        <v>3.6274999999999999</v>
      </c>
      <c r="H156" s="4">
        <f t="shared" si="28"/>
        <v>187.27271105415494</v>
      </c>
      <c r="I156" s="4">
        <f t="shared" si="29"/>
        <v>10.314355619047408</v>
      </c>
      <c r="J156" s="30">
        <f t="shared" si="33"/>
        <v>389.02425866219914</v>
      </c>
      <c r="K156" s="4">
        <f t="shared" si="30"/>
        <v>13.399410330961683</v>
      </c>
      <c r="L156" s="30">
        <f t="shared" si="31"/>
        <v>27.834785117227195</v>
      </c>
      <c r="M156" s="14">
        <f t="shared" si="22"/>
        <v>15.482067222036669</v>
      </c>
      <c r="N156" s="6"/>
      <c r="O156" s="7">
        <f t="shared" si="23"/>
        <v>19.821692820458178</v>
      </c>
      <c r="P156" s="7"/>
      <c r="Q156" s="43">
        <f t="shared" si="24"/>
        <v>-2.7539500508166892E-4</v>
      </c>
      <c r="R156" s="21">
        <f t="shared" si="34"/>
        <v>1.0030922404100109</v>
      </c>
      <c r="S156" s="21">
        <f t="shared" si="35"/>
        <v>2.5175264230135626</v>
      </c>
      <c r="T156" s="36">
        <f t="shared" si="25"/>
        <v>6.5166438210077837E-2</v>
      </c>
      <c r="U156" s="36">
        <f t="shared" si="26"/>
        <v>6.1341614895081609E-2</v>
      </c>
      <c r="V156" s="36">
        <f t="shared" si="27"/>
        <v>3.8248233149962285E-3</v>
      </c>
      <c r="Y156" s="34"/>
      <c r="Z156" s="34"/>
    </row>
    <row r="157" spans="1:26" x14ac:dyDescent="0.2">
      <c r="A157" s="1">
        <v>1883.05</v>
      </c>
      <c r="B157" s="58">
        <v>5.77</v>
      </c>
      <c r="C157" s="4">
        <v>0.32419999999999999</v>
      </c>
      <c r="D157" s="11">
        <v>0.41749999999999998</v>
      </c>
      <c r="E157" s="11">
        <v>9.8000000000000007</v>
      </c>
      <c r="F157" s="4">
        <f t="shared" si="32"/>
        <v>1883.3749999999889</v>
      </c>
      <c r="G157" s="21">
        <f>G153*8/12+G165*4/12</f>
        <v>3.6266666666666669</v>
      </c>
      <c r="H157" s="4">
        <f t="shared" si="28"/>
        <v>185.86995204081634</v>
      </c>
      <c r="I157" s="4">
        <f t="shared" si="29"/>
        <v>10.443507530612246</v>
      </c>
      <c r="J157" s="30">
        <f t="shared" si="33"/>
        <v>387.91815799487659</v>
      </c>
      <c r="K157" s="4">
        <f t="shared" si="30"/>
        <v>13.448995663265309</v>
      </c>
      <c r="L157" s="30">
        <f t="shared" si="31"/>
        <v>28.06860155335546</v>
      </c>
      <c r="M157" s="14">
        <f t="shared" si="22"/>
        <v>15.335497637337063</v>
      </c>
      <c r="N157" s="6"/>
      <c r="O157" s="7">
        <f t="shared" si="23"/>
        <v>19.632642919503553</v>
      </c>
      <c r="P157" s="7"/>
      <c r="Q157" s="43">
        <f t="shared" si="24"/>
        <v>1.5315856185122295E-3</v>
      </c>
      <c r="R157" s="21">
        <f t="shared" si="34"/>
        <v>1.0030915486748841</v>
      </c>
      <c r="S157" s="21">
        <f t="shared" si="35"/>
        <v>2.5498338701624506</v>
      </c>
      <c r="T157" s="36">
        <f t="shared" si="25"/>
        <v>5.7396602854010714E-2</v>
      </c>
      <c r="U157" s="36">
        <f t="shared" si="26"/>
        <v>6.167323542397618E-2</v>
      </c>
      <c r="V157" s="36">
        <f t="shared" si="27"/>
        <v>-4.2766325699654661E-3</v>
      </c>
      <c r="Y157" s="34"/>
      <c r="Z157" s="34"/>
    </row>
    <row r="158" spans="1:26" x14ac:dyDescent="0.2">
      <c r="A158" s="1">
        <v>1883.06</v>
      </c>
      <c r="B158" s="58">
        <v>5.82</v>
      </c>
      <c r="C158" s="4">
        <v>0.32500000000000001</v>
      </c>
      <c r="D158" s="11">
        <v>0.41499999999999998</v>
      </c>
      <c r="E158" s="11">
        <v>9.5145851239999999</v>
      </c>
      <c r="F158" s="4">
        <f t="shared" si="32"/>
        <v>1883.4583333333221</v>
      </c>
      <c r="G158" s="21">
        <f>G153*7/12+G165*5/12</f>
        <v>3.6258333333333335</v>
      </c>
      <c r="H158" s="4">
        <f t="shared" si="28"/>
        <v>193.10458165595583</v>
      </c>
      <c r="I158" s="4">
        <f t="shared" si="29"/>
        <v>10.783331449860075</v>
      </c>
      <c r="J158" s="30">
        <f t="shared" si="33"/>
        <v>404.89256222497556</v>
      </c>
      <c r="K158" s="4">
        <f t="shared" si="30"/>
        <v>13.769484774436711</v>
      </c>
      <c r="L158" s="30">
        <f t="shared" si="31"/>
        <v>28.871205038378839</v>
      </c>
      <c r="M158" s="14">
        <f t="shared" si="22"/>
        <v>15.903388388583791</v>
      </c>
      <c r="N158" s="6"/>
      <c r="O158" s="7">
        <f t="shared" si="23"/>
        <v>20.35644802334545</v>
      </c>
      <c r="P158" s="7"/>
      <c r="Q158" s="43">
        <f t="shared" si="24"/>
        <v>-7.5976968980637216E-4</v>
      </c>
      <c r="R158" s="21">
        <f t="shared" si="34"/>
        <v>1.0030908569399042</v>
      </c>
      <c r="S158" s="21">
        <f t="shared" si="35"/>
        <v>2.634442213616405</v>
      </c>
      <c r="T158" s="36">
        <f t="shared" si="25"/>
        <v>5.0884397746418619E-2</v>
      </c>
      <c r="U158" s="36">
        <f t="shared" si="26"/>
        <v>6.126186231879216E-2</v>
      </c>
      <c r="V158" s="36">
        <f t="shared" si="27"/>
        <v>-1.037746457237354E-2</v>
      </c>
      <c r="Y158" s="34"/>
      <c r="Z158" s="34"/>
    </row>
    <row r="159" spans="1:26" x14ac:dyDescent="0.2">
      <c r="A159" s="1">
        <v>1883.07</v>
      </c>
      <c r="B159" s="58">
        <v>5.73</v>
      </c>
      <c r="C159" s="4">
        <v>0.32579999999999998</v>
      </c>
      <c r="D159" s="11">
        <v>0.41249999999999998</v>
      </c>
      <c r="E159" s="11">
        <v>9.3242545450000005</v>
      </c>
      <c r="F159" s="4">
        <f t="shared" si="32"/>
        <v>1883.5416666666554</v>
      </c>
      <c r="G159" s="21">
        <f>G153*6/12+G165*6/12</f>
        <v>3.625</v>
      </c>
      <c r="H159" s="4">
        <f t="shared" si="28"/>
        <v>193.99920511286305</v>
      </c>
      <c r="I159" s="4">
        <f t="shared" si="29"/>
        <v>11.030530720029804</v>
      </c>
      <c r="J159" s="30">
        <f t="shared" si="33"/>
        <v>408.6957243831373</v>
      </c>
      <c r="K159" s="4">
        <f t="shared" si="30"/>
        <v>13.965911362836998</v>
      </c>
      <c r="L159" s="30">
        <f t="shared" si="31"/>
        <v>29.421812619204907</v>
      </c>
      <c r="M159" s="14">
        <f t="shared" si="22"/>
        <v>15.948783127017025</v>
      </c>
      <c r="N159" s="6"/>
      <c r="O159" s="7">
        <f t="shared" si="23"/>
        <v>20.410434017234646</v>
      </c>
      <c r="P159" s="7"/>
      <c r="Q159" s="43">
        <f t="shared" si="24"/>
        <v>-2.8937843102308791E-3</v>
      </c>
      <c r="R159" s="21">
        <f t="shared" si="34"/>
        <v>1.0030901652050708</v>
      </c>
      <c r="S159" s="21">
        <f t="shared" si="35"/>
        <v>2.6965264444908019</v>
      </c>
      <c r="T159" s="36">
        <f t="shared" si="25"/>
        <v>4.2886011694532877E-2</v>
      </c>
      <c r="U159" s="36">
        <f t="shared" si="26"/>
        <v>6.1912515956893621E-2</v>
      </c>
      <c r="V159" s="36">
        <f t="shared" si="27"/>
        <v>-1.9026504262360744E-2</v>
      </c>
      <c r="Y159" s="34"/>
      <c r="Z159" s="34"/>
    </row>
    <row r="160" spans="1:26" x14ac:dyDescent="0.2">
      <c r="A160" s="1">
        <v>1883.08</v>
      </c>
      <c r="B160" s="58">
        <v>5.47</v>
      </c>
      <c r="C160" s="4">
        <v>0.32669999999999999</v>
      </c>
      <c r="D160" s="11">
        <v>0.41</v>
      </c>
      <c r="E160" s="11">
        <v>9.3242545450000005</v>
      </c>
      <c r="F160" s="4">
        <f t="shared" si="32"/>
        <v>1883.6249999999886</v>
      </c>
      <c r="G160" s="21">
        <f>G153*5/12+G165*7/12</f>
        <v>3.6241666666666665</v>
      </c>
      <c r="H160" s="4">
        <f t="shared" si="28"/>
        <v>185.19644885992335</v>
      </c>
      <c r="I160" s="4">
        <f t="shared" si="29"/>
        <v>11.061001799366903</v>
      </c>
      <c r="J160" s="30">
        <f t="shared" si="33"/>
        <v>392.09290636511196</v>
      </c>
      <c r="K160" s="4">
        <f t="shared" si="30"/>
        <v>13.881269475789502</v>
      </c>
      <c r="L160" s="30">
        <f t="shared" si="31"/>
        <v>29.38904782626982</v>
      </c>
      <c r="M160" s="14">
        <f t="shared" si="22"/>
        <v>15.196810876629845</v>
      </c>
      <c r="N160" s="6"/>
      <c r="O160" s="7">
        <f t="shared" si="23"/>
        <v>19.448085508176295</v>
      </c>
      <c r="P160" s="7"/>
      <c r="Q160" s="43">
        <f t="shared" si="24"/>
        <v>2.1712055410359754E-4</v>
      </c>
      <c r="R160" s="21">
        <f t="shared" si="34"/>
        <v>1.0030894734703844</v>
      </c>
      <c r="S160" s="21">
        <f t="shared" si="35"/>
        <v>2.7048591566841207</v>
      </c>
      <c r="T160" s="36">
        <f t="shared" si="25"/>
        <v>4.9430569783938338E-2</v>
      </c>
      <c r="U160" s="36">
        <f t="shared" si="26"/>
        <v>6.6236070497677879E-2</v>
      </c>
      <c r="V160" s="36">
        <f t="shared" si="27"/>
        <v>-1.6805500713739541E-2</v>
      </c>
      <c r="Y160" s="34"/>
      <c r="Z160" s="34"/>
    </row>
    <row r="161" spans="1:26" x14ac:dyDescent="0.2">
      <c r="A161" s="1">
        <v>1883.09</v>
      </c>
      <c r="B161" s="58">
        <v>5.53</v>
      </c>
      <c r="C161" s="4">
        <v>0.32750000000000001</v>
      </c>
      <c r="D161" s="11">
        <v>0.40749999999999997</v>
      </c>
      <c r="E161" s="11">
        <v>9.229089256</v>
      </c>
      <c r="F161" s="4">
        <f t="shared" si="32"/>
        <v>1883.7083333333219</v>
      </c>
      <c r="G161" s="21">
        <f>G153*4/12+G165*8/12</f>
        <v>3.6233333333333335</v>
      </c>
      <c r="H161" s="4">
        <f t="shared" si="28"/>
        <v>189.15844473657569</v>
      </c>
      <c r="I161" s="4">
        <f t="shared" si="29"/>
        <v>11.202421455918362</v>
      </c>
      <c r="J161" s="30">
        <f t="shared" si="33"/>
        <v>402.45759202196211</v>
      </c>
      <c r="K161" s="4">
        <f t="shared" si="30"/>
        <v>13.93889081919613</v>
      </c>
      <c r="L161" s="30">
        <f t="shared" si="31"/>
        <v>29.656685126392325</v>
      </c>
      <c r="M161" s="14">
        <f t="shared" si="22"/>
        <v>15.494692425793453</v>
      </c>
      <c r="N161" s="6"/>
      <c r="O161" s="7">
        <f t="shared" si="23"/>
        <v>19.828736618724491</v>
      </c>
      <c r="P161" s="7"/>
      <c r="Q161" s="43">
        <f t="shared" ref="Q161:Q192" si="36">1/M161-(G161/100-(((E161/E41)^(1/10))-1))</f>
        <v>-2.0348484115956939E-3</v>
      </c>
      <c r="R161" s="21">
        <f t="shared" si="34"/>
        <v>1.0030887817358447</v>
      </c>
      <c r="S161" s="21">
        <f t="shared" si="35"/>
        <v>2.741192934805083</v>
      </c>
      <c r="T161" s="36">
        <f t="shared" si="25"/>
        <v>5.0166423843972296E-2</v>
      </c>
      <c r="U161" s="36">
        <f t="shared" si="26"/>
        <v>6.0899350444703071E-2</v>
      </c>
      <c r="V161" s="36">
        <f t="shared" si="27"/>
        <v>-1.0732926600730774E-2</v>
      </c>
      <c r="Y161" s="34"/>
      <c r="Z161" s="34"/>
    </row>
    <row r="162" spans="1:26" x14ac:dyDescent="0.2">
      <c r="A162" s="1">
        <v>1883.1</v>
      </c>
      <c r="B162" s="58">
        <v>5.38</v>
      </c>
      <c r="C162" s="4">
        <v>0.32829999999999998</v>
      </c>
      <c r="D162" s="11">
        <v>0.40500000000000003</v>
      </c>
      <c r="E162" s="11">
        <v>9.229089256</v>
      </c>
      <c r="F162" s="4">
        <f t="shared" si="32"/>
        <v>1883.7916666666551</v>
      </c>
      <c r="G162" s="21">
        <f>G153*3/12+G165*9/12</f>
        <v>3.6225000000000001</v>
      </c>
      <c r="H162" s="4">
        <f t="shared" si="28"/>
        <v>184.02756468042986</v>
      </c>
      <c r="I162" s="4">
        <f t="shared" si="29"/>
        <v>11.229786149551138</v>
      </c>
      <c r="J162" s="30">
        <f t="shared" si="33"/>
        <v>393.5320821036571</v>
      </c>
      <c r="K162" s="4">
        <f t="shared" si="30"/>
        <v>13.8533761515937</v>
      </c>
      <c r="L162" s="30">
        <f t="shared" si="31"/>
        <v>29.624626998509509</v>
      </c>
      <c r="M162" s="14">
        <f t="shared" si="22"/>
        <v>15.048056270223833</v>
      </c>
      <c r="N162" s="6"/>
      <c r="O162" s="7">
        <f t="shared" si="23"/>
        <v>19.259308186439707</v>
      </c>
      <c r="P162" s="7"/>
      <c r="Q162" s="43">
        <f t="shared" si="36"/>
        <v>2.1206134844089786E-3</v>
      </c>
      <c r="R162" s="21">
        <f t="shared" si="34"/>
        <v>1.0030880900014516</v>
      </c>
      <c r="S162" s="21">
        <f t="shared" si="35"/>
        <v>2.7496598814765356</v>
      </c>
      <c r="T162" s="36">
        <f t="shared" si="25"/>
        <v>5.4719040933593366E-2</v>
      </c>
      <c r="U162" s="36">
        <f t="shared" si="26"/>
        <v>5.9550858290052133E-2</v>
      </c>
      <c r="V162" s="36">
        <f t="shared" si="27"/>
        <v>-4.8318173564587674E-3</v>
      </c>
      <c r="Y162" s="34"/>
      <c r="Z162" s="34"/>
    </row>
    <row r="163" spans="1:26" x14ac:dyDescent="0.2">
      <c r="A163" s="1">
        <v>1883.11</v>
      </c>
      <c r="B163" s="58">
        <v>5.46</v>
      </c>
      <c r="C163" s="4">
        <v>0.32919999999999999</v>
      </c>
      <c r="D163" s="11">
        <v>0.40250000000000002</v>
      </c>
      <c r="E163" s="11">
        <v>9.1340049590000003</v>
      </c>
      <c r="F163" s="4">
        <f t="shared" si="32"/>
        <v>1883.8749999999884</v>
      </c>
      <c r="G163" s="21">
        <f>G153*2/12+G165*10/12</f>
        <v>3.621666666666667</v>
      </c>
      <c r="H163" s="4">
        <f t="shared" si="28"/>
        <v>188.70823343506359</v>
      </c>
      <c r="I163" s="4">
        <f t="shared" si="29"/>
        <v>11.377793122128741</v>
      </c>
      <c r="J163" s="30">
        <f t="shared" si="33"/>
        <v>405.56897745999413</v>
      </c>
      <c r="K163" s="4">
        <f t="shared" si="30"/>
        <v>13.911183875020713</v>
      </c>
      <c r="L163" s="30">
        <f t="shared" si="31"/>
        <v>29.897713081986748</v>
      </c>
      <c r="M163" s="14">
        <f t="shared" si="22"/>
        <v>15.408218142448868</v>
      </c>
      <c r="N163" s="6"/>
      <c r="O163" s="7">
        <f t="shared" si="23"/>
        <v>19.720544543933176</v>
      </c>
      <c r="P163" s="7"/>
      <c r="Q163" s="43">
        <f t="shared" si="36"/>
        <v>2.6325881891270456E-3</v>
      </c>
      <c r="R163" s="21">
        <f t="shared" si="34"/>
        <v>1.0030873982672053</v>
      </c>
      <c r="S163" s="21">
        <f t="shared" si="35"/>
        <v>2.7868632216408189</v>
      </c>
      <c r="T163" s="36">
        <f t="shared" si="25"/>
        <v>5.6424677914184374E-2</v>
      </c>
      <c r="U163" s="36">
        <f t="shared" si="26"/>
        <v>6.1280485508864002E-2</v>
      </c>
      <c r="V163" s="36">
        <f t="shared" si="27"/>
        <v>-4.8558075946796286E-3</v>
      </c>
      <c r="Y163" s="34"/>
      <c r="Z163" s="34"/>
    </row>
    <row r="164" spans="1:26" x14ac:dyDescent="0.2">
      <c r="A164" s="1">
        <v>1883.12</v>
      </c>
      <c r="B164" s="58">
        <v>5.34</v>
      </c>
      <c r="C164" s="4">
        <v>0.33</v>
      </c>
      <c r="D164" s="11">
        <v>0.4</v>
      </c>
      <c r="E164" s="11">
        <v>9.229089256</v>
      </c>
      <c r="F164" s="4">
        <f t="shared" si="32"/>
        <v>1883.9583333333217</v>
      </c>
      <c r="G164" s="21">
        <f>G153*1/12+G165*11/12</f>
        <v>3.6208333333333336</v>
      </c>
      <c r="H164" s="4">
        <f t="shared" si="28"/>
        <v>182.65932999879101</v>
      </c>
      <c r="I164" s="4">
        <f t="shared" si="29"/>
        <v>11.287936123520792</v>
      </c>
      <c r="J164" s="30">
        <f t="shared" si="33"/>
        <v>394.59041820785961</v>
      </c>
      <c r="K164" s="4">
        <f t="shared" si="30"/>
        <v>13.68234681638884</v>
      </c>
      <c r="L164" s="30">
        <f t="shared" si="31"/>
        <v>29.55733469721795</v>
      </c>
      <c r="M164" s="14">
        <f t="shared" si="22"/>
        <v>14.896403941887163</v>
      </c>
      <c r="N164" s="6"/>
      <c r="O164" s="7">
        <f t="shared" si="23"/>
        <v>19.066539273012442</v>
      </c>
      <c r="P164" s="7"/>
      <c r="Q164" s="43">
        <f t="shared" si="36"/>
        <v>3.5706001324259246E-3</v>
      </c>
      <c r="R164" s="21">
        <f t="shared" si="34"/>
        <v>1.0030867065331059</v>
      </c>
      <c r="S164" s="21">
        <f t="shared" si="35"/>
        <v>2.7666665895248732</v>
      </c>
      <c r="T164" s="36">
        <f t="shared" si="25"/>
        <v>5.7475353446503119E-2</v>
      </c>
      <c r="U164" s="36">
        <f t="shared" si="26"/>
        <v>6.3844100093285894E-2</v>
      </c>
      <c r="V164" s="36">
        <f t="shared" si="27"/>
        <v>-6.3687466467827747E-3</v>
      </c>
      <c r="Y164" s="34"/>
      <c r="Z164" s="34"/>
    </row>
    <row r="165" spans="1:26" x14ac:dyDescent="0.2">
      <c r="A165" s="1">
        <v>1884.01</v>
      </c>
      <c r="B165" s="58">
        <v>5.18</v>
      </c>
      <c r="C165" s="4">
        <v>0.32829999999999998</v>
      </c>
      <c r="D165" s="11">
        <v>0.39250000000000002</v>
      </c>
      <c r="E165" s="11">
        <v>9.229089256</v>
      </c>
      <c r="F165" s="4">
        <f t="shared" si="32"/>
        <v>1884.0416666666549</v>
      </c>
      <c r="G165" s="21">
        <v>3.62</v>
      </c>
      <c r="H165" s="4">
        <f t="shared" si="28"/>
        <v>177.18639127223545</v>
      </c>
      <c r="I165" s="4">
        <f t="shared" si="29"/>
        <v>11.229786149551138</v>
      </c>
      <c r="J165" s="30">
        <f t="shared" si="33"/>
        <v>384.78908286670088</v>
      </c>
      <c r="K165" s="4">
        <f t="shared" si="30"/>
        <v>13.425802813581548</v>
      </c>
      <c r="L165" s="30">
        <f t="shared" si="31"/>
        <v>29.156315641926657</v>
      </c>
      <c r="M165" s="14">
        <f t="shared" si="22"/>
        <v>14.432821721970722</v>
      </c>
      <c r="N165" s="6"/>
      <c r="O165" s="7">
        <f t="shared" si="23"/>
        <v>18.47845044066656</v>
      </c>
      <c r="P165" s="7"/>
      <c r="Q165" s="43">
        <f t="shared" si="36"/>
        <v>4.2286421889660003E-3</v>
      </c>
      <c r="R165" s="21">
        <f t="shared" si="34"/>
        <v>1.0037103920018629</v>
      </c>
      <c r="S165" s="21">
        <f t="shared" si="35"/>
        <v>2.7752064773616856</v>
      </c>
      <c r="T165" s="36">
        <f t="shared" si="25"/>
        <v>6.136130363660941E-2</v>
      </c>
      <c r="U165" s="36">
        <f t="shared" si="26"/>
        <v>6.6799644147194748E-2</v>
      </c>
      <c r="V165" s="36">
        <f t="shared" si="27"/>
        <v>-5.4383405105853377E-3</v>
      </c>
      <c r="Y165" s="34"/>
      <c r="Z165" s="34"/>
    </row>
    <row r="166" spans="1:26" x14ac:dyDescent="0.2">
      <c r="A166" s="1">
        <v>1884.02</v>
      </c>
      <c r="B166" s="58">
        <v>5.32</v>
      </c>
      <c r="C166" s="4">
        <v>0.32669999999999999</v>
      </c>
      <c r="D166" s="11">
        <v>0.38500000000000001</v>
      </c>
      <c r="E166" s="11">
        <v>9.229089256</v>
      </c>
      <c r="F166" s="4">
        <f t="shared" si="32"/>
        <v>1884.1249999999882</v>
      </c>
      <c r="G166" s="21">
        <f>G165*11/12+G177*1/12</f>
        <v>3.6116666666666668</v>
      </c>
      <c r="H166" s="4">
        <f t="shared" si="28"/>
        <v>181.97521265797155</v>
      </c>
      <c r="I166" s="4">
        <f t="shared" si="29"/>
        <v>11.175056762285582</v>
      </c>
      <c r="J166" s="30">
        <f t="shared" si="33"/>
        <v>397.21115900229626</v>
      </c>
      <c r="K166" s="4">
        <f t="shared" si="30"/>
        <v>13.169258810774258</v>
      </c>
      <c r="L166" s="30">
        <f t="shared" si="31"/>
        <v>28.745544401481965</v>
      </c>
      <c r="M166" s="14">
        <f t="shared" si="22"/>
        <v>14.805960228816707</v>
      </c>
      <c r="N166" s="6"/>
      <c r="O166" s="7">
        <f t="shared" si="23"/>
        <v>18.960248831644893</v>
      </c>
      <c r="P166" s="7"/>
      <c r="Q166" s="43">
        <f t="shared" si="36"/>
        <v>2.5658227261833449E-3</v>
      </c>
      <c r="R166" s="21">
        <f t="shared" si="34"/>
        <v>1.0037037188195472</v>
      </c>
      <c r="S166" s="21">
        <f t="shared" si="35"/>
        <v>2.7855035812788063</v>
      </c>
      <c r="T166" s="36">
        <f t="shared" si="25"/>
        <v>6.1427589579871045E-2</v>
      </c>
      <c r="U166" s="36">
        <f t="shared" si="26"/>
        <v>6.8402515600217706E-2</v>
      </c>
      <c r="V166" s="36">
        <f t="shared" si="27"/>
        <v>-6.9749260203466612E-3</v>
      </c>
      <c r="Y166" s="34"/>
      <c r="Z166" s="34"/>
    </row>
    <row r="167" spans="1:26" x14ac:dyDescent="0.2">
      <c r="A167" s="1">
        <v>1884.03</v>
      </c>
      <c r="B167" s="58">
        <v>5.3</v>
      </c>
      <c r="C167" s="4">
        <v>0.32500000000000001</v>
      </c>
      <c r="D167" s="11">
        <v>0.3775</v>
      </c>
      <c r="E167" s="11">
        <v>9.229089256</v>
      </c>
      <c r="F167" s="4">
        <f t="shared" si="32"/>
        <v>1884.2083333333214</v>
      </c>
      <c r="G167" s="21">
        <f>G165*10/12+G177*2/12</f>
        <v>3.6033333333333335</v>
      </c>
      <c r="H167" s="4">
        <f t="shared" si="28"/>
        <v>181.2910953171521</v>
      </c>
      <c r="I167" s="4">
        <f t="shared" si="29"/>
        <v>11.11690678831593</v>
      </c>
      <c r="J167" s="30">
        <f t="shared" si="33"/>
        <v>397.74002724344905</v>
      </c>
      <c r="K167" s="4">
        <f t="shared" si="30"/>
        <v>12.912714807966966</v>
      </c>
      <c r="L167" s="30">
        <f t="shared" si="31"/>
        <v>28.329596280075851</v>
      </c>
      <c r="M167" s="14">
        <f t="shared" si="22"/>
        <v>14.736023454014466</v>
      </c>
      <c r="N167" s="6"/>
      <c r="O167" s="7">
        <f t="shared" si="23"/>
        <v>18.875642451992515</v>
      </c>
      <c r="P167" s="7"/>
      <c r="Q167" s="43">
        <f t="shared" si="36"/>
        <v>2.969700846246634E-3</v>
      </c>
      <c r="R167" s="21">
        <f t="shared" si="34"/>
        <v>1.0036970457842034</v>
      </c>
      <c r="S167" s="21">
        <f t="shared" si="35"/>
        <v>2.7958203033147049</v>
      </c>
      <c r="T167" s="36">
        <f t="shared" si="25"/>
        <v>6.7913097106354403E-2</v>
      </c>
      <c r="U167" s="36">
        <f t="shared" si="26"/>
        <v>7.1568922197797535E-2</v>
      </c>
      <c r="V167" s="36">
        <f t="shared" si="27"/>
        <v>-3.6558250914431323E-3</v>
      </c>
      <c r="Y167" s="34"/>
      <c r="Z167" s="34"/>
    </row>
    <row r="168" spans="1:26" x14ac:dyDescent="0.2">
      <c r="A168" s="1">
        <v>1884.04</v>
      </c>
      <c r="B168" s="58">
        <v>5.0599999999999996</v>
      </c>
      <c r="C168" s="4">
        <v>0.32329999999999998</v>
      </c>
      <c r="D168" s="11">
        <v>0.37</v>
      </c>
      <c r="E168" s="11">
        <v>9.0388396689999997</v>
      </c>
      <c r="F168" s="4">
        <f t="shared" si="32"/>
        <v>1884.2916666666547</v>
      </c>
      <c r="G168" s="21">
        <f>G165*9/12+G177*3/12</f>
        <v>3.5949999999999998</v>
      </c>
      <c r="H168" s="4">
        <f t="shared" si="28"/>
        <v>176.72471229669736</v>
      </c>
      <c r="I168" s="4">
        <f t="shared" si="29"/>
        <v>11.291521637454991</v>
      </c>
      <c r="J168" s="30">
        <f t="shared" si="33"/>
        <v>389.78610212578872</v>
      </c>
      <c r="K168" s="4">
        <f t="shared" si="30"/>
        <v>12.922558013790125</v>
      </c>
      <c r="L168" s="30">
        <f t="shared" si="31"/>
        <v>28.502145807616966</v>
      </c>
      <c r="M168" s="14">
        <f t="shared" si="22"/>
        <v>14.353453682579469</v>
      </c>
      <c r="N168" s="6"/>
      <c r="O168" s="7">
        <f t="shared" si="23"/>
        <v>18.395357641018048</v>
      </c>
      <c r="P168" s="7"/>
      <c r="Q168" s="43">
        <f t="shared" si="36"/>
        <v>4.3444054785743008E-3</v>
      </c>
      <c r="R168" s="21">
        <f t="shared" si="34"/>
        <v>1.003690372895923</v>
      </c>
      <c r="S168" s="21">
        <f t="shared" si="35"/>
        <v>2.865220590486206</v>
      </c>
      <c r="T168" s="36">
        <f t="shared" si="25"/>
        <v>7.1949238312908781E-2</v>
      </c>
      <c r="U168" s="36">
        <f t="shared" si="26"/>
        <v>6.9447376007533146E-2</v>
      </c>
      <c r="V168" s="36">
        <f t="shared" si="27"/>
        <v>2.501862305375635E-3</v>
      </c>
      <c r="Y168" s="34"/>
      <c r="Z168" s="34"/>
    </row>
    <row r="169" spans="1:26" x14ac:dyDescent="0.2">
      <c r="A169" s="1">
        <v>1884.05</v>
      </c>
      <c r="B169" s="58">
        <v>4.6500000000000004</v>
      </c>
      <c r="C169" s="4">
        <v>0.32169999999999999</v>
      </c>
      <c r="D169" s="11">
        <v>0.36249999999999999</v>
      </c>
      <c r="E169" s="11">
        <v>8.8485090910000004</v>
      </c>
      <c r="F169" s="4">
        <f t="shared" si="32"/>
        <v>1884.3749999999879</v>
      </c>
      <c r="G169" s="21">
        <f>G165*8/12+G177*4/12</f>
        <v>3.5866666666666669</v>
      </c>
      <c r="H169" s="4">
        <f t="shared" si="28"/>
        <v>165.89843948887236</v>
      </c>
      <c r="I169" s="4">
        <f t="shared" si="29"/>
        <v>11.477317845929081</v>
      </c>
      <c r="J169" s="30">
        <f t="shared" si="33"/>
        <v>368.01708986100465</v>
      </c>
      <c r="K169" s="4">
        <f t="shared" si="30"/>
        <v>12.932942863379834</v>
      </c>
      <c r="L169" s="30">
        <f t="shared" si="31"/>
        <v>28.68950431712133</v>
      </c>
      <c r="M169" s="14">
        <f t="shared" si="22"/>
        <v>13.465050313804904</v>
      </c>
      <c r="N169" s="6"/>
      <c r="O169" s="7">
        <f t="shared" si="23"/>
        <v>17.272918948879877</v>
      </c>
      <c r="P169" s="7"/>
      <c r="Q169" s="43">
        <f t="shared" si="36"/>
        <v>7.7210795261653115E-3</v>
      </c>
      <c r="R169" s="21">
        <f t="shared" si="34"/>
        <v>1.0036837001547976</v>
      </c>
      <c r="S169" s="21">
        <f t="shared" si="35"/>
        <v>2.9376523816989404</v>
      </c>
      <c r="T169" s="36">
        <f t="shared" si="25"/>
        <v>7.4521666454081759E-2</v>
      </c>
      <c r="U169" s="36">
        <f t="shared" si="26"/>
        <v>6.7280863955631931E-2</v>
      </c>
      <c r="V169" s="36">
        <f t="shared" si="27"/>
        <v>7.2408024984498276E-3</v>
      </c>
      <c r="Y169" s="34"/>
      <c r="Z169" s="34"/>
    </row>
    <row r="170" spans="1:26" x14ac:dyDescent="0.2">
      <c r="A170" s="1">
        <v>1884.06</v>
      </c>
      <c r="B170" s="58">
        <v>4.46</v>
      </c>
      <c r="C170" s="4">
        <v>0.32</v>
      </c>
      <c r="D170" s="11">
        <v>0.35499999999999998</v>
      </c>
      <c r="E170" s="11">
        <v>8.8485090910000004</v>
      </c>
      <c r="F170" s="4">
        <f t="shared" si="32"/>
        <v>1884.4583333333212</v>
      </c>
      <c r="G170" s="21">
        <f>G165*7/12+G177*5/12</f>
        <v>3.5783333333333336</v>
      </c>
      <c r="H170" s="4">
        <f t="shared" si="28"/>
        <v>159.11979357427325</v>
      </c>
      <c r="I170" s="4">
        <f t="shared" si="29"/>
        <v>11.4166668035353</v>
      </c>
      <c r="J170" s="30">
        <f t="shared" si="33"/>
        <v>355.09032469742806</v>
      </c>
      <c r="K170" s="4">
        <f t="shared" si="30"/>
        <v>12.665364735171973</v>
      </c>
      <c r="L170" s="30">
        <f t="shared" si="31"/>
        <v>28.263915979279592</v>
      </c>
      <c r="M170" s="14">
        <f t="shared" si="22"/>
        <v>12.906876483666856</v>
      </c>
      <c r="N170" s="6"/>
      <c r="O170" s="7">
        <f t="shared" si="23"/>
        <v>16.575562457475296</v>
      </c>
      <c r="P170" s="7"/>
      <c r="Q170" s="43">
        <f t="shared" si="36"/>
        <v>1.3335959139286327E-2</v>
      </c>
      <c r="R170" s="21">
        <f t="shared" si="34"/>
        <v>1.0036770275609186</v>
      </c>
      <c r="S170" s="21">
        <f t="shared" si="35"/>
        <v>2.9484738122321463</v>
      </c>
      <c r="T170" s="36">
        <f t="shared" si="25"/>
        <v>7.736576607772383E-2</v>
      </c>
      <c r="U170" s="36">
        <f t="shared" si="26"/>
        <v>6.7387027198885896E-2</v>
      </c>
      <c r="V170" s="36">
        <f t="shared" si="27"/>
        <v>9.9787388788379339E-3</v>
      </c>
      <c r="Y170" s="34"/>
      <c r="Z170" s="34"/>
    </row>
    <row r="171" spans="1:26" x14ac:dyDescent="0.2">
      <c r="A171" s="1">
        <v>1884.07</v>
      </c>
      <c r="B171" s="58">
        <v>4.46</v>
      </c>
      <c r="C171" s="4">
        <v>0.31830000000000003</v>
      </c>
      <c r="D171" s="11">
        <v>0.34749999999999998</v>
      </c>
      <c r="E171" s="11">
        <v>8.7534247930000006</v>
      </c>
      <c r="F171" s="4">
        <f t="shared" si="32"/>
        <v>1884.5416666666545</v>
      </c>
      <c r="G171" s="21">
        <f>G165*6/12+G177*6/12</f>
        <v>3.57</v>
      </c>
      <c r="H171" s="4">
        <f t="shared" si="28"/>
        <v>160.84823635269453</v>
      </c>
      <c r="I171" s="4">
        <f t="shared" si="29"/>
        <v>11.479370769296565</v>
      </c>
      <c r="J171" s="30">
        <f t="shared" si="33"/>
        <v>361.08227418284179</v>
      </c>
      <c r="K171" s="4">
        <f t="shared" si="30"/>
        <v>12.532457877255908</v>
      </c>
      <c r="L171" s="30">
        <f t="shared" si="31"/>
        <v>28.133652528820075</v>
      </c>
      <c r="M171" s="14">
        <f t="shared" si="22"/>
        <v>13.043931585991663</v>
      </c>
      <c r="N171" s="6"/>
      <c r="O171" s="7">
        <f t="shared" si="23"/>
        <v>16.769768530632764</v>
      </c>
      <c r="P171" s="7"/>
      <c r="Q171" s="43">
        <f t="shared" si="36"/>
        <v>1.0776582875225468E-2</v>
      </c>
      <c r="R171" s="21">
        <f t="shared" si="34"/>
        <v>1.0036703551143773</v>
      </c>
      <c r="S171" s="21">
        <f t="shared" si="35"/>
        <v>2.991461070356741</v>
      </c>
      <c r="T171" s="36">
        <f t="shared" si="25"/>
        <v>7.3789069696210019E-2</v>
      </c>
      <c r="U171" s="36">
        <f t="shared" si="26"/>
        <v>6.6339615262161589E-2</v>
      </c>
      <c r="V171" s="36">
        <f t="shared" si="27"/>
        <v>7.4494544340484303E-3</v>
      </c>
      <c r="Y171" s="34"/>
      <c r="Z171" s="34"/>
    </row>
    <row r="172" spans="1:26" x14ac:dyDescent="0.2">
      <c r="A172" s="1">
        <v>1884.08</v>
      </c>
      <c r="B172" s="58">
        <v>4.74</v>
      </c>
      <c r="C172" s="4">
        <v>0.31669999999999998</v>
      </c>
      <c r="D172" s="11">
        <v>0.34</v>
      </c>
      <c r="E172" s="11">
        <v>8.7534247930000006</v>
      </c>
      <c r="F172" s="4">
        <f t="shared" si="32"/>
        <v>1884.6249999999877</v>
      </c>
      <c r="G172" s="21">
        <f>G165*5/12+G177*7/12</f>
        <v>3.5616666666666665</v>
      </c>
      <c r="H172" s="4">
        <f t="shared" si="28"/>
        <v>170.94633190846909</v>
      </c>
      <c r="I172" s="4">
        <f t="shared" si="29"/>
        <v>11.421667366120706</v>
      </c>
      <c r="J172" s="30">
        <f t="shared" si="33"/>
        <v>385.88778983097438</v>
      </c>
      <c r="K172" s="4">
        <f t="shared" si="30"/>
        <v>12.261973174869091</v>
      </c>
      <c r="L172" s="30">
        <f t="shared" si="31"/>
        <v>27.679714882390567</v>
      </c>
      <c r="M172" s="14">
        <f t="shared" si="22"/>
        <v>13.859813341769318</v>
      </c>
      <c r="N172" s="6"/>
      <c r="O172" s="7">
        <f t="shared" si="23"/>
        <v>17.832062630600049</v>
      </c>
      <c r="P172" s="7"/>
      <c r="Q172" s="43">
        <f t="shared" si="36"/>
        <v>7.1264007069202912E-3</v>
      </c>
      <c r="R172" s="21">
        <f t="shared" si="34"/>
        <v>1.0036636828152661</v>
      </c>
      <c r="S172" s="21">
        <f t="shared" si="35"/>
        <v>3.0024407947957856</v>
      </c>
      <c r="T172" s="36">
        <f t="shared" si="25"/>
        <v>6.8022516804265631E-2</v>
      </c>
      <c r="U172" s="36">
        <f t="shared" si="26"/>
        <v>6.3401076592445316E-2</v>
      </c>
      <c r="V172" s="36">
        <f t="shared" si="27"/>
        <v>4.6214402118203157E-3</v>
      </c>
      <c r="Y172" s="34"/>
      <c r="Z172" s="34"/>
    </row>
    <row r="173" spans="1:26" x14ac:dyDescent="0.2">
      <c r="A173" s="1">
        <v>1884.09</v>
      </c>
      <c r="B173" s="58">
        <v>4.59</v>
      </c>
      <c r="C173" s="4">
        <v>0.315</v>
      </c>
      <c r="D173" s="11">
        <v>0.33250000000000002</v>
      </c>
      <c r="E173" s="11">
        <v>8.6582595040000001</v>
      </c>
      <c r="F173" s="4">
        <f t="shared" si="32"/>
        <v>1884.708333333321</v>
      </c>
      <c r="G173" s="21">
        <f>G165*4/12+G177*8/12</f>
        <v>3.5533333333333337</v>
      </c>
      <c r="H173" s="4">
        <f t="shared" si="28"/>
        <v>167.35609614502496</v>
      </c>
      <c r="I173" s="4">
        <f t="shared" si="29"/>
        <v>11.485222284462498</v>
      </c>
      <c r="J173" s="30">
        <f t="shared" si="33"/>
        <v>379.94385285304668</v>
      </c>
      <c r="K173" s="4">
        <f t="shared" si="30"/>
        <v>12.123290189154861</v>
      </c>
      <c r="L173" s="30">
        <f t="shared" si="31"/>
        <v>27.52316581125012</v>
      </c>
      <c r="M173" s="14">
        <f t="shared" si="22"/>
        <v>13.569154744335714</v>
      </c>
      <c r="N173" s="6"/>
      <c r="O173" s="7">
        <f t="shared" si="23"/>
        <v>17.474388100341237</v>
      </c>
      <c r="P173" s="7"/>
      <c r="Q173" s="43">
        <f t="shared" si="36"/>
        <v>7.6948439400387897E-3</v>
      </c>
      <c r="R173" s="21">
        <f t="shared" si="34"/>
        <v>1.0036570106636764</v>
      </c>
      <c r="S173" s="21">
        <f t="shared" si="35"/>
        <v>3.0465623341726928</v>
      </c>
      <c r="T173" s="36">
        <f t="shared" si="25"/>
        <v>7.0307305331770875E-2</v>
      </c>
      <c r="U173" s="36">
        <f t="shared" si="26"/>
        <v>6.0857558975657478E-2</v>
      </c>
      <c r="V173" s="36">
        <f t="shared" si="27"/>
        <v>9.4497463561133976E-3</v>
      </c>
      <c r="Y173" s="34"/>
      <c r="Z173" s="34"/>
    </row>
    <row r="174" spans="1:26" x14ac:dyDescent="0.2">
      <c r="A174" s="1">
        <v>1884.1</v>
      </c>
      <c r="B174" s="58">
        <v>4.4400000000000004</v>
      </c>
      <c r="C174" s="4">
        <v>0.31330000000000002</v>
      </c>
      <c r="D174" s="11">
        <v>0.32500000000000001</v>
      </c>
      <c r="E174" s="11">
        <v>8.5630942149999996</v>
      </c>
      <c r="F174" s="4">
        <f t="shared" si="32"/>
        <v>1884.7916666666542</v>
      </c>
      <c r="G174" s="21">
        <f>G165*3/12+G177*9/12</f>
        <v>3.5449999999999999</v>
      </c>
      <c r="H174" s="4">
        <f t="shared" si="28"/>
        <v>163.68606076349243</v>
      </c>
      <c r="I174" s="4">
        <f t="shared" si="29"/>
        <v>11.55018982819869</v>
      </c>
      <c r="J174" s="30">
        <f t="shared" si="33"/>
        <v>373.79704710199786</v>
      </c>
      <c r="K174" s="4">
        <f t="shared" si="30"/>
        <v>11.981524718048432</v>
      </c>
      <c r="L174" s="30">
        <f t="shared" si="31"/>
        <v>27.361270339673268</v>
      </c>
      <c r="M174" s="14">
        <f t="shared" si="22"/>
        <v>13.273251319134152</v>
      </c>
      <c r="N174" s="6"/>
      <c r="O174" s="7">
        <f t="shared" si="23"/>
        <v>17.112421679154771</v>
      </c>
      <c r="P174" s="7"/>
      <c r="Q174" s="43">
        <f t="shared" si="36"/>
        <v>9.9265400778954793E-3</v>
      </c>
      <c r="R174" s="21">
        <f t="shared" si="34"/>
        <v>1.0036503386596998</v>
      </c>
      <c r="S174" s="21">
        <f t="shared" si="35"/>
        <v>3.0916851994187473</v>
      </c>
      <c r="T174" s="36">
        <f t="shared" si="25"/>
        <v>7.2116021619816006E-2</v>
      </c>
      <c r="U174" s="36">
        <f t="shared" si="26"/>
        <v>6.2777294381323401E-2</v>
      </c>
      <c r="V174" s="36">
        <f t="shared" si="27"/>
        <v>9.3387272384926057E-3</v>
      </c>
      <c r="Y174" s="34"/>
      <c r="Z174" s="34"/>
    </row>
    <row r="175" spans="1:26" x14ac:dyDescent="0.2">
      <c r="A175" s="1">
        <v>1884.11</v>
      </c>
      <c r="B175" s="58">
        <v>4.3499999999999996</v>
      </c>
      <c r="C175" s="4">
        <v>0.31169999999999998</v>
      </c>
      <c r="D175" s="11">
        <v>0.3175</v>
      </c>
      <c r="E175" s="11">
        <v>8.3728446279999993</v>
      </c>
      <c r="F175" s="4">
        <f t="shared" si="32"/>
        <v>1884.8749999999875</v>
      </c>
      <c r="G175" s="21">
        <f>G165*2/12+G177*10/12</f>
        <v>3.5366666666666671</v>
      </c>
      <c r="H175" s="4">
        <f t="shared" si="28"/>
        <v>164.01201873586234</v>
      </c>
      <c r="I175" s="4">
        <f t="shared" si="29"/>
        <v>11.75230948045248</v>
      </c>
      <c r="J175" s="30">
        <f t="shared" si="33"/>
        <v>376.7778976010805</v>
      </c>
      <c r="K175" s="4">
        <f t="shared" si="30"/>
        <v>11.970992172100299</v>
      </c>
      <c r="L175" s="30">
        <f t="shared" si="31"/>
        <v>27.500455744446686</v>
      </c>
      <c r="M175" s="14">
        <f t="shared" si="22"/>
        <v>13.304437602119725</v>
      </c>
      <c r="N175" s="6"/>
      <c r="O175" s="7">
        <f t="shared" si="23"/>
        <v>17.173051638572844</v>
      </c>
      <c r="P175" s="7"/>
      <c r="Q175" s="43">
        <f t="shared" si="36"/>
        <v>8.45266083106605E-3</v>
      </c>
      <c r="R175" s="21">
        <f t="shared" si="34"/>
        <v>1.0036436668034285</v>
      </c>
      <c r="S175" s="21">
        <f t="shared" si="35"/>
        <v>3.1734772734469385</v>
      </c>
      <c r="T175" s="36">
        <f t="shared" si="25"/>
        <v>7.1702733072092961E-2</v>
      </c>
      <c r="U175" s="36">
        <f t="shared" si="26"/>
        <v>6.0493170421616949E-2</v>
      </c>
      <c r="V175" s="36">
        <f t="shared" si="27"/>
        <v>1.1209562650476013E-2</v>
      </c>
      <c r="Y175" s="34"/>
      <c r="Z175" s="34"/>
    </row>
    <row r="176" spans="1:26" x14ac:dyDescent="0.2">
      <c r="A176" s="1">
        <v>1884.12</v>
      </c>
      <c r="B176" s="58">
        <v>4.34</v>
      </c>
      <c r="C176" s="4">
        <v>0.31</v>
      </c>
      <c r="D176" s="11">
        <v>0.31</v>
      </c>
      <c r="E176" s="11">
        <v>8.2776793390000005</v>
      </c>
      <c r="F176" s="4">
        <f t="shared" si="32"/>
        <v>1884.9583333333208</v>
      </c>
      <c r="G176" s="21">
        <f>G165*1/12+G177*11/12</f>
        <v>3.5283333333333333</v>
      </c>
      <c r="H176" s="4">
        <f t="shared" si="28"/>
        <v>165.51622790518925</v>
      </c>
      <c r="I176" s="4">
        <f t="shared" si="29"/>
        <v>11.822587707513518</v>
      </c>
      <c r="J176" s="30">
        <f t="shared" si="33"/>
        <v>382.49674829255696</v>
      </c>
      <c r="K176" s="4">
        <f t="shared" si="30"/>
        <v>11.822587707513518</v>
      </c>
      <c r="L176" s="30">
        <f t="shared" si="31"/>
        <v>27.32119630661121</v>
      </c>
      <c r="M176" s="14">
        <f t="shared" si="22"/>
        <v>13.432292746944757</v>
      </c>
      <c r="N176" s="6"/>
      <c r="O176" s="7">
        <f t="shared" si="23"/>
        <v>17.35797000996374</v>
      </c>
      <c r="P176" s="7"/>
      <c r="Q176" s="43">
        <f t="shared" si="36"/>
        <v>6.7139154078263014E-3</v>
      </c>
      <c r="R176" s="21">
        <f t="shared" si="34"/>
        <v>1.0036369950949544</v>
      </c>
      <c r="S176" s="21">
        <f t="shared" si="35"/>
        <v>3.2216575487722565</v>
      </c>
      <c r="T176" s="36">
        <f t="shared" si="25"/>
        <v>7.1073393965091158E-2</v>
      </c>
      <c r="U176" s="36">
        <f t="shared" si="26"/>
        <v>6.09069899599195E-2</v>
      </c>
      <c r="V176" s="36">
        <f t="shared" si="27"/>
        <v>1.0166404005171659E-2</v>
      </c>
      <c r="Y176" s="34"/>
      <c r="Z176" s="34"/>
    </row>
    <row r="177" spans="1:26" x14ac:dyDescent="0.2">
      <c r="A177" s="1">
        <v>1885.01</v>
      </c>
      <c r="B177" s="58">
        <v>4.24</v>
      </c>
      <c r="C177" s="4">
        <v>0.30420000000000003</v>
      </c>
      <c r="D177" s="11">
        <v>0.30669999999999997</v>
      </c>
      <c r="E177" s="11">
        <v>8.2776793390000005</v>
      </c>
      <c r="F177" s="4">
        <f t="shared" si="32"/>
        <v>1885.041666666654</v>
      </c>
      <c r="G177" s="21">
        <v>3.52</v>
      </c>
      <c r="H177" s="4">
        <f t="shared" si="28"/>
        <v>161.70248993502361</v>
      </c>
      <c r="I177" s="4">
        <f t="shared" si="29"/>
        <v>11.60139090524391</v>
      </c>
      <c r="J177" s="30">
        <f t="shared" si="33"/>
        <v>375.91762795614233</v>
      </c>
      <c r="K177" s="4">
        <f t="shared" si="30"/>
        <v>11.69673435449805</v>
      </c>
      <c r="L177" s="30">
        <f t="shared" si="31"/>
        <v>27.191966154280383</v>
      </c>
      <c r="M177" s="14">
        <f t="shared" si="22"/>
        <v>13.129817425635956</v>
      </c>
      <c r="N177" s="6"/>
      <c r="O177" s="7">
        <f t="shared" si="23"/>
        <v>16.987379177257097</v>
      </c>
      <c r="P177" s="7"/>
      <c r="Q177" s="43">
        <f t="shared" si="36"/>
        <v>8.5123158224836709E-3</v>
      </c>
      <c r="R177" s="21">
        <f t="shared" si="34"/>
        <v>1.0039790233810126</v>
      </c>
      <c r="S177" s="21">
        <f t="shared" si="35"/>
        <v>3.233374701474764</v>
      </c>
      <c r="T177" s="36">
        <f t="shared" si="25"/>
        <v>7.2116062306961215E-2</v>
      </c>
      <c r="U177" s="36">
        <f t="shared" si="26"/>
        <v>6.1006296117269265E-2</v>
      </c>
      <c r="V177" s="36">
        <f t="shared" si="27"/>
        <v>1.110976618969195E-2</v>
      </c>
      <c r="Y177" s="34"/>
      <c r="Z177" s="34"/>
    </row>
    <row r="178" spans="1:26" x14ac:dyDescent="0.2">
      <c r="A178" s="1">
        <v>1885.02</v>
      </c>
      <c r="B178" s="58">
        <v>4.37</v>
      </c>
      <c r="C178" s="4">
        <v>0.29830000000000001</v>
      </c>
      <c r="D178" s="11">
        <v>0.30330000000000001</v>
      </c>
      <c r="E178" s="11">
        <v>8.3728446279999993</v>
      </c>
      <c r="F178" s="4">
        <f t="shared" si="32"/>
        <v>1885.1249999999873</v>
      </c>
      <c r="G178" s="21">
        <f>G177*11/12+G189*1/12</f>
        <v>3.5074999999999998</v>
      </c>
      <c r="H178" s="4">
        <f t="shared" si="28"/>
        <v>164.76609698292378</v>
      </c>
      <c r="I178" s="4">
        <f t="shared" si="29"/>
        <v>11.24707705492132</v>
      </c>
      <c r="J178" s="30">
        <f t="shared" si="33"/>
        <v>385.2186294787607</v>
      </c>
      <c r="K178" s="4">
        <f t="shared" si="30"/>
        <v>11.435596616686679</v>
      </c>
      <c r="L178" s="30">
        <f t="shared" si="31"/>
        <v>26.736112201580806</v>
      </c>
      <c r="M178" s="14">
        <f t="shared" si="22"/>
        <v>13.384817593597962</v>
      </c>
      <c r="N178" s="6"/>
      <c r="O178" s="7">
        <f t="shared" si="23"/>
        <v>17.334064590871218</v>
      </c>
      <c r="P178" s="7"/>
      <c r="Q178" s="43">
        <f t="shared" si="36"/>
        <v>8.2929509633673099E-3</v>
      </c>
      <c r="R178" s="21">
        <f t="shared" si="34"/>
        <v>1.0039692212858526</v>
      </c>
      <c r="S178" s="21">
        <f t="shared" si="35"/>
        <v>3.2093437864353462</v>
      </c>
      <c r="T178" s="36">
        <f t="shared" si="25"/>
        <v>6.8417577629088955E-2</v>
      </c>
      <c r="U178" s="36">
        <f t="shared" si="26"/>
        <v>6.200026643535117E-2</v>
      </c>
      <c r="V178" s="36">
        <f t="shared" si="27"/>
        <v>6.4173111937377847E-3</v>
      </c>
      <c r="Y178" s="34"/>
      <c r="Z178" s="34"/>
    </row>
    <row r="179" spans="1:26" x14ac:dyDescent="0.2">
      <c r="A179" s="1">
        <v>1885.03</v>
      </c>
      <c r="B179" s="58">
        <v>4.38</v>
      </c>
      <c r="C179" s="4">
        <v>0.29249999999999998</v>
      </c>
      <c r="D179" s="11">
        <v>0.3</v>
      </c>
      <c r="E179" s="11">
        <v>8.18251405</v>
      </c>
      <c r="F179" s="4">
        <f t="shared" si="32"/>
        <v>1885.2083333333205</v>
      </c>
      <c r="G179" s="21">
        <f>G177*10/12+G189*2/12</f>
        <v>3.4950000000000001</v>
      </c>
      <c r="H179" s="4">
        <f t="shared" si="28"/>
        <v>168.98447244340514</v>
      </c>
      <c r="I179" s="4">
        <f t="shared" si="29"/>
        <v>11.284921961117808</v>
      </c>
      <c r="J179" s="30">
        <f t="shared" si="33"/>
        <v>397.27972920865523</v>
      </c>
      <c r="K179" s="4">
        <f t="shared" si="30"/>
        <v>11.574278934479803</v>
      </c>
      <c r="L179" s="30">
        <f t="shared" si="31"/>
        <v>27.210940356757202</v>
      </c>
      <c r="M179" s="14">
        <f t="shared" si="22"/>
        <v>13.734194093452508</v>
      </c>
      <c r="N179" s="6"/>
      <c r="O179" s="7">
        <f t="shared" si="23"/>
        <v>17.803189669171836</v>
      </c>
      <c r="P179" s="7"/>
      <c r="Q179" s="43">
        <f t="shared" si="36"/>
        <v>4.2926131988319099E-3</v>
      </c>
      <c r="R179" s="21">
        <f t="shared" si="34"/>
        <v>1.0039594196907509</v>
      </c>
      <c r="S179" s="21">
        <f t="shared" si="35"/>
        <v>3.297030105801086</v>
      </c>
      <c r="T179" s="36">
        <f t="shared" si="25"/>
        <v>6.5562237567803328E-2</v>
      </c>
      <c r="U179" s="36">
        <f t="shared" si="26"/>
        <v>5.934418850820089E-2</v>
      </c>
      <c r="V179" s="36">
        <f t="shared" si="27"/>
        <v>6.2180490596024374E-3</v>
      </c>
      <c r="Y179" s="34"/>
      <c r="Z179" s="34"/>
    </row>
    <row r="180" spans="1:26" x14ac:dyDescent="0.2">
      <c r="A180" s="1">
        <v>1885.04</v>
      </c>
      <c r="B180" s="58">
        <v>4.37</v>
      </c>
      <c r="C180" s="4">
        <v>0.28670000000000001</v>
      </c>
      <c r="D180" s="11">
        <v>0.29670000000000002</v>
      </c>
      <c r="E180" s="11">
        <v>8.2776793390000005</v>
      </c>
      <c r="F180" s="4">
        <f t="shared" si="32"/>
        <v>1885.2916666666538</v>
      </c>
      <c r="G180" s="21">
        <f>G177*9/12+G189*3/12</f>
        <v>3.4824999999999999</v>
      </c>
      <c r="H180" s="4">
        <f t="shared" si="28"/>
        <v>166.66034929623893</v>
      </c>
      <c r="I180" s="4">
        <f t="shared" si="29"/>
        <v>10.933986760464922</v>
      </c>
      <c r="J180" s="30">
        <f t="shared" si="33"/>
        <v>393.95788905283234</v>
      </c>
      <c r="K180" s="4">
        <f t="shared" si="30"/>
        <v>11.315360557481487</v>
      </c>
      <c r="L180" s="30">
        <f t="shared" si="31"/>
        <v>26.747667204113359</v>
      </c>
      <c r="M180" s="14">
        <f t="shared" si="22"/>
        <v>13.548548541030051</v>
      </c>
      <c r="N180" s="6"/>
      <c r="O180" s="7">
        <f t="shared" si="23"/>
        <v>17.577505686645942</v>
      </c>
      <c r="P180" s="7"/>
      <c r="Q180" s="43">
        <f t="shared" si="36"/>
        <v>5.737937472184762E-3</v>
      </c>
      <c r="R180" s="21">
        <f t="shared" si="34"/>
        <v>1.0039496185961747</v>
      </c>
      <c r="S180" s="21">
        <f t="shared" si="35"/>
        <v>3.272029666775143</v>
      </c>
      <c r="T180" s="36">
        <f t="shared" si="25"/>
        <v>6.6817085926330844E-2</v>
      </c>
      <c r="U180" s="36">
        <f t="shared" si="26"/>
        <v>5.5851711698121642E-2</v>
      </c>
      <c r="V180" s="36">
        <f t="shared" si="27"/>
        <v>1.0965374228209201E-2</v>
      </c>
      <c r="Y180" s="34"/>
      <c r="Z180" s="34"/>
    </row>
    <row r="181" spans="1:26" x14ac:dyDescent="0.2">
      <c r="A181" s="1">
        <v>1885.05</v>
      </c>
      <c r="B181" s="58">
        <v>4.32</v>
      </c>
      <c r="C181" s="4">
        <v>0.28079999999999999</v>
      </c>
      <c r="D181" s="11">
        <v>0.29330000000000001</v>
      </c>
      <c r="E181" s="11">
        <v>8.0873811569999994</v>
      </c>
      <c r="F181" s="4">
        <f t="shared" si="32"/>
        <v>1885.374999999987</v>
      </c>
      <c r="G181" s="21">
        <f>G177*8/12+G189*4/12</f>
        <v>3.4699999999999998</v>
      </c>
      <c r="H181" s="4">
        <f t="shared" si="28"/>
        <v>168.63017255216039</v>
      </c>
      <c r="I181" s="4">
        <f t="shared" si="29"/>
        <v>10.960961215890425</v>
      </c>
      <c r="J181" s="30">
        <f t="shared" si="33"/>
        <v>400.77339043067451</v>
      </c>
      <c r="K181" s="4">
        <f t="shared" si="30"/>
        <v>11.448895742951075</v>
      </c>
      <c r="L181" s="30">
        <f t="shared" si="31"/>
        <v>27.209915604934455</v>
      </c>
      <c r="M181" s="14">
        <f t="shared" si="22"/>
        <v>13.711371872561935</v>
      </c>
      <c r="N181" s="6"/>
      <c r="O181" s="7">
        <f t="shared" si="23"/>
        <v>17.804975054591743</v>
      </c>
      <c r="P181" s="7"/>
      <c r="Q181" s="43">
        <f t="shared" si="36"/>
        <v>5.1448214108693047E-3</v>
      </c>
      <c r="R181" s="21">
        <f t="shared" si="34"/>
        <v>1.003939818002592</v>
      </c>
      <c r="S181" s="21">
        <f t="shared" si="35"/>
        <v>3.3622487329327182</v>
      </c>
      <c r="T181" s="36">
        <f t="shared" si="25"/>
        <v>6.9611353143753441E-2</v>
      </c>
      <c r="U181" s="36">
        <f t="shared" si="26"/>
        <v>5.173573114962049E-2</v>
      </c>
      <c r="V181" s="36">
        <f t="shared" si="27"/>
        <v>1.7875621994132951E-2</v>
      </c>
      <c r="Y181" s="34"/>
      <c r="Z181" s="34"/>
    </row>
    <row r="182" spans="1:26" x14ac:dyDescent="0.2">
      <c r="A182" s="1">
        <v>1885.06</v>
      </c>
      <c r="B182" s="58">
        <v>4.3</v>
      </c>
      <c r="C182" s="4">
        <v>0.27500000000000002</v>
      </c>
      <c r="D182" s="11">
        <v>0.28999999999999998</v>
      </c>
      <c r="E182" s="11">
        <v>7.8970910740000004</v>
      </c>
      <c r="F182" s="4">
        <f t="shared" si="32"/>
        <v>1885.4583333333203</v>
      </c>
      <c r="G182" s="21">
        <f>G177*7/12+G189*5/12</f>
        <v>3.4575</v>
      </c>
      <c r="H182" s="4">
        <f t="shared" si="28"/>
        <v>171.89401607248075</v>
      </c>
      <c r="I182" s="4">
        <f t="shared" si="29"/>
        <v>10.993221958123771</v>
      </c>
      <c r="J182" s="30">
        <f t="shared" si="33"/>
        <v>410.70762013848076</v>
      </c>
      <c r="K182" s="4">
        <f t="shared" si="30"/>
        <v>11.592852246748702</v>
      </c>
      <c r="L182" s="30">
        <f t="shared" si="31"/>
        <v>27.6988860093394</v>
      </c>
      <c r="M182" s="14">
        <f t="shared" si="22"/>
        <v>13.978784368698348</v>
      </c>
      <c r="N182" s="6"/>
      <c r="O182" s="7">
        <f t="shared" si="23"/>
        <v>18.16648602773882</v>
      </c>
      <c r="P182" s="7"/>
      <c r="Q182" s="43">
        <f t="shared" si="36"/>
        <v>3.2111125845226407E-3</v>
      </c>
      <c r="R182" s="21">
        <f t="shared" si="34"/>
        <v>1.0039300179104702</v>
      </c>
      <c r="S182" s="21">
        <f t="shared" si="35"/>
        <v>3.4568320770515939</v>
      </c>
      <c r="T182" s="36">
        <f t="shared" si="25"/>
        <v>6.7985077548855521E-2</v>
      </c>
      <c r="U182" s="36">
        <f t="shared" si="26"/>
        <v>4.7599761094873738E-2</v>
      </c>
      <c r="V182" s="36">
        <f t="shared" si="27"/>
        <v>2.0385316453981783E-2</v>
      </c>
      <c r="Y182" s="34"/>
      <c r="Z182" s="34"/>
    </row>
    <row r="183" spans="1:26" x14ac:dyDescent="0.2">
      <c r="A183" s="1">
        <v>1885.07</v>
      </c>
      <c r="B183" s="58">
        <v>4.46</v>
      </c>
      <c r="C183" s="4">
        <v>0.26919999999999999</v>
      </c>
      <c r="D183" s="11">
        <v>0.28670000000000001</v>
      </c>
      <c r="E183" s="11">
        <v>7.9922320659999997</v>
      </c>
      <c r="F183" s="4">
        <f t="shared" si="32"/>
        <v>1885.5416666666536</v>
      </c>
      <c r="G183" s="21">
        <f>G177*6/12+G189*6/12</f>
        <v>3.4449999999999998</v>
      </c>
      <c r="H183" s="4">
        <f t="shared" si="28"/>
        <v>176.16767485890472</v>
      </c>
      <c r="I183" s="4">
        <f t="shared" si="29"/>
        <v>10.633259657402949</v>
      </c>
      <c r="J183" s="30">
        <f t="shared" si="33"/>
        <v>423.03588113262578</v>
      </c>
      <c r="K183" s="4">
        <f t="shared" si="30"/>
        <v>11.324500534091477</v>
      </c>
      <c r="L183" s="30">
        <f t="shared" si="31"/>
        <v>27.193808771462741</v>
      </c>
      <c r="M183" s="14">
        <f t="shared" si="22"/>
        <v>14.326658777089321</v>
      </c>
      <c r="N183" s="6"/>
      <c r="O183" s="7">
        <f t="shared" si="23"/>
        <v>18.627238981582359</v>
      </c>
      <c r="P183" s="7"/>
      <c r="Q183" s="43">
        <f t="shared" si="36"/>
        <v>2.756914179160852E-3</v>
      </c>
      <c r="R183" s="21">
        <f t="shared" si="34"/>
        <v>1.0039202183202782</v>
      </c>
      <c r="S183" s="21">
        <f t="shared" si="35"/>
        <v>3.4291050046263361</v>
      </c>
      <c r="T183" s="36">
        <f t="shared" si="25"/>
        <v>6.7106572790171404E-2</v>
      </c>
      <c r="U183" s="36">
        <f t="shared" si="26"/>
        <v>5.0076419680159745E-2</v>
      </c>
      <c r="V183" s="36">
        <f t="shared" si="27"/>
        <v>1.7030153110011659E-2</v>
      </c>
      <c r="Y183" s="34"/>
      <c r="Z183" s="34"/>
    </row>
    <row r="184" spans="1:26" x14ac:dyDescent="0.2">
      <c r="A184" s="1">
        <v>1885.08</v>
      </c>
      <c r="B184" s="58">
        <v>4.71</v>
      </c>
      <c r="C184" s="4">
        <v>0.26329999999999998</v>
      </c>
      <c r="D184" s="11">
        <v>0.2833</v>
      </c>
      <c r="E184" s="11">
        <v>7.9922320659999997</v>
      </c>
      <c r="F184" s="4">
        <f t="shared" si="32"/>
        <v>1885.6249999999868</v>
      </c>
      <c r="G184" s="21">
        <f>G177*5/12+G189*7/12</f>
        <v>3.4325000000000001</v>
      </c>
      <c r="H184" s="4">
        <f t="shared" si="28"/>
        <v>186.0425445258837</v>
      </c>
      <c r="I184" s="4">
        <f t="shared" si="29"/>
        <v>10.400212733262245</v>
      </c>
      <c r="J184" s="30">
        <f t="shared" si="33"/>
        <v>448.82984583554241</v>
      </c>
      <c r="K184" s="4">
        <f t="shared" si="30"/>
        <v>11.190202306620563</v>
      </c>
      <c r="L184" s="30">
        <f t="shared" si="31"/>
        <v>26.996495822762032</v>
      </c>
      <c r="M184" s="14">
        <f t="shared" si="22"/>
        <v>15.130410796707151</v>
      </c>
      <c r="N184" s="6"/>
      <c r="O184" s="7">
        <f t="shared" si="23"/>
        <v>19.676139676121807</v>
      </c>
      <c r="P184" s="7"/>
      <c r="Q184" s="43">
        <f t="shared" si="36"/>
        <v>-1.6484217982207644E-3</v>
      </c>
      <c r="R184" s="21">
        <f t="shared" si="34"/>
        <v>1.003910419232485</v>
      </c>
      <c r="S184" s="21">
        <f t="shared" si="35"/>
        <v>3.4425478448876299</v>
      </c>
      <c r="T184" s="36">
        <f t="shared" si="25"/>
        <v>6.420211250971386E-2</v>
      </c>
      <c r="U184" s="36">
        <f t="shared" si="26"/>
        <v>5.132113952714179E-2</v>
      </c>
      <c r="V184" s="36">
        <f t="shared" si="27"/>
        <v>1.288097298257207E-2</v>
      </c>
      <c r="Y184" s="34"/>
      <c r="Z184" s="34"/>
    </row>
    <row r="185" spans="1:26" x14ac:dyDescent="0.2">
      <c r="A185" s="1">
        <v>1885.09</v>
      </c>
      <c r="B185" s="58">
        <v>4.6500000000000004</v>
      </c>
      <c r="C185" s="4">
        <v>0.25750000000000001</v>
      </c>
      <c r="D185" s="11">
        <v>0.28000000000000003</v>
      </c>
      <c r="E185" s="11">
        <v>7.8970910740000004</v>
      </c>
      <c r="F185" s="4">
        <f t="shared" si="32"/>
        <v>1885.7083333333201</v>
      </c>
      <c r="G185" s="21">
        <f>G177*4/12+G189*8/12</f>
        <v>3.42</v>
      </c>
      <c r="H185" s="4">
        <f t="shared" si="28"/>
        <v>185.88538947372922</v>
      </c>
      <c r="I185" s="4">
        <f t="shared" si="29"/>
        <v>10.293653288061346</v>
      </c>
      <c r="J185" s="30">
        <f t="shared" si="33"/>
        <v>450.52017079768694</v>
      </c>
      <c r="K185" s="4">
        <f t="shared" si="30"/>
        <v>11.193098720998748</v>
      </c>
      <c r="L185" s="30">
        <f t="shared" si="31"/>
        <v>27.128096306097277</v>
      </c>
      <c r="M185" s="14">
        <f t="shared" si="22"/>
        <v>15.116285028724244</v>
      </c>
      <c r="N185" s="6"/>
      <c r="O185" s="7">
        <f t="shared" si="23"/>
        <v>19.6626718545226</v>
      </c>
      <c r="P185" s="7"/>
      <c r="Q185" s="43">
        <f t="shared" si="36"/>
        <v>-1.797046066068092E-3</v>
      </c>
      <c r="R185" s="21">
        <f t="shared" si="34"/>
        <v>1.0039006206475598</v>
      </c>
      <c r="S185" s="21">
        <f t="shared" si="35"/>
        <v>3.4976462709902125</v>
      </c>
      <c r="T185" s="36">
        <f t="shared" si="25"/>
        <v>6.4824876170400891E-2</v>
      </c>
      <c r="U185" s="36">
        <f t="shared" si="26"/>
        <v>4.986052009694153E-2</v>
      </c>
      <c r="V185" s="36">
        <f t="shared" si="27"/>
        <v>1.4964356073459362E-2</v>
      </c>
      <c r="Y185" s="34"/>
      <c r="Z185" s="34"/>
    </row>
    <row r="186" spans="1:26" x14ac:dyDescent="0.2">
      <c r="A186" s="1">
        <v>1885.1</v>
      </c>
      <c r="B186" s="58">
        <v>4.92</v>
      </c>
      <c r="C186" s="4">
        <v>0.25169999999999998</v>
      </c>
      <c r="D186" s="11">
        <v>0.2767</v>
      </c>
      <c r="E186" s="11">
        <v>7.8970910740000004</v>
      </c>
      <c r="F186" s="4">
        <f t="shared" si="32"/>
        <v>1885.7916666666533</v>
      </c>
      <c r="G186" s="21">
        <f>G177*3/12+G189*9/12</f>
        <v>3.4075000000000002</v>
      </c>
      <c r="H186" s="4">
        <f t="shared" si="28"/>
        <v>196.67873466897797</v>
      </c>
      <c r="I186" s="4">
        <f t="shared" si="29"/>
        <v>10.061796243126372</v>
      </c>
      <c r="J186" s="30">
        <f t="shared" si="33"/>
        <v>478.71159159292489</v>
      </c>
      <c r="K186" s="4">
        <f t="shared" si="30"/>
        <v>11.061180057501261</v>
      </c>
      <c r="L186" s="30">
        <f t="shared" si="31"/>
        <v>26.922662071902909</v>
      </c>
      <c r="M186" s="14">
        <f t="shared" si="22"/>
        <v>15.991023962168981</v>
      </c>
      <c r="N186" s="6"/>
      <c r="O186" s="7">
        <f t="shared" si="23"/>
        <v>20.799074639680068</v>
      </c>
      <c r="P186" s="7"/>
      <c r="Q186" s="43">
        <f t="shared" si="36"/>
        <v>-5.2907838125080126E-3</v>
      </c>
      <c r="R186" s="21">
        <f t="shared" si="34"/>
        <v>1.0038908225659726</v>
      </c>
      <c r="S186" s="21">
        <f t="shared" si="35"/>
        <v>3.5112892622526974</v>
      </c>
      <c r="T186" s="36">
        <f t="shared" si="25"/>
        <v>5.7192090479622815E-2</v>
      </c>
      <c r="U186" s="36">
        <f t="shared" si="26"/>
        <v>4.9660305629274815E-2</v>
      </c>
      <c r="V186" s="36">
        <f t="shared" si="27"/>
        <v>7.531784850348E-3</v>
      </c>
      <c r="Y186" s="34"/>
      <c r="Z186" s="34"/>
    </row>
    <row r="187" spans="1:26" x14ac:dyDescent="0.2">
      <c r="A187" s="1">
        <v>1885.11</v>
      </c>
      <c r="B187" s="58">
        <v>5.24</v>
      </c>
      <c r="C187" s="4">
        <v>0.24579999999999999</v>
      </c>
      <c r="D187" s="11">
        <v>0.27329999999999999</v>
      </c>
      <c r="E187" s="11">
        <v>7.9922320659999997</v>
      </c>
      <c r="F187" s="4">
        <f t="shared" si="32"/>
        <v>1885.8749999999866</v>
      </c>
      <c r="G187" s="21">
        <f>G177*2/12+G189*10/12</f>
        <v>3.3950000000000005</v>
      </c>
      <c r="H187" s="4">
        <f t="shared" si="28"/>
        <v>206.97726821987911</v>
      </c>
      <c r="I187" s="4">
        <f t="shared" si="29"/>
        <v>9.7089718565737169</v>
      </c>
      <c r="J187" s="30">
        <f t="shared" si="33"/>
        <v>505.74727414238993</v>
      </c>
      <c r="K187" s="4">
        <f t="shared" si="30"/>
        <v>10.795207519941403</v>
      </c>
      <c r="L187" s="30">
        <f t="shared" si="31"/>
        <v>26.378001912808237</v>
      </c>
      <c r="M187" s="14">
        <f t="shared" si="22"/>
        <v>16.824034498619017</v>
      </c>
      <c r="N187" s="6"/>
      <c r="O187" s="7">
        <f t="shared" si="23"/>
        <v>21.875099662394891</v>
      </c>
      <c r="P187" s="7"/>
      <c r="Q187" s="43">
        <f t="shared" si="36"/>
        <v>-6.2733324591975267E-3</v>
      </c>
      <c r="R187" s="21">
        <f t="shared" si="34"/>
        <v>1.003881024988194</v>
      </c>
      <c r="S187" s="21">
        <f t="shared" si="35"/>
        <v>3.4829894036788773</v>
      </c>
      <c r="T187" s="36">
        <f t="shared" si="25"/>
        <v>4.8167624512902574E-2</v>
      </c>
      <c r="U187" s="36">
        <f t="shared" si="26"/>
        <v>5.0719775080593887E-2</v>
      </c>
      <c r="V187" s="36">
        <f t="shared" si="27"/>
        <v>-2.5521505676913137E-3</v>
      </c>
      <c r="Y187" s="34"/>
      <c r="Z187" s="34"/>
    </row>
    <row r="188" spans="1:26" x14ac:dyDescent="0.2">
      <c r="A188" s="1">
        <v>1885.12</v>
      </c>
      <c r="B188" s="58">
        <v>5.2</v>
      </c>
      <c r="C188" s="4">
        <v>0.24</v>
      </c>
      <c r="D188" s="11">
        <v>0.27</v>
      </c>
      <c r="E188" s="11">
        <v>8.18251405</v>
      </c>
      <c r="F188" s="4">
        <f t="shared" si="32"/>
        <v>1885.9583333333198</v>
      </c>
      <c r="G188" s="21">
        <f>G177*1/12+G189*11/12</f>
        <v>3.3825000000000003</v>
      </c>
      <c r="H188" s="4">
        <f t="shared" si="28"/>
        <v>200.62083486431661</v>
      </c>
      <c r="I188" s="4">
        <f t="shared" si="29"/>
        <v>9.259423147583842</v>
      </c>
      <c r="J188" s="30">
        <f t="shared" si="33"/>
        <v>492.10082462782555</v>
      </c>
      <c r="K188" s="4">
        <f t="shared" si="30"/>
        <v>10.416851041031824</v>
      </c>
      <c r="L188" s="30">
        <f t="shared" si="31"/>
        <v>25.551388971060177</v>
      </c>
      <c r="M188" s="14">
        <f t="shared" si="22"/>
        <v>16.304475952278526</v>
      </c>
      <c r="N188" s="6"/>
      <c r="O188" s="7">
        <f t="shared" si="23"/>
        <v>21.192987772511689</v>
      </c>
      <c r="P188" s="7"/>
      <c r="Q188" s="43">
        <f t="shared" si="36"/>
        <v>-1.132552627127921E-3</v>
      </c>
      <c r="R188" s="21">
        <f t="shared" si="34"/>
        <v>1.0038712279146946</v>
      </c>
      <c r="S188" s="21">
        <f t="shared" si="35"/>
        <v>3.4151967200486206</v>
      </c>
      <c r="T188" s="36">
        <f t="shared" si="25"/>
        <v>4.6530913650104422E-2</v>
      </c>
      <c r="U188" s="36">
        <f t="shared" si="26"/>
        <v>5.4472030734386889E-2</v>
      </c>
      <c r="V188" s="36">
        <f t="shared" si="27"/>
        <v>-7.9411170842824674E-3</v>
      </c>
      <c r="Y188" s="34"/>
      <c r="Z188" s="34"/>
    </row>
    <row r="189" spans="1:26" x14ac:dyDescent="0.2">
      <c r="A189" s="1">
        <v>1886.01</v>
      </c>
      <c r="B189" s="58">
        <v>5.2</v>
      </c>
      <c r="C189" s="4">
        <v>0.23830000000000001</v>
      </c>
      <c r="D189" s="11">
        <v>0.27500000000000002</v>
      </c>
      <c r="E189" s="11">
        <v>7.9922320659999997</v>
      </c>
      <c r="F189" s="4">
        <f t="shared" si="32"/>
        <v>1886.0416666666531</v>
      </c>
      <c r="G189" s="21">
        <v>3.37</v>
      </c>
      <c r="H189" s="4">
        <f t="shared" si="28"/>
        <v>205.39728907316245</v>
      </c>
      <c r="I189" s="4">
        <f t="shared" si="29"/>
        <v>9.4127257665643498</v>
      </c>
      <c r="J189" s="30">
        <f t="shared" si="33"/>
        <v>505.74097271844801</v>
      </c>
      <c r="K189" s="4">
        <f t="shared" si="30"/>
        <v>10.862356633676862</v>
      </c>
      <c r="L189" s="30">
        <f t="shared" si="31"/>
        <v>26.745916826456387</v>
      </c>
      <c r="M189" s="14">
        <f t="shared" si="22"/>
        <v>16.692317470797654</v>
      </c>
      <c r="N189" s="6"/>
      <c r="O189" s="7">
        <f t="shared" si="23"/>
        <v>21.692296410859026</v>
      </c>
      <c r="P189" s="7"/>
      <c r="Q189" s="43">
        <f t="shared" si="36"/>
        <v>-3.8685591279262466E-3</v>
      </c>
      <c r="R189" s="21">
        <f t="shared" si="34"/>
        <v>1.001756475011806</v>
      </c>
      <c r="S189" s="21">
        <f t="shared" si="35"/>
        <v>3.5100427479843779</v>
      </c>
      <c r="T189" s="36">
        <f t="shared" si="25"/>
        <v>4.4323828938781062E-2</v>
      </c>
      <c r="U189" s="36">
        <f t="shared" si="26"/>
        <v>5.3292581073839163E-2</v>
      </c>
      <c r="V189" s="36">
        <f t="shared" si="27"/>
        <v>-8.9687521350581001E-3</v>
      </c>
      <c r="Y189" s="34"/>
      <c r="Z189" s="34"/>
    </row>
    <row r="190" spans="1:26" x14ac:dyDescent="0.2">
      <c r="A190" s="1">
        <v>1886.02</v>
      </c>
      <c r="B190" s="58">
        <v>5.3</v>
      </c>
      <c r="C190" s="4">
        <v>0.23669999999999999</v>
      </c>
      <c r="D190" s="11">
        <v>0.28000000000000003</v>
      </c>
      <c r="E190" s="11">
        <v>7.9922320659999997</v>
      </c>
      <c r="F190" s="4">
        <f t="shared" si="32"/>
        <v>1886.1249999999864</v>
      </c>
      <c r="G190" s="21">
        <f>G189*11/12+G201*1/12</f>
        <v>3.3825000000000003</v>
      </c>
      <c r="H190" s="4">
        <f t="shared" si="28"/>
        <v>209.34723693995403</v>
      </c>
      <c r="I190" s="4">
        <f t="shared" si="29"/>
        <v>9.3495266006956843</v>
      </c>
      <c r="J190" s="30">
        <f t="shared" si="33"/>
        <v>517.38517232589334</v>
      </c>
      <c r="K190" s="4">
        <f t="shared" si="30"/>
        <v>11.059854027016442</v>
      </c>
      <c r="L190" s="30">
        <f t="shared" si="31"/>
        <v>27.333556273820786</v>
      </c>
      <c r="M190" s="14">
        <f t="shared" si="22"/>
        <v>17.006648259460999</v>
      </c>
      <c r="N190" s="6"/>
      <c r="O190" s="7">
        <f t="shared" si="23"/>
        <v>22.092422581197667</v>
      </c>
      <c r="P190" s="7"/>
      <c r="Q190" s="43">
        <f t="shared" si="36"/>
        <v>-5.1008240881719943E-3</v>
      </c>
      <c r="R190" s="21">
        <f t="shared" si="34"/>
        <v>1.0017675107673607</v>
      </c>
      <c r="S190" s="21">
        <f t="shared" si="35"/>
        <v>3.5162080503615831</v>
      </c>
      <c r="T190" s="36">
        <f t="shared" si="25"/>
        <v>4.8135797710092909E-2</v>
      </c>
      <c r="U190" s="36">
        <f t="shared" si="26"/>
        <v>5.5086050760473126E-2</v>
      </c>
      <c r="V190" s="36">
        <f t="shared" si="27"/>
        <v>-6.9502530503802173E-3</v>
      </c>
      <c r="Y190" s="34"/>
      <c r="Z190" s="34"/>
    </row>
    <row r="191" spans="1:26" x14ac:dyDescent="0.2">
      <c r="A191" s="1">
        <v>1886.03</v>
      </c>
      <c r="B191" s="58">
        <v>5.19</v>
      </c>
      <c r="C191" s="4">
        <v>0.23499999999999999</v>
      </c>
      <c r="D191" s="11">
        <v>0.28499999999999998</v>
      </c>
      <c r="E191" s="11">
        <v>7.8970910740000004</v>
      </c>
      <c r="F191" s="4">
        <f t="shared" si="32"/>
        <v>1886.2083333333196</v>
      </c>
      <c r="G191" s="21">
        <f>G189*10/12+G201*2/12</f>
        <v>3.3950000000000005</v>
      </c>
      <c r="H191" s="4">
        <f t="shared" si="28"/>
        <v>207.4720798642268</v>
      </c>
      <c r="I191" s="4">
        <f t="shared" si="29"/>
        <v>9.3942078551239465</v>
      </c>
      <c r="J191" s="30">
        <f t="shared" si="33"/>
        <v>514.68562322177513</v>
      </c>
      <c r="K191" s="4">
        <f t="shared" si="30"/>
        <v>11.392975483873723</v>
      </c>
      <c r="L191" s="30">
        <f t="shared" si="31"/>
        <v>28.263083356109032</v>
      </c>
      <c r="M191" s="14">
        <f t="shared" si="22"/>
        <v>16.843266101570141</v>
      </c>
      <c r="N191" s="6"/>
      <c r="O191" s="7">
        <f t="shared" si="23"/>
        <v>21.873223559591594</v>
      </c>
      <c r="P191" s="7"/>
      <c r="Q191" s="43">
        <f t="shared" si="36"/>
        <v>-5.8162972749697117E-3</v>
      </c>
      <c r="R191" s="21">
        <f t="shared" si="34"/>
        <v>1.0017785460191069</v>
      </c>
      <c r="S191" s="21">
        <f t="shared" si="35"/>
        <v>3.564859728035608</v>
      </c>
      <c r="T191" s="36">
        <f t="shared" si="25"/>
        <v>4.7395757552546103E-2</v>
      </c>
      <c r="U191" s="36">
        <f t="shared" si="26"/>
        <v>5.4097412247031906E-2</v>
      </c>
      <c r="V191" s="36">
        <f t="shared" si="27"/>
        <v>-6.7016546944858035E-3</v>
      </c>
      <c r="Y191" s="34"/>
      <c r="Z191" s="34"/>
    </row>
    <row r="192" spans="1:26" x14ac:dyDescent="0.2">
      <c r="A192" s="1">
        <v>1886.04</v>
      </c>
      <c r="B192" s="58">
        <v>5.12</v>
      </c>
      <c r="C192" s="4">
        <v>0.23330000000000001</v>
      </c>
      <c r="D192" s="11">
        <v>0.28999999999999998</v>
      </c>
      <c r="E192" s="11">
        <v>7.8019419829999999</v>
      </c>
      <c r="F192" s="4">
        <f t="shared" si="32"/>
        <v>1886.2916666666529</v>
      </c>
      <c r="G192" s="21">
        <f>G189*9/12+G201*3/12</f>
        <v>3.4075000000000002</v>
      </c>
      <c r="H192" s="4">
        <f t="shared" si="28"/>
        <v>207.16991788991626</v>
      </c>
      <c r="I192" s="4">
        <f t="shared" si="29"/>
        <v>9.4399886413510679</v>
      </c>
      <c r="J192" s="30">
        <f t="shared" si="33"/>
        <v>515.88755416363779</v>
      </c>
      <c r="K192" s="4">
        <f t="shared" si="30"/>
        <v>11.734233630483539</v>
      </c>
      <c r="L192" s="30">
        <f t="shared" si="31"/>
        <v>29.220193497549801</v>
      </c>
      <c r="M192" s="14">
        <f t="shared" si="22"/>
        <v>16.801716131246312</v>
      </c>
      <c r="N192" s="6"/>
      <c r="O192" s="7">
        <f t="shared" si="23"/>
        <v>21.812473807208196</v>
      </c>
      <c r="P192" s="7"/>
      <c r="Q192" s="43">
        <f t="shared" si="36"/>
        <v>-6.1157463251583014E-3</v>
      </c>
      <c r="R192" s="21">
        <f t="shared" si="34"/>
        <v>1.001789580767515</v>
      </c>
      <c r="S192" s="21">
        <f t="shared" si="35"/>
        <v>3.6147527969742783</v>
      </c>
      <c r="T192" s="36">
        <f t="shared" si="25"/>
        <v>5.0004035610122344E-2</v>
      </c>
      <c r="U192" s="36">
        <f t="shared" si="26"/>
        <v>5.463036811154387E-2</v>
      </c>
      <c r="V192" s="36">
        <f t="shared" si="27"/>
        <v>-4.6263325014215262E-3</v>
      </c>
      <c r="Y192" s="34"/>
      <c r="Z192" s="34"/>
    </row>
    <row r="193" spans="1:26" x14ac:dyDescent="0.2">
      <c r="A193" s="1">
        <v>1886.05</v>
      </c>
      <c r="B193" s="58">
        <v>5.0199999999999996</v>
      </c>
      <c r="C193" s="4">
        <v>0.23169999999999999</v>
      </c>
      <c r="D193" s="11">
        <v>0.29499999999999998</v>
      </c>
      <c r="E193" s="11">
        <v>7.6116519010000001</v>
      </c>
      <c r="F193" s="4">
        <f t="shared" si="32"/>
        <v>1886.3749999999861</v>
      </c>
      <c r="G193" s="21">
        <f>G189*8/12+G201*4/12</f>
        <v>3.42</v>
      </c>
      <c r="H193" s="4">
        <f t="shared" si="28"/>
        <v>208.20168875455255</v>
      </c>
      <c r="I193" s="4">
        <f t="shared" si="29"/>
        <v>9.6096277459023565</v>
      </c>
      <c r="J193" s="30">
        <f t="shared" si="33"/>
        <v>520.45096618615412</v>
      </c>
      <c r="K193" s="4">
        <f t="shared" si="30"/>
        <v>12.234959797329285</v>
      </c>
      <c r="L193" s="30">
        <f t="shared" si="31"/>
        <v>30.584269925281969</v>
      </c>
      <c r="M193" s="14">
        <f t="shared" ref="M193:M256" si="37">H193/AVERAGE(K73:K192)</f>
        <v>16.863195515097836</v>
      </c>
      <c r="N193" s="6"/>
      <c r="O193" s="7">
        <f t="shared" ref="O193:O256" si="38">J193/AVERAGE(L73:L192)</f>
        <v>21.885839695764236</v>
      </c>
      <c r="P193" s="7"/>
      <c r="Q193" s="43">
        <f t="shared" ref="Q193:Q256" si="39">1/M193-(G193/100-(((E193/E73)^(1/10))-1))</f>
        <v>-5.3582071231189632E-3</v>
      </c>
      <c r="R193" s="21">
        <f t="shared" si="34"/>
        <v>1.0018006150130552</v>
      </c>
      <c r="S193" s="21">
        <f t="shared" si="35"/>
        <v>3.7117516530029881</v>
      </c>
      <c r="T193" s="36">
        <f t="shared" si="25"/>
        <v>5.0527738072549289E-2</v>
      </c>
      <c r="U193" s="36">
        <f t="shared" si="26"/>
        <v>5.3858307806657679E-2</v>
      </c>
      <c r="V193" s="36">
        <f t="shared" si="27"/>
        <v>-3.3305697341083906E-3</v>
      </c>
      <c r="Y193" s="34"/>
      <c r="Z193" s="34"/>
    </row>
    <row r="194" spans="1:26" x14ac:dyDescent="0.2">
      <c r="A194" s="1">
        <v>1886.06</v>
      </c>
      <c r="B194" s="58">
        <v>5.25</v>
      </c>
      <c r="C194" s="4">
        <v>0.23</v>
      </c>
      <c r="D194" s="11">
        <v>0.3</v>
      </c>
      <c r="E194" s="11">
        <v>7.5165028100000004</v>
      </c>
      <c r="F194" s="4">
        <f t="shared" si="32"/>
        <v>1886.4583333333194</v>
      </c>
      <c r="G194" s="21">
        <f>G189*7/12+G201*5/12</f>
        <v>3.4325000000000001</v>
      </c>
      <c r="H194" s="4">
        <f t="shared" si="28"/>
        <v>220.49712371490492</v>
      </c>
      <c r="I194" s="4">
        <f t="shared" si="29"/>
        <v>9.6598739913196443</v>
      </c>
      <c r="J194" s="30">
        <f t="shared" si="33"/>
        <v>553.19867639085123</v>
      </c>
      <c r="K194" s="4">
        <f t="shared" si="30"/>
        <v>12.599835640851708</v>
      </c>
      <c r="L194" s="30">
        <f t="shared" si="31"/>
        <v>31.611352936620069</v>
      </c>
      <c r="M194" s="14">
        <f t="shared" si="37"/>
        <v>17.831494055376886</v>
      </c>
      <c r="N194" s="6"/>
      <c r="O194" s="7">
        <f t="shared" si="38"/>
        <v>23.128666989576448</v>
      </c>
      <c r="P194" s="7"/>
      <c r="Q194" s="43">
        <f t="shared" si="39"/>
        <v>-7.2154380820541666E-3</v>
      </c>
      <c r="R194" s="21">
        <f t="shared" si="34"/>
        <v>1.0018116487561965</v>
      </c>
      <c r="S194" s="21">
        <f t="shared" si="35"/>
        <v>3.7655056117860193</v>
      </c>
      <c r="T194" s="36">
        <f t="shared" ref="T194:T257" si="40">(($J314/$J194)^(1/10)-1)</f>
        <v>4.4162914298999434E-2</v>
      </c>
      <c r="U194" s="36">
        <f t="shared" ref="U194:U257" si="41">(($S314/$S194)^(1/10)-1)</f>
        <v>5.4384063894723944E-2</v>
      </c>
      <c r="V194" s="36">
        <f t="shared" ref="V194:V257" si="42">T194-U194</f>
        <v>-1.022114959572451E-2</v>
      </c>
      <c r="Y194" s="34"/>
      <c r="Z194" s="34"/>
    </row>
    <row r="195" spans="1:26" x14ac:dyDescent="0.2">
      <c r="A195" s="1">
        <v>1886.07</v>
      </c>
      <c r="B195" s="58">
        <v>5.33</v>
      </c>
      <c r="C195" s="4">
        <v>0.2283</v>
      </c>
      <c r="D195" s="11">
        <v>0.30499999999999999</v>
      </c>
      <c r="E195" s="11">
        <v>7.6116519010000001</v>
      </c>
      <c r="F195" s="4">
        <f t="shared" si="32"/>
        <v>1886.5416666666526</v>
      </c>
      <c r="G195" s="21">
        <f>G189*6/12+G201*6/12</f>
        <v>3.4449999999999998</v>
      </c>
      <c r="H195" s="4">
        <f t="shared" si="28"/>
        <v>221.05876515174606</v>
      </c>
      <c r="I195" s="4">
        <f t="shared" si="29"/>
        <v>9.4686146499331372</v>
      </c>
      <c r="J195" s="30">
        <f t="shared" si="33"/>
        <v>556.58738903183507</v>
      </c>
      <c r="K195" s="4">
        <f t="shared" si="30"/>
        <v>12.649704197238751</v>
      </c>
      <c r="L195" s="30">
        <f t="shared" si="31"/>
        <v>31.849747402384555</v>
      </c>
      <c r="M195" s="14">
        <f t="shared" si="37"/>
        <v>17.845845041532211</v>
      </c>
      <c r="N195" s="6"/>
      <c r="O195" s="7">
        <f t="shared" si="38"/>
        <v>23.13006740187333</v>
      </c>
      <c r="P195" s="7"/>
      <c r="Q195" s="43">
        <f t="shared" si="39"/>
        <v>-6.1632867403133146E-3</v>
      </c>
      <c r="R195" s="21">
        <f t="shared" si="34"/>
        <v>1.0018226819974081</v>
      </c>
      <c r="S195" s="21">
        <f t="shared" si="35"/>
        <v>3.7251715870576572</v>
      </c>
      <c r="T195" s="36">
        <f t="shared" si="40"/>
        <v>3.6949247601742119E-2</v>
      </c>
      <c r="U195" s="36">
        <f t="shared" si="41"/>
        <v>5.5975824039454336E-2</v>
      </c>
      <c r="V195" s="36">
        <f t="shared" si="42"/>
        <v>-1.9026576437712217E-2</v>
      </c>
      <c r="Y195" s="34"/>
      <c r="Z195" s="34"/>
    </row>
    <row r="196" spans="1:26" x14ac:dyDescent="0.2">
      <c r="A196" s="1">
        <v>1886.08</v>
      </c>
      <c r="B196" s="58">
        <v>5.37</v>
      </c>
      <c r="C196" s="4">
        <v>0.22670000000000001</v>
      </c>
      <c r="D196" s="11">
        <v>0.31</v>
      </c>
      <c r="E196" s="11">
        <v>7.7067928930000003</v>
      </c>
      <c r="F196" s="4">
        <f t="shared" si="32"/>
        <v>1886.6249999999859</v>
      </c>
      <c r="G196" s="21">
        <f>G189*5/12+G201*7/12</f>
        <v>3.4575</v>
      </c>
      <c r="H196" s="4">
        <f t="shared" si="28"/>
        <v>219.968273902855</v>
      </c>
      <c r="I196" s="4">
        <f t="shared" si="29"/>
        <v>9.2861839280776959</v>
      </c>
      <c r="J196" s="30">
        <f t="shared" si="33"/>
        <v>555.79013825866843</v>
      </c>
      <c r="K196" s="4">
        <f t="shared" si="30"/>
        <v>12.698354731822171</v>
      </c>
      <c r="L196" s="30">
        <f t="shared" si="31"/>
        <v>32.084719340816989</v>
      </c>
      <c r="M196" s="14">
        <f t="shared" si="37"/>
        <v>17.723912799619267</v>
      </c>
      <c r="N196" s="6"/>
      <c r="O196" s="7">
        <f t="shared" si="38"/>
        <v>22.954973839219754</v>
      </c>
      <c r="P196" s="7"/>
      <c r="Q196" s="43">
        <f t="shared" si="39"/>
        <v>-5.6081304491679002E-3</v>
      </c>
      <c r="R196" s="21">
        <f t="shared" si="34"/>
        <v>1.0018337147371585</v>
      </c>
      <c r="S196" s="21">
        <f t="shared" si="35"/>
        <v>3.6858900200017954</v>
      </c>
      <c r="T196" s="36">
        <f t="shared" si="40"/>
        <v>3.14492943165261E-2</v>
      </c>
      <c r="U196" s="36">
        <f t="shared" si="41"/>
        <v>5.7550837080464268E-2</v>
      </c>
      <c r="V196" s="36">
        <f t="shared" si="42"/>
        <v>-2.6101542763938168E-2</v>
      </c>
      <c r="Y196" s="34"/>
      <c r="Z196" s="34"/>
    </row>
    <row r="197" spans="1:26" x14ac:dyDescent="0.2">
      <c r="A197" s="1">
        <v>1886.09</v>
      </c>
      <c r="B197" s="58">
        <v>5.51</v>
      </c>
      <c r="C197" s="4">
        <v>0.22500000000000001</v>
      </c>
      <c r="D197" s="11">
        <v>0.315</v>
      </c>
      <c r="E197" s="11">
        <v>7.7067928930000003</v>
      </c>
      <c r="F197" s="4">
        <f t="shared" si="32"/>
        <v>1886.7083333333192</v>
      </c>
      <c r="G197" s="21">
        <f>G189*4/12+G201*8/12</f>
        <v>3.4699999999999998</v>
      </c>
      <c r="H197" s="4">
        <f t="shared" si="28"/>
        <v>225.70301474948437</v>
      </c>
      <c r="I197" s="4">
        <f t="shared" si="29"/>
        <v>9.2165477892257694</v>
      </c>
      <c r="J197" s="30">
        <f t="shared" si="33"/>
        <v>572.22061953400612</v>
      </c>
      <c r="K197" s="4">
        <f t="shared" si="30"/>
        <v>12.903166904916075</v>
      </c>
      <c r="L197" s="30">
        <f t="shared" si="31"/>
        <v>32.713157015101984</v>
      </c>
      <c r="M197" s="14">
        <f t="shared" si="37"/>
        <v>18.14714392580003</v>
      </c>
      <c r="N197" s="6"/>
      <c r="O197" s="7">
        <f t="shared" si="38"/>
        <v>23.484613598095873</v>
      </c>
      <c r="P197" s="7"/>
      <c r="Q197" s="43">
        <f t="shared" si="39"/>
        <v>-7.9534562704792547E-3</v>
      </c>
      <c r="R197" s="21">
        <f t="shared" si="34"/>
        <v>1.0018447469759157</v>
      </c>
      <c r="S197" s="21">
        <f t="shared" si="35"/>
        <v>3.6926488908510184</v>
      </c>
      <c r="T197" s="36">
        <f t="shared" si="40"/>
        <v>3.4115279701617096E-2</v>
      </c>
      <c r="U197" s="36">
        <f t="shared" si="41"/>
        <v>5.781086342808428E-2</v>
      </c>
      <c r="V197" s="36">
        <f t="shared" si="42"/>
        <v>-2.3695583726467184E-2</v>
      </c>
      <c r="Y197" s="34"/>
      <c r="Z197" s="34"/>
    </row>
    <row r="198" spans="1:26" x14ac:dyDescent="0.2">
      <c r="A198" s="1">
        <v>1886.1</v>
      </c>
      <c r="B198" s="58">
        <v>5.65</v>
      </c>
      <c r="C198" s="4">
        <v>0.2233</v>
      </c>
      <c r="D198" s="11">
        <v>0.32</v>
      </c>
      <c r="E198" s="11">
        <v>7.7067928930000003</v>
      </c>
      <c r="F198" s="4">
        <f t="shared" si="32"/>
        <v>1886.7916666666524</v>
      </c>
      <c r="G198" s="21">
        <f>G189*3/12+G201*9/12</f>
        <v>3.4824999999999999</v>
      </c>
      <c r="H198" s="4">
        <f t="shared" si="28"/>
        <v>231.43775559611376</v>
      </c>
      <c r="I198" s="4">
        <f t="shared" si="29"/>
        <v>9.1469116503738395</v>
      </c>
      <c r="J198" s="30">
        <f t="shared" si="33"/>
        <v>588.69229989031408</v>
      </c>
      <c r="K198" s="4">
        <f t="shared" si="30"/>
        <v>13.107979078009981</v>
      </c>
      <c r="L198" s="30">
        <f t="shared" si="31"/>
        <v>33.341864772548753</v>
      </c>
      <c r="M198" s="14">
        <f t="shared" si="37"/>
        <v>18.562381342866573</v>
      </c>
      <c r="N198" s="6"/>
      <c r="O198" s="7">
        <f t="shared" si="38"/>
        <v>24.001461288727892</v>
      </c>
      <c r="P198" s="7"/>
      <c r="Q198" s="43">
        <f t="shared" si="39"/>
        <v>-1.1092002599045282E-2</v>
      </c>
      <c r="R198" s="21">
        <f t="shared" si="34"/>
        <v>1.0018557787141473</v>
      </c>
      <c r="S198" s="21">
        <f t="shared" si="35"/>
        <v>3.6994608937255347</v>
      </c>
      <c r="T198" s="36">
        <f t="shared" si="40"/>
        <v>3.0775345256867537E-2</v>
      </c>
      <c r="U198" s="36">
        <f t="shared" si="41"/>
        <v>5.4914522982869363E-2</v>
      </c>
      <c r="V198" s="36">
        <f t="shared" si="42"/>
        <v>-2.4139177726001826E-2</v>
      </c>
      <c r="Y198" s="34"/>
      <c r="Z198" s="34"/>
    </row>
    <row r="199" spans="1:26" x14ac:dyDescent="0.2">
      <c r="A199" s="1">
        <v>1886.11</v>
      </c>
      <c r="B199" s="58">
        <v>5.79</v>
      </c>
      <c r="C199" s="4">
        <v>0.22170000000000001</v>
      </c>
      <c r="D199" s="11">
        <v>0.32500000000000001</v>
      </c>
      <c r="E199" s="11">
        <v>7.7067928930000003</v>
      </c>
      <c r="F199" s="4">
        <f t="shared" si="32"/>
        <v>1886.8749999999857</v>
      </c>
      <c r="G199" s="21">
        <f>G189*2/12+G201*10/12</f>
        <v>3.4950000000000001</v>
      </c>
      <c r="H199" s="4">
        <f t="shared" si="28"/>
        <v>237.17249644274312</v>
      </c>
      <c r="I199" s="4">
        <f t="shared" si="29"/>
        <v>9.08137175498379</v>
      </c>
      <c r="J199" s="30">
        <f t="shared" si="33"/>
        <v>605.20433745228172</v>
      </c>
      <c r="K199" s="4">
        <f t="shared" si="30"/>
        <v>13.312791251103887</v>
      </c>
      <c r="L199" s="30">
        <f t="shared" si="31"/>
        <v>33.970882499480403</v>
      </c>
      <c r="M199" s="14">
        <f t="shared" si="37"/>
        <v>18.968312634942844</v>
      </c>
      <c r="N199" s="6"/>
      <c r="O199" s="7">
        <f t="shared" si="38"/>
        <v>24.504279362629443</v>
      </c>
      <c r="P199" s="7"/>
      <c r="Q199" s="43">
        <f t="shared" si="39"/>
        <v>-1.3247391881082086E-2</v>
      </c>
      <c r="R199" s="21">
        <f t="shared" si="34"/>
        <v>1.0018668099523205</v>
      </c>
      <c r="S199" s="21">
        <f t="shared" si="35"/>
        <v>3.7063262745059311</v>
      </c>
      <c r="T199" s="36">
        <f t="shared" si="40"/>
        <v>3.210031519203338E-2</v>
      </c>
      <c r="U199" s="36">
        <f t="shared" si="41"/>
        <v>5.2114662125251066E-2</v>
      </c>
      <c r="V199" s="36">
        <f t="shared" si="42"/>
        <v>-2.0014346933217686E-2</v>
      </c>
      <c r="Y199" s="34"/>
      <c r="Z199" s="34"/>
    </row>
    <row r="200" spans="1:26" x14ac:dyDescent="0.2">
      <c r="A200" s="1">
        <v>1886.12</v>
      </c>
      <c r="B200" s="58">
        <v>5.64</v>
      </c>
      <c r="C200" s="4">
        <v>0.22</v>
      </c>
      <c r="D200" s="11">
        <v>0.33</v>
      </c>
      <c r="E200" s="11">
        <v>7.8019419829999999</v>
      </c>
      <c r="F200" s="4">
        <f t="shared" si="32"/>
        <v>1886.9583333333189</v>
      </c>
      <c r="G200" s="21">
        <f>G189*1/12+G201*11/12</f>
        <v>3.5074999999999998</v>
      </c>
      <c r="H200" s="4">
        <f t="shared" si="28"/>
        <v>228.21061267561089</v>
      </c>
      <c r="I200" s="4">
        <f t="shared" si="29"/>
        <v>8.9018324093323393</v>
      </c>
      <c r="J200" s="30">
        <f t="shared" si="33"/>
        <v>584.22880823433468</v>
      </c>
      <c r="K200" s="4">
        <f t="shared" si="30"/>
        <v>13.352748613998509</v>
      </c>
      <c r="L200" s="30">
        <f t="shared" si="31"/>
        <v>34.183600481796176</v>
      </c>
      <c r="M200" s="14">
        <f t="shared" si="37"/>
        <v>18.194057556886445</v>
      </c>
      <c r="N200" s="6"/>
      <c r="O200" s="7">
        <f t="shared" si="38"/>
        <v>23.485324841739679</v>
      </c>
      <c r="P200" s="7"/>
      <c r="Q200" s="43">
        <f t="shared" si="39"/>
        <v>-1.1670475276021275E-2</v>
      </c>
      <c r="R200" s="21">
        <f t="shared" si="34"/>
        <v>1.0018778406909017</v>
      </c>
      <c r="S200" s="21">
        <f t="shared" si="35"/>
        <v>3.6679601573689107</v>
      </c>
      <c r="T200" s="36">
        <f t="shared" si="40"/>
        <v>3.2266295589027161E-2</v>
      </c>
      <c r="U200" s="36">
        <f t="shared" si="41"/>
        <v>5.3657956475100743E-2</v>
      </c>
      <c r="V200" s="36">
        <f t="shared" si="42"/>
        <v>-2.1391660886073582E-2</v>
      </c>
      <c r="Y200" s="34"/>
      <c r="Z200" s="34"/>
    </row>
    <row r="201" spans="1:26" x14ac:dyDescent="0.2">
      <c r="A201" s="1">
        <v>1887.01</v>
      </c>
      <c r="B201" s="58">
        <v>5.58</v>
      </c>
      <c r="C201" s="4">
        <v>0.2225</v>
      </c>
      <c r="D201" s="11">
        <v>0.33250000000000002</v>
      </c>
      <c r="E201" s="11">
        <v>7.9922320659999997</v>
      </c>
      <c r="F201" s="4">
        <f t="shared" si="32"/>
        <v>1887.0416666666522</v>
      </c>
      <c r="G201" s="21">
        <v>3.52</v>
      </c>
      <c r="H201" s="4">
        <f t="shared" si="28"/>
        <v>220.40709096697049</v>
      </c>
      <c r="I201" s="4">
        <f t="shared" si="29"/>
        <v>8.7886340036112784</v>
      </c>
      <c r="J201" s="30">
        <f t="shared" si="33"/>
        <v>566.12640255766632</v>
      </c>
      <c r="K201" s="4">
        <f t="shared" si="30"/>
        <v>13.133576657082024</v>
      </c>
      <c r="L201" s="30">
        <f t="shared" si="31"/>
        <v>33.734234561007895</v>
      </c>
      <c r="M201" s="14">
        <f t="shared" si="37"/>
        <v>17.512222096304953</v>
      </c>
      <c r="N201" s="6"/>
      <c r="O201" s="7">
        <f t="shared" si="38"/>
        <v>22.590754381510592</v>
      </c>
      <c r="P201" s="7"/>
      <c r="Q201" s="43">
        <f t="shared" si="39"/>
        <v>-9.0202886756547557E-3</v>
      </c>
      <c r="R201" s="21">
        <f t="shared" si="34"/>
        <v>1.0018888709303571</v>
      </c>
      <c r="S201" s="21">
        <f t="shared" si="35"/>
        <v>3.5873521530383266</v>
      </c>
      <c r="T201" s="36">
        <f t="shared" si="40"/>
        <v>3.889511615068808E-2</v>
      </c>
      <c r="U201" s="36">
        <f t="shared" si="41"/>
        <v>5.9516530340948393E-2</v>
      </c>
      <c r="V201" s="36">
        <f t="shared" si="42"/>
        <v>-2.0621414190260312E-2</v>
      </c>
      <c r="Y201" s="34"/>
      <c r="Z201" s="34"/>
    </row>
    <row r="202" spans="1:26" x14ac:dyDescent="0.2">
      <c r="A202" s="1">
        <v>1887.02</v>
      </c>
      <c r="B202" s="58">
        <v>5.54</v>
      </c>
      <c r="C202" s="4">
        <v>0.22500000000000001</v>
      </c>
      <c r="D202" s="11">
        <v>0.33500000000000002</v>
      </c>
      <c r="E202" s="11">
        <v>8.0873811569999994</v>
      </c>
      <c r="F202" s="4">
        <f t="shared" si="32"/>
        <v>1887.1249999999854</v>
      </c>
      <c r="G202" s="21">
        <f>G201*11/12+G213*1/12</f>
        <v>3.5324999999999998</v>
      </c>
      <c r="H202" s="4">
        <f t="shared" ref="H202:H265" si="43">B202*$E$1858/E202</f>
        <v>216.25258239327974</v>
      </c>
      <c r="I202" s="4">
        <f t="shared" ref="I202:I265" si="44">C202*$E$1858/E202</f>
        <v>8.7828214870916863</v>
      </c>
      <c r="J202" s="30">
        <f t="shared" si="33"/>
        <v>557.33526949118925</v>
      </c>
      <c r="K202" s="4">
        <f t="shared" ref="K202:K265" si="45">D202*$E$1858/E202</f>
        <v>13.0766453252254</v>
      </c>
      <c r="L202" s="30">
        <f t="shared" ref="L202:L265" si="46">K202*(J202/H202)</f>
        <v>33.701681458402234</v>
      </c>
      <c r="M202" s="14">
        <f t="shared" si="37"/>
        <v>17.125366596972313</v>
      </c>
      <c r="N202" s="6"/>
      <c r="O202" s="7">
        <f t="shared" si="38"/>
        <v>22.080922961887367</v>
      </c>
      <c r="P202" s="7"/>
      <c r="Q202" s="43">
        <f t="shared" si="39"/>
        <v>-4.1399718116107917E-3</v>
      </c>
      <c r="R202" s="21">
        <f t="shared" si="34"/>
        <v>1.0018999006711522</v>
      </c>
      <c r="S202" s="21">
        <f t="shared" si="35"/>
        <v>3.5518428126023083</v>
      </c>
      <c r="T202" s="36">
        <f t="shared" si="40"/>
        <v>3.9904228913522743E-2</v>
      </c>
      <c r="U202" s="36">
        <f t="shared" si="41"/>
        <v>6.0908215040206715E-2</v>
      </c>
      <c r="V202" s="36">
        <f t="shared" si="42"/>
        <v>-2.1003986126683971E-2</v>
      </c>
      <c r="Y202" s="34"/>
      <c r="Z202" s="34"/>
    </row>
    <row r="203" spans="1:26" x14ac:dyDescent="0.2">
      <c r="A203" s="1">
        <v>1887.03</v>
      </c>
      <c r="B203" s="58">
        <v>5.67</v>
      </c>
      <c r="C203" s="4">
        <v>0.22750000000000001</v>
      </c>
      <c r="D203" s="11">
        <v>0.33750000000000002</v>
      </c>
      <c r="E203" s="11">
        <v>8.0873811569999994</v>
      </c>
      <c r="F203" s="4">
        <f t="shared" ref="F203:F266" si="47">F202+1/12</f>
        <v>1887.2083333333187</v>
      </c>
      <c r="G203" s="21">
        <f>G201*10/12+G213*2/12</f>
        <v>3.5450000000000004</v>
      </c>
      <c r="H203" s="4">
        <f t="shared" si="43"/>
        <v>221.32710147471047</v>
      </c>
      <c r="I203" s="4">
        <f t="shared" si="44"/>
        <v>8.8804083925038153</v>
      </c>
      <c r="J203" s="30">
        <f t="shared" ref="J203:J266" si="48">J202*((H203+(I203/12))/H202)</f>
        <v>572.32078083618774</v>
      </c>
      <c r="K203" s="4">
        <f t="shared" si="45"/>
        <v>13.17423223063753</v>
      </c>
      <c r="L203" s="30">
        <f t="shared" si="46"/>
        <v>34.066713145011185</v>
      </c>
      <c r="M203" s="14">
        <f t="shared" si="37"/>
        <v>17.473213711513758</v>
      </c>
      <c r="N203" s="6"/>
      <c r="O203" s="7">
        <f t="shared" si="38"/>
        <v>22.517438233129674</v>
      </c>
      <c r="P203" s="7"/>
      <c r="Q203" s="43">
        <f t="shared" si="39"/>
        <v>-9.7436043927962013E-4</v>
      </c>
      <c r="R203" s="21">
        <f t="shared" ref="R203:R266" si="49">((G203/G204+G203/1200+((1+G204/1200)^(-119))*(1-G203/G204)))</f>
        <v>1.0019109299137525</v>
      </c>
      <c r="S203" s="21">
        <f t="shared" ref="S203:S266" si="50">S202*R202*E202/E203</f>
        <v>3.5585909611457986</v>
      </c>
      <c r="T203" s="36">
        <f t="shared" si="40"/>
        <v>3.7767384509683977E-2</v>
      </c>
      <c r="U203" s="36">
        <f t="shared" si="41"/>
        <v>6.1043721247201255E-2</v>
      </c>
      <c r="V203" s="36">
        <f t="shared" si="42"/>
        <v>-2.3276336737517278E-2</v>
      </c>
      <c r="Y203" s="34"/>
      <c r="Z203" s="34"/>
    </row>
    <row r="204" spans="1:26" x14ac:dyDescent="0.2">
      <c r="A204" s="1">
        <v>1887.04</v>
      </c>
      <c r="B204" s="58">
        <v>5.8</v>
      </c>
      <c r="C204" s="4">
        <v>0.23</v>
      </c>
      <c r="D204" s="11">
        <v>0.34</v>
      </c>
      <c r="E204" s="11">
        <v>8.0873811569999994</v>
      </c>
      <c r="F204" s="4">
        <f t="shared" si="47"/>
        <v>1887.291666666652</v>
      </c>
      <c r="G204" s="21">
        <f>G201*9/12+G213*3/12</f>
        <v>3.5575000000000001</v>
      </c>
      <c r="H204" s="4">
        <f t="shared" si="43"/>
        <v>226.40162055614127</v>
      </c>
      <c r="I204" s="4">
        <f t="shared" si="44"/>
        <v>8.9779952979159479</v>
      </c>
      <c r="J204" s="30">
        <f t="shared" si="48"/>
        <v>587.37742689287177</v>
      </c>
      <c r="K204" s="4">
        <f t="shared" si="45"/>
        <v>13.271819136049659</v>
      </c>
      <c r="L204" s="30">
        <f t="shared" si="46"/>
        <v>34.432469852340752</v>
      </c>
      <c r="M204" s="14">
        <f t="shared" si="37"/>
        <v>17.82298363910072</v>
      </c>
      <c r="N204" s="6"/>
      <c r="O204" s="7">
        <f t="shared" si="38"/>
        <v>22.953677448901971</v>
      </c>
      <c r="P204" s="7"/>
      <c r="Q204" s="43">
        <f t="shared" si="39"/>
        <v>-4.9207840008725356E-3</v>
      </c>
      <c r="R204" s="21">
        <f t="shared" si="49"/>
        <v>1.0019219586586225</v>
      </c>
      <c r="S204" s="21">
        <f t="shared" si="50"/>
        <v>3.5653911790642616</v>
      </c>
      <c r="T204" s="36">
        <f t="shared" si="40"/>
        <v>3.3729802457283853E-2</v>
      </c>
      <c r="U204" s="36">
        <f t="shared" si="41"/>
        <v>6.2751083190132118E-2</v>
      </c>
      <c r="V204" s="36">
        <f t="shared" si="42"/>
        <v>-2.9021280732848265E-2</v>
      </c>
      <c r="Y204" s="34"/>
      <c r="Z204" s="34"/>
    </row>
    <row r="205" spans="1:26" x14ac:dyDescent="0.2">
      <c r="A205" s="1">
        <v>1887.05</v>
      </c>
      <c r="B205" s="58">
        <v>5.9</v>
      </c>
      <c r="C205" s="4">
        <v>0.23250000000000001</v>
      </c>
      <c r="D205" s="11">
        <v>0.34250000000000003</v>
      </c>
      <c r="E205" s="11">
        <v>8.0873811569999994</v>
      </c>
      <c r="F205" s="4">
        <f t="shared" si="47"/>
        <v>1887.3749999999852</v>
      </c>
      <c r="G205" s="21">
        <f>G201*8/12+G213*4/12</f>
        <v>3.5700000000000003</v>
      </c>
      <c r="H205" s="4">
        <f t="shared" si="43"/>
        <v>230.30509677262646</v>
      </c>
      <c r="I205" s="4">
        <f t="shared" si="44"/>
        <v>9.0755822033280769</v>
      </c>
      <c r="J205" s="30">
        <f t="shared" si="48"/>
        <v>599.46676832999879</v>
      </c>
      <c r="K205" s="4">
        <f t="shared" si="45"/>
        <v>13.36940604146179</v>
      </c>
      <c r="L205" s="30">
        <f t="shared" si="46"/>
        <v>34.799553924241458</v>
      </c>
      <c r="M205" s="14">
        <f t="shared" si="37"/>
        <v>18.075445427458249</v>
      </c>
      <c r="N205" s="6"/>
      <c r="O205" s="7">
        <f t="shared" si="38"/>
        <v>23.264710044683611</v>
      </c>
      <c r="P205" s="7"/>
      <c r="Q205" s="43">
        <f t="shared" si="39"/>
        <v>-7.5842111504657583E-3</v>
      </c>
      <c r="R205" s="21">
        <f t="shared" si="49"/>
        <v>1.0019329869062263</v>
      </c>
      <c r="S205" s="21">
        <f t="shared" si="50"/>
        <v>3.5722437135122407</v>
      </c>
      <c r="T205" s="36">
        <f t="shared" si="40"/>
        <v>3.4065606033785834E-2</v>
      </c>
      <c r="U205" s="36">
        <f t="shared" si="41"/>
        <v>6.4483239640638068E-2</v>
      </c>
      <c r="V205" s="36">
        <f t="shared" si="42"/>
        <v>-3.0417633606852235E-2</v>
      </c>
      <c r="Y205" s="34"/>
      <c r="Z205" s="34"/>
    </row>
    <row r="206" spans="1:26" x14ac:dyDescent="0.2">
      <c r="A206" s="1">
        <v>1887.06</v>
      </c>
      <c r="B206" s="58">
        <v>5.73</v>
      </c>
      <c r="C206" s="4">
        <v>0.23499999999999999</v>
      </c>
      <c r="D206" s="11">
        <v>0.34499999999999997</v>
      </c>
      <c r="E206" s="11">
        <v>7.9922320659999997</v>
      </c>
      <c r="F206" s="4">
        <f t="shared" si="47"/>
        <v>1887.4583333333185</v>
      </c>
      <c r="G206" s="21">
        <f>G201*7/12+G213*5/12</f>
        <v>3.5825</v>
      </c>
      <c r="H206" s="4">
        <f t="shared" si="43"/>
        <v>226.33201276715789</v>
      </c>
      <c r="I206" s="4">
        <f t="shared" si="44"/>
        <v>9.2823774869602254</v>
      </c>
      <c r="J206" s="30">
        <f t="shared" si="48"/>
        <v>591.13857475954478</v>
      </c>
      <c r="K206" s="4">
        <f t="shared" si="45"/>
        <v>13.627320140430969</v>
      </c>
      <c r="L206" s="30">
        <f t="shared" si="46"/>
        <v>35.592113139972582</v>
      </c>
      <c r="M206" s="14">
        <f t="shared" si="37"/>
        <v>17.707695663272986</v>
      </c>
      <c r="N206" s="6"/>
      <c r="O206" s="7">
        <f t="shared" si="38"/>
        <v>22.781332053852879</v>
      </c>
      <c r="P206" s="7"/>
      <c r="Q206" s="43">
        <f t="shared" si="39"/>
        <v>-2.3459262036217773E-3</v>
      </c>
      <c r="R206" s="21">
        <f t="shared" si="49"/>
        <v>1.0019440146570282</v>
      </c>
      <c r="S206" s="21">
        <f t="shared" si="50"/>
        <v>3.6217592827738923</v>
      </c>
      <c r="T206" s="36">
        <f t="shared" si="40"/>
        <v>4.0602202850867908E-2</v>
      </c>
      <c r="U206" s="36">
        <f t="shared" si="41"/>
        <v>6.335538917605632E-2</v>
      </c>
      <c r="V206" s="36">
        <f t="shared" si="42"/>
        <v>-2.2753186325188413E-2</v>
      </c>
      <c r="Y206" s="34"/>
      <c r="Z206" s="34"/>
    </row>
    <row r="207" spans="1:26" x14ac:dyDescent="0.2">
      <c r="A207" s="1">
        <v>1887.07</v>
      </c>
      <c r="B207" s="58">
        <v>5.59</v>
      </c>
      <c r="C207" s="4">
        <v>0.23749999999999999</v>
      </c>
      <c r="D207" s="11">
        <v>0.34749999999999998</v>
      </c>
      <c r="E207" s="11">
        <v>7.8970910740000004</v>
      </c>
      <c r="F207" s="4">
        <f t="shared" si="47"/>
        <v>1887.5416666666517</v>
      </c>
      <c r="G207" s="21">
        <f>G201*6/12+G213*6/12</f>
        <v>3.5949999999999998</v>
      </c>
      <c r="H207" s="4">
        <f t="shared" si="43"/>
        <v>223.46222089422497</v>
      </c>
      <c r="I207" s="4">
        <f t="shared" si="44"/>
        <v>9.4941462365614377</v>
      </c>
      <c r="J207" s="30">
        <f t="shared" si="48"/>
        <v>585.70961080950815</v>
      </c>
      <c r="K207" s="4">
        <f t="shared" si="45"/>
        <v>13.891435019810944</v>
      </c>
      <c r="L207" s="30">
        <f t="shared" si="46"/>
        <v>36.410391727424702</v>
      </c>
      <c r="M207" s="14">
        <f t="shared" si="37"/>
        <v>17.431460535613077</v>
      </c>
      <c r="N207" s="6"/>
      <c r="O207" s="7">
        <f t="shared" si="38"/>
        <v>22.416555953423309</v>
      </c>
      <c r="P207" s="7"/>
      <c r="Q207" s="43">
        <f t="shared" si="39"/>
        <v>-3.66137849707001E-3</v>
      </c>
      <c r="R207" s="21">
        <f t="shared" si="49"/>
        <v>1.0019550419114911</v>
      </c>
      <c r="S207" s="21">
        <f t="shared" si="50"/>
        <v>3.6725183661029361</v>
      </c>
      <c r="T207" s="36">
        <f t="shared" si="40"/>
        <v>4.645836123488789E-2</v>
      </c>
      <c r="U207" s="36">
        <f t="shared" si="41"/>
        <v>6.2212256832081314E-2</v>
      </c>
      <c r="V207" s="36">
        <f t="shared" si="42"/>
        <v>-1.5753895597193424E-2</v>
      </c>
      <c r="Y207" s="34"/>
      <c r="Z207" s="34"/>
    </row>
    <row r="208" spans="1:26" x14ac:dyDescent="0.2">
      <c r="A208" s="1">
        <v>1887.08</v>
      </c>
      <c r="B208" s="58">
        <v>5.45</v>
      </c>
      <c r="C208" s="4">
        <v>0.24</v>
      </c>
      <c r="D208" s="11">
        <v>0.35</v>
      </c>
      <c r="E208" s="11">
        <v>7.9922320659999997</v>
      </c>
      <c r="F208" s="4">
        <f t="shared" si="47"/>
        <v>1887.624999999985</v>
      </c>
      <c r="G208" s="21">
        <f>G201*5/12+G213*7/12</f>
        <v>3.6074999999999999</v>
      </c>
      <c r="H208" s="4">
        <f t="shared" si="43"/>
        <v>215.27215874014144</v>
      </c>
      <c r="I208" s="4">
        <f t="shared" si="44"/>
        <v>9.4798748802998052</v>
      </c>
      <c r="J208" s="30">
        <f t="shared" si="48"/>
        <v>566.31351954238391</v>
      </c>
      <c r="K208" s="4">
        <f t="shared" si="45"/>
        <v>13.824817533770549</v>
      </c>
      <c r="L208" s="30">
        <f t="shared" si="46"/>
        <v>36.368758135749417</v>
      </c>
      <c r="M208" s="14">
        <f t="shared" si="37"/>
        <v>16.739849614820709</v>
      </c>
      <c r="N208" s="6"/>
      <c r="O208" s="7">
        <f t="shared" si="38"/>
        <v>21.520614675737015</v>
      </c>
      <c r="P208" s="7"/>
      <c r="Q208" s="43">
        <f t="shared" si="39"/>
        <v>3.4779576235530324E-3</v>
      </c>
      <c r="R208" s="21">
        <f t="shared" si="49"/>
        <v>1.0019660686700782</v>
      </c>
      <c r="S208" s="21">
        <f t="shared" si="50"/>
        <v>3.635894492062445</v>
      </c>
      <c r="T208" s="36">
        <f t="shared" si="40"/>
        <v>5.2268982363676386E-2</v>
      </c>
      <c r="U208" s="36">
        <f t="shared" si="41"/>
        <v>5.88957684251179E-2</v>
      </c>
      <c r="V208" s="36">
        <f t="shared" si="42"/>
        <v>-6.6267860614415142E-3</v>
      </c>
      <c r="Y208" s="34"/>
      <c r="Z208" s="34"/>
    </row>
    <row r="209" spans="1:26" x14ac:dyDescent="0.2">
      <c r="A209" s="1">
        <v>1887.09</v>
      </c>
      <c r="B209" s="58">
        <v>5.38</v>
      </c>
      <c r="C209" s="4">
        <v>0.24249999999999999</v>
      </c>
      <c r="D209" s="11">
        <v>0.35249999999999998</v>
      </c>
      <c r="E209" s="11">
        <v>7.8970910740000004</v>
      </c>
      <c r="F209" s="4">
        <f t="shared" si="47"/>
        <v>1887.7083333333183</v>
      </c>
      <c r="G209" s="21">
        <f>G201*4/12+G213*8/12</f>
        <v>3.62</v>
      </c>
      <c r="H209" s="4">
        <f t="shared" si="43"/>
        <v>215.06739685347591</v>
      </c>
      <c r="I209" s="4">
        <f t="shared" si="44"/>
        <v>9.6940229994364149</v>
      </c>
      <c r="J209" s="30">
        <f t="shared" si="48"/>
        <v>567.90001637924559</v>
      </c>
      <c r="K209" s="4">
        <f t="shared" si="45"/>
        <v>14.091311782685922</v>
      </c>
      <c r="L209" s="30">
        <f t="shared" si="46"/>
        <v>37.209062411465446</v>
      </c>
      <c r="M209" s="14">
        <f t="shared" si="37"/>
        <v>16.676629667380148</v>
      </c>
      <c r="N209" s="6"/>
      <c r="O209" s="7">
        <f t="shared" si="38"/>
        <v>21.434140136239698</v>
      </c>
      <c r="P209" s="7"/>
      <c r="Q209" s="43">
        <f t="shared" si="39"/>
        <v>3.3621784870726812E-3</v>
      </c>
      <c r="R209" s="21">
        <f t="shared" si="49"/>
        <v>1.0019770949332516</v>
      </c>
      <c r="S209" s="21">
        <f t="shared" si="50"/>
        <v>3.6869328329594402</v>
      </c>
      <c r="T209" s="36">
        <f t="shared" si="40"/>
        <v>5.4261979497677526E-2</v>
      </c>
      <c r="U209" s="36">
        <f t="shared" si="41"/>
        <v>5.4736357356398146E-2</v>
      </c>
      <c r="V209" s="36">
        <f t="shared" si="42"/>
        <v>-4.7437785872062044E-4</v>
      </c>
      <c r="Y209" s="34"/>
      <c r="Z209" s="34"/>
    </row>
    <row r="210" spans="1:26" x14ac:dyDescent="0.2">
      <c r="A210" s="1">
        <v>1887.1</v>
      </c>
      <c r="B210" s="58">
        <v>5.2</v>
      </c>
      <c r="C210" s="4">
        <v>0.245</v>
      </c>
      <c r="D210" s="11">
        <v>0.35499999999999998</v>
      </c>
      <c r="E210" s="11">
        <v>7.9922320659999997</v>
      </c>
      <c r="F210" s="4">
        <f t="shared" si="47"/>
        <v>1887.7916666666515</v>
      </c>
      <c r="G210" s="21">
        <f>G201*3/12+G213*9/12</f>
        <v>3.6324999999999998</v>
      </c>
      <c r="H210" s="4">
        <f t="shared" si="43"/>
        <v>205.39728907316245</v>
      </c>
      <c r="I210" s="4">
        <f t="shared" si="44"/>
        <v>9.677372273639385</v>
      </c>
      <c r="J210" s="30">
        <f t="shared" si="48"/>
        <v>544.49492204874832</v>
      </c>
      <c r="K210" s="4">
        <f t="shared" si="45"/>
        <v>14.022314927110129</v>
      </c>
      <c r="L210" s="30">
        <f t="shared" si="46"/>
        <v>37.17224948602032</v>
      </c>
      <c r="M210" s="14">
        <f t="shared" si="37"/>
        <v>15.88066681251731</v>
      </c>
      <c r="N210" s="6"/>
      <c r="O210" s="7">
        <f t="shared" si="38"/>
        <v>20.408601387649544</v>
      </c>
      <c r="P210" s="7"/>
      <c r="Q210" s="43">
        <f t="shared" si="39"/>
        <v>7.4165025414431457E-3</v>
      </c>
      <c r="R210" s="21">
        <f t="shared" si="49"/>
        <v>1.0019881207014731</v>
      </c>
      <c r="S210" s="21">
        <f t="shared" si="50"/>
        <v>3.6502455519905932</v>
      </c>
      <c r="T210" s="36">
        <f t="shared" si="40"/>
        <v>5.7083066914884295E-2</v>
      </c>
      <c r="U210" s="36">
        <f t="shared" si="41"/>
        <v>5.7623650152356376E-2</v>
      </c>
      <c r="V210" s="36">
        <f t="shared" si="42"/>
        <v>-5.4058323747208092E-4</v>
      </c>
      <c r="Y210" s="34"/>
      <c r="Z210" s="34"/>
    </row>
    <row r="211" spans="1:26" x14ac:dyDescent="0.2">
      <c r="A211" s="1">
        <v>1887.11</v>
      </c>
      <c r="B211" s="58">
        <v>5.3</v>
      </c>
      <c r="C211" s="4">
        <v>0.2475</v>
      </c>
      <c r="D211" s="11">
        <v>0.35749999999999998</v>
      </c>
      <c r="E211" s="11">
        <v>8.0873811569999994</v>
      </c>
      <c r="F211" s="4">
        <f t="shared" si="47"/>
        <v>1887.8749999999848</v>
      </c>
      <c r="G211" s="21">
        <f>G201*2/12+G213*10/12</f>
        <v>3.6450000000000005</v>
      </c>
      <c r="H211" s="4">
        <f t="shared" si="43"/>
        <v>206.88423947371527</v>
      </c>
      <c r="I211" s="4">
        <f t="shared" si="44"/>
        <v>9.6611036358008562</v>
      </c>
      <c r="J211" s="30">
        <f t="shared" si="48"/>
        <v>550.5709780538084</v>
      </c>
      <c r="K211" s="4">
        <f t="shared" si="45"/>
        <v>13.954927473934568</v>
      </c>
      <c r="L211" s="30">
        <f t="shared" si="46"/>
        <v>37.137570689478586</v>
      </c>
      <c r="M211" s="14">
        <f t="shared" si="37"/>
        <v>15.950712201066779</v>
      </c>
      <c r="N211" s="6"/>
      <c r="O211" s="7">
        <f t="shared" si="38"/>
        <v>20.495857279505174</v>
      </c>
      <c r="P211" s="7"/>
      <c r="Q211" s="43">
        <f t="shared" si="39"/>
        <v>1.0122384862189311E-2</v>
      </c>
      <c r="R211" s="21">
        <f t="shared" si="49"/>
        <v>1.0019991459752047</v>
      </c>
      <c r="S211" s="21">
        <f t="shared" si="50"/>
        <v>3.6144716860752424</v>
      </c>
      <c r="T211" s="36">
        <f t="shared" si="40"/>
        <v>5.2464919453968584E-2</v>
      </c>
      <c r="U211" s="36">
        <f t="shared" si="41"/>
        <v>5.8999124724486984E-2</v>
      </c>
      <c r="V211" s="36">
        <f t="shared" si="42"/>
        <v>-6.5342052705184006E-3</v>
      </c>
      <c r="Y211" s="34"/>
      <c r="Z211" s="34"/>
    </row>
    <row r="212" spans="1:26" x14ac:dyDescent="0.2">
      <c r="A212" s="1">
        <v>1887.12</v>
      </c>
      <c r="B212" s="58">
        <v>5.27</v>
      </c>
      <c r="C212" s="4">
        <v>0.25</v>
      </c>
      <c r="D212" s="11">
        <v>0.36</v>
      </c>
      <c r="E212" s="11">
        <v>8.2776793390000005</v>
      </c>
      <c r="F212" s="4">
        <f t="shared" si="47"/>
        <v>1887.958333333318</v>
      </c>
      <c r="G212" s="21">
        <f>G201*1/12+G213*11/12</f>
        <v>3.6574999999999998</v>
      </c>
      <c r="H212" s="4">
        <f t="shared" si="43"/>
        <v>200.98399102772976</v>
      </c>
      <c r="I212" s="4">
        <f t="shared" si="44"/>
        <v>9.5343449254141266</v>
      </c>
      <c r="J212" s="30">
        <f t="shared" si="48"/>
        <v>536.98337419736981</v>
      </c>
      <c r="K212" s="4">
        <f t="shared" si="45"/>
        <v>13.729456692596342</v>
      </c>
      <c r="L212" s="30">
        <f t="shared" si="46"/>
        <v>36.681976226006292</v>
      </c>
      <c r="M212" s="14">
        <f t="shared" si="37"/>
        <v>15.455513454469948</v>
      </c>
      <c r="N212" s="6"/>
      <c r="O212" s="7">
        <f t="shared" si="38"/>
        <v>19.857946875058182</v>
      </c>
      <c r="P212" s="7"/>
      <c r="Q212" s="43">
        <f t="shared" si="39"/>
        <v>1.429702825508912E-2</v>
      </c>
      <c r="R212" s="21">
        <f t="shared" si="49"/>
        <v>1.0020101707549067</v>
      </c>
      <c r="S212" s="21">
        <f t="shared" si="50"/>
        <v>3.5384371951168614</v>
      </c>
      <c r="T212" s="36">
        <f t="shared" si="40"/>
        <v>5.7678975826847223E-2</v>
      </c>
      <c r="U212" s="36">
        <f t="shared" si="41"/>
        <v>6.1586799125739944E-2</v>
      </c>
      <c r="V212" s="36">
        <f t="shared" si="42"/>
        <v>-3.9078232988927208E-3</v>
      </c>
      <c r="Y212" s="34"/>
      <c r="Z212" s="34"/>
    </row>
    <row r="213" spans="1:26" x14ac:dyDescent="0.2">
      <c r="A213" s="1">
        <v>1888.01</v>
      </c>
      <c r="B213" s="58">
        <v>5.31</v>
      </c>
      <c r="C213" s="4">
        <v>0.24829999999999999</v>
      </c>
      <c r="D213" s="11">
        <v>0.35170000000000001</v>
      </c>
      <c r="E213" s="11">
        <v>8.3728446279999993</v>
      </c>
      <c r="F213" s="4">
        <f t="shared" si="47"/>
        <v>1888.0416666666513</v>
      </c>
      <c r="G213" s="21">
        <v>3.67</v>
      </c>
      <c r="H213" s="4">
        <f t="shared" si="43"/>
        <v>200.20777459481127</v>
      </c>
      <c r="I213" s="4">
        <f t="shared" si="44"/>
        <v>9.3618814372677281</v>
      </c>
      <c r="J213" s="30">
        <f t="shared" si="48"/>
        <v>536.99390192307635</v>
      </c>
      <c r="K213" s="4">
        <f t="shared" si="45"/>
        <v>13.260465974575354</v>
      </c>
      <c r="L213" s="30">
        <f t="shared" si="46"/>
        <v>35.566997232833515</v>
      </c>
      <c r="M213" s="14">
        <f t="shared" si="37"/>
        <v>15.358662514259908</v>
      </c>
      <c r="N213" s="6"/>
      <c r="O213" s="7">
        <f t="shared" si="38"/>
        <v>19.731734100274618</v>
      </c>
      <c r="P213" s="7"/>
      <c r="Q213" s="43">
        <f t="shared" si="39"/>
        <v>1.8720415575164684E-2</v>
      </c>
      <c r="R213" s="21">
        <f t="shared" si="49"/>
        <v>1.0045816690372138</v>
      </c>
      <c r="S213" s="21">
        <f t="shared" si="50"/>
        <v>3.5052515322032569</v>
      </c>
      <c r="T213" s="36">
        <f t="shared" si="40"/>
        <v>6.0865157184430529E-2</v>
      </c>
      <c r="U213" s="36">
        <f t="shared" si="41"/>
        <v>6.2921439888693254E-2</v>
      </c>
      <c r="V213" s="36">
        <f t="shared" si="42"/>
        <v>-2.0562827042627241E-3</v>
      </c>
      <c r="Y213" s="34"/>
      <c r="Z213" s="34"/>
    </row>
    <row r="214" spans="1:26" x14ac:dyDescent="0.2">
      <c r="A214" s="1">
        <v>1888.02</v>
      </c>
      <c r="B214" s="58">
        <v>5.28</v>
      </c>
      <c r="C214" s="4">
        <v>0.2467</v>
      </c>
      <c r="D214" s="11">
        <v>0.34329999999999999</v>
      </c>
      <c r="E214" s="11">
        <v>8.2776793390000005</v>
      </c>
      <c r="F214" s="4">
        <f t="shared" si="47"/>
        <v>1888.1249999999845</v>
      </c>
      <c r="G214" s="21">
        <f>G213*11/12+G225*1/12</f>
        <v>3.6516666666666664</v>
      </c>
      <c r="H214" s="4">
        <f t="shared" si="43"/>
        <v>201.36536482474637</v>
      </c>
      <c r="I214" s="4">
        <f t="shared" si="44"/>
        <v>9.4084915723986615</v>
      </c>
      <c r="J214" s="30">
        <f t="shared" si="48"/>
        <v>542.20171222531746</v>
      </c>
      <c r="K214" s="4">
        <f t="shared" si="45"/>
        <v>13.092562451578679</v>
      </c>
      <c r="L214" s="30">
        <f t="shared" si="46"/>
        <v>35.253380266468085</v>
      </c>
      <c r="M214" s="14">
        <f t="shared" si="37"/>
        <v>15.418178318820541</v>
      </c>
      <c r="N214" s="6"/>
      <c r="O214" s="7">
        <f t="shared" si="38"/>
        <v>19.807302727374434</v>
      </c>
      <c r="P214" s="7"/>
      <c r="Q214" s="43">
        <f t="shared" si="39"/>
        <v>1.8545973596228914E-2</v>
      </c>
      <c r="R214" s="21">
        <f t="shared" si="49"/>
        <v>1.0045677011853911</v>
      </c>
      <c r="S214" s="21">
        <f t="shared" si="50"/>
        <v>3.5617945950055767</v>
      </c>
      <c r="T214" s="36">
        <f t="shared" si="40"/>
        <v>5.8453781626417678E-2</v>
      </c>
      <c r="U214" s="36">
        <f t="shared" si="41"/>
        <v>6.0198696369751392E-2</v>
      </c>
      <c r="V214" s="36">
        <f t="shared" si="42"/>
        <v>-1.7449147433337142E-3</v>
      </c>
      <c r="Y214" s="34"/>
      <c r="Z214" s="34"/>
    </row>
    <row r="215" spans="1:26" x14ac:dyDescent="0.2">
      <c r="A215" s="1">
        <v>1888.03</v>
      </c>
      <c r="B215" s="58">
        <v>5.08</v>
      </c>
      <c r="C215" s="4">
        <v>0.245</v>
      </c>
      <c r="D215" s="11">
        <v>0.33500000000000002</v>
      </c>
      <c r="E215" s="11">
        <v>8.2776793390000005</v>
      </c>
      <c r="F215" s="4">
        <f t="shared" si="47"/>
        <v>1888.2083333333178</v>
      </c>
      <c r="G215" s="21">
        <f>G213*10/12+G225*2/12</f>
        <v>3.6333333333333337</v>
      </c>
      <c r="H215" s="4">
        <f t="shared" si="43"/>
        <v>193.73788888441507</v>
      </c>
      <c r="I215" s="4">
        <f t="shared" si="44"/>
        <v>9.3436580269058442</v>
      </c>
      <c r="J215" s="30">
        <f t="shared" si="48"/>
        <v>523.76035032750247</v>
      </c>
      <c r="K215" s="4">
        <f t="shared" si="45"/>
        <v>12.77602220005493</v>
      </c>
      <c r="L215" s="30">
        <f t="shared" si="46"/>
        <v>34.539314440888447</v>
      </c>
      <c r="M215" s="14">
        <f t="shared" si="37"/>
        <v>14.808972366946573</v>
      </c>
      <c r="N215" s="6"/>
      <c r="O215" s="7">
        <f t="shared" si="38"/>
        <v>19.026611493191687</v>
      </c>
      <c r="P215" s="7"/>
      <c r="Q215" s="43">
        <f t="shared" si="39"/>
        <v>2.3484775724689634E-2</v>
      </c>
      <c r="R215" s="21">
        <f t="shared" si="49"/>
        <v>1.0045537348950258</v>
      </c>
      <c r="S215" s="21">
        <f t="shared" si="50"/>
        <v>3.5780638083993033</v>
      </c>
      <c r="T215" s="36">
        <f t="shared" si="40"/>
        <v>5.7574262323824899E-2</v>
      </c>
      <c r="U215" s="36">
        <f t="shared" si="41"/>
        <v>6.0195091247454258E-2</v>
      </c>
      <c r="V215" s="36">
        <f t="shared" si="42"/>
        <v>-2.6208289236293592E-3</v>
      </c>
      <c r="Y215" s="34"/>
      <c r="Z215" s="34"/>
    </row>
    <row r="216" spans="1:26" x14ac:dyDescent="0.2">
      <c r="A216" s="1">
        <v>1888.04</v>
      </c>
      <c r="B216" s="58">
        <v>5.0999999999999996</v>
      </c>
      <c r="C216" s="4">
        <v>0.24329999999999999</v>
      </c>
      <c r="D216" s="11">
        <v>0.32669999999999999</v>
      </c>
      <c r="E216" s="11">
        <v>8.18251405</v>
      </c>
      <c r="F216" s="4">
        <f t="shared" si="47"/>
        <v>1888.2916666666511</v>
      </c>
      <c r="G216" s="21">
        <f>G213*9/12+G225*3/12</f>
        <v>3.6150000000000002</v>
      </c>
      <c r="H216" s="4">
        <f t="shared" si="43"/>
        <v>196.76274188615665</v>
      </c>
      <c r="I216" s="4">
        <f t="shared" si="44"/>
        <v>9.386740215863119</v>
      </c>
      <c r="J216" s="30">
        <f t="shared" si="48"/>
        <v>534.05259762454762</v>
      </c>
      <c r="K216" s="4">
        <f t="shared" si="45"/>
        <v>12.604389759648505</v>
      </c>
      <c r="L216" s="30">
        <f t="shared" si="46"/>
        <v>34.210781106654842</v>
      </c>
      <c r="M216" s="14">
        <f t="shared" si="37"/>
        <v>15.020108681844464</v>
      </c>
      <c r="N216" s="6"/>
      <c r="O216" s="7">
        <f t="shared" si="38"/>
        <v>19.299571616567636</v>
      </c>
      <c r="P216" s="7"/>
      <c r="Q216" s="43">
        <f t="shared" si="39"/>
        <v>2.2632996042627543E-2</v>
      </c>
      <c r="R216" s="21">
        <f t="shared" si="49"/>
        <v>1.0045397701682555</v>
      </c>
      <c r="S216" s="21">
        <f t="shared" si="50"/>
        <v>3.6361609028814996</v>
      </c>
      <c r="T216" s="36">
        <f t="shared" si="40"/>
        <v>5.4046228589141432E-2</v>
      </c>
      <c r="U216" s="36">
        <f t="shared" si="41"/>
        <v>5.8966097231183623E-2</v>
      </c>
      <c r="V216" s="36">
        <f t="shared" si="42"/>
        <v>-4.9198686420421911E-3</v>
      </c>
      <c r="Y216" s="34"/>
      <c r="Z216" s="34"/>
    </row>
    <row r="217" spans="1:26" x14ac:dyDescent="0.2">
      <c r="A217" s="1">
        <v>1888.05</v>
      </c>
      <c r="B217" s="58">
        <v>5.17</v>
      </c>
      <c r="C217" s="4">
        <v>0.2417</v>
      </c>
      <c r="D217" s="11">
        <v>0.31830000000000003</v>
      </c>
      <c r="E217" s="11">
        <v>8.0873811569999994</v>
      </c>
      <c r="F217" s="4">
        <f t="shared" si="47"/>
        <v>1888.3749999999843</v>
      </c>
      <c r="G217" s="21">
        <f>G213*8/12+G225*4/12</f>
        <v>3.5966666666666667</v>
      </c>
      <c r="H217" s="4">
        <f t="shared" si="43"/>
        <v>201.80972039228453</v>
      </c>
      <c r="I217" s="4">
        <f t="shared" si="44"/>
        <v>9.4347020152447136</v>
      </c>
      <c r="J217" s="30">
        <f t="shared" si="48"/>
        <v>549.88505424080006</v>
      </c>
      <c r="K217" s="4">
        <f t="shared" si="45"/>
        <v>12.424764797072374</v>
      </c>
      <c r="L217" s="30">
        <f t="shared" si="46"/>
        <v>33.854625293007096</v>
      </c>
      <c r="M217" s="14">
        <f t="shared" si="37"/>
        <v>15.387916957229137</v>
      </c>
      <c r="N217" s="6"/>
      <c r="O217" s="7">
        <f t="shared" si="38"/>
        <v>19.77268583969423</v>
      </c>
      <c r="P217" s="7"/>
      <c r="Q217" s="43">
        <f t="shared" si="39"/>
        <v>2.3320027160848529E-2</v>
      </c>
      <c r="R217" s="21">
        <f t="shared" si="49"/>
        <v>1.0045258070072212</v>
      </c>
      <c r="S217" s="21">
        <f t="shared" si="50"/>
        <v>3.6956350386550132</v>
      </c>
      <c r="T217" s="36">
        <f t="shared" si="40"/>
        <v>5.0839347211230956E-2</v>
      </c>
      <c r="U217" s="36">
        <f t="shared" si="41"/>
        <v>5.055071098822439E-2</v>
      </c>
      <c r="V217" s="36">
        <f t="shared" si="42"/>
        <v>2.8863622300656644E-4</v>
      </c>
      <c r="Y217" s="34"/>
      <c r="Z217" s="34"/>
    </row>
    <row r="218" spans="1:26" x14ac:dyDescent="0.2">
      <c r="A218" s="1">
        <v>1888.06</v>
      </c>
      <c r="B218" s="58">
        <v>5.01</v>
      </c>
      <c r="C218" s="4">
        <v>0.24</v>
      </c>
      <c r="D218" s="11">
        <v>0.31</v>
      </c>
      <c r="E218" s="11">
        <v>7.9922320659999997</v>
      </c>
      <c r="F218" s="4">
        <f t="shared" si="47"/>
        <v>1888.4583333333176</v>
      </c>
      <c r="G218" s="21">
        <f>G213*7/12+G225*5/12</f>
        <v>3.5783333333333331</v>
      </c>
      <c r="H218" s="4">
        <f t="shared" si="43"/>
        <v>197.89238812625845</v>
      </c>
      <c r="I218" s="4">
        <f t="shared" si="44"/>
        <v>9.4798748802998052</v>
      </c>
      <c r="J218" s="30">
        <f t="shared" si="48"/>
        <v>541.36376496472155</v>
      </c>
      <c r="K218" s="4">
        <f t="shared" si="45"/>
        <v>12.244838387053917</v>
      </c>
      <c r="L218" s="30">
        <f t="shared" si="46"/>
        <v>33.49755831119036</v>
      </c>
      <c r="M218" s="14">
        <f t="shared" si="37"/>
        <v>15.077628818434697</v>
      </c>
      <c r="N218" s="6"/>
      <c r="O218" s="7">
        <f t="shared" si="38"/>
        <v>19.375983676114188</v>
      </c>
      <c r="P218" s="7"/>
      <c r="Q218" s="43">
        <f t="shared" si="39"/>
        <v>2.5898537334721208E-2</v>
      </c>
      <c r="R218" s="21">
        <f t="shared" si="49"/>
        <v>1.0045118454140671</v>
      </c>
      <c r="S218" s="21">
        <f t="shared" si="50"/>
        <v>3.7565571530193069</v>
      </c>
      <c r="T218" s="36">
        <f t="shared" si="40"/>
        <v>6.4064534325128486E-2</v>
      </c>
      <c r="U218" s="36">
        <f t="shared" si="41"/>
        <v>5.6469285824678916E-2</v>
      </c>
      <c r="V218" s="36">
        <f t="shared" si="42"/>
        <v>7.5952485004495696E-3</v>
      </c>
      <c r="Y218" s="34"/>
      <c r="Z218" s="34"/>
    </row>
    <row r="219" spans="1:26" x14ac:dyDescent="0.2">
      <c r="A219" s="1">
        <v>1888.07</v>
      </c>
      <c r="B219" s="58">
        <v>5.14</v>
      </c>
      <c r="C219" s="4">
        <v>0.23830000000000001</v>
      </c>
      <c r="D219" s="11">
        <v>0.30170000000000002</v>
      </c>
      <c r="E219" s="11">
        <v>8.0873811569999994</v>
      </c>
      <c r="F219" s="4">
        <f t="shared" si="47"/>
        <v>1888.5416666666508</v>
      </c>
      <c r="G219" s="21">
        <f>G213*6/12+G225*6/12</f>
        <v>3.5600000000000005</v>
      </c>
      <c r="H219" s="4">
        <f t="shared" si="43"/>
        <v>200.63867752733896</v>
      </c>
      <c r="I219" s="4">
        <f t="shared" si="44"/>
        <v>9.3019838238842176</v>
      </c>
      <c r="J219" s="30">
        <f t="shared" si="48"/>
        <v>550.99722284190671</v>
      </c>
      <c r="K219" s="4">
        <f t="shared" si="45"/>
        <v>11.776787745135831</v>
      </c>
      <c r="L219" s="30">
        <f t="shared" si="46"/>
        <v>32.341607418560947</v>
      </c>
      <c r="M219" s="14">
        <f t="shared" si="37"/>
        <v>15.279642515498178</v>
      </c>
      <c r="N219" s="6"/>
      <c r="O219" s="7">
        <f t="shared" si="38"/>
        <v>19.635009581546445</v>
      </c>
      <c r="P219" s="7"/>
      <c r="Q219" s="43">
        <f t="shared" si="39"/>
        <v>2.5259012921316784E-2</v>
      </c>
      <c r="R219" s="21">
        <f t="shared" si="49"/>
        <v>1.0044978853909405</v>
      </c>
      <c r="S219" s="21">
        <f t="shared" si="50"/>
        <v>3.7291103675228134</v>
      </c>
      <c r="T219" s="36">
        <f t="shared" si="40"/>
        <v>6.4451004161728775E-2</v>
      </c>
      <c r="U219" s="36">
        <f t="shared" si="41"/>
        <v>5.9217498387454715E-2</v>
      </c>
      <c r="V219" s="36">
        <f t="shared" si="42"/>
        <v>5.2335057742740609E-3</v>
      </c>
      <c r="Y219" s="34"/>
      <c r="Z219" s="34"/>
    </row>
    <row r="220" spans="1:26" x14ac:dyDescent="0.2">
      <c r="A220" s="1">
        <v>1888.08</v>
      </c>
      <c r="B220" s="58">
        <v>5.25</v>
      </c>
      <c r="C220" s="4">
        <v>0.23669999999999999</v>
      </c>
      <c r="D220" s="11">
        <v>0.29330000000000001</v>
      </c>
      <c r="E220" s="11">
        <v>8.0873811569999994</v>
      </c>
      <c r="F220" s="4">
        <f t="shared" si="47"/>
        <v>1888.6249999999841</v>
      </c>
      <c r="G220" s="21">
        <f>G213*5/12+G225*7/12</f>
        <v>3.541666666666667</v>
      </c>
      <c r="H220" s="4">
        <f t="shared" si="43"/>
        <v>204.93250136547269</v>
      </c>
      <c r="I220" s="4">
        <f t="shared" si="44"/>
        <v>9.2395282044204539</v>
      </c>
      <c r="J220" s="30">
        <f t="shared" si="48"/>
        <v>564.90347084446819</v>
      </c>
      <c r="K220" s="4">
        <f t="shared" si="45"/>
        <v>11.448895742951075</v>
      </c>
      <c r="L220" s="30">
        <f t="shared" si="46"/>
        <v>31.559273904510956</v>
      </c>
      <c r="M220" s="14">
        <f t="shared" si="37"/>
        <v>15.602911670088814</v>
      </c>
      <c r="N220" s="6"/>
      <c r="O220" s="7">
        <f t="shared" si="38"/>
        <v>20.049771885586587</v>
      </c>
      <c r="P220" s="7"/>
      <c r="Q220" s="43">
        <f t="shared" si="39"/>
        <v>2.2974575191211134E-2</v>
      </c>
      <c r="R220" s="21">
        <f t="shared" si="49"/>
        <v>1.0044839269399921</v>
      </c>
      <c r="S220" s="21">
        <f t="shared" si="50"/>
        <v>3.7458834785660993</v>
      </c>
      <c r="T220" s="36">
        <f t="shared" si="40"/>
        <v>6.6032456333406708E-2</v>
      </c>
      <c r="U220" s="36">
        <f t="shared" si="41"/>
        <v>5.9213019345224716E-2</v>
      </c>
      <c r="V220" s="36">
        <f t="shared" si="42"/>
        <v>6.8194369881819927E-3</v>
      </c>
      <c r="Y220" s="34"/>
      <c r="Z220" s="34"/>
    </row>
    <row r="221" spans="1:26" x14ac:dyDescent="0.2">
      <c r="A221" s="1">
        <v>1888.09</v>
      </c>
      <c r="B221" s="58">
        <v>5.38</v>
      </c>
      <c r="C221" s="4">
        <v>0.23499999999999999</v>
      </c>
      <c r="D221" s="11">
        <v>0.28499999999999998</v>
      </c>
      <c r="E221" s="11">
        <v>8.0873811569999994</v>
      </c>
      <c r="F221" s="4">
        <f t="shared" si="47"/>
        <v>1888.7083333333173</v>
      </c>
      <c r="G221" s="21">
        <f>G213*4/12+G225*8/12</f>
        <v>3.5233333333333334</v>
      </c>
      <c r="H221" s="4">
        <f t="shared" si="43"/>
        <v>210.00702044690343</v>
      </c>
      <c r="I221" s="4">
        <f t="shared" si="44"/>
        <v>9.1731691087402059</v>
      </c>
      <c r="J221" s="30">
        <f t="shared" si="48"/>
        <v>580.99873640265582</v>
      </c>
      <c r="K221" s="4">
        <f t="shared" si="45"/>
        <v>11.124907216982802</v>
      </c>
      <c r="L221" s="30">
        <f t="shared" si="46"/>
        <v>30.777814103114665</v>
      </c>
      <c r="M221" s="14">
        <f t="shared" si="37"/>
        <v>15.987828821761427</v>
      </c>
      <c r="N221" s="6"/>
      <c r="O221" s="7">
        <f t="shared" si="38"/>
        <v>20.542902549349073</v>
      </c>
      <c r="P221" s="7"/>
      <c r="Q221" s="43">
        <f t="shared" si="39"/>
        <v>2.1614886504528315E-2</v>
      </c>
      <c r="R221" s="21">
        <f t="shared" si="49"/>
        <v>1.0044699700633755</v>
      </c>
      <c r="S221" s="21">
        <f t="shared" si="50"/>
        <v>3.762679746409713</v>
      </c>
      <c r="T221" s="36">
        <f t="shared" si="40"/>
        <v>6.3167783307784386E-2</v>
      </c>
      <c r="U221" s="36">
        <f t="shared" si="41"/>
        <v>5.9208365106472316E-2</v>
      </c>
      <c r="V221" s="36">
        <f t="shared" si="42"/>
        <v>3.9594182013120705E-3</v>
      </c>
      <c r="Y221" s="34"/>
      <c r="Z221" s="34"/>
    </row>
    <row r="222" spans="1:26" x14ac:dyDescent="0.2">
      <c r="A222" s="1">
        <v>1888.1</v>
      </c>
      <c r="B222" s="58">
        <v>5.35</v>
      </c>
      <c r="C222" s="4">
        <v>0.23330000000000001</v>
      </c>
      <c r="D222" s="11">
        <v>0.2767</v>
      </c>
      <c r="E222" s="11">
        <v>8.18251405</v>
      </c>
      <c r="F222" s="4">
        <f t="shared" si="47"/>
        <v>1888.7916666666506</v>
      </c>
      <c r="G222" s="21">
        <f>G213*3/12+G225*9/12</f>
        <v>3.5049999999999999</v>
      </c>
      <c r="H222" s="4">
        <f t="shared" si="43"/>
        <v>206.40797433155649</v>
      </c>
      <c r="I222" s="4">
        <f t="shared" si="44"/>
        <v>9.0009309180471266</v>
      </c>
      <c r="J222" s="30">
        <f t="shared" si="48"/>
        <v>573.11687075075395</v>
      </c>
      <c r="K222" s="4">
        <f t="shared" si="45"/>
        <v>10.67534327056854</v>
      </c>
      <c r="L222" s="30">
        <f t="shared" si="46"/>
        <v>29.64139030593152</v>
      </c>
      <c r="M222" s="14">
        <f t="shared" si="37"/>
        <v>15.715941874329712</v>
      </c>
      <c r="N222" s="6"/>
      <c r="O222" s="7">
        <f t="shared" si="38"/>
        <v>20.19313056534963</v>
      </c>
      <c r="P222" s="7"/>
      <c r="Q222" s="43">
        <f t="shared" si="39"/>
        <v>2.515687714099088E-2</v>
      </c>
      <c r="R222" s="21">
        <f t="shared" si="49"/>
        <v>1.0044560147632471</v>
      </c>
      <c r="S222" s="21">
        <f t="shared" si="50"/>
        <v>3.7355569804328068</v>
      </c>
      <c r="T222" s="36">
        <f t="shared" si="40"/>
        <v>6.2710974958625876E-2</v>
      </c>
      <c r="U222" s="36">
        <f t="shared" si="41"/>
        <v>6.044294371587311E-2</v>
      </c>
      <c r="V222" s="36">
        <f t="shared" si="42"/>
        <v>2.268031242752766E-3</v>
      </c>
      <c r="Y222" s="34"/>
      <c r="Z222" s="34"/>
    </row>
    <row r="223" spans="1:26" x14ac:dyDescent="0.2">
      <c r="A223" s="1">
        <v>1888.11</v>
      </c>
      <c r="B223" s="58">
        <v>5.24</v>
      </c>
      <c r="C223" s="4">
        <v>0.23169999999999999</v>
      </c>
      <c r="D223" s="11">
        <v>0.26829999999999998</v>
      </c>
      <c r="E223" s="11">
        <v>8.2776793390000005</v>
      </c>
      <c r="F223" s="4">
        <f t="shared" si="47"/>
        <v>1888.8749999999839</v>
      </c>
      <c r="G223" s="21">
        <f>G213*2/12+G225*10/12</f>
        <v>3.4866666666666668</v>
      </c>
      <c r="H223" s="4">
        <f t="shared" si="43"/>
        <v>199.83986963668011</v>
      </c>
      <c r="I223" s="4">
        <f t="shared" si="44"/>
        <v>8.8364308768738127</v>
      </c>
      <c r="J223" s="30">
        <f t="shared" si="48"/>
        <v>556.92434725006035</v>
      </c>
      <c r="K223" s="4">
        <f t="shared" si="45"/>
        <v>10.232258973954441</v>
      </c>
      <c r="L223" s="30">
        <f t="shared" si="46"/>
        <v>28.5158019784716</v>
      </c>
      <c r="M223" s="14">
        <f t="shared" si="37"/>
        <v>15.223749016946284</v>
      </c>
      <c r="N223" s="6"/>
      <c r="O223" s="7">
        <f t="shared" si="38"/>
        <v>19.56248577384946</v>
      </c>
      <c r="P223" s="7"/>
      <c r="Q223" s="43">
        <f t="shared" si="39"/>
        <v>2.9677725599002655E-2</v>
      </c>
      <c r="R223" s="21">
        <f t="shared" si="49"/>
        <v>1.0044420610417675</v>
      </c>
      <c r="S223" s="21">
        <f t="shared" si="50"/>
        <v>3.7090650494671742</v>
      </c>
      <c r="T223" s="36">
        <f t="shared" si="40"/>
        <v>6.9559615555550014E-2</v>
      </c>
      <c r="U223" s="36">
        <f t="shared" si="41"/>
        <v>6.1664849508068054E-2</v>
      </c>
      <c r="V223" s="36">
        <f t="shared" si="42"/>
        <v>7.8947660474819603E-3</v>
      </c>
      <c r="Y223" s="34"/>
      <c r="Z223" s="34"/>
    </row>
    <row r="224" spans="1:26" x14ac:dyDescent="0.2">
      <c r="A224" s="1">
        <v>1888.12</v>
      </c>
      <c r="B224" s="58">
        <v>5.14</v>
      </c>
      <c r="C224" s="4">
        <v>0.23</v>
      </c>
      <c r="D224" s="11">
        <v>0.26</v>
      </c>
      <c r="E224" s="11">
        <v>8.2776793390000005</v>
      </c>
      <c r="F224" s="4">
        <f t="shared" si="47"/>
        <v>1888.9583333333171</v>
      </c>
      <c r="G224" s="21">
        <f>G213*1/12+G225*11/12</f>
        <v>3.4683333333333333</v>
      </c>
      <c r="H224" s="4">
        <f t="shared" si="43"/>
        <v>196.02613166651443</v>
      </c>
      <c r="I224" s="4">
        <f t="shared" si="44"/>
        <v>8.7715973313809972</v>
      </c>
      <c r="J224" s="30">
        <f t="shared" si="48"/>
        <v>548.3331160663364</v>
      </c>
      <c r="K224" s="4">
        <f t="shared" si="45"/>
        <v>9.9157187224306931</v>
      </c>
      <c r="L224" s="30">
        <f t="shared" si="46"/>
        <v>27.73669458701313</v>
      </c>
      <c r="M224" s="14">
        <f t="shared" si="37"/>
        <v>14.946748301089229</v>
      </c>
      <c r="N224" s="6"/>
      <c r="O224" s="7">
        <f t="shared" si="38"/>
        <v>19.210201901691867</v>
      </c>
      <c r="P224" s="7"/>
      <c r="Q224" s="43">
        <f t="shared" si="39"/>
        <v>3.337784071904705E-2</v>
      </c>
      <c r="R224" s="21">
        <f t="shared" si="49"/>
        <v>1.0044281089010998</v>
      </c>
      <c r="S224" s="21">
        <f t="shared" si="50"/>
        <v>3.7255409428247939</v>
      </c>
      <c r="T224" s="36">
        <f t="shared" si="40"/>
        <v>7.6479390673240388E-2</v>
      </c>
      <c r="U224" s="36">
        <f t="shared" si="41"/>
        <v>6.0154745703598023E-2</v>
      </c>
      <c r="V224" s="36">
        <f t="shared" si="42"/>
        <v>1.6324644969642366E-2</v>
      </c>
      <c r="Y224" s="34"/>
      <c r="Z224" s="34"/>
    </row>
    <row r="225" spans="1:26" x14ac:dyDescent="0.2">
      <c r="A225" s="1">
        <v>1889.01</v>
      </c>
      <c r="B225" s="58">
        <v>5.24</v>
      </c>
      <c r="C225" s="4">
        <v>0.22919999999999999</v>
      </c>
      <c r="D225" s="11">
        <v>0.26329999999999998</v>
      </c>
      <c r="E225" s="11">
        <v>7.9922320659999997</v>
      </c>
      <c r="F225" s="4">
        <f t="shared" si="47"/>
        <v>1889.0416666666504</v>
      </c>
      <c r="G225" s="21">
        <v>3.45</v>
      </c>
      <c r="H225" s="4">
        <f t="shared" si="43"/>
        <v>206.97726821987911</v>
      </c>
      <c r="I225" s="4">
        <f t="shared" si="44"/>
        <v>9.0532805106863137</v>
      </c>
      <c r="J225" s="30">
        <f t="shared" si="48"/>
        <v>581.07648163513954</v>
      </c>
      <c r="K225" s="4">
        <f t="shared" si="45"/>
        <v>10.400212733262245</v>
      </c>
      <c r="L225" s="30">
        <f t="shared" si="46"/>
        <v>29.197984277582485</v>
      </c>
      <c r="M225" s="14">
        <f t="shared" si="37"/>
        <v>15.802286071028165</v>
      </c>
      <c r="N225" s="6"/>
      <c r="O225" s="7">
        <f t="shared" si="38"/>
        <v>20.312198653655674</v>
      </c>
      <c r="P225" s="7"/>
      <c r="Q225" s="43">
        <f t="shared" si="39"/>
        <v>2.5278875559769445E-2</v>
      </c>
      <c r="R225" s="21">
        <f t="shared" si="49"/>
        <v>1.0030847289110842</v>
      </c>
      <c r="S225" s="21">
        <f t="shared" si="50"/>
        <v>3.8756871353847919</v>
      </c>
      <c r="T225" s="36">
        <f t="shared" si="40"/>
        <v>7.8429383860420199E-2</v>
      </c>
      <c r="U225" s="36">
        <f t="shared" si="41"/>
        <v>5.6435569327559776E-2</v>
      </c>
      <c r="V225" s="36">
        <f t="shared" si="42"/>
        <v>2.1993814532860423E-2</v>
      </c>
      <c r="Y225" s="34"/>
      <c r="Z225" s="34"/>
    </row>
    <row r="226" spans="1:26" x14ac:dyDescent="0.2">
      <c r="A226" s="1">
        <v>1889.02</v>
      </c>
      <c r="B226" s="58">
        <v>5.3</v>
      </c>
      <c r="C226" s="4">
        <v>0.2283</v>
      </c>
      <c r="D226" s="11">
        <v>0.26669999999999999</v>
      </c>
      <c r="E226" s="11">
        <v>7.8970910740000004</v>
      </c>
      <c r="F226" s="4">
        <f t="shared" si="47"/>
        <v>1889.1249999999836</v>
      </c>
      <c r="G226" s="21">
        <f>G225*11/12+G237*1/12</f>
        <v>3.4475000000000002</v>
      </c>
      <c r="H226" s="4">
        <f t="shared" si="43"/>
        <v>211.86936864747625</v>
      </c>
      <c r="I226" s="4">
        <f t="shared" si="44"/>
        <v>9.1263729928714774</v>
      </c>
      <c r="J226" s="30">
        <f t="shared" si="48"/>
        <v>596.94591144381229</v>
      </c>
      <c r="K226" s="4">
        <f t="shared" si="45"/>
        <v>10.661426531751307</v>
      </c>
      <c r="L226" s="30">
        <f t="shared" si="46"/>
        <v>30.038768789068822</v>
      </c>
      <c r="M226" s="14">
        <f t="shared" si="37"/>
        <v>16.192720447848998</v>
      </c>
      <c r="N226" s="6"/>
      <c r="O226" s="7">
        <f t="shared" si="38"/>
        <v>20.81330768748953</v>
      </c>
      <c r="P226" s="7"/>
      <c r="Q226" s="43">
        <f t="shared" si="39"/>
        <v>2.1448301616429688E-2</v>
      </c>
      <c r="R226" s="21">
        <f t="shared" si="49"/>
        <v>1.0030826702487605</v>
      </c>
      <c r="S226" s="21">
        <f t="shared" si="50"/>
        <v>3.934479341090042</v>
      </c>
      <c r="T226" s="36">
        <f t="shared" si="40"/>
        <v>7.6820241835158898E-2</v>
      </c>
      <c r="U226" s="36">
        <f t="shared" si="41"/>
        <v>5.2154149905759173E-2</v>
      </c>
      <c r="V226" s="36">
        <f t="shared" si="42"/>
        <v>2.4666091929399725E-2</v>
      </c>
      <c r="Y226" s="34"/>
      <c r="Z226" s="34"/>
    </row>
    <row r="227" spans="1:26" x14ac:dyDescent="0.2">
      <c r="A227" s="1">
        <v>1889.03</v>
      </c>
      <c r="B227" s="58">
        <v>5.19</v>
      </c>
      <c r="C227" s="4">
        <v>0.22750000000000001</v>
      </c>
      <c r="D227" s="11">
        <v>0.27</v>
      </c>
      <c r="E227" s="11">
        <v>7.8019419829999999</v>
      </c>
      <c r="F227" s="4">
        <f t="shared" si="47"/>
        <v>1889.2083333333169</v>
      </c>
      <c r="G227" s="21">
        <f>G225*10/12+G237*2/12</f>
        <v>3.4449999999999998</v>
      </c>
      <c r="H227" s="4">
        <f t="shared" si="43"/>
        <v>210.00231911106749</v>
      </c>
      <c r="I227" s="4">
        <f t="shared" si="44"/>
        <v>9.2053039687413953</v>
      </c>
      <c r="J227" s="30">
        <f t="shared" si="48"/>
        <v>593.84680744983211</v>
      </c>
      <c r="K227" s="4">
        <f t="shared" si="45"/>
        <v>10.924976138726054</v>
      </c>
      <c r="L227" s="30">
        <f t="shared" si="46"/>
        <v>30.89376454941323</v>
      </c>
      <c r="M227" s="14">
        <f t="shared" si="37"/>
        <v>16.06504536076929</v>
      </c>
      <c r="N227" s="6"/>
      <c r="O227" s="7">
        <f t="shared" si="38"/>
        <v>20.648519003321081</v>
      </c>
      <c r="P227" s="7"/>
      <c r="Q227" s="43">
        <f t="shared" si="39"/>
        <v>2.1895429954547865E-2</v>
      </c>
      <c r="R227" s="21">
        <f t="shared" si="49"/>
        <v>1.0030806115904525</v>
      </c>
      <c r="S227" s="21">
        <f t="shared" si="50"/>
        <v>3.9947391586357051</v>
      </c>
      <c r="T227" s="36">
        <f t="shared" si="40"/>
        <v>7.9191928111553844E-2</v>
      </c>
      <c r="U227" s="36">
        <f t="shared" si="41"/>
        <v>5.0790327947483505E-2</v>
      </c>
      <c r="V227" s="36">
        <f t="shared" si="42"/>
        <v>2.840160016407034E-2</v>
      </c>
      <c r="Y227" s="34"/>
      <c r="Z227" s="34"/>
    </row>
    <row r="228" spans="1:26" x14ac:dyDescent="0.2">
      <c r="A228" s="1">
        <v>1889.04</v>
      </c>
      <c r="B228" s="58">
        <v>5.18</v>
      </c>
      <c r="C228" s="4">
        <v>0.22670000000000001</v>
      </c>
      <c r="D228" s="11">
        <v>0.27329999999999999</v>
      </c>
      <c r="E228" s="11">
        <v>7.8019419829999999</v>
      </c>
      <c r="F228" s="4">
        <f t="shared" si="47"/>
        <v>1889.2916666666501</v>
      </c>
      <c r="G228" s="21">
        <f>G225*9/12+G237*3/12</f>
        <v>3.4424999999999999</v>
      </c>
      <c r="H228" s="4">
        <f t="shared" si="43"/>
        <v>209.59769036518873</v>
      </c>
      <c r="I228" s="4">
        <f t="shared" si="44"/>
        <v>9.1729336690710976</v>
      </c>
      <c r="J228" s="30">
        <f t="shared" si="48"/>
        <v>594.86420395520929</v>
      </c>
      <c r="K228" s="4">
        <f t="shared" si="45"/>
        <v>11.058503624866038</v>
      </c>
      <c r="L228" s="30">
        <f t="shared" si="46"/>
        <v>31.38540288435496</v>
      </c>
      <c r="M228" s="14">
        <f t="shared" si="37"/>
        <v>16.050104533967488</v>
      </c>
      <c r="N228" s="6"/>
      <c r="O228" s="7">
        <f t="shared" si="38"/>
        <v>20.626458817142186</v>
      </c>
      <c r="P228" s="7"/>
      <c r="Q228" s="43">
        <f t="shared" si="39"/>
        <v>2.3128536760698454E-2</v>
      </c>
      <c r="R228" s="21">
        <f t="shared" si="49"/>
        <v>1.0030785529361603</v>
      </c>
      <c r="S228" s="21">
        <f t="shared" si="50"/>
        <v>4.0070453983886329</v>
      </c>
      <c r="T228" s="36">
        <f t="shared" si="40"/>
        <v>7.9161366698754287E-2</v>
      </c>
      <c r="U228" s="36">
        <f t="shared" si="41"/>
        <v>4.9273221183053328E-2</v>
      </c>
      <c r="V228" s="36">
        <f t="shared" si="42"/>
        <v>2.9888145515700959E-2</v>
      </c>
      <c r="Y228" s="34"/>
      <c r="Z228" s="34"/>
    </row>
    <row r="229" spans="1:26" x14ac:dyDescent="0.2">
      <c r="A229" s="1">
        <v>1889.05</v>
      </c>
      <c r="B229" s="58">
        <v>5.32</v>
      </c>
      <c r="C229" s="4">
        <v>0.2258</v>
      </c>
      <c r="D229" s="11">
        <v>0.2767</v>
      </c>
      <c r="E229" s="11">
        <v>7.6116519010000001</v>
      </c>
      <c r="F229" s="4">
        <f t="shared" si="47"/>
        <v>1889.3749999999834</v>
      </c>
      <c r="G229" s="21">
        <f>G225*8/12+G237*4/12</f>
        <v>3.4400000000000004</v>
      </c>
      <c r="H229" s="4">
        <f t="shared" si="43"/>
        <v>220.64402075183659</v>
      </c>
      <c r="I229" s="4">
        <f t="shared" si="44"/>
        <v>9.3649285499557706</v>
      </c>
      <c r="J229" s="30">
        <f t="shared" si="48"/>
        <v>628.42995993786792</v>
      </c>
      <c r="K229" s="4">
        <f t="shared" si="45"/>
        <v>11.47597754549496</v>
      </c>
      <c r="L229" s="30">
        <f t="shared" si="46"/>
        <v>32.685445472708281</v>
      </c>
      <c r="M229" s="14">
        <f t="shared" si="37"/>
        <v>16.915421076068377</v>
      </c>
      <c r="N229" s="6"/>
      <c r="O229" s="7">
        <f t="shared" si="38"/>
        <v>21.731410413817333</v>
      </c>
      <c r="P229" s="7"/>
      <c r="Q229" s="43">
        <f t="shared" si="39"/>
        <v>1.75118181723821E-2</v>
      </c>
      <c r="R229" s="21">
        <f t="shared" si="49"/>
        <v>1.0030764942858854</v>
      </c>
      <c r="S229" s="21">
        <f t="shared" si="50"/>
        <v>4.1198651903935755</v>
      </c>
      <c r="T229" s="36">
        <f t="shared" si="40"/>
        <v>6.8988386709887495E-2</v>
      </c>
      <c r="U229" s="36">
        <f t="shared" si="41"/>
        <v>4.6597834745883082E-2</v>
      </c>
      <c r="V229" s="36">
        <f t="shared" si="42"/>
        <v>2.2390551964004413E-2</v>
      </c>
      <c r="Y229" s="34"/>
      <c r="Z229" s="34"/>
    </row>
    <row r="230" spans="1:26" x14ac:dyDescent="0.2">
      <c r="A230" s="1">
        <v>1889.06</v>
      </c>
      <c r="B230" s="58">
        <v>5.41</v>
      </c>
      <c r="C230" s="4">
        <v>0.22500000000000001</v>
      </c>
      <c r="D230" s="11">
        <v>0.28000000000000003</v>
      </c>
      <c r="E230" s="11">
        <v>7.6116519010000001</v>
      </c>
      <c r="F230" s="4">
        <f t="shared" si="47"/>
        <v>1889.4583333333167</v>
      </c>
      <c r="G230" s="21">
        <f>G225*7/12+G237*5/12</f>
        <v>3.4375</v>
      </c>
      <c r="H230" s="4">
        <f t="shared" si="43"/>
        <v>224.37672035102182</v>
      </c>
      <c r="I230" s="4">
        <f t="shared" si="44"/>
        <v>9.3317489979630146</v>
      </c>
      <c r="J230" s="30">
        <f t="shared" si="48"/>
        <v>641.27615507757537</v>
      </c>
      <c r="K230" s="4">
        <f t="shared" si="45"/>
        <v>11.612843197465084</v>
      </c>
      <c r="L230" s="30">
        <f t="shared" si="46"/>
        <v>33.189893423608339</v>
      </c>
      <c r="M230" s="14">
        <f t="shared" si="37"/>
        <v>17.219302943947685</v>
      </c>
      <c r="N230" s="6"/>
      <c r="O230" s="7">
        <f t="shared" si="38"/>
        <v>22.110623383995289</v>
      </c>
      <c r="P230" s="7"/>
      <c r="Q230" s="43">
        <f t="shared" si="39"/>
        <v>1.7655225131784517E-2</v>
      </c>
      <c r="R230" s="21">
        <f t="shared" si="49"/>
        <v>1.0030744356396279</v>
      </c>
      <c r="S230" s="21">
        <f t="shared" si="50"/>
        <v>4.1325399321104399</v>
      </c>
      <c r="T230" s="36">
        <f t="shared" si="40"/>
        <v>6.326851799543709E-2</v>
      </c>
      <c r="U230" s="36">
        <f t="shared" si="41"/>
        <v>4.5106915051926988E-2</v>
      </c>
      <c r="V230" s="36">
        <f t="shared" si="42"/>
        <v>1.8161602943510102E-2</v>
      </c>
      <c r="Y230" s="34"/>
      <c r="Z230" s="34"/>
    </row>
    <row r="231" spans="1:26" x14ac:dyDescent="0.2">
      <c r="A231" s="1">
        <v>1889.07</v>
      </c>
      <c r="B231" s="58">
        <v>5.3</v>
      </c>
      <c r="C231" s="4">
        <v>0.22420000000000001</v>
      </c>
      <c r="D231" s="11">
        <v>0.2833</v>
      </c>
      <c r="E231" s="11">
        <v>7.6116519010000001</v>
      </c>
      <c r="F231" s="4">
        <f t="shared" si="47"/>
        <v>1889.5416666666499</v>
      </c>
      <c r="G231" s="21">
        <f>G225*6/12+G237*6/12</f>
        <v>3.4350000000000005</v>
      </c>
      <c r="H231" s="4">
        <f t="shared" si="43"/>
        <v>219.81453195201763</v>
      </c>
      <c r="I231" s="4">
        <f t="shared" si="44"/>
        <v>9.2985694459702568</v>
      </c>
      <c r="J231" s="30">
        <f t="shared" si="48"/>
        <v>630.45190352591158</v>
      </c>
      <c r="K231" s="4">
        <f t="shared" si="45"/>
        <v>11.749708849435208</v>
      </c>
      <c r="L231" s="30">
        <f t="shared" si="46"/>
        <v>33.699438541300147</v>
      </c>
      <c r="M231" s="14">
        <f t="shared" si="37"/>
        <v>16.889214491107516</v>
      </c>
      <c r="N231" s="6"/>
      <c r="O231" s="7">
        <f t="shared" si="38"/>
        <v>21.675368705170946</v>
      </c>
      <c r="P231" s="7"/>
      <c r="Q231" s="43">
        <f t="shared" si="39"/>
        <v>1.7653549602927913E-2</v>
      </c>
      <c r="R231" s="21">
        <f t="shared" si="49"/>
        <v>1.003072376997389</v>
      </c>
      <c r="S231" s="21">
        <f t="shared" si="50"/>
        <v>4.1452451601599059</v>
      </c>
      <c r="T231" s="36">
        <f t="shared" si="40"/>
        <v>6.7585212009594997E-2</v>
      </c>
      <c r="U231" s="36">
        <f t="shared" si="41"/>
        <v>4.363725864485013E-2</v>
      </c>
      <c r="V231" s="36">
        <f t="shared" si="42"/>
        <v>2.3947953364744867E-2</v>
      </c>
      <c r="Y231" s="34"/>
      <c r="Z231" s="34"/>
    </row>
    <row r="232" spans="1:26" x14ac:dyDescent="0.2">
      <c r="A232" s="1">
        <v>1889.08</v>
      </c>
      <c r="B232" s="58">
        <v>5.37</v>
      </c>
      <c r="C232" s="4">
        <v>0.2233</v>
      </c>
      <c r="D232" s="11">
        <v>0.28670000000000001</v>
      </c>
      <c r="E232" s="11">
        <v>7.6116519010000001</v>
      </c>
      <c r="F232" s="4">
        <f t="shared" si="47"/>
        <v>1889.6249999999832</v>
      </c>
      <c r="G232" s="21">
        <f>G225*5/12+G237*7/12</f>
        <v>3.4325000000000001</v>
      </c>
      <c r="H232" s="4">
        <f t="shared" si="43"/>
        <v>222.71774275138392</v>
      </c>
      <c r="I232" s="4">
        <f t="shared" si="44"/>
        <v>9.2612424499784041</v>
      </c>
      <c r="J232" s="30">
        <f t="shared" si="48"/>
        <v>640.99214737841328</v>
      </c>
      <c r="K232" s="4">
        <f t="shared" si="45"/>
        <v>11.890721945404428</v>
      </c>
      <c r="L232" s="30">
        <f t="shared" si="46"/>
        <v>34.222057477354021</v>
      </c>
      <c r="M232" s="14">
        <f t="shared" si="37"/>
        <v>17.131853975345727</v>
      </c>
      <c r="N232" s="6"/>
      <c r="O232" s="7">
        <f t="shared" si="38"/>
        <v>21.973135389628144</v>
      </c>
      <c r="P232" s="7"/>
      <c r="Q232" s="43">
        <f t="shared" si="39"/>
        <v>1.6839963503965175E-2</v>
      </c>
      <c r="R232" s="21">
        <f t="shared" si="49"/>
        <v>1.0030703183591692</v>
      </c>
      <c r="S232" s="21">
        <f t="shared" si="50"/>
        <v>4.157980916038519</v>
      </c>
      <c r="T232" s="36">
        <f t="shared" si="40"/>
        <v>6.7390705049081401E-2</v>
      </c>
      <c r="U232" s="36">
        <f t="shared" si="41"/>
        <v>4.2188412475791415E-2</v>
      </c>
      <c r="V232" s="36">
        <f t="shared" si="42"/>
        <v>2.5202292573289986E-2</v>
      </c>
      <c r="Y232" s="34"/>
      <c r="Z232" s="34"/>
    </row>
    <row r="233" spans="1:26" x14ac:dyDescent="0.2">
      <c r="A233" s="1">
        <v>1889.09</v>
      </c>
      <c r="B233" s="58">
        <v>5.5</v>
      </c>
      <c r="C233" s="4">
        <v>0.2225</v>
      </c>
      <c r="D233" s="11">
        <v>0.28999999999999998</v>
      </c>
      <c r="E233" s="11">
        <v>7.7067928930000003</v>
      </c>
      <c r="F233" s="4">
        <f t="shared" si="47"/>
        <v>1889.7083333333164</v>
      </c>
      <c r="G233" s="21">
        <f>G225*4/12+G237*8/12</f>
        <v>3.4299999999999997</v>
      </c>
      <c r="H233" s="4">
        <f t="shared" si="43"/>
        <v>225.29339040329654</v>
      </c>
      <c r="I233" s="4">
        <f t="shared" si="44"/>
        <v>9.1141417026788147</v>
      </c>
      <c r="J233" s="30">
        <f t="shared" si="48"/>
        <v>650.59089329782557</v>
      </c>
      <c r="K233" s="4">
        <f t="shared" si="45"/>
        <v>11.879106039446546</v>
      </c>
      <c r="L233" s="30">
        <f t="shared" si="46"/>
        <v>34.303883464794438</v>
      </c>
      <c r="M233" s="14">
        <f t="shared" si="37"/>
        <v>17.350788026348596</v>
      </c>
      <c r="N233" s="6"/>
      <c r="O233" s="7">
        <f t="shared" si="38"/>
        <v>22.236764738619247</v>
      </c>
      <c r="P233" s="7"/>
      <c r="Q233" s="43">
        <f t="shared" si="39"/>
        <v>1.3960101329211397E-2</v>
      </c>
      <c r="R233" s="21">
        <f t="shared" si="49"/>
        <v>1.0030682597249694</v>
      </c>
      <c r="S233" s="21">
        <f t="shared" si="50"/>
        <v>4.1192590235257391</v>
      </c>
      <c r="T233" s="36">
        <f t="shared" si="40"/>
        <v>6.0867239445564714E-2</v>
      </c>
      <c r="U233" s="36">
        <f t="shared" si="41"/>
        <v>3.9418328540952619E-2</v>
      </c>
      <c r="V233" s="36">
        <f t="shared" si="42"/>
        <v>2.1448910904612095E-2</v>
      </c>
      <c r="Y233" s="34"/>
      <c r="Z233" s="34"/>
    </row>
    <row r="234" spans="1:26" x14ac:dyDescent="0.2">
      <c r="A234" s="1">
        <v>1889.1</v>
      </c>
      <c r="B234" s="58">
        <v>5.4</v>
      </c>
      <c r="C234" s="4">
        <v>0.22170000000000001</v>
      </c>
      <c r="D234" s="11">
        <v>0.29330000000000001</v>
      </c>
      <c r="E234" s="11">
        <v>7.7067928930000003</v>
      </c>
      <c r="F234" s="4">
        <f t="shared" si="47"/>
        <v>1889.7916666666497</v>
      </c>
      <c r="G234" s="21">
        <f>G225*3/12+G237*9/12</f>
        <v>3.4275000000000002</v>
      </c>
      <c r="H234" s="4">
        <f t="shared" si="43"/>
        <v>221.19714694141845</v>
      </c>
      <c r="I234" s="4">
        <f t="shared" si="44"/>
        <v>9.08137175498379</v>
      </c>
      <c r="J234" s="30">
        <f t="shared" si="48"/>
        <v>640.94736192035202</v>
      </c>
      <c r="K234" s="4">
        <f t="shared" si="45"/>
        <v>12.014282073688525</v>
      </c>
      <c r="L234" s="30">
        <f t="shared" si="46"/>
        <v>34.812937268748009</v>
      </c>
      <c r="M234" s="14">
        <f t="shared" si="37"/>
        <v>17.05321440295549</v>
      </c>
      <c r="N234" s="6"/>
      <c r="O234" s="7">
        <f t="shared" si="38"/>
        <v>21.840470810168473</v>
      </c>
      <c r="P234" s="7"/>
      <c r="Q234" s="43">
        <f t="shared" si="39"/>
        <v>9.5907592579842077E-3</v>
      </c>
      <c r="R234" s="21">
        <f t="shared" si="49"/>
        <v>1.0030662010947902</v>
      </c>
      <c r="S234" s="21">
        <f t="shared" si="50"/>
        <v>4.1318979800843403</v>
      </c>
      <c r="T234" s="36">
        <f t="shared" si="40"/>
        <v>6.0922960947449312E-2</v>
      </c>
      <c r="U234" s="36">
        <f t="shared" si="41"/>
        <v>3.8043920536298348E-2</v>
      </c>
      <c r="V234" s="36">
        <f t="shared" si="42"/>
        <v>2.2879040411150964E-2</v>
      </c>
      <c r="Y234" s="34"/>
      <c r="Z234" s="34"/>
    </row>
    <row r="235" spans="1:26" x14ac:dyDescent="0.2">
      <c r="A235" s="1">
        <v>1889.11</v>
      </c>
      <c r="B235" s="58">
        <v>5.35</v>
      </c>
      <c r="C235" s="4">
        <v>0.2208</v>
      </c>
      <c r="D235" s="11">
        <v>0.29670000000000002</v>
      </c>
      <c r="E235" s="11">
        <v>7.7067928930000003</v>
      </c>
      <c r="F235" s="4">
        <f t="shared" si="47"/>
        <v>1889.8749999999829</v>
      </c>
      <c r="G235" s="21">
        <f>G225*2/12+G237*10/12</f>
        <v>3.4250000000000003</v>
      </c>
      <c r="H235" s="4">
        <f t="shared" si="43"/>
        <v>219.14902521047935</v>
      </c>
      <c r="I235" s="4">
        <f t="shared" si="44"/>
        <v>9.0445055638268883</v>
      </c>
      <c r="J235" s="30">
        <f t="shared" si="48"/>
        <v>637.19663291355869</v>
      </c>
      <c r="K235" s="4">
        <f t="shared" si="45"/>
        <v>12.153554351392382</v>
      </c>
      <c r="L235" s="30">
        <f t="shared" si="46"/>
        <v>35.337615137467836</v>
      </c>
      <c r="M235" s="14">
        <f t="shared" si="37"/>
        <v>16.906021170249367</v>
      </c>
      <c r="N235" s="6"/>
      <c r="O235" s="7">
        <f t="shared" si="38"/>
        <v>21.638643677166279</v>
      </c>
      <c r="P235" s="7"/>
      <c r="Q235" s="43">
        <f t="shared" si="39"/>
        <v>5.0333918368153652E-3</v>
      </c>
      <c r="R235" s="21">
        <f t="shared" si="49"/>
        <v>1.0030641424686324</v>
      </c>
      <c r="S235" s="21">
        <f t="shared" si="50"/>
        <v>4.1445672101944364</v>
      </c>
      <c r="T235" s="36">
        <f t="shared" si="40"/>
        <v>6.2520222349584653E-2</v>
      </c>
      <c r="U235" s="36">
        <f t="shared" si="41"/>
        <v>3.6687601738395026E-2</v>
      </c>
      <c r="V235" s="36">
        <f t="shared" si="42"/>
        <v>2.5832620611189627E-2</v>
      </c>
      <c r="Y235" s="34"/>
      <c r="Z235" s="34"/>
    </row>
    <row r="236" spans="1:26" x14ac:dyDescent="0.2">
      <c r="A236" s="1">
        <v>1889.12</v>
      </c>
      <c r="B236" s="58">
        <v>5.32</v>
      </c>
      <c r="C236" s="4">
        <v>0.22</v>
      </c>
      <c r="D236" s="11">
        <v>0.3</v>
      </c>
      <c r="E236" s="11">
        <v>7.8019419829999999</v>
      </c>
      <c r="F236" s="4">
        <f t="shared" si="47"/>
        <v>1889.9583333333162</v>
      </c>
      <c r="G236" s="21">
        <f>G225*1/12+G237*11/12</f>
        <v>3.4224999999999999</v>
      </c>
      <c r="H236" s="4">
        <f t="shared" si="43"/>
        <v>215.26249280749113</v>
      </c>
      <c r="I236" s="4">
        <f t="shared" si="44"/>
        <v>8.9018324093323393</v>
      </c>
      <c r="J236" s="30">
        <f t="shared" si="48"/>
        <v>628.05308068555587</v>
      </c>
      <c r="K236" s="4">
        <f t="shared" si="45"/>
        <v>12.138862376362281</v>
      </c>
      <c r="L236" s="30">
        <f t="shared" si="46"/>
        <v>35.416527106328338</v>
      </c>
      <c r="M236" s="14">
        <f t="shared" si="37"/>
        <v>16.610338076603391</v>
      </c>
      <c r="N236" s="6"/>
      <c r="O236" s="7">
        <f t="shared" si="38"/>
        <v>21.248155988127625</v>
      </c>
      <c r="P236" s="7"/>
      <c r="Q236" s="43">
        <f t="shared" si="39"/>
        <v>4.3897649033883962E-3</v>
      </c>
      <c r="R236" s="21">
        <f t="shared" si="49"/>
        <v>1.0030620838464972</v>
      </c>
      <c r="S236" s="21">
        <f t="shared" si="50"/>
        <v>4.1065665379782672</v>
      </c>
      <c r="T236" s="36">
        <f t="shared" si="40"/>
        <v>5.5603778877094445E-2</v>
      </c>
      <c r="U236" s="36">
        <f t="shared" si="41"/>
        <v>3.6620242497589439E-2</v>
      </c>
      <c r="V236" s="36">
        <f t="shared" si="42"/>
        <v>1.8983536379505006E-2</v>
      </c>
      <c r="Y236" s="34"/>
      <c r="Z236" s="34"/>
    </row>
    <row r="237" spans="1:26" x14ac:dyDescent="0.2">
      <c r="A237" s="1">
        <v>1890.01</v>
      </c>
      <c r="B237" s="58">
        <v>5.38</v>
      </c>
      <c r="C237" s="4">
        <v>0.22</v>
      </c>
      <c r="D237" s="11">
        <v>0.29920000000000002</v>
      </c>
      <c r="E237" s="11">
        <v>7.6116519010000001</v>
      </c>
      <c r="F237" s="4">
        <f t="shared" si="47"/>
        <v>1890.0416666666495</v>
      </c>
      <c r="G237" s="21">
        <v>3.42</v>
      </c>
      <c r="H237" s="4">
        <f t="shared" si="43"/>
        <v>223.13248715129339</v>
      </c>
      <c r="I237" s="4">
        <f t="shared" si="44"/>
        <v>9.1243767980082797</v>
      </c>
      <c r="J237" s="30">
        <f t="shared" si="48"/>
        <v>653.23314589348183</v>
      </c>
      <c r="K237" s="4">
        <f t="shared" si="45"/>
        <v>12.40915244529126</v>
      </c>
      <c r="L237" s="30">
        <f t="shared" si="46"/>
        <v>36.328505065302927</v>
      </c>
      <c r="M237" s="14">
        <f t="shared" si="37"/>
        <v>17.220071982181899</v>
      </c>
      <c r="N237" s="6"/>
      <c r="O237" s="7">
        <f t="shared" si="38"/>
        <v>22.015486326741602</v>
      </c>
      <c r="P237" s="7"/>
      <c r="Q237" s="43">
        <f t="shared" si="39"/>
        <v>-2.9555589998916526E-3</v>
      </c>
      <c r="R237" s="21">
        <f t="shared" si="49"/>
        <v>1.0014510943480162</v>
      </c>
      <c r="S237" s="21">
        <f t="shared" si="50"/>
        <v>4.2221190609680992</v>
      </c>
      <c r="T237" s="36">
        <f t="shared" si="40"/>
        <v>5.3163830437165105E-2</v>
      </c>
      <c r="U237" s="36">
        <f t="shared" si="41"/>
        <v>3.3981739109766762E-2</v>
      </c>
      <c r="V237" s="36">
        <f t="shared" si="42"/>
        <v>1.9182091327398343E-2</v>
      </c>
      <c r="Y237" s="34"/>
      <c r="Z237" s="34"/>
    </row>
    <row r="238" spans="1:26" x14ac:dyDescent="0.2">
      <c r="A238" s="1">
        <v>1890.02</v>
      </c>
      <c r="B238" s="58">
        <v>5.32</v>
      </c>
      <c r="C238" s="4">
        <v>0.22</v>
      </c>
      <c r="D238" s="11">
        <v>0.29830000000000001</v>
      </c>
      <c r="E238" s="11">
        <v>7.6116519010000001</v>
      </c>
      <c r="F238" s="4">
        <f t="shared" si="47"/>
        <v>1890.1249999999827</v>
      </c>
      <c r="G238" s="21">
        <f>G237*11/12+G249*1/12</f>
        <v>3.4366666666666665</v>
      </c>
      <c r="H238" s="4">
        <f t="shared" si="43"/>
        <v>220.64402075183659</v>
      </c>
      <c r="I238" s="4">
        <f t="shared" si="44"/>
        <v>9.1243767980082797</v>
      </c>
      <c r="J238" s="30">
        <f t="shared" si="48"/>
        <v>648.17402921215069</v>
      </c>
      <c r="K238" s="4">
        <f t="shared" si="45"/>
        <v>12.37182544929941</v>
      </c>
      <c r="L238" s="30">
        <f t="shared" si="46"/>
        <v>36.344043780824165</v>
      </c>
      <c r="M238" s="14">
        <f t="shared" si="37"/>
        <v>17.026814982671411</v>
      </c>
      <c r="N238" s="6"/>
      <c r="O238" s="7">
        <f t="shared" si="38"/>
        <v>21.755939559525373</v>
      </c>
      <c r="P238" s="7"/>
      <c r="Q238" s="43">
        <f t="shared" si="39"/>
        <v>-2.4631020800412462E-3</v>
      </c>
      <c r="R238" s="21">
        <f t="shared" si="49"/>
        <v>1.0014660798155122</v>
      </c>
      <c r="S238" s="21">
        <f t="shared" si="50"/>
        <v>4.2282457540741216</v>
      </c>
      <c r="T238" s="36">
        <f t="shared" si="40"/>
        <v>5.4922624918724905E-2</v>
      </c>
      <c r="U238" s="36">
        <f t="shared" si="41"/>
        <v>3.2901738937891167E-2</v>
      </c>
      <c r="V238" s="36">
        <f t="shared" si="42"/>
        <v>2.2020885980833738E-2</v>
      </c>
      <c r="Y238" s="34"/>
      <c r="Z238" s="34"/>
    </row>
    <row r="239" spans="1:26" x14ac:dyDescent="0.2">
      <c r="A239" s="1">
        <v>1890.03</v>
      </c>
      <c r="B239" s="58">
        <v>5.28</v>
      </c>
      <c r="C239" s="4">
        <v>0.22</v>
      </c>
      <c r="D239" s="11">
        <v>0.29749999999999999</v>
      </c>
      <c r="E239" s="11">
        <v>7.6116519010000001</v>
      </c>
      <c r="F239" s="4">
        <f t="shared" si="47"/>
        <v>1890.208333333316</v>
      </c>
      <c r="G239" s="21">
        <f>G237*10/12+G249*2/12</f>
        <v>3.4533333333333336</v>
      </c>
      <c r="H239" s="4">
        <f t="shared" si="43"/>
        <v>218.98504315219873</v>
      </c>
      <c r="I239" s="4">
        <f t="shared" si="44"/>
        <v>9.1243767980082797</v>
      </c>
      <c r="J239" s="30">
        <f t="shared" si="48"/>
        <v>645.53422270220153</v>
      </c>
      <c r="K239" s="4">
        <f t="shared" si="45"/>
        <v>12.33864589730665</v>
      </c>
      <c r="L239" s="30">
        <f t="shared" si="46"/>
        <v>36.372430161724417</v>
      </c>
      <c r="M239" s="14">
        <f t="shared" si="37"/>
        <v>16.901122288589907</v>
      </c>
      <c r="N239" s="6"/>
      <c r="O239" s="7">
        <f t="shared" si="38"/>
        <v>21.582789932235588</v>
      </c>
      <c r="P239" s="7"/>
      <c r="Q239" s="43">
        <f t="shared" si="39"/>
        <v>-3.1144040035788328E-3</v>
      </c>
      <c r="R239" s="21">
        <f t="shared" si="49"/>
        <v>1.0014810640939893</v>
      </c>
      <c r="S239" s="21">
        <f t="shared" si="50"/>
        <v>4.2344446998291945</v>
      </c>
      <c r="T239" s="36">
        <f t="shared" si="40"/>
        <v>5.6526328677812154E-2</v>
      </c>
      <c r="U239" s="36">
        <f t="shared" si="41"/>
        <v>3.3057381066337488E-2</v>
      </c>
      <c r="V239" s="36">
        <f t="shared" si="42"/>
        <v>2.3468947611474666E-2</v>
      </c>
      <c r="Y239" s="34"/>
      <c r="Z239" s="34"/>
    </row>
    <row r="240" spans="1:26" x14ac:dyDescent="0.2">
      <c r="A240" s="1">
        <v>1890.04</v>
      </c>
      <c r="B240" s="58">
        <v>5.39</v>
      </c>
      <c r="C240" s="4">
        <v>0.22</v>
      </c>
      <c r="D240" s="11">
        <v>0.29670000000000002</v>
      </c>
      <c r="E240" s="11">
        <v>7.6116519010000001</v>
      </c>
      <c r="F240" s="4">
        <f t="shared" si="47"/>
        <v>1890.2916666666492</v>
      </c>
      <c r="G240" s="21">
        <f>G237*9/12+G249*3/12</f>
        <v>3.4699999999999998</v>
      </c>
      <c r="H240" s="4">
        <f t="shared" si="43"/>
        <v>223.54723155120286</v>
      </c>
      <c r="I240" s="4">
        <f t="shared" si="44"/>
        <v>9.1243767980082797</v>
      </c>
      <c r="J240" s="30">
        <f t="shared" si="48"/>
        <v>661.22429061510229</v>
      </c>
      <c r="K240" s="4">
        <f t="shared" si="45"/>
        <v>12.305466345313896</v>
      </c>
      <c r="L240" s="30">
        <f t="shared" si="46"/>
        <v>36.39800501400758</v>
      </c>
      <c r="M240" s="14">
        <f t="shared" si="37"/>
        <v>17.257854542603202</v>
      </c>
      <c r="N240" s="6"/>
      <c r="O240" s="7">
        <f t="shared" si="38"/>
        <v>22.023576461344504</v>
      </c>
      <c r="P240" s="7"/>
      <c r="Q240" s="43">
        <f t="shared" si="39"/>
        <v>-7.5703300803301593E-4</v>
      </c>
      <c r="R240" s="21">
        <f t="shared" si="49"/>
        <v>1.0014960471849268</v>
      </c>
      <c r="S240" s="21">
        <f t="shared" si="50"/>
        <v>4.2407161838320944</v>
      </c>
      <c r="T240" s="36">
        <f t="shared" si="40"/>
        <v>5.5663849243016372E-2</v>
      </c>
      <c r="U240" s="36">
        <f t="shared" si="41"/>
        <v>3.3211150243813048E-2</v>
      </c>
      <c r="V240" s="36">
        <f t="shared" si="42"/>
        <v>2.2452698999203324E-2</v>
      </c>
      <c r="Y240" s="34"/>
      <c r="Z240" s="34"/>
    </row>
    <row r="241" spans="1:26" x14ac:dyDescent="0.2">
      <c r="A241" s="1">
        <v>1890.05</v>
      </c>
      <c r="B241" s="58">
        <v>5.62</v>
      </c>
      <c r="C241" s="4">
        <v>0.22</v>
      </c>
      <c r="D241" s="11">
        <v>0.29580000000000001</v>
      </c>
      <c r="E241" s="11">
        <v>7.7067928930000003</v>
      </c>
      <c r="F241" s="4">
        <f t="shared" si="47"/>
        <v>1890.3749999999825</v>
      </c>
      <c r="G241" s="21">
        <f>G237*8/12+G249*4/12</f>
        <v>3.4866666666666664</v>
      </c>
      <c r="H241" s="4">
        <f t="shared" si="43"/>
        <v>230.20888255755031</v>
      </c>
      <c r="I241" s="4">
        <f t="shared" si="44"/>
        <v>9.0117356161318636</v>
      </c>
      <c r="J241" s="30">
        <f t="shared" si="48"/>
        <v>683.14990472873751</v>
      </c>
      <c r="K241" s="4">
        <f t="shared" si="45"/>
        <v>12.116688160235476</v>
      </c>
      <c r="L241" s="30">
        <f t="shared" si="46"/>
        <v>35.956537690170919</v>
      </c>
      <c r="M241" s="14">
        <f t="shared" si="37"/>
        <v>17.786430487858624</v>
      </c>
      <c r="N241" s="6"/>
      <c r="O241" s="7">
        <f t="shared" si="38"/>
        <v>22.677242329476794</v>
      </c>
      <c r="P241" s="7"/>
      <c r="Q241" s="43">
        <f t="shared" si="39"/>
        <v>1.4888374225166395E-3</v>
      </c>
      <c r="R241" s="21">
        <f t="shared" si="49"/>
        <v>1.0015110290898022</v>
      </c>
      <c r="S241" s="21">
        <f t="shared" si="50"/>
        <v>4.1946301842867291</v>
      </c>
      <c r="T241" s="36">
        <f t="shared" si="40"/>
        <v>5.002171534259392E-2</v>
      </c>
      <c r="U241" s="36">
        <f t="shared" si="41"/>
        <v>3.7143716427277651E-2</v>
      </c>
      <c r="V241" s="36">
        <f t="shared" si="42"/>
        <v>1.2877998915316269E-2</v>
      </c>
      <c r="Y241" s="34"/>
      <c r="Z241" s="34"/>
    </row>
    <row r="242" spans="1:26" x14ac:dyDescent="0.2">
      <c r="A242" s="1">
        <v>1890.06</v>
      </c>
      <c r="B242" s="58">
        <v>5.58</v>
      </c>
      <c r="C242" s="4">
        <v>0.22</v>
      </c>
      <c r="D242" s="11">
        <v>0.29499999999999998</v>
      </c>
      <c r="E242" s="11">
        <v>7.7067928930000003</v>
      </c>
      <c r="F242" s="4">
        <f t="shared" si="47"/>
        <v>1890.4583333333157</v>
      </c>
      <c r="G242" s="21">
        <f>G237*7/12+G249*5/12</f>
        <v>3.5033333333333334</v>
      </c>
      <c r="H242" s="4">
        <f t="shared" si="43"/>
        <v>228.57038517279904</v>
      </c>
      <c r="I242" s="4">
        <f t="shared" si="44"/>
        <v>9.0117356161318636</v>
      </c>
      <c r="J242" s="30">
        <f t="shared" si="48"/>
        <v>680.51617140682947</v>
      </c>
      <c r="K242" s="4">
        <f t="shared" si="45"/>
        <v>12.083918212540452</v>
      </c>
      <c r="L242" s="30">
        <f t="shared" si="46"/>
        <v>35.977109420253534</v>
      </c>
      <c r="M242" s="14">
        <f t="shared" si="37"/>
        <v>17.684360844450161</v>
      </c>
      <c r="N242" s="6"/>
      <c r="O242" s="7">
        <f t="shared" si="38"/>
        <v>22.525314186078038</v>
      </c>
      <c r="P242" s="7"/>
      <c r="Q242" s="43">
        <f t="shared" si="39"/>
        <v>3.649474647291602E-3</v>
      </c>
      <c r="R242" s="21">
        <f t="shared" si="49"/>
        <v>1.0015260098100913</v>
      </c>
      <c r="S242" s="21">
        <f t="shared" si="50"/>
        <v>4.200968392516149</v>
      </c>
      <c r="T242" s="36">
        <f t="shared" si="40"/>
        <v>4.8919622526198303E-2</v>
      </c>
      <c r="U242" s="36">
        <f t="shared" si="41"/>
        <v>3.8567883928620983E-2</v>
      </c>
      <c r="V242" s="36">
        <f t="shared" si="42"/>
        <v>1.035173859757732E-2</v>
      </c>
      <c r="Y242" s="34"/>
      <c r="Z242" s="34"/>
    </row>
    <row r="243" spans="1:26" x14ac:dyDescent="0.2">
      <c r="A243" s="1">
        <v>1890.07</v>
      </c>
      <c r="B243" s="58">
        <v>5.54</v>
      </c>
      <c r="C243" s="4">
        <v>0.22</v>
      </c>
      <c r="D243" s="11">
        <v>0.29420000000000002</v>
      </c>
      <c r="E243" s="11">
        <v>7.7067928930000003</v>
      </c>
      <c r="F243" s="4">
        <f t="shared" si="47"/>
        <v>1890.541666666649</v>
      </c>
      <c r="G243" s="21">
        <f>G237*6/12+G249*6/12</f>
        <v>3.5199999999999996</v>
      </c>
      <c r="H243" s="4">
        <f t="shared" si="43"/>
        <v>226.93188778804782</v>
      </c>
      <c r="I243" s="4">
        <f t="shared" si="44"/>
        <v>9.0117356161318636</v>
      </c>
      <c r="J243" s="30">
        <f t="shared" si="48"/>
        <v>677.87378483924033</v>
      </c>
      <c r="K243" s="4">
        <f t="shared" si="45"/>
        <v>12.051148264845427</v>
      </c>
      <c r="L243" s="30">
        <f t="shared" si="46"/>
        <v>35.998279332076621</v>
      </c>
      <c r="M243" s="14">
        <f t="shared" si="37"/>
        <v>17.589295440864859</v>
      </c>
      <c r="N243" s="6"/>
      <c r="O243" s="7">
        <f t="shared" si="38"/>
        <v>22.38122314294197</v>
      </c>
      <c r="P243" s="7"/>
      <c r="Q243" s="43">
        <f t="shared" si="39"/>
        <v>3.7884300307326063E-3</v>
      </c>
      <c r="R243" s="21">
        <f t="shared" si="49"/>
        <v>1.0015409893472669</v>
      </c>
      <c r="S243" s="21">
        <f t="shared" si="50"/>
        <v>4.2073791114950119</v>
      </c>
      <c r="T243" s="36">
        <f t="shared" si="40"/>
        <v>4.8431560238712867E-2</v>
      </c>
      <c r="U243" s="36">
        <f t="shared" si="41"/>
        <v>3.7442974683895569E-2</v>
      </c>
      <c r="V243" s="36">
        <f t="shared" si="42"/>
        <v>1.0988585554817298E-2</v>
      </c>
      <c r="Y243" s="34"/>
      <c r="Z243" s="34"/>
    </row>
    <row r="244" spans="1:26" x14ac:dyDescent="0.2">
      <c r="A244" s="1">
        <v>1890.08</v>
      </c>
      <c r="B244" s="58">
        <v>5.41</v>
      </c>
      <c r="C244" s="4">
        <v>0.22</v>
      </c>
      <c r="D244" s="11">
        <v>0.29330000000000001</v>
      </c>
      <c r="E244" s="11">
        <v>7.9922320659999997</v>
      </c>
      <c r="F244" s="4">
        <f t="shared" si="47"/>
        <v>1890.6249999999823</v>
      </c>
      <c r="G244" s="21">
        <f>G237*5/12+G249*7/12</f>
        <v>3.5366666666666671</v>
      </c>
      <c r="H244" s="4">
        <f t="shared" si="43"/>
        <v>213.69217959342481</v>
      </c>
      <c r="I244" s="4">
        <f t="shared" si="44"/>
        <v>8.6898853069414894</v>
      </c>
      <c r="J244" s="30">
        <f t="shared" si="48"/>
        <v>640.48827649788348</v>
      </c>
      <c r="K244" s="4">
        <f t="shared" si="45"/>
        <v>11.585197093299723</v>
      </c>
      <c r="L244" s="30">
        <f t="shared" si="46"/>
        <v>34.723698982778046</v>
      </c>
      <c r="M244" s="14">
        <f t="shared" si="37"/>
        <v>16.596791133979103</v>
      </c>
      <c r="N244" s="6"/>
      <c r="O244" s="7">
        <f t="shared" si="38"/>
        <v>21.097417913470906</v>
      </c>
      <c r="P244" s="7"/>
      <c r="Q244" s="43">
        <f t="shared" si="39"/>
        <v>1.0599942338932952E-2</v>
      </c>
      <c r="R244" s="21">
        <f t="shared" si="49"/>
        <v>1.0015559677028012</v>
      </c>
      <c r="S244" s="21">
        <f t="shared" si="50"/>
        <v>4.0633663238947353</v>
      </c>
      <c r="T244" s="36">
        <f t="shared" si="40"/>
        <v>5.7523024341116891E-2</v>
      </c>
      <c r="U244" s="36">
        <f t="shared" si="41"/>
        <v>4.26487529392785E-2</v>
      </c>
      <c r="V244" s="36">
        <f t="shared" si="42"/>
        <v>1.487427140183839E-2</v>
      </c>
      <c r="Y244" s="34"/>
      <c r="Z244" s="34"/>
    </row>
    <row r="245" spans="1:26" x14ac:dyDescent="0.2">
      <c r="A245" s="1">
        <v>1890.09</v>
      </c>
      <c r="B245" s="58">
        <v>5.32</v>
      </c>
      <c r="C245" s="4">
        <v>0.22</v>
      </c>
      <c r="D245" s="11">
        <v>0.29249999999999998</v>
      </c>
      <c r="E245" s="11">
        <v>8.0873811569999994</v>
      </c>
      <c r="F245" s="4">
        <f t="shared" si="47"/>
        <v>1890.7083333333155</v>
      </c>
      <c r="G245" s="21">
        <f>G237*4/12+G249*8/12</f>
        <v>3.5533333333333337</v>
      </c>
      <c r="H245" s="4">
        <f t="shared" si="43"/>
        <v>207.66493471701233</v>
      </c>
      <c r="I245" s="4">
        <f t="shared" si="44"/>
        <v>8.5876476762674265</v>
      </c>
      <c r="J245" s="30">
        <f t="shared" si="48"/>
        <v>624.5680758407907</v>
      </c>
      <c r="K245" s="4">
        <f t="shared" si="45"/>
        <v>11.417667933219191</v>
      </c>
      <c r="L245" s="30">
        <f t="shared" si="46"/>
        <v>34.339504169817907</v>
      </c>
      <c r="M245" s="14">
        <f t="shared" si="37"/>
        <v>16.169702000615306</v>
      </c>
      <c r="N245" s="6"/>
      <c r="O245" s="7">
        <f t="shared" si="38"/>
        <v>20.535953743709673</v>
      </c>
      <c r="P245" s="7"/>
      <c r="Q245" s="43">
        <f t="shared" si="39"/>
        <v>1.2180107583306322E-2</v>
      </c>
      <c r="R245" s="21">
        <f t="shared" si="49"/>
        <v>1.0015709448781633</v>
      </c>
      <c r="S245" s="21">
        <f t="shared" si="50"/>
        <v>4.0218083728124885</v>
      </c>
      <c r="T245" s="36">
        <f t="shared" si="40"/>
        <v>5.6785962529206646E-2</v>
      </c>
      <c r="U245" s="36">
        <f t="shared" si="41"/>
        <v>4.2748953207462304E-2</v>
      </c>
      <c r="V245" s="36">
        <f t="shared" si="42"/>
        <v>1.4037009321744343E-2</v>
      </c>
      <c r="Y245" s="34"/>
      <c r="Z245" s="34"/>
    </row>
    <row r="246" spans="1:26" x14ac:dyDescent="0.2">
      <c r="A246" s="1">
        <v>1890.1</v>
      </c>
      <c r="B246" s="58">
        <v>5.08</v>
      </c>
      <c r="C246" s="4">
        <v>0.22</v>
      </c>
      <c r="D246" s="11">
        <v>0.29170000000000001</v>
      </c>
      <c r="E246" s="11">
        <v>8.0873811569999994</v>
      </c>
      <c r="F246" s="4">
        <f t="shared" si="47"/>
        <v>1890.7916666666488</v>
      </c>
      <c r="G246" s="21">
        <f>G237*3/12+G249*9/12</f>
        <v>3.57</v>
      </c>
      <c r="H246" s="4">
        <f t="shared" si="43"/>
        <v>198.29659179744786</v>
      </c>
      <c r="I246" s="4">
        <f t="shared" si="44"/>
        <v>8.5876476762674265</v>
      </c>
      <c r="J246" s="30">
        <f t="shared" si="48"/>
        <v>598.54440601409112</v>
      </c>
      <c r="K246" s="4">
        <f t="shared" si="45"/>
        <v>11.386440123487311</v>
      </c>
      <c r="L246" s="30">
        <f t="shared" si="46"/>
        <v>34.369173865021729</v>
      </c>
      <c r="M246" s="14">
        <f t="shared" si="37"/>
        <v>15.482849163344437</v>
      </c>
      <c r="N246" s="6"/>
      <c r="O246" s="7">
        <f t="shared" si="38"/>
        <v>19.649063391074296</v>
      </c>
      <c r="P246" s="7"/>
      <c r="Q246" s="43">
        <f t="shared" si="39"/>
        <v>1.475697776515969E-2</v>
      </c>
      <c r="R246" s="21">
        <f t="shared" si="49"/>
        <v>1.0015859208748206</v>
      </c>
      <c r="S246" s="21">
        <f t="shared" si="50"/>
        <v>4.0281264120767126</v>
      </c>
      <c r="T246" s="36">
        <f t="shared" si="40"/>
        <v>6.6802957605611946E-2</v>
      </c>
      <c r="U246" s="36">
        <f t="shared" si="41"/>
        <v>4.4173154154254712E-2</v>
      </c>
      <c r="V246" s="36">
        <f t="shared" si="42"/>
        <v>2.2629803451357233E-2</v>
      </c>
      <c r="Y246" s="34"/>
      <c r="Z246" s="34"/>
    </row>
    <row r="247" spans="1:26" x14ac:dyDescent="0.2">
      <c r="A247" s="1">
        <v>1890.11</v>
      </c>
      <c r="B247" s="58">
        <v>4.71</v>
      </c>
      <c r="C247" s="4">
        <v>0.22</v>
      </c>
      <c r="D247" s="11">
        <v>0.2908</v>
      </c>
      <c r="E247" s="11">
        <v>7.8970910740000004</v>
      </c>
      <c r="F247" s="4">
        <f t="shared" si="47"/>
        <v>1890.874999999982</v>
      </c>
      <c r="G247" s="21">
        <f>G237*2/12+G249*10/12</f>
        <v>3.5866666666666669</v>
      </c>
      <c r="H247" s="4">
        <f t="shared" si="43"/>
        <v>188.28391062822891</v>
      </c>
      <c r="I247" s="4">
        <f t="shared" si="44"/>
        <v>8.7945775664990151</v>
      </c>
      <c r="J247" s="30">
        <f t="shared" si="48"/>
        <v>570.53397904599456</v>
      </c>
      <c r="K247" s="4">
        <f t="shared" si="45"/>
        <v>11.624832528808698</v>
      </c>
      <c r="L247" s="30">
        <f t="shared" si="46"/>
        <v>35.225325075705989</v>
      </c>
      <c r="M247" s="14">
        <f t="shared" si="37"/>
        <v>14.745043493292807</v>
      </c>
      <c r="N247" s="6"/>
      <c r="O247" s="7">
        <f t="shared" si="38"/>
        <v>18.703194594453667</v>
      </c>
      <c r="P247" s="7"/>
      <c r="Q247" s="43">
        <f t="shared" si="39"/>
        <v>1.4479293188767381E-2</v>
      </c>
      <c r="R247" s="21">
        <f t="shared" si="49"/>
        <v>1.0016008956942393</v>
      </c>
      <c r="S247" s="21">
        <f t="shared" si="50"/>
        <v>4.1317312756751186</v>
      </c>
      <c r="T247" s="36">
        <f t="shared" si="40"/>
        <v>8.0435404955262024E-2</v>
      </c>
      <c r="U247" s="36">
        <f t="shared" si="41"/>
        <v>4.1831556662647928E-2</v>
      </c>
      <c r="V247" s="36">
        <f t="shared" si="42"/>
        <v>3.8603848292614096E-2</v>
      </c>
      <c r="Y247" s="34"/>
      <c r="Z247" s="34"/>
    </row>
    <row r="248" spans="1:26" x14ac:dyDescent="0.2">
      <c r="A248" s="1">
        <v>1890.12</v>
      </c>
      <c r="B248" s="58">
        <v>4.5999999999999996</v>
      </c>
      <c r="C248" s="4">
        <v>0.22</v>
      </c>
      <c r="D248" s="11">
        <v>0.28999999999999998</v>
      </c>
      <c r="E248" s="11">
        <v>7.8970910740000004</v>
      </c>
      <c r="F248" s="4">
        <f t="shared" si="47"/>
        <v>1890.9583333333153</v>
      </c>
      <c r="G248" s="21">
        <f>G237*1/12+G249*11/12</f>
        <v>3.6033333333333335</v>
      </c>
      <c r="H248" s="4">
        <f t="shared" si="43"/>
        <v>183.8866218449794</v>
      </c>
      <c r="I248" s="4">
        <f t="shared" si="44"/>
        <v>8.7945775664990151</v>
      </c>
      <c r="J248" s="30">
        <f t="shared" si="48"/>
        <v>559.43016841346457</v>
      </c>
      <c r="K248" s="4">
        <f t="shared" si="45"/>
        <v>11.592852246748702</v>
      </c>
      <c r="L248" s="30">
        <f t="shared" si="46"/>
        <v>35.26842366084886</v>
      </c>
      <c r="M248" s="14">
        <f t="shared" si="37"/>
        <v>14.442991231338443</v>
      </c>
      <c r="N248" s="6"/>
      <c r="O248" s="7">
        <f t="shared" si="38"/>
        <v>18.311029377300354</v>
      </c>
      <c r="P248" s="7"/>
      <c r="Q248" s="43">
        <f t="shared" si="39"/>
        <v>1.4743783055440982E-2</v>
      </c>
      <c r="R248" s="21">
        <f t="shared" si="49"/>
        <v>1.001615869337882</v>
      </c>
      <c r="S248" s="21">
        <f t="shared" si="50"/>
        <v>4.1383457464841005</v>
      </c>
      <c r="T248" s="36">
        <f t="shared" si="40"/>
        <v>9.0655952073073864E-2</v>
      </c>
      <c r="U248" s="36">
        <f t="shared" si="41"/>
        <v>4.3266469458853374E-2</v>
      </c>
      <c r="V248" s="36">
        <f t="shared" si="42"/>
        <v>4.7389482614220491E-2</v>
      </c>
      <c r="Y248" s="34"/>
      <c r="Z248" s="34"/>
    </row>
    <row r="249" spans="1:26" x14ac:dyDescent="0.2">
      <c r="A249" s="1">
        <v>1891.01</v>
      </c>
      <c r="B249" s="58">
        <v>4.84</v>
      </c>
      <c r="C249" s="4">
        <v>0.22</v>
      </c>
      <c r="D249" s="11">
        <v>0.29420000000000002</v>
      </c>
      <c r="E249" s="11">
        <v>7.8019419829999999</v>
      </c>
      <c r="F249" s="4">
        <f t="shared" si="47"/>
        <v>1891.0416666666486</v>
      </c>
      <c r="G249" s="21">
        <v>3.62</v>
      </c>
      <c r="H249" s="4">
        <f t="shared" si="43"/>
        <v>195.84031300531146</v>
      </c>
      <c r="I249" s="4">
        <f t="shared" si="44"/>
        <v>8.9018324093323393</v>
      </c>
      <c r="J249" s="30">
        <f t="shared" si="48"/>
        <v>598.0531607844714</v>
      </c>
      <c r="K249" s="4">
        <f t="shared" si="45"/>
        <v>11.904177703752611</v>
      </c>
      <c r="L249" s="30">
        <f t="shared" si="46"/>
        <v>36.352735517105685</v>
      </c>
      <c r="M249" s="14">
        <f t="shared" si="37"/>
        <v>15.428980086469096</v>
      </c>
      <c r="N249" s="6"/>
      <c r="O249" s="7">
        <f t="shared" si="38"/>
        <v>19.546976727737341</v>
      </c>
      <c r="P249" s="7"/>
      <c r="Q249" s="43">
        <f t="shared" si="39"/>
        <v>9.9493808251887791E-3</v>
      </c>
      <c r="R249" s="21">
        <f t="shared" si="49"/>
        <v>1.0031553683529171</v>
      </c>
      <c r="S249" s="21">
        <f t="shared" si="50"/>
        <v>4.1955837893125638</v>
      </c>
      <c r="T249" s="36">
        <f t="shared" si="40"/>
        <v>8.5548769908164735E-2</v>
      </c>
      <c r="U249" s="36">
        <f t="shared" si="41"/>
        <v>4.0846766627982367E-2</v>
      </c>
      <c r="V249" s="36">
        <f t="shared" si="42"/>
        <v>4.4702003280182367E-2</v>
      </c>
      <c r="Y249" s="34"/>
      <c r="Z249" s="34"/>
    </row>
    <row r="250" spans="1:26" x14ac:dyDescent="0.2">
      <c r="A250" s="1">
        <v>1891.02</v>
      </c>
      <c r="B250" s="58">
        <v>4.9000000000000004</v>
      </c>
      <c r="C250" s="4">
        <v>0.22</v>
      </c>
      <c r="D250" s="11">
        <v>0.29830000000000001</v>
      </c>
      <c r="E250" s="11">
        <v>7.8970910740000004</v>
      </c>
      <c r="F250" s="4">
        <f t="shared" si="47"/>
        <v>1891.1249999999818</v>
      </c>
      <c r="G250" s="21">
        <f>G249*11/12+G261*1/12</f>
        <v>3.6183333333333332</v>
      </c>
      <c r="H250" s="4">
        <f t="shared" si="43"/>
        <v>195.87922761747808</v>
      </c>
      <c r="I250" s="4">
        <f t="shared" si="44"/>
        <v>8.7945775664990151</v>
      </c>
      <c r="J250" s="30">
        <f t="shared" si="48"/>
        <v>600.41005592865542</v>
      </c>
      <c r="K250" s="4">
        <f t="shared" si="45"/>
        <v>11.924647673121166</v>
      </c>
      <c r="L250" s="30">
        <f t="shared" si="46"/>
        <v>36.551493812962846</v>
      </c>
      <c r="M250" s="14">
        <f t="shared" si="37"/>
        <v>15.476522332432543</v>
      </c>
      <c r="N250" s="6"/>
      <c r="O250" s="7">
        <f t="shared" si="38"/>
        <v>19.590760596774196</v>
      </c>
      <c r="P250" s="7"/>
      <c r="Q250" s="43">
        <f t="shared" si="39"/>
        <v>9.9700471158192527E-3</v>
      </c>
      <c r="R250" s="21">
        <f t="shared" si="49"/>
        <v>1.0031539903074633</v>
      </c>
      <c r="S250" s="21">
        <f t="shared" si="50"/>
        <v>4.158111877717503</v>
      </c>
      <c r="T250" s="36">
        <f t="shared" si="40"/>
        <v>8.9584708934725699E-2</v>
      </c>
      <c r="U250" s="36">
        <f t="shared" si="41"/>
        <v>4.3285854411421187E-2</v>
      </c>
      <c r="V250" s="36">
        <f t="shared" si="42"/>
        <v>4.6298854523304511E-2</v>
      </c>
      <c r="Y250" s="34"/>
      <c r="Z250" s="34"/>
    </row>
    <row r="251" spans="1:26" x14ac:dyDescent="0.2">
      <c r="A251" s="1">
        <v>1891.03</v>
      </c>
      <c r="B251" s="58">
        <v>4.8099999999999996</v>
      </c>
      <c r="C251" s="4">
        <v>0.22</v>
      </c>
      <c r="D251" s="11">
        <v>0.30249999999999999</v>
      </c>
      <c r="E251" s="11">
        <v>7.9922320659999997</v>
      </c>
      <c r="F251" s="4">
        <f t="shared" si="47"/>
        <v>1891.2083333333151</v>
      </c>
      <c r="G251" s="21">
        <f>G249*10/12+G261*2/12</f>
        <v>3.6166666666666671</v>
      </c>
      <c r="H251" s="4">
        <f t="shared" si="43"/>
        <v>189.99249239267525</v>
      </c>
      <c r="I251" s="4">
        <f t="shared" si="44"/>
        <v>8.6898853069414894</v>
      </c>
      <c r="J251" s="30">
        <f t="shared" si="48"/>
        <v>584.58569388169371</v>
      </c>
      <c r="K251" s="4">
        <f t="shared" si="45"/>
        <v>11.948592297044547</v>
      </c>
      <c r="L251" s="30">
        <f t="shared" si="46"/>
        <v>36.764484906281162</v>
      </c>
      <c r="M251" s="14">
        <f t="shared" si="37"/>
        <v>15.051623357657389</v>
      </c>
      <c r="N251" s="6"/>
      <c r="O251" s="7">
        <f t="shared" si="38"/>
        <v>19.038836516513701</v>
      </c>
      <c r="P251" s="7"/>
      <c r="Q251" s="43">
        <f t="shared" si="39"/>
        <v>1.2986888034787751E-2</v>
      </c>
      <c r="R251" s="21">
        <f t="shared" si="49"/>
        <v>1.0031526122631842</v>
      </c>
      <c r="S251" s="21">
        <f t="shared" si="50"/>
        <v>4.1215714789915268</v>
      </c>
      <c r="T251" s="36">
        <f t="shared" si="40"/>
        <v>9.6725404865003695E-2</v>
      </c>
      <c r="U251" s="36">
        <f t="shared" si="41"/>
        <v>4.4417938971399895E-2</v>
      </c>
      <c r="V251" s="36">
        <f t="shared" si="42"/>
        <v>5.23074658936038E-2</v>
      </c>
      <c r="Y251" s="34"/>
      <c r="Z251" s="34"/>
    </row>
    <row r="252" spans="1:26" x14ac:dyDescent="0.2">
      <c r="A252" s="1">
        <v>1891.04</v>
      </c>
      <c r="B252" s="58">
        <v>4.97</v>
      </c>
      <c r="C252" s="4">
        <v>0.22</v>
      </c>
      <c r="D252" s="11">
        <v>0.30669999999999997</v>
      </c>
      <c r="E252" s="11">
        <v>8.0873811569999994</v>
      </c>
      <c r="F252" s="4">
        <f t="shared" si="47"/>
        <v>1891.2916666666483</v>
      </c>
      <c r="G252" s="21">
        <f>G249*9/12+G261*3/12</f>
        <v>3.6149999999999998</v>
      </c>
      <c r="H252" s="4">
        <f t="shared" si="43"/>
        <v>194.00276795931413</v>
      </c>
      <c r="I252" s="4">
        <f t="shared" si="44"/>
        <v>8.5876476762674265</v>
      </c>
      <c r="J252" s="30">
        <f t="shared" si="48"/>
        <v>599.12680032906849</v>
      </c>
      <c r="K252" s="4">
        <f t="shared" si="45"/>
        <v>11.971961555960087</v>
      </c>
      <c r="L252" s="30">
        <f t="shared" si="46"/>
        <v>36.972271561554379</v>
      </c>
      <c r="M252" s="14">
        <f t="shared" si="37"/>
        <v>15.408945125474126</v>
      </c>
      <c r="N252" s="6"/>
      <c r="O252" s="7">
        <f t="shared" si="38"/>
        <v>19.474152883159569</v>
      </c>
      <c r="P252" s="7"/>
      <c r="Q252" s="43">
        <f t="shared" si="39"/>
        <v>1.164875270443929E-2</v>
      </c>
      <c r="R252" s="21">
        <f t="shared" si="49"/>
        <v>1.0031512342200799</v>
      </c>
      <c r="S252" s="21">
        <f t="shared" si="50"/>
        <v>4.0859214985900998</v>
      </c>
      <c r="T252" s="36">
        <f t="shared" si="40"/>
        <v>0.10461707356759908</v>
      </c>
      <c r="U252" s="36">
        <f t="shared" si="41"/>
        <v>4.6853315298751586E-2</v>
      </c>
      <c r="V252" s="36">
        <f t="shared" si="42"/>
        <v>5.7763758268847498E-2</v>
      </c>
      <c r="Y252" s="34"/>
      <c r="Z252" s="34"/>
    </row>
    <row r="253" spans="1:26" x14ac:dyDescent="0.2">
      <c r="A253" s="1">
        <v>1891.05</v>
      </c>
      <c r="B253" s="58">
        <v>4.95</v>
      </c>
      <c r="C253" s="4">
        <v>0.22</v>
      </c>
      <c r="D253" s="11">
        <v>0.31080000000000002</v>
      </c>
      <c r="E253" s="11">
        <v>7.9922320659999997</v>
      </c>
      <c r="F253" s="4">
        <f t="shared" si="47"/>
        <v>1891.3749999999816</v>
      </c>
      <c r="G253" s="21">
        <f>G249*8/12+G261*4/12</f>
        <v>3.6133333333333333</v>
      </c>
      <c r="H253" s="4">
        <f t="shared" si="43"/>
        <v>195.5224194061835</v>
      </c>
      <c r="I253" s="4">
        <f t="shared" si="44"/>
        <v>8.6898853069414894</v>
      </c>
      <c r="J253" s="30">
        <f t="shared" si="48"/>
        <v>606.05621610347691</v>
      </c>
      <c r="K253" s="4">
        <f t="shared" si="45"/>
        <v>12.276437969988249</v>
      </c>
      <c r="L253" s="30">
        <f t="shared" si="46"/>
        <v>38.052984235345576</v>
      </c>
      <c r="M253" s="14">
        <f t="shared" si="37"/>
        <v>15.56649523071326</v>
      </c>
      <c r="N253" s="6"/>
      <c r="O253" s="7">
        <f t="shared" si="38"/>
        <v>19.657392023024794</v>
      </c>
      <c r="P253" s="7"/>
      <c r="Q253" s="43">
        <f t="shared" si="39"/>
        <v>1.0822741109611171E-2</v>
      </c>
      <c r="R253" s="21">
        <f t="shared" si="49"/>
        <v>1.0031498561781502</v>
      </c>
      <c r="S253" s="21">
        <f t="shared" si="50"/>
        <v>4.1475941791098787</v>
      </c>
      <c r="T253" s="36">
        <f t="shared" si="40"/>
        <v>9.8024292185349138E-2</v>
      </c>
      <c r="U253" s="36">
        <f t="shared" si="41"/>
        <v>4.5498409289771224E-2</v>
      </c>
      <c r="V253" s="36">
        <f t="shared" si="42"/>
        <v>5.2525882895577913E-2</v>
      </c>
      <c r="Y253" s="34"/>
      <c r="Z253" s="34"/>
    </row>
    <row r="254" spans="1:26" x14ac:dyDescent="0.2">
      <c r="A254" s="1">
        <v>1891.06</v>
      </c>
      <c r="B254" s="58">
        <v>4.8499999999999996</v>
      </c>
      <c r="C254" s="4">
        <v>0.22</v>
      </c>
      <c r="D254" s="11">
        <v>0.315</v>
      </c>
      <c r="E254" s="11">
        <v>7.8019419829999999</v>
      </c>
      <c r="F254" s="4">
        <f t="shared" si="47"/>
        <v>1891.4583333333148</v>
      </c>
      <c r="G254" s="21">
        <f>G249*7/12+G261*5/12</f>
        <v>3.6116666666666668</v>
      </c>
      <c r="H254" s="4">
        <f t="shared" si="43"/>
        <v>196.2449417511902</v>
      </c>
      <c r="I254" s="4">
        <f t="shared" si="44"/>
        <v>8.9018324093323393</v>
      </c>
      <c r="J254" s="30">
        <f t="shared" si="48"/>
        <v>610.59520145372937</v>
      </c>
      <c r="K254" s="4">
        <f t="shared" si="45"/>
        <v>12.745805495180393</v>
      </c>
      <c r="L254" s="30">
        <f t="shared" si="46"/>
        <v>39.657214115036034</v>
      </c>
      <c r="M254" s="14">
        <f t="shared" si="37"/>
        <v>15.658211395638155</v>
      </c>
      <c r="N254" s="6"/>
      <c r="O254" s="7">
        <f t="shared" si="38"/>
        <v>19.757483904273556</v>
      </c>
      <c r="P254" s="7"/>
      <c r="Q254" s="43">
        <f t="shared" si="39"/>
        <v>8.0978879362577291E-3</v>
      </c>
      <c r="R254" s="21">
        <f t="shared" si="49"/>
        <v>1.003148478137396</v>
      </c>
      <c r="S254" s="21">
        <f t="shared" si="50"/>
        <v>4.262137348095381</v>
      </c>
      <c r="T254" s="36">
        <f t="shared" si="40"/>
        <v>0.1080098855166145</v>
      </c>
      <c r="U254" s="36">
        <f t="shared" si="41"/>
        <v>4.2866396856341415E-2</v>
      </c>
      <c r="V254" s="36">
        <f t="shared" si="42"/>
        <v>6.5143488660273086E-2</v>
      </c>
      <c r="Y254" s="34"/>
      <c r="Z254" s="34"/>
    </row>
    <row r="255" spans="1:26" x14ac:dyDescent="0.2">
      <c r="A255" s="1">
        <v>1891.07</v>
      </c>
      <c r="B255" s="58">
        <v>4.7699999999999996</v>
      </c>
      <c r="C255" s="4">
        <v>0.22</v>
      </c>
      <c r="D255" s="11">
        <v>0.31919999999999998</v>
      </c>
      <c r="E255" s="11">
        <v>7.7067928930000003</v>
      </c>
      <c r="F255" s="4">
        <f t="shared" si="47"/>
        <v>1891.5416666666481</v>
      </c>
      <c r="G255" s="21">
        <f>G249*6/12+G261*6/12</f>
        <v>3.61</v>
      </c>
      <c r="H255" s="4">
        <f t="shared" si="43"/>
        <v>195.39081313158627</v>
      </c>
      <c r="I255" s="4">
        <f t="shared" si="44"/>
        <v>9.0117356161318636</v>
      </c>
      <c r="J255" s="30">
        <f t="shared" si="48"/>
        <v>610.27425920509131</v>
      </c>
      <c r="K255" s="4">
        <f t="shared" si="45"/>
        <v>13.075209130314956</v>
      </c>
      <c r="L255" s="30">
        <f t="shared" si="46"/>
        <v>40.838478729196048</v>
      </c>
      <c r="M255" s="14">
        <f t="shared" si="37"/>
        <v>15.617919238645998</v>
      </c>
      <c r="N255" s="6"/>
      <c r="O255" s="7">
        <f t="shared" si="38"/>
        <v>19.690897636411641</v>
      </c>
      <c r="P255" s="7"/>
      <c r="Q255" s="43">
        <f t="shared" si="39"/>
        <v>6.1039371490865732E-3</v>
      </c>
      <c r="R255" s="21">
        <f t="shared" si="49"/>
        <v>1.0031471000978167</v>
      </c>
      <c r="S255" s="21">
        <f t="shared" si="50"/>
        <v>4.3283431846838383</v>
      </c>
      <c r="T255" s="36">
        <f t="shared" si="40"/>
        <v>9.9379431855061373E-2</v>
      </c>
      <c r="U255" s="36">
        <f t="shared" si="41"/>
        <v>4.0163486114168423E-2</v>
      </c>
      <c r="V255" s="36">
        <f t="shared" si="42"/>
        <v>5.921594574089295E-2</v>
      </c>
      <c r="Y255" s="34"/>
      <c r="Z255" s="34"/>
    </row>
    <row r="256" spans="1:26" x14ac:dyDescent="0.2">
      <c r="A256" s="1">
        <v>1891.08</v>
      </c>
      <c r="B256" s="58">
        <v>4.93</v>
      </c>
      <c r="C256" s="4">
        <v>0.22</v>
      </c>
      <c r="D256" s="11">
        <v>0.32329999999999998</v>
      </c>
      <c r="E256" s="11">
        <v>7.7067928930000003</v>
      </c>
      <c r="F256" s="4">
        <f t="shared" si="47"/>
        <v>1891.6249999999814</v>
      </c>
      <c r="G256" s="21">
        <f>G249*5/12+G261*7/12</f>
        <v>3.6083333333333334</v>
      </c>
      <c r="H256" s="4">
        <f t="shared" si="43"/>
        <v>201.94480267059129</v>
      </c>
      <c r="I256" s="4">
        <f t="shared" si="44"/>
        <v>9.0117356161318636</v>
      </c>
      <c r="J256" s="30">
        <f t="shared" si="48"/>
        <v>633.09024303980311</v>
      </c>
      <c r="K256" s="4">
        <f t="shared" si="45"/>
        <v>13.243155112251959</v>
      </c>
      <c r="L256" s="30">
        <f t="shared" si="46"/>
        <v>41.516851029364773</v>
      </c>
      <c r="M256" s="14">
        <f t="shared" si="37"/>
        <v>16.163998509963044</v>
      </c>
      <c r="N256" s="6"/>
      <c r="O256" s="7">
        <f t="shared" si="38"/>
        <v>20.360263494436559</v>
      </c>
      <c r="P256" s="7"/>
      <c r="Q256" s="43">
        <f t="shared" si="39"/>
        <v>2.0408967091834831E-3</v>
      </c>
      <c r="R256" s="21">
        <f t="shared" si="49"/>
        <v>1.0031457220594129</v>
      </c>
      <c r="S256" s="21">
        <f t="shared" si="50"/>
        <v>4.3419649139437411</v>
      </c>
      <c r="T256" s="36">
        <f t="shared" si="40"/>
        <v>9.585516806571226E-2</v>
      </c>
      <c r="U256" s="36">
        <f t="shared" si="41"/>
        <v>3.87584702306214E-2</v>
      </c>
      <c r="V256" s="36">
        <f t="shared" si="42"/>
        <v>5.7096697835090859E-2</v>
      </c>
      <c r="Y256" s="34"/>
      <c r="Z256" s="34"/>
    </row>
    <row r="257" spans="1:26" x14ac:dyDescent="0.2">
      <c r="A257" s="1">
        <v>1891.09</v>
      </c>
      <c r="B257" s="58">
        <v>5.33</v>
      </c>
      <c r="C257" s="4">
        <v>0.22</v>
      </c>
      <c r="D257" s="11">
        <v>0.32750000000000001</v>
      </c>
      <c r="E257" s="11">
        <v>7.6116519010000001</v>
      </c>
      <c r="F257" s="4">
        <f t="shared" si="47"/>
        <v>1891.7083333333146</v>
      </c>
      <c r="G257" s="21">
        <f>G249*4/12+G261*8/12</f>
        <v>3.6066666666666665</v>
      </c>
      <c r="H257" s="4">
        <f t="shared" si="43"/>
        <v>221.05876515174606</v>
      </c>
      <c r="I257" s="4">
        <f t="shared" si="44"/>
        <v>9.1243767980082797</v>
      </c>
      <c r="J257" s="30">
        <f t="shared" si="48"/>
        <v>695.39559816642998</v>
      </c>
      <c r="K257" s="4">
        <f t="shared" si="45"/>
        <v>13.582879097035054</v>
      </c>
      <c r="L257" s="30">
        <f t="shared" si="46"/>
        <v>42.728341163134296</v>
      </c>
      <c r="M257" s="14">
        <f t="shared" ref="M257:M320" si="51">H257/AVERAGE(K137:K256)</f>
        <v>17.71126141325653</v>
      </c>
      <c r="N257" s="6"/>
      <c r="O257" s="7">
        <f t="shared" ref="O257:O320" si="52">J257/AVERAGE(L137:L256)</f>
        <v>22.282941160981022</v>
      </c>
      <c r="P257" s="7"/>
      <c r="Q257" s="43">
        <f t="shared" ref="Q257:Q320" si="53">1/M257-(G257/100-(((E257/E137)^(1/10))-1))</f>
        <v>-8.26683321118616E-3</v>
      </c>
      <c r="R257" s="21">
        <f t="shared" si="49"/>
        <v>1.0031443440221843</v>
      </c>
      <c r="S257" s="21">
        <f t="shared" si="50"/>
        <v>4.4100661581200882</v>
      </c>
      <c r="T257" s="36">
        <f t="shared" si="40"/>
        <v>8.40998616835682E-2</v>
      </c>
      <c r="U257" s="36">
        <f t="shared" si="41"/>
        <v>3.6083976929712769E-2</v>
      </c>
      <c r="V257" s="36">
        <f t="shared" si="42"/>
        <v>4.8015884753855431E-2</v>
      </c>
      <c r="Y257" s="34"/>
      <c r="Z257" s="34"/>
    </row>
    <row r="258" spans="1:26" x14ac:dyDescent="0.2">
      <c r="A258" s="1">
        <v>1891.1</v>
      </c>
      <c r="B258" s="58">
        <v>5.33</v>
      </c>
      <c r="C258" s="4">
        <v>0.22</v>
      </c>
      <c r="D258" s="11">
        <v>0.33169999999999999</v>
      </c>
      <c r="E258" s="11">
        <v>7.6116519010000001</v>
      </c>
      <c r="F258" s="4">
        <f t="shared" si="47"/>
        <v>1891.7916666666479</v>
      </c>
      <c r="G258" s="21">
        <f>G249*3/12+G261*9/12</f>
        <v>3.6049999999999995</v>
      </c>
      <c r="H258" s="4">
        <f t="shared" si="43"/>
        <v>221.05876515174606</v>
      </c>
      <c r="I258" s="4">
        <f t="shared" si="44"/>
        <v>9.1243767980082797</v>
      </c>
      <c r="J258" s="30">
        <f t="shared" si="48"/>
        <v>697.78751548345031</v>
      </c>
      <c r="K258" s="4">
        <f t="shared" si="45"/>
        <v>13.757071744997027</v>
      </c>
      <c r="L258" s="30">
        <f t="shared" si="46"/>
        <v>43.425163017985071</v>
      </c>
      <c r="M258" s="14">
        <f t="shared" si="51"/>
        <v>17.71656858982637</v>
      </c>
      <c r="N258" s="6"/>
      <c r="O258" s="7">
        <f t="shared" si="52"/>
        <v>22.264637311753706</v>
      </c>
      <c r="P258" s="7"/>
      <c r="Q258" s="43">
        <f t="shared" si="53"/>
        <v>-9.1704230003879159E-3</v>
      </c>
      <c r="R258" s="21">
        <f t="shared" si="49"/>
        <v>1.0031429659861315</v>
      </c>
      <c r="S258" s="21">
        <f t="shared" si="50"/>
        <v>4.4239329232818108</v>
      </c>
      <c r="T258" s="36">
        <f t="shared" ref="T258:T321" si="54">(($J378/$J258)^(1/10)-1)</f>
        <v>8.286289799011648E-2</v>
      </c>
      <c r="U258" s="36">
        <f t="shared" ref="U258:U321" si="55">(($S378/$S258)^(1/10)-1)</f>
        <v>3.5972016765844606E-2</v>
      </c>
      <c r="V258" s="36">
        <f t="shared" ref="V258:V321" si="56">T258-U258</f>
        <v>4.6890881224271874E-2</v>
      </c>
      <c r="Y258" s="34"/>
      <c r="Z258" s="34"/>
    </row>
    <row r="259" spans="1:26" x14ac:dyDescent="0.2">
      <c r="A259" s="1">
        <v>1891.11</v>
      </c>
      <c r="B259" s="58">
        <v>5.25</v>
      </c>
      <c r="C259" s="4">
        <v>0.22</v>
      </c>
      <c r="D259" s="11">
        <v>0.33579999999999999</v>
      </c>
      <c r="E259" s="11">
        <v>7.5165028100000004</v>
      </c>
      <c r="F259" s="4">
        <f t="shared" si="47"/>
        <v>1891.8749999999811</v>
      </c>
      <c r="G259" s="21">
        <f>G249*2/12+G261*10/12</f>
        <v>3.6033333333333335</v>
      </c>
      <c r="H259" s="4">
        <f t="shared" si="43"/>
        <v>220.49712371490492</v>
      </c>
      <c r="I259" s="4">
        <f t="shared" si="44"/>
        <v>9.2398794699579199</v>
      </c>
      <c r="J259" s="30">
        <f t="shared" si="48"/>
        <v>698.44518221437579</v>
      </c>
      <c r="K259" s="4">
        <f t="shared" si="45"/>
        <v>14.103416027326679</v>
      </c>
      <c r="L259" s="30">
        <f t="shared" si="46"/>
        <v>44.673884226207122</v>
      </c>
      <c r="M259" s="14">
        <f t="shared" si="51"/>
        <v>17.671739174764006</v>
      </c>
      <c r="N259" s="6"/>
      <c r="O259" s="7">
        <f t="shared" si="52"/>
        <v>22.185040648628018</v>
      </c>
      <c r="P259" s="7"/>
      <c r="Q259" s="43">
        <f t="shared" si="53"/>
        <v>-9.3283281651973665E-3</v>
      </c>
      <c r="R259" s="21">
        <f t="shared" si="49"/>
        <v>1.0031415879512546</v>
      </c>
      <c r="S259" s="21">
        <f t="shared" si="50"/>
        <v>4.4940144064047098</v>
      </c>
      <c r="T259" s="36">
        <f t="shared" si="54"/>
        <v>8.4106484081104993E-2</v>
      </c>
      <c r="U259" s="36">
        <f t="shared" si="55"/>
        <v>3.3305277516018306E-2</v>
      </c>
      <c r="V259" s="36">
        <f t="shared" si="56"/>
        <v>5.0801206565086687E-2</v>
      </c>
      <c r="Y259" s="34"/>
      <c r="Z259" s="34"/>
    </row>
    <row r="260" spans="1:26" x14ac:dyDescent="0.2">
      <c r="A260" s="1">
        <v>1891.12</v>
      </c>
      <c r="B260" s="58">
        <v>5.41</v>
      </c>
      <c r="C260" s="4">
        <v>0.22</v>
      </c>
      <c r="D260" s="11">
        <v>0.34</v>
      </c>
      <c r="E260" s="11">
        <v>7.5165028100000004</v>
      </c>
      <c r="F260" s="4">
        <f t="shared" si="47"/>
        <v>1891.9583333333144</v>
      </c>
      <c r="G260" s="21">
        <f>G249*1/12+G261*11/12</f>
        <v>3.601666666666667</v>
      </c>
      <c r="H260" s="4">
        <f t="shared" si="43"/>
        <v>227.21703605669248</v>
      </c>
      <c r="I260" s="4">
        <f t="shared" si="44"/>
        <v>9.2398794699579199</v>
      </c>
      <c r="J260" s="30">
        <f t="shared" si="48"/>
        <v>722.1701455467371</v>
      </c>
      <c r="K260" s="4">
        <f t="shared" si="45"/>
        <v>14.279813726298602</v>
      </c>
      <c r="L260" s="30">
        <f t="shared" si="46"/>
        <v>45.385924119388278</v>
      </c>
      <c r="M260" s="14">
        <f t="shared" si="51"/>
        <v>18.206303000209942</v>
      </c>
      <c r="N260" s="6"/>
      <c r="O260" s="7">
        <f t="shared" si="52"/>
        <v>22.82874423368272</v>
      </c>
      <c r="P260" s="7"/>
      <c r="Q260" s="43">
        <f t="shared" si="53"/>
        <v>-1.0973154464467443E-2</v>
      </c>
      <c r="R260" s="21">
        <f t="shared" si="49"/>
        <v>1.0031402099175537</v>
      </c>
      <c r="S260" s="21">
        <f t="shared" si="50"/>
        <v>4.508132747916636</v>
      </c>
      <c r="T260" s="36">
        <f t="shared" si="54"/>
        <v>7.7809819283636061E-2</v>
      </c>
      <c r="U260" s="36">
        <f t="shared" si="55"/>
        <v>3.195851091253088E-2</v>
      </c>
      <c r="V260" s="36">
        <f t="shared" si="56"/>
        <v>4.5851308371105182E-2</v>
      </c>
      <c r="Y260" s="34"/>
      <c r="Z260" s="34"/>
    </row>
    <row r="261" spans="1:26" x14ac:dyDescent="0.2">
      <c r="A261" s="1">
        <v>1892.01</v>
      </c>
      <c r="B261" s="58">
        <v>5.51</v>
      </c>
      <c r="C261" s="4">
        <v>0.22170000000000001</v>
      </c>
      <c r="D261" s="11">
        <v>0.34250000000000003</v>
      </c>
      <c r="E261" s="11">
        <v>7.3262127269999997</v>
      </c>
      <c r="F261" s="4">
        <f t="shared" si="47"/>
        <v>1892.0416666666476</v>
      </c>
      <c r="G261" s="21">
        <v>3.6</v>
      </c>
      <c r="H261" s="4">
        <f t="shared" si="43"/>
        <v>237.42777541654647</v>
      </c>
      <c r="I261" s="4">
        <f t="shared" si="44"/>
        <v>9.553128459137632</v>
      </c>
      <c r="J261" s="30">
        <f t="shared" si="48"/>
        <v>757.15346640628047</v>
      </c>
      <c r="K261" s="4">
        <f t="shared" si="45"/>
        <v>14.758441575347945</v>
      </c>
      <c r="L261" s="30">
        <f t="shared" si="46"/>
        <v>47.064439608738851</v>
      </c>
      <c r="M261" s="14">
        <f t="shared" si="51"/>
        <v>19.016388404225282</v>
      </c>
      <c r="N261" s="6"/>
      <c r="O261" s="7">
        <f t="shared" si="52"/>
        <v>23.815222199457597</v>
      </c>
      <c r="P261" s="7"/>
      <c r="Q261" s="43">
        <f t="shared" si="53"/>
        <v>-1.578071542309091E-2</v>
      </c>
      <c r="R261" s="21">
        <f t="shared" si="49"/>
        <v>1.0019594526744053</v>
      </c>
      <c r="S261" s="21">
        <f t="shared" si="50"/>
        <v>4.6397505750525116</v>
      </c>
      <c r="T261" s="36">
        <f t="shared" si="54"/>
        <v>7.6637316745876705E-2</v>
      </c>
      <c r="U261" s="36">
        <f t="shared" si="55"/>
        <v>3.0439961943855121E-2</v>
      </c>
      <c r="V261" s="36">
        <f t="shared" si="56"/>
        <v>4.6197354802021584E-2</v>
      </c>
      <c r="Y261" s="34"/>
      <c r="Z261" s="34"/>
    </row>
    <row r="262" spans="1:26" x14ac:dyDescent="0.2">
      <c r="A262" s="1">
        <v>1892.02</v>
      </c>
      <c r="B262" s="58">
        <v>5.52</v>
      </c>
      <c r="C262" s="4">
        <v>0.2233</v>
      </c>
      <c r="D262" s="11">
        <v>0.34499999999999997</v>
      </c>
      <c r="E262" s="11">
        <v>7.3262127269999997</v>
      </c>
      <c r="F262" s="4">
        <f t="shared" si="47"/>
        <v>1892.1249999999809</v>
      </c>
      <c r="G262" s="21">
        <f>G261*11/12+G273*1/12</f>
        <v>3.6125000000000003</v>
      </c>
      <c r="H262" s="4">
        <f t="shared" si="43"/>
        <v>237.85867882020625</v>
      </c>
      <c r="I262" s="4">
        <f t="shared" si="44"/>
        <v>9.6220730037231981</v>
      </c>
      <c r="J262" s="30">
        <f t="shared" si="48"/>
        <v>761.08466400182306</v>
      </c>
      <c r="K262" s="4">
        <f t="shared" si="45"/>
        <v>14.866167426262891</v>
      </c>
      <c r="L262" s="30">
        <f t="shared" si="46"/>
        <v>47.567791500113941</v>
      </c>
      <c r="M262" s="14">
        <f t="shared" si="51"/>
        <v>19.036425040978443</v>
      </c>
      <c r="N262" s="6"/>
      <c r="O262" s="7">
        <f t="shared" si="52"/>
        <v>23.810068229783113</v>
      </c>
      <c r="P262" s="7"/>
      <c r="Q262" s="43">
        <f t="shared" si="53"/>
        <v>-1.6860961424131328E-2</v>
      </c>
      <c r="R262" s="21">
        <f t="shared" si="49"/>
        <v>1.0019704792347714</v>
      </c>
      <c r="S262" s="21">
        <f t="shared" si="50"/>
        <v>4.6488419467253719</v>
      </c>
      <c r="T262" s="36">
        <f t="shared" si="54"/>
        <v>7.735600264397724E-2</v>
      </c>
      <c r="U262" s="36">
        <f t="shared" si="55"/>
        <v>3.0423648145837978E-2</v>
      </c>
      <c r="V262" s="36">
        <f t="shared" si="56"/>
        <v>4.6932354498139262E-2</v>
      </c>
      <c r="Y262" s="34"/>
      <c r="Z262" s="34"/>
    </row>
    <row r="263" spans="1:26" x14ac:dyDescent="0.2">
      <c r="A263" s="1">
        <v>1892.03</v>
      </c>
      <c r="B263" s="58">
        <v>5.58</v>
      </c>
      <c r="C263" s="4">
        <v>0.22500000000000001</v>
      </c>
      <c r="D263" s="11">
        <v>0.34749999999999998</v>
      </c>
      <c r="E263" s="11">
        <v>7.135922645</v>
      </c>
      <c r="F263" s="4">
        <f t="shared" si="47"/>
        <v>1892.2083333333142</v>
      </c>
      <c r="G263" s="21">
        <f>G261*10/12+G273*2/12</f>
        <v>3.625</v>
      </c>
      <c r="H263" s="4">
        <f t="shared" si="43"/>
        <v>246.85590184112769</v>
      </c>
      <c r="I263" s="4">
        <f t="shared" si="44"/>
        <v>9.9538670097228916</v>
      </c>
      <c r="J263" s="30">
        <f t="shared" si="48"/>
        <v>792.52753499973949</v>
      </c>
      <c r="K263" s="4">
        <f t="shared" si="45"/>
        <v>15.373194603905354</v>
      </c>
      <c r="L263" s="30">
        <f t="shared" si="46"/>
        <v>49.355433407241847</v>
      </c>
      <c r="M263" s="14">
        <f t="shared" si="51"/>
        <v>19.738054849323024</v>
      </c>
      <c r="N263" s="6"/>
      <c r="O263" s="7">
        <f t="shared" si="52"/>
        <v>24.656692455920005</v>
      </c>
      <c r="P263" s="7"/>
      <c r="Q263" s="43">
        <f t="shared" si="53"/>
        <v>-2.1394100412433802E-2</v>
      </c>
      <c r="R263" s="21">
        <f t="shared" si="49"/>
        <v>1.0019815052999086</v>
      </c>
      <c r="S263" s="21">
        <f t="shared" si="50"/>
        <v>4.7822150145804407</v>
      </c>
      <c r="T263" s="36">
        <f t="shared" si="54"/>
        <v>7.3485534352514703E-2</v>
      </c>
      <c r="U263" s="36">
        <f t="shared" si="55"/>
        <v>2.7698926761728471E-2</v>
      </c>
      <c r="V263" s="36">
        <f t="shared" si="56"/>
        <v>4.5786607590786232E-2</v>
      </c>
      <c r="Y263" s="34"/>
      <c r="Z263" s="34"/>
    </row>
    <row r="264" spans="1:26" x14ac:dyDescent="0.2">
      <c r="A264" s="1">
        <v>1892.04</v>
      </c>
      <c r="B264" s="58">
        <v>5.57</v>
      </c>
      <c r="C264" s="4">
        <v>0.22670000000000001</v>
      </c>
      <c r="D264" s="11">
        <v>0.35</v>
      </c>
      <c r="E264" s="11">
        <v>7.0407735540000003</v>
      </c>
      <c r="F264" s="4">
        <f t="shared" si="47"/>
        <v>1892.2916666666474</v>
      </c>
      <c r="G264" s="21">
        <f>G261*9/12+G273*3/12</f>
        <v>3.6374999999999997</v>
      </c>
      <c r="H264" s="4">
        <f t="shared" si="43"/>
        <v>249.74354259710944</v>
      </c>
      <c r="I264" s="4">
        <f t="shared" si="44"/>
        <v>10.164607020963143</v>
      </c>
      <c r="J264" s="30">
        <f t="shared" si="48"/>
        <v>804.51771105160344</v>
      </c>
      <c r="K264" s="4">
        <f t="shared" si="45"/>
        <v>15.693041276299512</v>
      </c>
      <c r="L264" s="30">
        <f t="shared" si="46"/>
        <v>50.55317753466089</v>
      </c>
      <c r="M264" s="14">
        <f t="shared" si="51"/>
        <v>19.943265241638656</v>
      </c>
      <c r="N264" s="6"/>
      <c r="O264" s="7">
        <f t="shared" si="52"/>
        <v>24.881133648672176</v>
      </c>
      <c r="P264" s="7"/>
      <c r="Q264" s="43">
        <f t="shared" si="53"/>
        <v>-2.4221072749668907E-2</v>
      </c>
      <c r="R264" s="21">
        <f t="shared" si="49"/>
        <v>1.0019925308702788</v>
      </c>
      <c r="S264" s="21">
        <f t="shared" si="50"/>
        <v>4.8564459636708266</v>
      </c>
      <c r="T264" s="36">
        <f t="shared" si="54"/>
        <v>7.4533445976514567E-2</v>
      </c>
      <c r="U264" s="36">
        <f t="shared" si="55"/>
        <v>2.5075276650222245E-2</v>
      </c>
      <c r="V264" s="36">
        <f t="shared" si="56"/>
        <v>4.9458169326292323E-2</v>
      </c>
      <c r="Y264" s="34"/>
      <c r="Z264" s="34"/>
    </row>
    <row r="265" spans="1:26" x14ac:dyDescent="0.2">
      <c r="A265" s="1">
        <v>1892.05</v>
      </c>
      <c r="B265" s="58">
        <v>5.57</v>
      </c>
      <c r="C265" s="4">
        <v>0.2283</v>
      </c>
      <c r="D265" s="11">
        <v>0.35249999999999998</v>
      </c>
      <c r="E265" s="11">
        <v>7.0407735540000003</v>
      </c>
      <c r="F265" s="4">
        <f t="shared" si="47"/>
        <v>1892.3749999999807</v>
      </c>
      <c r="G265" s="21">
        <f>G261*8/12+G273*4/12</f>
        <v>3.65</v>
      </c>
      <c r="H265" s="4">
        <f t="shared" si="43"/>
        <v>249.74354259710944</v>
      </c>
      <c r="I265" s="4">
        <f t="shared" si="44"/>
        <v>10.236346638226225</v>
      </c>
      <c r="J265" s="30">
        <f t="shared" si="48"/>
        <v>807.26563734473757</v>
      </c>
      <c r="K265" s="4">
        <f t="shared" si="45"/>
        <v>15.805134428273082</v>
      </c>
      <c r="L265" s="30">
        <f t="shared" si="46"/>
        <v>51.088175433396763</v>
      </c>
      <c r="M265" s="14">
        <f t="shared" si="51"/>
        <v>19.911465213489816</v>
      </c>
      <c r="N265" s="6"/>
      <c r="O265" s="7">
        <f t="shared" si="52"/>
        <v>24.81009139083567</v>
      </c>
      <c r="P265" s="7"/>
      <c r="Q265" s="43">
        <f t="shared" si="53"/>
        <v>-2.5143580225281507E-2</v>
      </c>
      <c r="R265" s="21">
        <f t="shared" si="49"/>
        <v>1.0020035559463432</v>
      </c>
      <c r="S265" s="21">
        <f t="shared" si="50"/>
        <v>4.8661225821732819</v>
      </c>
      <c r="T265" s="36">
        <f t="shared" si="54"/>
        <v>7.2985343834107708E-2</v>
      </c>
      <c r="U265" s="36">
        <f t="shared" si="55"/>
        <v>2.384591749367071E-2</v>
      </c>
      <c r="V265" s="36">
        <f t="shared" si="56"/>
        <v>4.9139426340436998E-2</v>
      </c>
      <c r="Y265" s="34"/>
      <c r="Z265" s="34"/>
    </row>
    <row r="266" spans="1:26" x14ac:dyDescent="0.2">
      <c r="A266" s="1">
        <v>1892.06</v>
      </c>
      <c r="B266" s="58">
        <v>5.54</v>
      </c>
      <c r="C266" s="4">
        <v>0.23</v>
      </c>
      <c r="D266" s="11">
        <v>0.35499999999999998</v>
      </c>
      <c r="E266" s="11">
        <v>7.0407735540000003</v>
      </c>
      <c r="F266" s="4">
        <f t="shared" si="47"/>
        <v>1892.4583333333139</v>
      </c>
      <c r="G266" s="21">
        <f>G261*7/12+G273*5/12</f>
        <v>3.6625000000000001</v>
      </c>
      <c r="H266" s="4">
        <f t="shared" ref="H266:H329" si="57">B266*$E$1858/E266</f>
        <v>248.3984247734266</v>
      </c>
      <c r="I266" s="4">
        <f t="shared" ref="I266:I329" si="58">C266*$E$1858/E266</f>
        <v>10.312569981568252</v>
      </c>
      <c r="J266" s="30">
        <f t="shared" si="48"/>
        <v>805.69555157491675</v>
      </c>
      <c r="K266" s="4">
        <f t="shared" ref="K266:K329" si="59">D266*$E$1858/E266</f>
        <v>15.917227580246649</v>
      </c>
      <c r="L266" s="30">
        <f t="shared" ref="L266:L329" si="60">K266*(J266/H266)</f>
        <v>51.628505561208563</v>
      </c>
      <c r="M266" s="14">
        <f t="shared" si="51"/>
        <v>19.769284397136751</v>
      </c>
      <c r="N266" s="6"/>
      <c r="O266" s="7">
        <f t="shared" si="52"/>
        <v>24.603632002808634</v>
      </c>
      <c r="P266" s="7"/>
      <c r="Q266" s="43">
        <f t="shared" si="53"/>
        <v>-2.5776978828835749E-2</v>
      </c>
      <c r="R266" s="21">
        <f t="shared" si="49"/>
        <v>1.0020145805285625</v>
      </c>
      <c r="S266" s="21">
        <f t="shared" si="50"/>
        <v>4.8758721310084301</v>
      </c>
      <c r="T266" s="36">
        <f t="shared" si="54"/>
        <v>7.1649221258020424E-2</v>
      </c>
      <c r="U266" s="36">
        <f t="shared" si="55"/>
        <v>2.2632157413557286E-2</v>
      </c>
      <c r="V266" s="36">
        <f t="shared" si="56"/>
        <v>4.9017063844463138E-2</v>
      </c>
      <c r="Y266" s="34"/>
      <c r="Z266" s="34"/>
    </row>
    <row r="267" spans="1:26" x14ac:dyDescent="0.2">
      <c r="A267" s="1">
        <v>1892.07</v>
      </c>
      <c r="B267" s="58">
        <v>5.54</v>
      </c>
      <c r="C267" s="4">
        <v>0.23169999999999999</v>
      </c>
      <c r="D267" s="11">
        <v>0.35749999999999998</v>
      </c>
      <c r="E267" s="11">
        <v>7.2310717359999996</v>
      </c>
      <c r="F267" s="4">
        <f t="shared" ref="F267:F330" si="61">F266+1/12</f>
        <v>1892.5416666666472</v>
      </c>
      <c r="G267" s="21">
        <f>G261*6/12+G273*6/12</f>
        <v>3.6749999999999998</v>
      </c>
      <c r="H267" s="4">
        <f t="shared" si="57"/>
        <v>241.86138982593556</v>
      </c>
      <c r="I267" s="4">
        <f t="shared" si="58"/>
        <v>10.115394227918641</v>
      </c>
      <c r="J267" s="30">
        <f t="shared" ref="J267:J330" si="62">J266*((H267+(I267/12))/H266)</f>
        <v>787.22643566078466</v>
      </c>
      <c r="K267" s="4">
        <f t="shared" si="59"/>
        <v>15.607481383171834</v>
      </c>
      <c r="L267" s="30">
        <f t="shared" si="60"/>
        <v>50.80026186800189</v>
      </c>
      <c r="M267" s="14">
        <f t="shared" si="51"/>
        <v>19.211886434505566</v>
      </c>
      <c r="N267" s="6"/>
      <c r="O267" s="7">
        <f t="shared" si="52"/>
        <v>23.882788577933098</v>
      </c>
      <c r="P267" s="7"/>
      <c r="Q267" s="43">
        <f t="shared" si="53"/>
        <v>-2.0998101755070636E-2</v>
      </c>
      <c r="R267" s="21">
        <f t="shared" ref="R267:R330" si="63">((G267/G268+G267/1200+((1+G268/1200)^(-119))*(1-G267/G268)))</f>
        <v>1.0020256046173972</v>
      </c>
      <c r="S267" s="21">
        <f t="shared" ref="S267:S330" si="64">S266*R266*E266/E267</f>
        <v>4.757119439542385</v>
      </c>
      <c r="T267" s="36">
        <f t="shared" si="54"/>
        <v>7.6879024073567059E-2</v>
      </c>
      <c r="U267" s="36">
        <f t="shared" si="55"/>
        <v>2.5345671985546492E-2</v>
      </c>
      <c r="V267" s="36">
        <f t="shared" si="56"/>
        <v>5.1533352088020568E-2</v>
      </c>
      <c r="Y267" s="34"/>
      <c r="Z267" s="34"/>
    </row>
    <row r="268" spans="1:26" x14ac:dyDescent="0.2">
      <c r="A268" s="1">
        <v>1892.08</v>
      </c>
      <c r="B268" s="58">
        <v>5.62</v>
      </c>
      <c r="C268" s="4">
        <v>0.23330000000000001</v>
      </c>
      <c r="D268" s="11">
        <v>0.36</v>
      </c>
      <c r="E268" s="11">
        <v>7.3262127269999997</v>
      </c>
      <c r="F268" s="4">
        <f t="shared" si="61"/>
        <v>1892.6249999999804</v>
      </c>
      <c r="G268" s="21">
        <f>G261*5/12+G273*7/12</f>
        <v>3.6875</v>
      </c>
      <c r="H268" s="4">
        <f t="shared" si="57"/>
        <v>242.1677128568042</v>
      </c>
      <c r="I268" s="4">
        <f t="shared" si="58"/>
        <v>10.052976407382992</v>
      </c>
      <c r="J268" s="30">
        <f t="shared" si="62"/>
        <v>790.95023377154087</v>
      </c>
      <c r="K268" s="4">
        <f t="shared" si="59"/>
        <v>15.512522531752582</v>
      </c>
      <c r="L268" s="30">
        <f t="shared" si="60"/>
        <v>50.665851273621833</v>
      </c>
      <c r="M268" s="14">
        <f t="shared" si="51"/>
        <v>19.204303803173826</v>
      </c>
      <c r="N268" s="6"/>
      <c r="O268" s="7">
        <f t="shared" si="52"/>
        <v>23.846985014935338</v>
      </c>
      <c r="P268" s="7"/>
      <c r="Q268" s="43">
        <f t="shared" si="53"/>
        <v>-2.0715090945244076E-2</v>
      </c>
      <c r="R268" s="21">
        <f t="shared" si="63"/>
        <v>1.0020366282133073</v>
      </c>
      <c r="S268" s="21">
        <f t="shared" si="64"/>
        <v>4.7048525790062872</v>
      </c>
      <c r="T268" s="36">
        <f t="shared" si="54"/>
        <v>8.0811049885554542E-2</v>
      </c>
      <c r="U268" s="36">
        <f t="shared" si="55"/>
        <v>2.7870499187624853E-2</v>
      </c>
      <c r="V268" s="36">
        <f t="shared" si="56"/>
        <v>5.2940550697929689E-2</v>
      </c>
      <c r="Y268" s="34"/>
      <c r="Z268" s="34"/>
    </row>
    <row r="269" spans="1:26" x14ac:dyDescent="0.2">
      <c r="A269" s="1">
        <v>1892.09</v>
      </c>
      <c r="B269" s="58">
        <v>5.48</v>
      </c>
      <c r="C269" s="4">
        <v>0.23499999999999999</v>
      </c>
      <c r="D269" s="11">
        <v>0.36249999999999999</v>
      </c>
      <c r="E269" s="11">
        <v>7.3262127269999997</v>
      </c>
      <c r="F269" s="4">
        <f t="shared" si="61"/>
        <v>1892.7083333333137</v>
      </c>
      <c r="G269" s="21">
        <f>G261*4/12+G273*8/12</f>
        <v>3.7</v>
      </c>
      <c r="H269" s="4">
        <f t="shared" si="57"/>
        <v>236.13506520556712</v>
      </c>
      <c r="I269" s="4">
        <f t="shared" si="58"/>
        <v>10.126229986005157</v>
      </c>
      <c r="J269" s="30">
        <f t="shared" si="62"/>
        <v>774.00297564876701</v>
      </c>
      <c r="K269" s="4">
        <f t="shared" si="59"/>
        <v>15.620248382667532</v>
      </c>
      <c r="L269" s="30">
        <f t="shared" si="60"/>
        <v>51.200014356328104</v>
      </c>
      <c r="M269" s="14">
        <f t="shared" si="51"/>
        <v>18.694271809588209</v>
      </c>
      <c r="N269" s="6"/>
      <c r="O269" s="7">
        <f t="shared" si="52"/>
        <v>23.191984913721992</v>
      </c>
      <c r="P269" s="7"/>
      <c r="Q269" s="43">
        <f t="shared" si="53"/>
        <v>-1.6774511432559945E-2</v>
      </c>
      <c r="R269" s="21">
        <f t="shared" si="63"/>
        <v>1.0020476513167518</v>
      </c>
      <c r="S269" s="21">
        <f t="shared" si="64"/>
        <v>4.7144346145081428</v>
      </c>
      <c r="T269" s="36">
        <f t="shared" si="54"/>
        <v>8.2466644497334984E-2</v>
      </c>
      <c r="U269" s="36">
        <f t="shared" si="55"/>
        <v>2.6651264324677681E-2</v>
      </c>
      <c r="V269" s="36">
        <f t="shared" si="56"/>
        <v>5.5815380172657303E-2</v>
      </c>
      <c r="Y269" s="34"/>
      <c r="Z269" s="34"/>
    </row>
    <row r="270" spans="1:26" x14ac:dyDescent="0.2">
      <c r="A270" s="1">
        <v>1892.1</v>
      </c>
      <c r="B270" s="58">
        <v>5.59</v>
      </c>
      <c r="C270" s="4">
        <v>0.23669999999999999</v>
      </c>
      <c r="D270" s="11">
        <v>0.36499999999999999</v>
      </c>
      <c r="E270" s="11">
        <v>7.3262127269999997</v>
      </c>
      <c r="F270" s="4">
        <f t="shared" si="61"/>
        <v>1892.791666666647</v>
      </c>
      <c r="G270" s="21">
        <f>G261*3/12+G273*9/12</f>
        <v>3.7124999999999999</v>
      </c>
      <c r="H270" s="4">
        <f t="shared" si="57"/>
        <v>240.87500264582482</v>
      </c>
      <c r="I270" s="4">
        <f t="shared" si="58"/>
        <v>10.199483564627323</v>
      </c>
      <c r="J270" s="30">
        <f t="shared" si="62"/>
        <v>792.32551871738679</v>
      </c>
      <c r="K270" s="4">
        <f t="shared" si="59"/>
        <v>15.727974233582479</v>
      </c>
      <c r="L270" s="30">
        <f t="shared" si="60"/>
        <v>51.735029397468011</v>
      </c>
      <c r="M270" s="14">
        <f t="shared" si="51"/>
        <v>19.040214915324711</v>
      </c>
      <c r="N270" s="6"/>
      <c r="O270" s="7">
        <f t="shared" si="52"/>
        <v>23.596821279777345</v>
      </c>
      <c r="P270" s="7"/>
      <c r="Q270" s="43">
        <f t="shared" si="53"/>
        <v>-1.6971520676857095E-2</v>
      </c>
      <c r="R270" s="21">
        <f t="shared" si="63"/>
        <v>1.0020586739281898</v>
      </c>
      <c r="S270" s="21">
        <f t="shared" si="64"/>
        <v>4.7240881327542796</v>
      </c>
      <c r="T270" s="36">
        <f t="shared" si="54"/>
        <v>6.9575564911896981E-2</v>
      </c>
      <c r="U270" s="36">
        <f t="shared" si="55"/>
        <v>1.9732244460616721E-2</v>
      </c>
      <c r="V270" s="36">
        <f t="shared" si="56"/>
        <v>4.984332045128026E-2</v>
      </c>
      <c r="Y270" s="34"/>
      <c r="Z270" s="34"/>
    </row>
    <row r="271" spans="1:26" x14ac:dyDescent="0.2">
      <c r="A271" s="1">
        <v>1892.11</v>
      </c>
      <c r="B271" s="58">
        <v>5.57</v>
      </c>
      <c r="C271" s="4">
        <v>0.23830000000000001</v>
      </c>
      <c r="D271" s="11">
        <v>0.36749999999999999</v>
      </c>
      <c r="E271" s="11">
        <v>7.5165028100000004</v>
      </c>
      <c r="F271" s="4">
        <f t="shared" si="61"/>
        <v>1892.8749999999802</v>
      </c>
      <c r="G271" s="21">
        <f>G261*2/12+G273*10/12</f>
        <v>3.7250000000000001</v>
      </c>
      <c r="H271" s="4">
        <f t="shared" si="57"/>
        <v>233.93694839848007</v>
      </c>
      <c r="I271" s="4">
        <f t="shared" si="58"/>
        <v>10.008469444049874</v>
      </c>
      <c r="J271" s="30">
        <f t="shared" si="62"/>
        <v>772.24719220512497</v>
      </c>
      <c r="K271" s="4">
        <f t="shared" si="59"/>
        <v>15.434798660043343</v>
      </c>
      <c r="L271" s="30">
        <f t="shared" si="60"/>
        <v>50.951677403120904</v>
      </c>
      <c r="M271" s="14">
        <f t="shared" si="51"/>
        <v>18.463312690799999</v>
      </c>
      <c r="N271" s="6"/>
      <c r="O271" s="7">
        <f t="shared" si="52"/>
        <v>22.858807224266304</v>
      </c>
      <c r="P271" s="7"/>
      <c r="Q271" s="43">
        <f t="shared" si="53"/>
        <v>-1.2059526892530655E-2</v>
      </c>
      <c r="R271" s="21">
        <f t="shared" si="63"/>
        <v>1.0020696960480802</v>
      </c>
      <c r="S271" s="21">
        <f t="shared" si="64"/>
        <v>4.6139708203501124</v>
      </c>
      <c r="T271" s="36">
        <f t="shared" si="54"/>
        <v>7.2025883368207477E-2</v>
      </c>
      <c r="U271" s="36">
        <f t="shared" si="55"/>
        <v>2.5727722107278694E-2</v>
      </c>
      <c r="V271" s="36">
        <f t="shared" si="56"/>
        <v>4.6298161260928783E-2</v>
      </c>
      <c r="Y271" s="34"/>
      <c r="Z271" s="34"/>
    </row>
    <row r="272" spans="1:26" x14ac:dyDescent="0.2">
      <c r="A272" s="1">
        <v>1892.12</v>
      </c>
      <c r="B272" s="58">
        <v>5.51</v>
      </c>
      <c r="C272" s="4">
        <v>0.24</v>
      </c>
      <c r="D272" s="11">
        <v>0.37</v>
      </c>
      <c r="E272" s="11">
        <v>7.6116519010000001</v>
      </c>
      <c r="F272" s="4">
        <f t="shared" si="61"/>
        <v>1892.9583333333135</v>
      </c>
      <c r="G272" s="21">
        <f>G261*1/12+G273*11/12</f>
        <v>3.7374999999999998</v>
      </c>
      <c r="H272" s="4">
        <f t="shared" si="57"/>
        <v>228.52416435011645</v>
      </c>
      <c r="I272" s="4">
        <f t="shared" si="58"/>
        <v>9.9538655978272139</v>
      </c>
      <c r="J272" s="30">
        <f t="shared" si="62"/>
        <v>757.11731677943226</v>
      </c>
      <c r="K272" s="4">
        <f t="shared" si="59"/>
        <v>15.345542796650289</v>
      </c>
      <c r="L272" s="30">
        <f t="shared" si="60"/>
        <v>50.840908749254076</v>
      </c>
      <c r="M272" s="14">
        <f t="shared" si="51"/>
        <v>18.01300925127574</v>
      </c>
      <c r="N272" s="6"/>
      <c r="O272" s="7">
        <f t="shared" si="52"/>
        <v>22.28136209283738</v>
      </c>
      <c r="P272" s="7"/>
      <c r="Q272" s="43">
        <f t="shared" si="53"/>
        <v>-8.6868929989243546E-3</v>
      </c>
      <c r="R272" s="21">
        <f t="shared" si="63"/>
        <v>1.0020807176768802</v>
      </c>
      <c r="S272" s="21">
        <f t="shared" si="64"/>
        <v>4.5657242423970628</v>
      </c>
      <c r="T272" s="36">
        <f t="shared" si="54"/>
        <v>7.0814419603888235E-2</v>
      </c>
      <c r="U272" s="36">
        <f t="shared" si="55"/>
        <v>2.585311813181157E-2</v>
      </c>
      <c r="V272" s="36">
        <f t="shared" si="56"/>
        <v>4.4961301472076665E-2</v>
      </c>
      <c r="Y272" s="34"/>
      <c r="Z272" s="34"/>
    </row>
    <row r="273" spans="1:26" x14ac:dyDescent="0.2">
      <c r="A273" s="1">
        <v>1893.01</v>
      </c>
      <c r="B273" s="58">
        <v>5.61</v>
      </c>
      <c r="C273" s="4">
        <v>0.24079999999999999</v>
      </c>
      <c r="D273" s="11">
        <v>0.36080000000000001</v>
      </c>
      <c r="E273" s="11">
        <v>7.8970910740000004</v>
      </c>
      <c r="F273" s="4">
        <f t="shared" si="61"/>
        <v>1893.0416666666467</v>
      </c>
      <c r="G273" s="21">
        <v>3.75</v>
      </c>
      <c r="H273" s="4">
        <f t="shared" si="57"/>
        <v>224.26172794572489</v>
      </c>
      <c r="I273" s="4">
        <f t="shared" si="58"/>
        <v>9.6260649000589211</v>
      </c>
      <c r="J273" s="30">
        <f t="shared" si="62"/>
        <v>745.65320727546293</v>
      </c>
      <c r="K273" s="4">
        <f t="shared" si="59"/>
        <v>14.423107209058387</v>
      </c>
      <c r="L273" s="30">
        <f t="shared" si="60"/>
        <v>47.955735683598405</v>
      </c>
      <c r="M273" s="14">
        <f t="shared" si="51"/>
        <v>17.656643708098777</v>
      </c>
      <c r="N273" s="6"/>
      <c r="O273" s="7">
        <f t="shared" si="52"/>
        <v>21.820189744893533</v>
      </c>
      <c r="P273" s="7"/>
      <c r="Q273" s="43">
        <f t="shared" si="53"/>
        <v>-4.1021548362557836E-3</v>
      </c>
      <c r="R273" s="21">
        <f t="shared" si="63"/>
        <v>1.0034696890853201</v>
      </c>
      <c r="S273" s="21">
        <f t="shared" si="64"/>
        <v>4.4098534317855815</v>
      </c>
      <c r="T273" s="36">
        <f t="shared" si="54"/>
        <v>7.6951059063106619E-2</v>
      </c>
      <c r="U273" s="36">
        <f t="shared" si="55"/>
        <v>2.8480473837699138E-2</v>
      </c>
      <c r="V273" s="36">
        <f t="shared" si="56"/>
        <v>4.8470585225407481E-2</v>
      </c>
      <c r="Y273" s="34"/>
      <c r="Z273" s="34"/>
    </row>
    <row r="274" spans="1:26" x14ac:dyDescent="0.2">
      <c r="A274" s="1">
        <v>1893.02</v>
      </c>
      <c r="B274" s="58">
        <v>5.51</v>
      </c>
      <c r="C274" s="4">
        <v>0.2417</v>
      </c>
      <c r="D274" s="11">
        <v>0.35170000000000001</v>
      </c>
      <c r="E274" s="11">
        <v>7.9922320659999997</v>
      </c>
      <c r="F274" s="4">
        <f t="shared" si="61"/>
        <v>1893.12499999998</v>
      </c>
      <c r="G274" s="21">
        <f>G273*11/12+G285*1/12</f>
        <v>3.7458333333333336</v>
      </c>
      <c r="H274" s="4">
        <f t="shared" si="57"/>
        <v>217.64212746021636</v>
      </c>
      <c r="I274" s="4">
        <f t="shared" si="58"/>
        <v>9.5470239940352641</v>
      </c>
      <c r="J274" s="30">
        <f t="shared" si="62"/>
        <v>726.28879936872477</v>
      </c>
      <c r="K274" s="4">
        <f t="shared" si="59"/>
        <v>13.891966647506008</v>
      </c>
      <c r="L274" s="30">
        <f t="shared" si="60"/>
        <v>46.358579081303184</v>
      </c>
      <c r="M274" s="14">
        <f t="shared" si="51"/>
        <v>17.125193854872453</v>
      </c>
      <c r="N274" s="6"/>
      <c r="O274" s="7">
        <f t="shared" si="52"/>
        <v>21.148920730797151</v>
      </c>
      <c r="P274" s="7"/>
      <c r="Q274" s="43">
        <f t="shared" si="53"/>
        <v>-2.0583817590019773E-3</v>
      </c>
      <c r="R274" s="21">
        <f t="shared" si="63"/>
        <v>1.0034662840811108</v>
      </c>
      <c r="S274" s="21">
        <f t="shared" si="64"/>
        <v>4.372476406690109</v>
      </c>
      <c r="T274" s="36">
        <f t="shared" si="54"/>
        <v>7.9504556444095487E-2</v>
      </c>
      <c r="U274" s="36">
        <f t="shared" si="55"/>
        <v>2.9566725037911024E-2</v>
      </c>
      <c r="V274" s="36">
        <f t="shared" si="56"/>
        <v>4.9937831406184463E-2</v>
      </c>
      <c r="Y274" s="34"/>
      <c r="Z274" s="34"/>
    </row>
    <row r="275" spans="1:26" x14ac:dyDescent="0.2">
      <c r="A275" s="1">
        <v>1893.03</v>
      </c>
      <c r="B275" s="58">
        <v>5.31</v>
      </c>
      <c r="C275" s="4">
        <v>0.24249999999999999</v>
      </c>
      <c r="D275" s="11">
        <v>0.34250000000000003</v>
      </c>
      <c r="E275" s="11">
        <v>7.8019419829999999</v>
      </c>
      <c r="F275" s="4">
        <f t="shared" si="61"/>
        <v>1893.2083333333132</v>
      </c>
      <c r="G275" s="21">
        <f>G273*10/12+G285*2/12</f>
        <v>3.7416666666666667</v>
      </c>
      <c r="H275" s="4">
        <f t="shared" si="57"/>
        <v>214.85786406161236</v>
      </c>
      <c r="I275" s="4">
        <f t="shared" si="58"/>
        <v>9.8122470875595109</v>
      </c>
      <c r="J275" s="30">
        <f t="shared" si="62"/>
        <v>719.72618099513625</v>
      </c>
      <c r="K275" s="4">
        <f t="shared" si="59"/>
        <v>13.858534546346938</v>
      </c>
      <c r="L275" s="30">
        <f t="shared" si="60"/>
        <v>46.423016382454648</v>
      </c>
      <c r="M275" s="14">
        <f t="shared" si="51"/>
        <v>16.899589031582327</v>
      </c>
      <c r="N275" s="6"/>
      <c r="O275" s="7">
        <f t="shared" si="52"/>
        <v>20.861750450681829</v>
      </c>
      <c r="P275" s="7"/>
      <c r="Q275" s="43">
        <f t="shared" si="53"/>
        <v>-2.6649839599118125E-3</v>
      </c>
      <c r="R275" s="21">
        <f t="shared" si="63"/>
        <v>1.0034628790950846</v>
      </c>
      <c r="S275" s="21">
        <f t="shared" si="64"/>
        <v>4.494647416243394</v>
      </c>
      <c r="T275" s="36">
        <f t="shared" si="54"/>
        <v>8.0154225703686688E-2</v>
      </c>
      <c r="U275" s="36">
        <f t="shared" si="55"/>
        <v>3.0392125950546411E-2</v>
      </c>
      <c r="V275" s="36">
        <f t="shared" si="56"/>
        <v>4.9762099753140276E-2</v>
      </c>
      <c r="Y275" s="34"/>
      <c r="Z275" s="34"/>
    </row>
    <row r="276" spans="1:26" x14ac:dyDescent="0.2">
      <c r="A276" s="1">
        <v>1893.04</v>
      </c>
      <c r="B276" s="58">
        <v>5.31</v>
      </c>
      <c r="C276" s="4">
        <v>0.24329999999999999</v>
      </c>
      <c r="D276" s="11">
        <v>0.33329999999999999</v>
      </c>
      <c r="E276" s="11">
        <v>7.7067928930000003</v>
      </c>
      <c r="F276" s="4">
        <f t="shared" si="61"/>
        <v>1893.2916666666465</v>
      </c>
      <c r="G276" s="21">
        <f>G273*9/12+G285*3/12</f>
        <v>3.7375000000000003</v>
      </c>
      <c r="H276" s="4">
        <f t="shared" si="57"/>
        <v>217.51052782572813</v>
      </c>
      <c r="I276" s="4">
        <f t="shared" si="58"/>
        <v>9.9661603427494629</v>
      </c>
      <c r="J276" s="30">
        <f t="shared" si="62"/>
        <v>731.39405166667484</v>
      </c>
      <c r="K276" s="4">
        <f t="shared" si="59"/>
        <v>13.65277945843977</v>
      </c>
      <c r="L276" s="30">
        <f t="shared" si="60"/>
        <v>45.908406293879978</v>
      </c>
      <c r="M276" s="14">
        <f t="shared" si="51"/>
        <v>17.102541578254925</v>
      </c>
      <c r="N276" s="6"/>
      <c r="O276" s="7">
        <f t="shared" si="52"/>
        <v>21.104034801510586</v>
      </c>
      <c r="P276" s="7"/>
      <c r="Q276" s="43">
        <f t="shared" si="53"/>
        <v>-3.5887991634666119E-3</v>
      </c>
      <c r="R276" s="21">
        <f t="shared" si="63"/>
        <v>1.0034594741272465</v>
      </c>
      <c r="S276" s="21">
        <f t="shared" si="64"/>
        <v>4.5658955119810773</v>
      </c>
      <c r="T276" s="36">
        <f t="shared" si="54"/>
        <v>7.4319206922216052E-2</v>
      </c>
      <c r="U276" s="36">
        <f t="shared" si="55"/>
        <v>2.8984664515630643E-2</v>
      </c>
      <c r="V276" s="36">
        <f t="shared" si="56"/>
        <v>4.533454240658541E-2</v>
      </c>
      <c r="Y276" s="34"/>
      <c r="Z276" s="34"/>
    </row>
    <row r="277" spans="1:26" x14ac:dyDescent="0.2">
      <c r="A277" s="1">
        <v>1893.05</v>
      </c>
      <c r="B277" s="58">
        <v>4.84</v>
      </c>
      <c r="C277" s="4">
        <v>0.2442</v>
      </c>
      <c r="D277" s="11">
        <v>0.32419999999999999</v>
      </c>
      <c r="E277" s="11">
        <v>7.6116519010000001</v>
      </c>
      <c r="F277" s="4">
        <f t="shared" si="61"/>
        <v>1893.3749999999798</v>
      </c>
      <c r="G277" s="21">
        <f>G273*8/12+G285*4/12</f>
        <v>3.7333333333333334</v>
      </c>
      <c r="H277" s="4">
        <f t="shared" si="57"/>
        <v>200.73628955618216</v>
      </c>
      <c r="I277" s="4">
        <f t="shared" si="58"/>
        <v>10.128058245789191</v>
      </c>
      <c r="J277" s="30">
        <f t="shared" si="62"/>
        <v>677.82755041087398</v>
      </c>
      <c r="K277" s="4">
        <f t="shared" si="59"/>
        <v>13.446013445064928</v>
      </c>
      <c r="L277" s="30">
        <f t="shared" si="60"/>
        <v>45.403242116364737</v>
      </c>
      <c r="M277" s="14">
        <f t="shared" si="51"/>
        <v>15.780987310776256</v>
      </c>
      <c r="N277" s="6"/>
      <c r="O277" s="7">
        <f t="shared" si="52"/>
        <v>19.473767640170006</v>
      </c>
      <c r="P277" s="7"/>
      <c r="Q277" s="43">
        <f t="shared" si="53"/>
        <v>1.0804606415404164E-3</v>
      </c>
      <c r="R277" s="21">
        <f t="shared" si="63"/>
        <v>1.0034560691776027</v>
      </c>
      <c r="S277" s="21">
        <f t="shared" si="64"/>
        <v>4.6389594451887906</v>
      </c>
      <c r="T277" s="36">
        <f t="shared" si="54"/>
        <v>8.3296094909939056E-2</v>
      </c>
      <c r="U277" s="36">
        <f t="shared" si="55"/>
        <v>2.993018558755467E-2</v>
      </c>
      <c r="V277" s="36">
        <f t="shared" si="56"/>
        <v>5.3365909322384386E-2</v>
      </c>
      <c r="Y277" s="34"/>
      <c r="Z277" s="34"/>
    </row>
    <row r="278" spans="1:26" x14ac:dyDescent="0.2">
      <c r="A278" s="1">
        <v>1893.06</v>
      </c>
      <c r="B278" s="58">
        <v>4.6100000000000003</v>
      </c>
      <c r="C278" s="4">
        <v>0.245</v>
      </c>
      <c r="D278" s="11">
        <v>0.315</v>
      </c>
      <c r="E278" s="11">
        <v>7.4213618180000003</v>
      </c>
      <c r="F278" s="4">
        <f t="shared" si="61"/>
        <v>1893.458333333313</v>
      </c>
      <c r="G278" s="21">
        <f>G273*7/12+G285*5/12</f>
        <v>3.729166666666667</v>
      </c>
      <c r="H278" s="4">
        <f t="shared" si="57"/>
        <v>196.09962776241511</v>
      </c>
      <c r="I278" s="4">
        <f t="shared" si="58"/>
        <v>10.421780651147875</v>
      </c>
      <c r="J278" s="30">
        <f t="shared" si="62"/>
        <v>665.10351195262592</v>
      </c>
      <c r="K278" s="4">
        <f t="shared" si="59"/>
        <v>13.399432265761552</v>
      </c>
      <c r="L278" s="30">
        <f t="shared" si="60"/>
        <v>45.446335415418034</v>
      </c>
      <c r="M278" s="14">
        <f t="shared" si="51"/>
        <v>15.416503863597695</v>
      </c>
      <c r="N278" s="6"/>
      <c r="O278" s="7">
        <f t="shared" si="52"/>
        <v>19.0292358190108</v>
      </c>
      <c r="P278" s="7"/>
      <c r="Q278" s="43">
        <f t="shared" si="53"/>
        <v>3.0336802960416881E-3</v>
      </c>
      <c r="R278" s="21">
        <f t="shared" si="63"/>
        <v>1.003452664246159</v>
      </c>
      <c r="S278" s="21">
        <f t="shared" si="64"/>
        <v>4.774349998094368</v>
      </c>
      <c r="T278" s="36">
        <f t="shared" si="54"/>
        <v>7.9623432575239184E-2</v>
      </c>
      <c r="U278" s="36">
        <f t="shared" si="55"/>
        <v>2.718448252896466E-2</v>
      </c>
      <c r="V278" s="36">
        <f t="shared" si="56"/>
        <v>5.2438950046274524E-2</v>
      </c>
      <c r="Y278" s="34"/>
      <c r="Z278" s="34"/>
    </row>
    <row r="279" spans="1:26" x14ac:dyDescent="0.2">
      <c r="A279" s="1">
        <v>1893.07</v>
      </c>
      <c r="B279" s="58">
        <v>4.18</v>
      </c>
      <c r="C279" s="4">
        <v>0.24579999999999999</v>
      </c>
      <c r="D279" s="11">
        <v>0.30580000000000002</v>
      </c>
      <c r="E279" s="11">
        <v>7.2310717359999996</v>
      </c>
      <c r="F279" s="4">
        <f t="shared" si="61"/>
        <v>1893.5416666666463</v>
      </c>
      <c r="G279" s="21">
        <f>G273*6/12+G285*6/12</f>
        <v>3.7250000000000005</v>
      </c>
      <c r="H279" s="4">
        <f t="shared" si="57"/>
        <v>182.48747463400915</v>
      </c>
      <c r="I279" s="4">
        <f t="shared" si="58"/>
        <v>10.730962025129054</v>
      </c>
      <c r="J279" s="30">
        <f t="shared" si="62"/>
        <v>621.96868178154261</v>
      </c>
      <c r="K279" s="4">
        <f t="shared" si="59"/>
        <v>13.350399460066985</v>
      </c>
      <c r="L279" s="30">
        <f t="shared" si="60"/>
        <v>45.50191935138654</v>
      </c>
      <c r="M279" s="14">
        <f t="shared" si="51"/>
        <v>14.349854182760955</v>
      </c>
      <c r="N279" s="6"/>
      <c r="O279" s="7">
        <f t="shared" si="52"/>
        <v>17.725059871200969</v>
      </c>
      <c r="P279" s="7"/>
      <c r="Q279" s="43">
        <f t="shared" si="53"/>
        <v>7.3343907719460588E-3</v>
      </c>
      <c r="R279" s="21">
        <f t="shared" si="63"/>
        <v>1.0034492593329205</v>
      </c>
      <c r="S279" s="21">
        <f t="shared" si="64"/>
        <v>4.9169079628210657</v>
      </c>
      <c r="T279" s="36">
        <f t="shared" si="54"/>
        <v>8.2233931613144851E-2</v>
      </c>
      <c r="U279" s="36">
        <f t="shared" si="55"/>
        <v>2.4379812473846796E-2</v>
      </c>
      <c r="V279" s="36">
        <f t="shared" si="56"/>
        <v>5.7854119139298055E-2</v>
      </c>
      <c r="Y279" s="34"/>
      <c r="Z279" s="34"/>
    </row>
    <row r="280" spans="1:26" x14ac:dyDescent="0.2">
      <c r="A280" s="1">
        <v>1893.08</v>
      </c>
      <c r="B280" s="58">
        <v>4.08</v>
      </c>
      <c r="C280" s="4">
        <v>0.2467</v>
      </c>
      <c r="D280" s="11">
        <v>0.29670000000000002</v>
      </c>
      <c r="E280" s="11">
        <v>6.9456325620000001</v>
      </c>
      <c r="F280" s="4">
        <f t="shared" si="61"/>
        <v>1893.6249999999795</v>
      </c>
      <c r="G280" s="21">
        <f>G273*5/12+G285*7/12</f>
        <v>3.7208333333333337</v>
      </c>
      <c r="H280" s="4">
        <f t="shared" si="57"/>
        <v>185.44187422853199</v>
      </c>
      <c r="I280" s="4">
        <f t="shared" si="58"/>
        <v>11.212870189259521</v>
      </c>
      <c r="J280" s="30">
        <f t="shared" si="62"/>
        <v>635.22282538963941</v>
      </c>
      <c r="K280" s="4">
        <f t="shared" si="59"/>
        <v>13.485442177354274</v>
      </c>
      <c r="L280" s="30">
        <f t="shared" si="60"/>
        <v>46.193777522820099</v>
      </c>
      <c r="M280" s="14">
        <f t="shared" si="51"/>
        <v>14.588056535807819</v>
      </c>
      <c r="N280" s="6"/>
      <c r="O280" s="7">
        <f t="shared" si="52"/>
        <v>18.033912740781648</v>
      </c>
      <c r="P280" s="7"/>
      <c r="Q280" s="43">
        <f t="shared" si="53"/>
        <v>2.3197397456332369E-3</v>
      </c>
      <c r="R280" s="21">
        <f t="shared" si="63"/>
        <v>1.0034458544378932</v>
      </c>
      <c r="S280" s="21">
        <f t="shared" si="64"/>
        <v>5.1366309144522324</v>
      </c>
      <c r="T280" s="36">
        <f t="shared" si="54"/>
        <v>7.6898267849162094E-2</v>
      </c>
      <c r="U280" s="36">
        <f t="shared" si="55"/>
        <v>2.0124175219046636E-2</v>
      </c>
      <c r="V280" s="36">
        <f t="shared" si="56"/>
        <v>5.6774092630115458E-2</v>
      </c>
      <c r="Y280" s="34"/>
      <c r="Z280" s="34"/>
    </row>
    <row r="281" spans="1:26" x14ac:dyDescent="0.2">
      <c r="A281" s="1">
        <v>1893.09</v>
      </c>
      <c r="B281" s="58">
        <v>4.37</v>
      </c>
      <c r="C281" s="4">
        <v>0.2475</v>
      </c>
      <c r="D281" s="11">
        <v>0.28749999999999998</v>
      </c>
      <c r="E281" s="11">
        <v>7.2310717359999996</v>
      </c>
      <c r="F281" s="4">
        <f t="shared" si="61"/>
        <v>1893.7083333333128</v>
      </c>
      <c r="G281" s="21">
        <f>G273*4/12+G285*8/12</f>
        <v>3.7166666666666668</v>
      </c>
      <c r="H281" s="4">
        <f t="shared" si="57"/>
        <v>190.78235984464592</v>
      </c>
      <c r="I281" s="4">
        <f t="shared" si="58"/>
        <v>10.805179419118963</v>
      </c>
      <c r="J281" s="30">
        <f t="shared" si="62"/>
        <v>656.60080754784553</v>
      </c>
      <c r="K281" s="4">
        <f t="shared" si="59"/>
        <v>12.551471042410913</v>
      </c>
      <c r="L281" s="30">
        <f t="shared" si="60"/>
        <v>43.197421549200357</v>
      </c>
      <c r="M281" s="14">
        <f t="shared" si="51"/>
        <v>15.012069079138767</v>
      </c>
      <c r="N281" s="6"/>
      <c r="O281" s="7">
        <f t="shared" si="52"/>
        <v>18.567014551942325</v>
      </c>
      <c r="P281" s="7"/>
      <c r="Q281" s="43">
        <f t="shared" si="53"/>
        <v>5.3443003566988195E-3</v>
      </c>
      <c r="R281" s="21">
        <f t="shared" si="63"/>
        <v>1.0034424495610827</v>
      </c>
      <c r="S281" s="21">
        <f t="shared" si="64"/>
        <v>4.950869043250731</v>
      </c>
      <c r="T281" s="36">
        <f t="shared" si="54"/>
        <v>6.9957661753171863E-2</v>
      </c>
      <c r="U281" s="36">
        <f t="shared" si="55"/>
        <v>2.291964142433156E-2</v>
      </c>
      <c r="V281" s="36">
        <f t="shared" si="56"/>
        <v>4.7038020328840302E-2</v>
      </c>
      <c r="Y281" s="34"/>
      <c r="Z281" s="34"/>
    </row>
    <row r="282" spans="1:26" x14ac:dyDescent="0.2">
      <c r="A282" s="1">
        <v>1893.1</v>
      </c>
      <c r="B282" s="58">
        <v>4.5</v>
      </c>
      <c r="C282" s="4">
        <v>0.24829999999999999</v>
      </c>
      <c r="D282" s="11">
        <v>0.27829999999999999</v>
      </c>
      <c r="E282" s="11">
        <v>7.3262127269999997</v>
      </c>
      <c r="F282" s="4">
        <f t="shared" si="61"/>
        <v>1893.7916666666461</v>
      </c>
      <c r="G282" s="21">
        <f>G273*3/12+G285*9/12</f>
        <v>3.7125000000000004</v>
      </c>
      <c r="H282" s="4">
        <f t="shared" si="57"/>
        <v>193.9065316469073</v>
      </c>
      <c r="I282" s="4">
        <f t="shared" si="58"/>
        <v>10.699331512872682</v>
      </c>
      <c r="J282" s="30">
        <f t="shared" si="62"/>
        <v>670.42161470420251</v>
      </c>
      <c r="K282" s="4">
        <f t="shared" si="59"/>
        <v>11.992041723852067</v>
      </c>
      <c r="L282" s="30">
        <f t="shared" si="60"/>
        <v>41.46185230492879</v>
      </c>
      <c r="M282" s="14">
        <f t="shared" si="51"/>
        <v>15.271794153520196</v>
      </c>
      <c r="N282" s="6"/>
      <c r="O282" s="7">
        <f t="shared" si="52"/>
        <v>18.89753357063088</v>
      </c>
      <c r="P282" s="7"/>
      <c r="Q282" s="43">
        <f t="shared" si="53"/>
        <v>5.5295620163698656E-3</v>
      </c>
      <c r="R282" s="21">
        <f t="shared" si="63"/>
        <v>1.0034390447024946</v>
      </c>
      <c r="S282" s="21">
        <f t="shared" si="64"/>
        <v>4.9033969592876216</v>
      </c>
      <c r="T282" s="36">
        <f t="shared" si="54"/>
        <v>6.5935928115401499E-2</v>
      </c>
      <c r="U282" s="36">
        <f t="shared" si="55"/>
        <v>2.5305820298042736E-2</v>
      </c>
      <c r="V282" s="36">
        <f t="shared" si="56"/>
        <v>4.0630107817358763E-2</v>
      </c>
      <c r="Y282" s="34"/>
      <c r="Z282" s="34"/>
    </row>
    <row r="283" spans="1:26" x14ac:dyDescent="0.2">
      <c r="A283" s="1">
        <v>1893.11</v>
      </c>
      <c r="B283" s="58">
        <v>4.57</v>
      </c>
      <c r="C283" s="4">
        <v>0.2492</v>
      </c>
      <c r="D283" s="11">
        <v>0.26919999999999999</v>
      </c>
      <c r="E283" s="11">
        <v>7.135922645</v>
      </c>
      <c r="F283" s="4">
        <f t="shared" si="61"/>
        <v>1893.8749999999793</v>
      </c>
      <c r="G283" s="21">
        <f>G273*2/12+G285*10/12</f>
        <v>3.7083333333333335</v>
      </c>
      <c r="H283" s="4">
        <f t="shared" si="57"/>
        <v>202.17409881970497</v>
      </c>
      <c r="I283" s="4">
        <f t="shared" si="58"/>
        <v>11.024460705879754</v>
      </c>
      <c r="J283" s="30">
        <f t="shared" si="62"/>
        <v>702.18266684787307</v>
      </c>
      <c r="K283" s="4">
        <f t="shared" si="59"/>
        <v>11.909248884521787</v>
      </c>
      <c r="L283" s="30">
        <f t="shared" si="60"/>
        <v>41.362707640141657</v>
      </c>
      <c r="M283" s="14">
        <f t="shared" si="51"/>
        <v>15.942411400571681</v>
      </c>
      <c r="N283" s="6"/>
      <c r="O283" s="7">
        <f t="shared" si="52"/>
        <v>19.73791773443034</v>
      </c>
      <c r="P283" s="7"/>
      <c r="Q283" s="43">
        <f t="shared" si="53"/>
        <v>1.2583784971807802E-3</v>
      </c>
      <c r="R283" s="21">
        <f t="shared" si="63"/>
        <v>1.0034356398621347</v>
      </c>
      <c r="S283" s="21">
        <f t="shared" si="64"/>
        <v>5.0514660734074015</v>
      </c>
      <c r="T283" s="36">
        <f t="shared" si="54"/>
        <v>6.3083964291856143E-2</v>
      </c>
      <c r="U283" s="36">
        <f t="shared" si="55"/>
        <v>2.3672093881791145E-2</v>
      </c>
      <c r="V283" s="36">
        <f t="shared" si="56"/>
        <v>3.9411870410064997E-2</v>
      </c>
      <c r="Y283" s="34"/>
      <c r="Z283" s="34"/>
    </row>
    <row r="284" spans="1:26" x14ac:dyDescent="0.2">
      <c r="A284" s="1">
        <v>1893.12</v>
      </c>
      <c r="B284" s="58">
        <v>4.41</v>
      </c>
      <c r="C284" s="4">
        <v>0.25</v>
      </c>
      <c r="D284" s="11">
        <v>0.26</v>
      </c>
      <c r="E284" s="11">
        <v>7.0407735540000003</v>
      </c>
      <c r="F284" s="4">
        <f t="shared" si="61"/>
        <v>1893.9583333333126</v>
      </c>
      <c r="G284" s="21">
        <f>G273*1/12+G285*11/12</f>
        <v>3.7041666666666671</v>
      </c>
      <c r="H284" s="4">
        <f t="shared" si="57"/>
        <v>197.7323200813739</v>
      </c>
      <c r="I284" s="4">
        <f t="shared" si="58"/>
        <v>11.209315197356796</v>
      </c>
      <c r="J284" s="30">
        <f t="shared" si="62"/>
        <v>689.99997636226124</v>
      </c>
      <c r="K284" s="4">
        <f t="shared" si="59"/>
        <v>11.657687805251069</v>
      </c>
      <c r="L284" s="30">
        <f t="shared" si="60"/>
        <v>40.680270715235359</v>
      </c>
      <c r="M284" s="14">
        <f t="shared" si="51"/>
        <v>15.612694335464946</v>
      </c>
      <c r="N284" s="6"/>
      <c r="O284" s="7">
        <f t="shared" si="52"/>
        <v>19.34352062821004</v>
      </c>
      <c r="P284" s="7"/>
      <c r="Q284" s="43">
        <f t="shared" si="53"/>
        <v>3.0749892319134609E-4</v>
      </c>
      <c r="R284" s="21">
        <f t="shared" si="63"/>
        <v>1.0034322350400087</v>
      </c>
      <c r="S284" s="21">
        <f t="shared" si="64"/>
        <v>5.1373211954152787</v>
      </c>
      <c r="T284" s="36">
        <f t="shared" si="54"/>
        <v>7.0238612216150242E-2</v>
      </c>
      <c r="U284" s="36">
        <f t="shared" si="55"/>
        <v>2.216461985327367E-2</v>
      </c>
      <c r="V284" s="36">
        <f t="shared" si="56"/>
        <v>4.8073992362876572E-2</v>
      </c>
      <c r="Y284" s="34"/>
      <c r="Z284" s="34"/>
    </row>
    <row r="285" spans="1:26" x14ac:dyDescent="0.2">
      <c r="A285" s="1">
        <v>1894.01</v>
      </c>
      <c r="B285" s="58">
        <v>4.32</v>
      </c>
      <c r="C285" s="4">
        <v>0.2467</v>
      </c>
      <c r="D285" s="11">
        <v>0.25169999999999998</v>
      </c>
      <c r="E285" s="11">
        <v>6.8504834710000004</v>
      </c>
      <c r="F285" s="4">
        <f t="shared" si="61"/>
        <v>1894.0416666666458</v>
      </c>
      <c r="G285" s="21">
        <v>3.7</v>
      </c>
      <c r="H285" s="4">
        <f t="shared" si="57"/>
        <v>199.07740610910824</v>
      </c>
      <c r="I285" s="4">
        <f t="shared" si="58"/>
        <v>11.368610205351157</v>
      </c>
      <c r="J285" s="30">
        <f t="shared" si="62"/>
        <v>697.99970241162237</v>
      </c>
      <c r="K285" s="4">
        <f t="shared" si="59"/>
        <v>11.59902386982929</v>
      </c>
      <c r="L285" s="30">
        <f t="shared" si="60"/>
        <v>40.668177105788267</v>
      </c>
      <c r="M285" s="14">
        <f t="shared" si="51"/>
        <v>15.739869351948231</v>
      </c>
      <c r="N285" s="6"/>
      <c r="O285" s="7">
        <f t="shared" si="52"/>
        <v>19.51707032777291</v>
      </c>
      <c r="P285" s="7"/>
      <c r="Q285" s="43">
        <f t="shared" si="53"/>
        <v>-2.8314224593466997E-3</v>
      </c>
      <c r="R285" s="21">
        <f t="shared" si="63"/>
        <v>1.0047429489760904</v>
      </c>
      <c r="S285" s="21">
        <f t="shared" si="64"/>
        <v>5.2981460010668515</v>
      </c>
      <c r="T285" s="36">
        <f t="shared" si="54"/>
        <v>6.8755767907126453E-2</v>
      </c>
      <c r="U285" s="36">
        <f t="shared" si="55"/>
        <v>1.6867288833896321E-2</v>
      </c>
      <c r="V285" s="36">
        <f t="shared" si="56"/>
        <v>5.1888479073230132E-2</v>
      </c>
      <c r="Y285" s="34"/>
      <c r="Z285" s="34"/>
    </row>
    <row r="286" spans="1:26" x14ac:dyDescent="0.2">
      <c r="A286" s="1">
        <v>1894.02</v>
      </c>
      <c r="B286" s="58">
        <v>4.38</v>
      </c>
      <c r="C286" s="4">
        <v>0.24329999999999999</v>
      </c>
      <c r="D286" s="11">
        <v>0.24329999999999999</v>
      </c>
      <c r="E286" s="11">
        <v>6.7553424790000003</v>
      </c>
      <c r="F286" s="4">
        <f t="shared" si="61"/>
        <v>1894.1249999999791</v>
      </c>
      <c r="G286" s="21">
        <f>G285*11/12+G297*1/12</f>
        <v>3.6800000000000006</v>
      </c>
      <c r="H286" s="4">
        <f t="shared" si="57"/>
        <v>204.685080630388</v>
      </c>
      <c r="I286" s="4">
        <f t="shared" si="58"/>
        <v>11.369835643235936</v>
      </c>
      <c r="J286" s="30">
        <f t="shared" si="62"/>
        <v>720.98322623009528</v>
      </c>
      <c r="K286" s="4">
        <f t="shared" si="59"/>
        <v>11.369835643235936</v>
      </c>
      <c r="L286" s="30">
        <f t="shared" si="60"/>
        <v>40.049136744699126</v>
      </c>
      <c r="M286" s="14">
        <f t="shared" si="51"/>
        <v>16.202736596449931</v>
      </c>
      <c r="N286" s="6"/>
      <c r="O286" s="7">
        <f t="shared" si="52"/>
        <v>20.105790744253255</v>
      </c>
      <c r="P286" s="7"/>
      <c r="Q286" s="43">
        <f t="shared" si="53"/>
        <v>-5.8029214438804419E-3</v>
      </c>
      <c r="R286" s="21">
        <f t="shared" si="63"/>
        <v>1.004727838446956</v>
      </c>
      <c r="S286" s="21">
        <f t="shared" si="64"/>
        <v>5.3982468538514317</v>
      </c>
      <c r="T286" s="36">
        <f t="shared" si="54"/>
        <v>6.0447161392130244E-2</v>
      </c>
      <c r="U286" s="36">
        <f t="shared" si="55"/>
        <v>1.2891990188189428E-2</v>
      </c>
      <c r="V286" s="36">
        <f t="shared" si="56"/>
        <v>4.7555171203940816E-2</v>
      </c>
      <c r="Y286" s="34"/>
      <c r="Z286" s="34"/>
    </row>
    <row r="287" spans="1:26" x14ac:dyDescent="0.2">
      <c r="A287" s="1">
        <v>1894.03</v>
      </c>
      <c r="B287" s="58">
        <v>4.51</v>
      </c>
      <c r="C287" s="4">
        <v>0.24</v>
      </c>
      <c r="D287" s="11">
        <v>0.23499999999999999</v>
      </c>
      <c r="E287" s="11">
        <v>6.5650523969999997</v>
      </c>
      <c r="F287" s="4">
        <f t="shared" si="61"/>
        <v>1894.2083333333123</v>
      </c>
      <c r="G287" s="21">
        <f>G285*10/12+G297*2/12</f>
        <v>3.66</v>
      </c>
      <c r="H287" s="4">
        <f t="shared" si="57"/>
        <v>216.86915867581007</v>
      </c>
      <c r="I287" s="4">
        <f t="shared" si="58"/>
        <v>11.540709109134019</v>
      </c>
      <c r="J287" s="30">
        <f t="shared" si="62"/>
        <v>767.28803754891851</v>
      </c>
      <c r="K287" s="4">
        <f t="shared" si="59"/>
        <v>11.300277669360392</v>
      </c>
      <c r="L287" s="30">
        <f t="shared" si="60"/>
        <v>39.980640537471366</v>
      </c>
      <c r="M287" s="14">
        <f t="shared" si="51"/>
        <v>17.187622088121937</v>
      </c>
      <c r="N287" s="6"/>
      <c r="O287" s="7">
        <f t="shared" si="52"/>
        <v>21.341016645575849</v>
      </c>
      <c r="P287" s="7"/>
      <c r="Q287" s="43">
        <f t="shared" si="53"/>
        <v>-1.1905071655421214E-2</v>
      </c>
      <c r="R287" s="21">
        <f t="shared" si="63"/>
        <v>1.0047127299409879</v>
      </c>
      <c r="S287" s="21">
        <f t="shared" si="64"/>
        <v>5.580978518168151</v>
      </c>
      <c r="T287" s="36">
        <f t="shared" si="54"/>
        <v>5.519267464560107E-2</v>
      </c>
      <c r="U287" s="36">
        <f t="shared" si="55"/>
        <v>1.089638514334057E-2</v>
      </c>
      <c r="V287" s="36">
        <f t="shared" si="56"/>
        <v>4.42962895022605E-2</v>
      </c>
      <c r="Y287" s="34"/>
      <c r="Z287" s="34"/>
    </row>
    <row r="288" spans="1:26" x14ac:dyDescent="0.2">
      <c r="A288" s="1">
        <v>1894.04</v>
      </c>
      <c r="B288" s="58">
        <v>4.57</v>
      </c>
      <c r="C288" s="4">
        <v>0.23669999999999999</v>
      </c>
      <c r="D288" s="11">
        <v>0.22670000000000001</v>
      </c>
      <c r="E288" s="11">
        <v>6.5650523969999997</v>
      </c>
      <c r="F288" s="4">
        <f t="shared" si="61"/>
        <v>1894.2916666666456</v>
      </c>
      <c r="G288" s="21">
        <f>G285*9/12+G297*3/12</f>
        <v>3.64</v>
      </c>
      <c r="H288" s="4">
        <f t="shared" si="57"/>
        <v>219.75433595309363</v>
      </c>
      <c r="I288" s="4">
        <f t="shared" si="58"/>
        <v>11.382024358883426</v>
      </c>
      <c r="J288" s="30">
        <f t="shared" si="62"/>
        <v>780.8516825142375</v>
      </c>
      <c r="K288" s="4">
        <f t="shared" si="59"/>
        <v>10.901161479336174</v>
      </c>
      <c r="L288" s="30">
        <f t="shared" si="60"/>
        <v>38.735027664327703</v>
      </c>
      <c r="M288" s="14">
        <f t="shared" si="51"/>
        <v>17.434849078052459</v>
      </c>
      <c r="N288" s="6"/>
      <c r="O288" s="7">
        <f t="shared" si="52"/>
        <v>21.659778276889082</v>
      </c>
      <c r="P288" s="7"/>
      <c r="Q288" s="43">
        <f t="shared" si="53"/>
        <v>-1.0514783387850009E-2</v>
      </c>
      <c r="R288" s="21">
        <f t="shared" si="63"/>
        <v>1.0046976234612084</v>
      </c>
      <c r="S288" s="21">
        <f t="shared" si="64"/>
        <v>5.6072801627307323</v>
      </c>
      <c r="T288" s="36">
        <f t="shared" si="54"/>
        <v>5.7571252586668953E-2</v>
      </c>
      <c r="U288" s="36">
        <f t="shared" si="55"/>
        <v>1.1807735519989926E-2</v>
      </c>
      <c r="V288" s="36">
        <f t="shared" si="56"/>
        <v>4.5763517066679027E-2</v>
      </c>
      <c r="Y288" s="34"/>
      <c r="Z288" s="34"/>
    </row>
    <row r="289" spans="1:26" x14ac:dyDescent="0.2">
      <c r="A289" s="1">
        <v>1894.05</v>
      </c>
      <c r="B289" s="58">
        <v>4.4000000000000004</v>
      </c>
      <c r="C289" s="4">
        <v>0.23330000000000001</v>
      </c>
      <c r="D289" s="11">
        <v>0.21829999999999999</v>
      </c>
      <c r="E289" s="11">
        <v>6.5650523969999997</v>
      </c>
      <c r="F289" s="4">
        <f t="shared" si="61"/>
        <v>1894.3749999999789</v>
      </c>
      <c r="G289" s="21">
        <f>G285*8/12+G297*4/12</f>
        <v>3.62</v>
      </c>
      <c r="H289" s="4">
        <f t="shared" si="57"/>
        <v>211.57966700079035</v>
      </c>
      <c r="I289" s="4">
        <f t="shared" si="58"/>
        <v>11.218530979837361</v>
      </c>
      <c r="J289" s="30">
        <f t="shared" si="62"/>
        <v>755.12657794096117</v>
      </c>
      <c r="K289" s="4">
        <f t="shared" si="59"/>
        <v>10.497236660516483</v>
      </c>
      <c r="L289" s="30">
        <f t="shared" si="60"/>
        <v>37.464575446479955</v>
      </c>
      <c r="M289" s="14">
        <f t="shared" si="51"/>
        <v>16.808751920918009</v>
      </c>
      <c r="N289" s="6"/>
      <c r="O289" s="7">
        <f t="shared" si="52"/>
        <v>20.896769439678739</v>
      </c>
      <c r="P289" s="7"/>
      <c r="Q289" s="43">
        <f t="shared" si="53"/>
        <v>-6.1149548233006557E-3</v>
      </c>
      <c r="R289" s="21">
        <f t="shared" si="63"/>
        <v>1.0046825190106428</v>
      </c>
      <c r="S289" s="21">
        <f t="shared" si="64"/>
        <v>5.6336210535767446</v>
      </c>
      <c r="T289" s="36">
        <f t="shared" si="54"/>
        <v>6.1779399425590631E-2</v>
      </c>
      <c r="U289" s="36">
        <f t="shared" si="55"/>
        <v>1.3920429738360163E-2</v>
      </c>
      <c r="V289" s="36">
        <f t="shared" si="56"/>
        <v>4.7858969687230468E-2</v>
      </c>
      <c r="Y289" s="34"/>
      <c r="Z289" s="34"/>
    </row>
    <row r="290" spans="1:26" x14ac:dyDescent="0.2">
      <c r="A290" s="1">
        <v>1894.06</v>
      </c>
      <c r="B290" s="58">
        <v>4.34</v>
      </c>
      <c r="C290" s="4">
        <v>0.23</v>
      </c>
      <c r="D290" s="11">
        <v>0.21</v>
      </c>
      <c r="E290" s="11">
        <v>6.5650523969999997</v>
      </c>
      <c r="F290" s="4">
        <f t="shared" si="61"/>
        <v>1894.4583333333121</v>
      </c>
      <c r="G290" s="21">
        <f>G285*7/12+G297*5/12</f>
        <v>3.6000000000000005</v>
      </c>
      <c r="H290" s="4">
        <f t="shared" si="57"/>
        <v>208.69448972350685</v>
      </c>
      <c r="I290" s="4">
        <f t="shared" si="58"/>
        <v>11.059846229586769</v>
      </c>
      <c r="J290" s="30">
        <f t="shared" si="62"/>
        <v>748.11877447143331</v>
      </c>
      <c r="K290" s="4">
        <f t="shared" si="59"/>
        <v>10.098120470492267</v>
      </c>
      <c r="L290" s="30">
        <f t="shared" si="60"/>
        <v>36.199295538940319</v>
      </c>
      <c r="M290" s="14">
        <f t="shared" si="51"/>
        <v>16.60631969529253</v>
      </c>
      <c r="N290" s="6"/>
      <c r="O290" s="7">
        <f t="shared" si="52"/>
        <v>20.661031027566612</v>
      </c>
      <c r="P290" s="7"/>
      <c r="Q290" s="43">
        <f t="shared" si="53"/>
        <v>-5.1897331275500488E-3</v>
      </c>
      <c r="R290" s="21">
        <f t="shared" si="63"/>
        <v>1.0046674165923231</v>
      </c>
      <c r="S290" s="21">
        <f t="shared" si="64"/>
        <v>5.6600005912588749</v>
      </c>
      <c r="T290" s="36">
        <f t="shared" si="54"/>
        <v>6.3381375685017449E-2</v>
      </c>
      <c r="U290" s="36">
        <f t="shared" si="55"/>
        <v>1.3679316075972281E-2</v>
      </c>
      <c r="V290" s="36">
        <f t="shared" si="56"/>
        <v>4.9702059609045168E-2</v>
      </c>
      <c r="Y290" s="34"/>
      <c r="Z290" s="34"/>
    </row>
    <row r="291" spans="1:26" x14ac:dyDescent="0.2">
      <c r="A291" s="1">
        <v>1894.07</v>
      </c>
      <c r="B291" s="58">
        <v>4.25</v>
      </c>
      <c r="C291" s="4">
        <v>0.22670000000000001</v>
      </c>
      <c r="D291" s="11">
        <v>0.20169999999999999</v>
      </c>
      <c r="E291" s="11">
        <v>6.5650523969999997</v>
      </c>
      <c r="F291" s="4">
        <f t="shared" si="61"/>
        <v>1894.5416666666454</v>
      </c>
      <c r="G291" s="21">
        <f>G285*6/12+G297*6/12</f>
        <v>3.58</v>
      </c>
      <c r="H291" s="4">
        <f t="shared" si="57"/>
        <v>204.36672380758159</v>
      </c>
      <c r="I291" s="4">
        <f t="shared" si="58"/>
        <v>10.901161479336174</v>
      </c>
      <c r="J291" s="30">
        <f t="shared" si="62"/>
        <v>735.86129078755323</v>
      </c>
      <c r="K291" s="4">
        <f t="shared" si="59"/>
        <v>9.6990042804680474</v>
      </c>
      <c r="L291" s="30">
        <f t="shared" si="60"/>
        <v>34.923111141611642</v>
      </c>
      <c r="M291" s="14">
        <f t="shared" si="51"/>
        <v>16.289679714916954</v>
      </c>
      <c r="N291" s="6"/>
      <c r="O291" s="7">
        <f t="shared" si="52"/>
        <v>20.285465268221365</v>
      </c>
      <c r="P291" s="7"/>
      <c r="Q291" s="43">
        <f t="shared" si="53"/>
        <v>-2.7700206733355104E-3</v>
      </c>
      <c r="R291" s="21">
        <f t="shared" si="63"/>
        <v>1.0046523162092853</v>
      </c>
      <c r="S291" s="21">
        <f t="shared" si="64"/>
        <v>5.6864181719310745</v>
      </c>
      <c r="T291" s="36">
        <f t="shared" si="54"/>
        <v>6.9905502265855679E-2</v>
      </c>
      <c r="U291" s="36">
        <f t="shared" si="55"/>
        <v>1.34403626481856E-2</v>
      </c>
      <c r="V291" s="36">
        <f t="shared" si="56"/>
        <v>5.6465139617670079E-2</v>
      </c>
      <c r="Y291" s="34"/>
      <c r="Z291" s="34"/>
    </row>
    <row r="292" spans="1:26" x14ac:dyDescent="0.2">
      <c r="A292" s="1">
        <v>1894.08</v>
      </c>
      <c r="B292" s="58">
        <v>4.41</v>
      </c>
      <c r="C292" s="4">
        <v>0.2233</v>
      </c>
      <c r="D292" s="11">
        <v>0.1933</v>
      </c>
      <c r="E292" s="11">
        <v>6.7553424790000003</v>
      </c>
      <c r="F292" s="4">
        <f t="shared" si="61"/>
        <v>1894.6249999999786</v>
      </c>
      <c r="G292" s="21">
        <f>G285*5/12+G297*7/12</f>
        <v>3.5599999999999996</v>
      </c>
      <c r="H292" s="4">
        <f t="shared" si="57"/>
        <v>206.0870332374455</v>
      </c>
      <c r="I292" s="4">
        <f t="shared" si="58"/>
        <v>10.435200571864302</v>
      </c>
      <c r="J292" s="30">
        <f t="shared" si="62"/>
        <v>745.18675285712482</v>
      </c>
      <c r="K292" s="4">
        <f t="shared" si="59"/>
        <v>9.0332479648068507</v>
      </c>
      <c r="L292" s="30">
        <f t="shared" si="60"/>
        <v>32.663174450630891</v>
      </c>
      <c r="M292" s="14">
        <f t="shared" si="51"/>
        <v>16.457777072998372</v>
      </c>
      <c r="N292" s="6"/>
      <c r="O292" s="7">
        <f t="shared" si="52"/>
        <v>20.510549550602182</v>
      </c>
      <c r="P292" s="7"/>
      <c r="Q292" s="43">
        <f t="shared" si="53"/>
        <v>-4.1677578936872434E-4</v>
      </c>
      <c r="R292" s="21">
        <f t="shared" si="63"/>
        <v>1.0046372178645702</v>
      </c>
      <c r="S292" s="21">
        <f t="shared" si="64"/>
        <v>5.5519482437876908</v>
      </c>
      <c r="T292" s="36">
        <f t="shared" si="54"/>
        <v>7.1287518782572556E-2</v>
      </c>
      <c r="U292" s="36">
        <f t="shared" si="55"/>
        <v>1.4915167923215567E-2</v>
      </c>
      <c r="V292" s="36">
        <f t="shared" si="56"/>
        <v>5.637235085935699E-2</v>
      </c>
      <c r="Y292" s="34"/>
      <c r="Z292" s="34"/>
    </row>
    <row r="293" spans="1:26" x14ac:dyDescent="0.2">
      <c r="A293" s="1">
        <v>1894.09</v>
      </c>
      <c r="B293" s="58">
        <v>4.4800000000000004</v>
      </c>
      <c r="C293" s="4">
        <v>0.22</v>
      </c>
      <c r="D293" s="11">
        <v>0.185</v>
      </c>
      <c r="E293" s="11">
        <v>6.8504834710000004</v>
      </c>
      <c r="F293" s="4">
        <f t="shared" si="61"/>
        <v>1894.7083333333119</v>
      </c>
      <c r="G293" s="21">
        <f>G285*4/12+G297*8/12</f>
        <v>3.54</v>
      </c>
      <c r="H293" s="4">
        <f t="shared" si="57"/>
        <v>206.45064337240854</v>
      </c>
      <c r="I293" s="4">
        <f t="shared" si="58"/>
        <v>10.138201237037919</v>
      </c>
      <c r="J293" s="30">
        <f t="shared" si="62"/>
        <v>749.55640458437108</v>
      </c>
      <c r="K293" s="4">
        <f t="shared" si="59"/>
        <v>8.5253055856909761</v>
      </c>
      <c r="L293" s="30">
        <f t="shared" si="60"/>
        <v>30.952664028595677</v>
      </c>
      <c r="M293" s="14">
        <f t="shared" si="51"/>
        <v>16.522315444877218</v>
      </c>
      <c r="N293" s="6"/>
      <c r="O293" s="7">
        <f t="shared" si="52"/>
        <v>20.607265065055664</v>
      </c>
      <c r="P293" s="7"/>
      <c r="Q293" s="43">
        <f t="shared" si="53"/>
        <v>1.9768623530273463E-3</v>
      </c>
      <c r="R293" s="21">
        <f t="shared" si="63"/>
        <v>1.0046221215612239</v>
      </c>
      <c r="S293" s="21">
        <f t="shared" si="64"/>
        <v>5.5002296223220073</v>
      </c>
      <c r="T293" s="36">
        <f t="shared" si="54"/>
        <v>7.4452383489478802E-2</v>
      </c>
      <c r="U293" s="36">
        <f t="shared" si="55"/>
        <v>1.4925954105185602E-2</v>
      </c>
      <c r="V293" s="36">
        <f t="shared" si="56"/>
        <v>5.95264293842932E-2</v>
      </c>
      <c r="Y293" s="34"/>
      <c r="Z293" s="34"/>
    </row>
    <row r="294" spans="1:26" x14ac:dyDescent="0.2">
      <c r="A294" s="1">
        <v>1894.1</v>
      </c>
      <c r="B294" s="58">
        <v>4.34</v>
      </c>
      <c r="C294" s="4">
        <v>0.2167</v>
      </c>
      <c r="D294" s="11">
        <v>0.1767</v>
      </c>
      <c r="E294" s="11">
        <v>6.6601933879999997</v>
      </c>
      <c r="F294" s="4">
        <f t="shared" si="61"/>
        <v>1894.7916666666451</v>
      </c>
      <c r="G294" s="21">
        <f>G285*3/12+G297*9/12</f>
        <v>3.5200000000000005</v>
      </c>
      <c r="H294" s="4">
        <f t="shared" si="57"/>
        <v>205.71328491280147</v>
      </c>
      <c r="I294" s="4">
        <f t="shared" si="58"/>
        <v>10.27144443331891</v>
      </c>
      <c r="J294" s="30">
        <f t="shared" si="62"/>
        <v>749.98698606679648</v>
      </c>
      <c r="K294" s="4">
        <f t="shared" si="59"/>
        <v>8.3754694571640584</v>
      </c>
      <c r="L294" s="30">
        <f t="shared" si="60"/>
        <v>30.535184432719564</v>
      </c>
      <c r="M294" s="14">
        <f t="shared" si="51"/>
        <v>16.502904205708429</v>
      </c>
      <c r="N294" s="6"/>
      <c r="O294" s="7">
        <f t="shared" si="52"/>
        <v>20.602914844137352</v>
      </c>
      <c r="P294" s="7"/>
      <c r="Q294" s="43">
        <f t="shared" si="53"/>
        <v>5.7724977769441771E-4</v>
      </c>
      <c r="R294" s="21">
        <f t="shared" si="63"/>
        <v>1.0046070273022971</v>
      </c>
      <c r="S294" s="21">
        <f t="shared" si="64"/>
        <v>5.6835271741193338</v>
      </c>
      <c r="T294" s="36">
        <f t="shared" si="54"/>
        <v>8.0908513145929728E-2</v>
      </c>
      <c r="U294" s="36">
        <f t="shared" si="55"/>
        <v>1.1838582492177174E-2</v>
      </c>
      <c r="V294" s="36">
        <f t="shared" si="56"/>
        <v>6.9069930653752554E-2</v>
      </c>
      <c r="Y294" s="34"/>
      <c r="Z294" s="34"/>
    </row>
    <row r="295" spans="1:26" x14ac:dyDescent="0.2">
      <c r="A295" s="1">
        <v>1894.11</v>
      </c>
      <c r="B295" s="58">
        <v>4.34</v>
      </c>
      <c r="C295" s="4">
        <v>0.21329999999999999</v>
      </c>
      <c r="D295" s="11">
        <v>0.16830000000000001</v>
      </c>
      <c r="E295" s="11">
        <v>6.6601933879999997</v>
      </c>
      <c r="F295" s="4">
        <f t="shared" si="61"/>
        <v>1894.8749999999784</v>
      </c>
      <c r="G295" s="21">
        <f>G285*2/12+G297*10/12</f>
        <v>3.5</v>
      </c>
      <c r="H295" s="4">
        <f t="shared" si="57"/>
        <v>205.71328491280147</v>
      </c>
      <c r="I295" s="4">
        <f t="shared" si="58"/>
        <v>10.110286560345747</v>
      </c>
      <c r="J295" s="30">
        <f t="shared" si="62"/>
        <v>753.0586493565055</v>
      </c>
      <c r="K295" s="4">
        <f t="shared" si="59"/>
        <v>7.9773147121715402</v>
      </c>
      <c r="L295" s="30">
        <f t="shared" si="60"/>
        <v>29.202712139792595</v>
      </c>
      <c r="M295" s="14">
        <f t="shared" si="51"/>
        <v>16.542784447444557</v>
      </c>
      <c r="N295" s="6"/>
      <c r="O295" s="7">
        <f t="shared" si="52"/>
        <v>20.672276347819039</v>
      </c>
      <c r="P295" s="7"/>
      <c r="Q295" s="43">
        <f t="shared" si="53"/>
        <v>2.8246636689232343E-3</v>
      </c>
      <c r="R295" s="21">
        <f t="shared" si="63"/>
        <v>1.0045919350908457</v>
      </c>
      <c r="S295" s="21">
        <f t="shared" si="64"/>
        <v>5.7097113389838494</v>
      </c>
      <c r="T295" s="36">
        <f t="shared" si="54"/>
        <v>8.4064613379801312E-2</v>
      </c>
      <c r="U295" s="36">
        <f t="shared" si="55"/>
        <v>9.3123584917946811E-3</v>
      </c>
      <c r="V295" s="36">
        <f t="shared" si="56"/>
        <v>7.4752254888006631E-2</v>
      </c>
      <c r="Y295" s="34"/>
      <c r="Z295" s="34"/>
    </row>
    <row r="296" spans="1:26" x14ac:dyDescent="0.2">
      <c r="A296" s="1">
        <v>1894.12</v>
      </c>
      <c r="B296" s="58">
        <v>4.3</v>
      </c>
      <c r="C296" s="4">
        <v>0.21</v>
      </c>
      <c r="D296" s="11">
        <v>0.16</v>
      </c>
      <c r="E296" s="11">
        <v>6.5650523969999997</v>
      </c>
      <c r="F296" s="4">
        <f t="shared" si="61"/>
        <v>1894.9583333333117</v>
      </c>
      <c r="G296" s="21">
        <f>G285*1/12+G297*11/12</f>
        <v>3.4800000000000004</v>
      </c>
      <c r="H296" s="4">
        <f t="shared" si="57"/>
        <v>206.77103820531781</v>
      </c>
      <c r="I296" s="4">
        <f t="shared" si="58"/>
        <v>10.098120470492267</v>
      </c>
      <c r="J296" s="30">
        <f t="shared" si="62"/>
        <v>760.01131981707738</v>
      </c>
      <c r="K296" s="4">
        <f t="shared" si="59"/>
        <v>7.6938060727560122</v>
      </c>
      <c r="L296" s="30">
        <f t="shared" si="60"/>
        <v>28.279490969937765</v>
      </c>
      <c r="M296" s="14">
        <f t="shared" si="51"/>
        <v>16.67246633376773</v>
      </c>
      <c r="N296" s="6"/>
      <c r="O296" s="7">
        <f t="shared" si="52"/>
        <v>20.855013611174989</v>
      </c>
      <c r="P296" s="7"/>
      <c r="Q296" s="43">
        <f t="shared" si="53"/>
        <v>2.265509077856484E-3</v>
      </c>
      <c r="R296" s="21">
        <f t="shared" si="63"/>
        <v>1.0045768449299304</v>
      </c>
      <c r="S296" s="21">
        <f t="shared" si="64"/>
        <v>5.81905527974076</v>
      </c>
      <c r="T296" s="36">
        <f t="shared" si="54"/>
        <v>8.4463676462938952E-2</v>
      </c>
      <c r="U296" s="36">
        <f t="shared" si="55"/>
        <v>7.634070197377163E-3</v>
      </c>
      <c r="V296" s="36">
        <f t="shared" si="56"/>
        <v>7.682960626556179E-2</v>
      </c>
      <c r="Y296" s="34"/>
      <c r="Z296" s="34"/>
    </row>
    <row r="297" spans="1:26" x14ac:dyDescent="0.2">
      <c r="A297" s="1">
        <v>1895.01</v>
      </c>
      <c r="B297" s="58">
        <v>4.25</v>
      </c>
      <c r="C297" s="4">
        <v>0.20830000000000001</v>
      </c>
      <c r="D297" s="11">
        <v>0.16750000000000001</v>
      </c>
      <c r="E297" s="11">
        <v>6.5650523969999997</v>
      </c>
      <c r="F297" s="4">
        <f t="shared" si="61"/>
        <v>1895.0416666666449</v>
      </c>
      <c r="G297" s="21">
        <v>3.46</v>
      </c>
      <c r="H297" s="4">
        <f t="shared" si="57"/>
        <v>204.36672380758159</v>
      </c>
      <c r="I297" s="4">
        <f t="shared" si="58"/>
        <v>10.016373780969234</v>
      </c>
      <c r="J297" s="30">
        <f t="shared" si="62"/>
        <v>754.24200908117928</v>
      </c>
      <c r="K297" s="4">
        <f t="shared" si="59"/>
        <v>8.0544532324164511</v>
      </c>
      <c r="L297" s="30">
        <f t="shared" si="60"/>
        <v>29.726008593199417</v>
      </c>
      <c r="M297" s="14">
        <f t="shared" si="51"/>
        <v>16.524443935162719</v>
      </c>
      <c r="N297" s="6"/>
      <c r="O297" s="7">
        <f t="shared" si="52"/>
        <v>20.692167083108213</v>
      </c>
      <c r="P297" s="7"/>
      <c r="Q297" s="43">
        <f t="shared" si="53"/>
        <v>3.0027891519042241E-3</v>
      </c>
      <c r="R297" s="21">
        <f t="shared" si="63"/>
        <v>1.0019057103862152</v>
      </c>
      <c r="S297" s="21">
        <f t="shared" si="64"/>
        <v>5.8456881933948264</v>
      </c>
      <c r="T297" s="36">
        <f t="shared" si="54"/>
        <v>8.7969996132052142E-2</v>
      </c>
      <c r="U297" s="36">
        <f t="shared" si="55"/>
        <v>7.4090799867254642E-3</v>
      </c>
      <c r="V297" s="36">
        <f t="shared" si="56"/>
        <v>8.0560916145326678E-2</v>
      </c>
      <c r="Y297" s="34"/>
      <c r="Z297" s="34"/>
    </row>
    <row r="298" spans="1:26" x14ac:dyDescent="0.2">
      <c r="A298" s="1">
        <v>1895.02</v>
      </c>
      <c r="B298" s="58">
        <v>4.1900000000000004</v>
      </c>
      <c r="C298" s="4">
        <v>0.20669999999999999</v>
      </c>
      <c r="D298" s="11">
        <v>0.17499999999999999</v>
      </c>
      <c r="E298" s="11">
        <v>6.5650523969999997</v>
      </c>
      <c r="F298" s="4">
        <f t="shared" si="61"/>
        <v>1895.1249999999782</v>
      </c>
      <c r="G298" s="21">
        <f>G297*11/12+G309*1/12</f>
        <v>3.4716666666666667</v>
      </c>
      <c r="H298" s="4">
        <f t="shared" si="57"/>
        <v>201.48154653029812</v>
      </c>
      <c r="I298" s="4">
        <f t="shared" si="58"/>
        <v>9.9394357202416721</v>
      </c>
      <c r="J298" s="30">
        <f t="shared" si="62"/>
        <v>746.65078509566229</v>
      </c>
      <c r="K298" s="4">
        <f t="shared" si="59"/>
        <v>8.4151003920768872</v>
      </c>
      <c r="L298" s="30">
        <f t="shared" si="60"/>
        <v>31.18469866151333</v>
      </c>
      <c r="M298" s="14">
        <f t="shared" si="51"/>
        <v>16.331237693211406</v>
      </c>
      <c r="N298" s="6"/>
      <c r="O298" s="7">
        <f t="shared" si="52"/>
        <v>20.472046385423752</v>
      </c>
      <c r="P298" s="7"/>
      <c r="Q298" s="43">
        <f t="shared" si="53"/>
        <v>2.4857878192884111E-3</v>
      </c>
      <c r="R298" s="21">
        <f t="shared" si="63"/>
        <v>1.0019159687965034</v>
      </c>
      <c r="S298" s="21">
        <f t="shared" si="64"/>
        <v>5.8568283820995548</v>
      </c>
      <c r="T298" s="36">
        <f t="shared" si="54"/>
        <v>9.4083341934578568E-2</v>
      </c>
      <c r="U298" s="36">
        <f t="shared" si="55"/>
        <v>7.5440736829106569E-3</v>
      </c>
      <c r="V298" s="36">
        <f t="shared" si="56"/>
        <v>8.6539268251667911E-2</v>
      </c>
      <c r="Y298" s="34"/>
      <c r="Z298" s="34"/>
    </row>
    <row r="299" spans="1:26" x14ac:dyDescent="0.2">
      <c r="A299" s="1">
        <v>1895.03</v>
      </c>
      <c r="B299" s="58">
        <v>4.1900000000000004</v>
      </c>
      <c r="C299" s="4">
        <v>0.20499999999999999</v>
      </c>
      <c r="D299" s="11">
        <v>0.1825</v>
      </c>
      <c r="E299" s="11">
        <v>6.5650523969999997</v>
      </c>
      <c r="F299" s="4">
        <f t="shared" si="61"/>
        <v>1895.2083333333114</v>
      </c>
      <c r="G299" s="21">
        <f>G297*10/12+G309*2/12</f>
        <v>3.4833333333333334</v>
      </c>
      <c r="H299" s="4">
        <f t="shared" si="57"/>
        <v>201.48154653029812</v>
      </c>
      <c r="I299" s="4">
        <f t="shared" si="58"/>
        <v>9.8576890307186407</v>
      </c>
      <c r="J299" s="30">
        <f t="shared" si="62"/>
        <v>749.69500567928617</v>
      </c>
      <c r="K299" s="4">
        <f t="shared" si="59"/>
        <v>8.7757475517373269</v>
      </c>
      <c r="L299" s="30">
        <f t="shared" si="60"/>
        <v>32.653780080303029</v>
      </c>
      <c r="M299" s="14">
        <f t="shared" si="51"/>
        <v>16.364625427174801</v>
      </c>
      <c r="N299" s="6"/>
      <c r="O299" s="7">
        <f t="shared" si="52"/>
        <v>20.534641990203511</v>
      </c>
      <c r="P299" s="7"/>
      <c r="Q299" s="43">
        <f t="shared" si="53"/>
        <v>4.4909440197234696E-3</v>
      </c>
      <c r="R299" s="21">
        <f t="shared" si="63"/>
        <v>1.001926226799871</v>
      </c>
      <c r="S299" s="21">
        <f t="shared" si="64"/>
        <v>5.8680498825261331</v>
      </c>
      <c r="T299" s="36">
        <f t="shared" si="54"/>
        <v>9.8263351096337104E-2</v>
      </c>
      <c r="U299" s="36">
        <f t="shared" si="55"/>
        <v>8.8162517588725731E-3</v>
      </c>
      <c r="V299" s="36">
        <f t="shared" si="56"/>
        <v>8.9447099337464531E-2</v>
      </c>
      <c r="Y299" s="34"/>
      <c r="Z299" s="34"/>
    </row>
    <row r="300" spans="1:26" x14ac:dyDescent="0.2">
      <c r="A300" s="1">
        <v>1895.04</v>
      </c>
      <c r="B300" s="58">
        <v>4.37</v>
      </c>
      <c r="C300" s="4">
        <v>0.20330000000000001</v>
      </c>
      <c r="D300" s="11">
        <v>0.19</v>
      </c>
      <c r="E300" s="11">
        <v>6.8504834710000004</v>
      </c>
      <c r="F300" s="4">
        <f t="shared" si="61"/>
        <v>1895.2916666666447</v>
      </c>
      <c r="G300" s="21">
        <f>G297*9/12+G309*3/12</f>
        <v>3.4950000000000001</v>
      </c>
      <c r="H300" s="4">
        <f t="shared" si="57"/>
        <v>201.38154275388956</v>
      </c>
      <c r="I300" s="4">
        <f t="shared" si="58"/>
        <v>9.368619597680949</v>
      </c>
      <c r="J300" s="30">
        <f t="shared" si="62"/>
        <v>752.22788418490279</v>
      </c>
      <c r="K300" s="4">
        <f t="shared" si="59"/>
        <v>8.7557192501691112</v>
      </c>
      <c r="L300" s="30">
        <f t="shared" si="60"/>
        <v>32.705560181952293</v>
      </c>
      <c r="M300" s="14">
        <f t="shared" si="51"/>
        <v>16.3875438236863</v>
      </c>
      <c r="N300" s="6"/>
      <c r="O300" s="7">
        <f t="shared" si="52"/>
        <v>20.578453397959468</v>
      </c>
      <c r="P300" s="7"/>
      <c r="Q300" s="43">
        <f t="shared" si="53"/>
        <v>7.3255558090351489E-3</v>
      </c>
      <c r="R300" s="21">
        <f t="shared" si="63"/>
        <v>1.0019364843966725</v>
      </c>
      <c r="S300" s="21">
        <f t="shared" si="64"/>
        <v>5.6343849565464277</v>
      </c>
      <c r="T300" s="36">
        <f t="shared" si="54"/>
        <v>9.6874456838602852E-2</v>
      </c>
      <c r="U300" s="36">
        <f t="shared" si="55"/>
        <v>1.3251792109497007E-2</v>
      </c>
      <c r="V300" s="36">
        <f t="shared" si="56"/>
        <v>8.3622664729105844E-2</v>
      </c>
      <c r="Y300" s="34"/>
      <c r="Z300" s="34"/>
    </row>
    <row r="301" spans="1:26" x14ac:dyDescent="0.2">
      <c r="A301" s="1">
        <v>1895.05</v>
      </c>
      <c r="B301" s="58">
        <v>4.6100000000000003</v>
      </c>
      <c r="C301" s="4">
        <v>0.20169999999999999</v>
      </c>
      <c r="D301" s="11">
        <v>0.19750000000000001</v>
      </c>
      <c r="E301" s="11">
        <v>6.9456325620000001</v>
      </c>
      <c r="F301" s="4">
        <f t="shared" si="61"/>
        <v>1895.3749999999779</v>
      </c>
      <c r="G301" s="21">
        <f>G297*8/12+G309*4/12</f>
        <v>3.5066666666666668</v>
      </c>
      <c r="H301" s="4">
        <f t="shared" si="57"/>
        <v>209.53113730233639</v>
      </c>
      <c r="I301" s="4">
        <f t="shared" si="58"/>
        <v>9.1675553999742405</v>
      </c>
      <c r="J301" s="30">
        <f t="shared" si="62"/>
        <v>785.52302338149639</v>
      </c>
      <c r="K301" s="4">
        <f t="shared" si="59"/>
        <v>8.9766593529742806</v>
      </c>
      <c r="L301" s="30">
        <f t="shared" si="60"/>
        <v>33.653101327081458</v>
      </c>
      <c r="M301" s="14">
        <f t="shared" si="51"/>
        <v>17.08036955338239</v>
      </c>
      <c r="N301" s="6"/>
      <c r="O301" s="7">
        <f t="shared" si="52"/>
        <v>21.460149768676381</v>
      </c>
      <c r="P301" s="7"/>
      <c r="Q301" s="43">
        <f t="shared" si="53"/>
        <v>8.3761114079656251E-3</v>
      </c>
      <c r="R301" s="21">
        <f t="shared" si="63"/>
        <v>1.001946741587262</v>
      </c>
      <c r="S301" s="21">
        <f t="shared" si="64"/>
        <v>5.5679602396255872</v>
      </c>
      <c r="T301" s="36">
        <f t="shared" si="54"/>
        <v>8.8217918036374021E-2</v>
      </c>
      <c r="U301" s="36">
        <f t="shared" si="55"/>
        <v>1.5942896401784479E-2</v>
      </c>
      <c r="V301" s="36">
        <f t="shared" si="56"/>
        <v>7.2275021634589542E-2</v>
      </c>
      <c r="Y301" s="34"/>
      <c r="Z301" s="34"/>
    </row>
    <row r="302" spans="1:26" x14ac:dyDescent="0.2">
      <c r="A302" s="1">
        <v>1895.06</v>
      </c>
      <c r="B302" s="58">
        <v>4.7</v>
      </c>
      <c r="C302" s="4">
        <v>0.2</v>
      </c>
      <c r="D302" s="11">
        <v>0.20499999999999999</v>
      </c>
      <c r="E302" s="11">
        <v>7.0407735540000003</v>
      </c>
      <c r="F302" s="4">
        <f t="shared" si="61"/>
        <v>1895.4583333333112</v>
      </c>
      <c r="G302" s="21">
        <f>G297*7/12+G309*5/12</f>
        <v>3.5183333333333331</v>
      </c>
      <c r="H302" s="4">
        <f t="shared" si="57"/>
        <v>210.73512571030776</v>
      </c>
      <c r="I302" s="4">
        <f t="shared" si="58"/>
        <v>8.9674521578854378</v>
      </c>
      <c r="J302" s="30">
        <f t="shared" si="62"/>
        <v>792.83827166235301</v>
      </c>
      <c r="K302" s="4">
        <f t="shared" si="59"/>
        <v>9.1916384618325715</v>
      </c>
      <c r="L302" s="30">
        <f t="shared" si="60"/>
        <v>34.581243763996248</v>
      </c>
      <c r="M302" s="14">
        <f t="shared" si="51"/>
        <v>17.207413539783385</v>
      </c>
      <c r="N302" s="6"/>
      <c r="O302" s="7">
        <f t="shared" si="52"/>
        <v>21.628273210067629</v>
      </c>
      <c r="P302" s="7"/>
      <c r="Q302" s="43">
        <f t="shared" si="53"/>
        <v>1.1519126998025972E-2</v>
      </c>
      <c r="R302" s="21">
        <f t="shared" si="63"/>
        <v>1.0019569983719931</v>
      </c>
      <c r="S302" s="21">
        <f t="shared" si="64"/>
        <v>5.503414077452792</v>
      </c>
      <c r="T302" s="36">
        <f t="shared" si="54"/>
        <v>8.881905554683156E-2</v>
      </c>
      <c r="U302" s="36">
        <f t="shared" si="55"/>
        <v>1.7456801417117251E-2</v>
      </c>
      <c r="V302" s="36">
        <f t="shared" si="56"/>
        <v>7.1362254129714309E-2</v>
      </c>
      <c r="Y302" s="34"/>
      <c r="Z302" s="34"/>
    </row>
    <row r="303" spans="1:26" x14ac:dyDescent="0.2">
      <c r="A303" s="1">
        <v>1895.07</v>
      </c>
      <c r="B303" s="58">
        <v>4.72</v>
      </c>
      <c r="C303" s="4">
        <v>0.1983</v>
      </c>
      <c r="D303" s="11">
        <v>0.21249999999999999</v>
      </c>
      <c r="E303" s="11">
        <v>6.9456325620000001</v>
      </c>
      <c r="F303" s="4">
        <f t="shared" si="61"/>
        <v>1895.5416666666445</v>
      </c>
      <c r="G303" s="21">
        <f>G297*6/12+G309*6/12</f>
        <v>3.53</v>
      </c>
      <c r="H303" s="4">
        <f t="shared" si="57"/>
        <v>214.53079567614483</v>
      </c>
      <c r="I303" s="4">
        <f t="shared" si="58"/>
        <v>9.0130205047837961</v>
      </c>
      <c r="J303" s="30">
        <f t="shared" si="62"/>
        <v>809.94430166084965</v>
      </c>
      <c r="K303" s="4">
        <f t="shared" si="59"/>
        <v>9.6584309494027067</v>
      </c>
      <c r="L303" s="30">
        <f t="shared" si="60"/>
        <v>36.464653411637826</v>
      </c>
      <c r="M303" s="14">
        <f t="shared" si="51"/>
        <v>17.546014648740552</v>
      </c>
      <c r="N303" s="6"/>
      <c r="O303" s="7">
        <f t="shared" si="52"/>
        <v>22.060403147384232</v>
      </c>
      <c r="P303" s="7"/>
      <c r="Q303" s="43">
        <f t="shared" si="53"/>
        <v>7.7553380580635822E-3</v>
      </c>
      <c r="R303" s="21">
        <f t="shared" si="63"/>
        <v>1.0019672547512195</v>
      </c>
      <c r="S303" s="21">
        <f t="shared" si="64"/>
        <v>5.5897173211530902</v>
      </c>
      <c r="T303" s="36">
        <f t="shared" si="54"/>
        <v>9.019010633265645E-2</v>
      </c>
      <c r="U303" s="36">
        <f t="shared" si="55"/>
        <v>1.6202722618998022E-2</v>
      </c>
      <c r="V303" s="36">
        <f t="shared" si="56"/>
        <v>7.3987383713658428E-2</v>
      </c>
      <c r="Y303" s="34"/>
      <c r="Z303" s="34"/>
    </row>
    <row r="304" spans="1:26" x14ac:dyDescent="0.2">
      <c r="A304" s="1">
        <v>1895.08</v>
      </c>
      <c r="B304" s="58">
        <v>4.79</v>
      </c>
      <c r="C304" s="4">
        <v>0.19670000000000001</v>
      </c>
      <c r="D304" s="11">
        <v>0.22</v>
      </c>
      <c r="E304" s="11">
        <v>6.8504834710000004</v>
      </c>
      <c r="F304" s="4">
        <f t="shared" si="61"/>
        <v>1895.6249999999777</v>
      </c>
      <c r="G304" s="21">
        <f>G297*5/12+G309*7/12</f>
        <v>3.541666666666667</v>
      </c>
      <c r="H304" s="4">
        <f t="shared" si="57"/>
        <v>220.73629057005286</v>
      </c>
      <c r="I304" s="4">
        <f t="shared" si="58"/>
        <v>9.0644735605698123</v>
      </c>
      <c r="J304" s="30">
        <f t="shared" si="62"/>
        <v>836.2245151978633</v>
      </c>
      <c r="K304" s="4">
        <f t="shared" si="59"/>
        <v>10.138201237037919</v>
      </c>
      <c r="L304" s="30">
        <f t="shared" si="60"/>
        <v>38.406971470465535</v>
      </c>
      <c r="M304" s="14">
        <f t="shared" si="51"/>
        <v>18.074072547241798</v>
      </c>
      <c r="N304" s="6"/>
      <c r="O304" s="7">
        <f t="shared" si="52"/>
        <v>22.728369644725102</v>
      </c>
      <c r="P304" s="7"/>
      <c r="Q304" s="43">
        <f t="shared" si="53"/>
        <v>4.6143262527668996E-3</v>
      </c>
      <c r="R304" s="21">
        <f t="shared" si="63"/>
        <v>1.0019775107252942</v>
      </c>
      <c r="S304" s="21">
        <f t="shared" si="64"/>
        <v>5.678504260695588</v>
      </c>
      <c r="T304" s="36">
        <f t="shared" si="54"/>
        <v>8.9763943369066457E-2</v>
      </c>
      <c r="U304" s="36">
        <f t="shared" si="55"/>
        <v>1.3770134429317515E-2</v>
      </c>
      <c r="V304" s="36">
        <f t="shared" si="56"/>
        <v>7.5993808939748941E-2</v>
      </c>
      <c r="Y304" s="34"/>
      <c r="Z304" s="34"/>
    </row>
    <row r="305" spans="1:26" x14ac:dyDescent="0.2">
      <c r="A305" s="1">
        <v>1895.09</v>
      </c>
      <c r="B305" s="58">
        <v>4.82</v>
      </c>
      <c r="C305" s="4">
        <v>0.19500000000000001</v>
      </c>
      <c r="D305" s="11">
        <v>0.22750000000000001</v>
      </c>
      <c r="E305" s="11">
        <v>6.8504834710000004</v>
      </c>
      <c r="F305" s="4">
        <f t="shared" si="61"/>
        <v>1895.708333333311</v>
      </c>
      <c r="G305" s="21">
        <f>G297*4/12+G309*8/12</f>
        <v>3.5533333333333332</v>
      </c>
      <c r="H305" s="4">
        <f t="shared" si="57"/>
        <v>222.11877255692167</v>
      </c>
      <c r="I305" s="4">
        <f t="shared" si="58"/>
        <v>8.9861329146472464</v>
      </c>
      <c r="J305" s="30">
        <f t="shared" si="62"/>
        <v>844.29870806381348</v>
      </c>
      <c r="K305" s="4">
        <f t="shared" si="59"/>
        <v>10.48382173375512</v>
      </c>
      <c r="L305" s="30">
        <f t="shared" si="60"/>
        <v>39.850198357783725</v>
      </c>
      <c r="M305" s="14">
        <f t="shared" si="51"/>
        <v>18.200335946605463</v>
      </c>
      <c r="N305" s="6"/>
      <c r="O305" s="7">
        <f t="shared" si="52"/>
        <v>22.888669564420344</v>
      </c>
      <c r="P305" s="7"/>
      <c r="Q305" s="43">
        <f t="shared" si="53"/>
        <v>5.2937747658564488E-3</v>
      </c>
      <c r="R305" s="21">
        <f t="shared" si="63"/>
        <v>1.0019877662945698</v>
      </c>
      <c r="S305" s="21">
        <f t="shared" si="64"/>
        <v>5.6897335637747419</v>
      </c>
      <c r="T305" s="36">
        <f t="shared" si="54"/>
        <v>9.0636905533701073E-2</v>
      </c>
      <c r="U305" s="36">
        <f t="shared" si="55"/>
        <v>1.505595747176236E-2</v>
      </c>
      <c r="V305" s="36">
        <f t="shared" si="56"/>
        <v>7.5580948061938713E-2</v>
      </c>
      <c r="Y305" s="34"/>
      <c r="Z305" s="34"/>
    </row>
    <row r="306" spans="1:26" x14ac:dyDescent="0.2">
      <c r="A306" s="1">
        <v>1895.1</v>
      </c>
      <c r="B306" s="58">
        <v>4.75</v>
      </c>
      <c r="C306" s="4">
        <v>0.1933</v>
      </c>
      <c r="D306" s="11">
        <v>0.23499999999999999</v>
      </c>
      <c r="E306" s="11">
        <v>6.8504834710000004</v>
      </c>
      <c r="F306" s="4">
        <f t="shared" si="61"/>
        <v>1895.7916666666442</v>
      </c>
      <c r="G306" s="21">
        <f>G297*3/12+G309*9/12</f>
        <v>3.5649999999999995</v>
      </c>
      <c r="H306" s="4">
        <f t="shared" si="57"/>
        <v>218.89298125422778</v>
      </c>
      <c r="I306" s="4">
        <f t="shared" si="58"/>
        <v>8.9077922687246804</v>
      </c>
      <c r="J306" s="30">
        <f t="shared" si="62"/>
        <v>834.85873616711797</v>
      </c>
      <c r="K306" s="4">
        <f t="shared" si="59"/>
        <v>10.829442230472321</v>
      </c>
      <c r="L306" s="30">
        <f t="shared" si="60"/>
        <v>41.303537473531094</v>
      </c>
      <c r="M306" s="14">
        <f t="shared" si="51"/>
        <v>17.944706622466477</v>
      </c>
      <c r="N306" s="6"/>
      <c r="O306" s="7">
        <f t="shared" si="52"/>
        <v>22.567892520739917</v>
      </c>
      <c r="P306" s="7"/>
      <c r="Q306" s="43">
        <f t="shared" si="53"/>
        <v>5.9598073262705498E-3</v>
      </c>
      <c r="R306" s="21">
        <f t="shared" si="63"/>
        <v>1.0019980214593986</v>
      </c>
      <c r="S306" s="21">
        <f t="shared" si="64"/>
        <v>5.7010434243778958</v>
      </c>
      <c r="T306" s="36">
        <f t="shared" si="54"/>
        <v>9.3709677696652172E-2</v>
      </c>
      <c r="U306" s="36">
        <f t="shared" si="55"/>
        <v>1.5180906399945293E-2</v>
      </c>
      <c r="V306" s="36">
        <f t="shared" si="56"/>
        <v>7.8528771296706879E-2</v>
      </c>
      <c r="Y306" s="34"/>
      <c r="Z306" s="34"/>
    </row>
    <row r="307" spans="1:26" x14ac:dyDescent="0.2">
      <c r="A307" s="1">
        <v>1895.11</v>
      </c>
      <c r="B307" s="58">
        <v>4.59</v>
      </c>
      <c r="C307" s="4">
        <v>0.19170000000000001</v>
      </c>
      <c r="D307" s="11">
        <v>0.24249999999999999</v>
      </c>
      <c r="E307" s="11">
        <v>6.8504834710000004</v>
      </c>
      <c r="F307" s="4">
        <f t="shared" si="61"/>
        <v>1895.8749999999775</v>
      </c>
      <c r="G307" s="21">
        <f>G297*2/12+G309*10/12</f>
        <v>3.5766666666666667</v>
      </c>
      <c r="H307" s="4">
        <f t="shared" si="57"/>
        <v>211.51974399092745</v>
      </c>
      <c r="I307" s="4">
        <f t="shared" si="58"/>
        <v>8.8340598960916772</v>
      </c>
      <c r="J307" s="30">
        <f t="shared" si="62"/>
        <v>809.54494048786125</v>
      </c>
      <c r="K307" s="4">
        <f t="shared" si="59"/>
        <v>11.175062727189525</v>
      </c>
      <c r="L307" s="30">
        <f t="shared" si="60"/>
        <v>42.770075831875033</v>
      </c>
      <c r="M307" s="14">
        <f t="shared" si="51"/>
        <v>17.342998991921693</v>
      </c>
      <c r="N307" s="6"/>
      <c r="O307" s="7">
        <f t="shared" si="52"/>
        <v>21.812946556051386</v>
      </c>
      <c r="P307" s="7"/>
      <c r="Q307" s="43">
        <f t="shared" si="53"/>
        <v>6.5966071475565477E-3</v>
      </c>
      <c r="R307" s="21">
        <f t="shared" si="63"/>
        <v>1.0020082762201332</v>
      </c>
      <c r="S307" s="21">
        <f t="shared" si="64"/>
        <v>5.7124342314807661</v>
      </c>
      <c r="T307" s="36">
        <f t="shared" si="54"/>
        <v>9.5563696438718315E-2</v>
      </c>
      <c r="U307" s="36">
        <f t="shared" si="55"/>
        <v>1.4144552514070652E-2</v>
      </c>
      <c r="V307" s="36">
        <f t="shared" si="56"/>
        <v>8.1419143924647663E-2</v>
      </c>
      <c r="Y307" s="34"/>
      <c r="Z307" s="34"/>
    </row>
    <row r="308" spans="1:26" x14ac:dyDescent="0.2">
      <c r="A308" s="1">
        <v>1895.12</v>
      </c>
      <c r="B308" s="58">
        <v>4.32</v>
      </c>
      <c r="C308" s="4">
        <v>0.19</v>
      </c>
      <c r="D308" s="11">
        <v>0.25</v>
      </c>
      <c r="E308" s="11">
        <v>6.7553424790000003</v>
      </c>
      <c r="F308" s="4">
        <f t="shared" si="61"/>
        <v>1895.9583333333107</v>
      </c>
      <c r="G308" s="21">
        <f>G297*1/12+G309*11/12</f>
        <v>3.5883333333333338</v>
      </c>
      <c r="H308" s="4">
        <f t="shared" si="57"/>
        <v>201.88117541627312</v>
      </c>
      <c r="I308" s="4">
        <f t="shared" si="58"/>
        <v>8.8790331780305305</v>
      </c>
      <c r="J308" s="30">
        <f t="shared" si="62"/>
        <v>775.48733312178888</v>
      </c>
      <c r="K308" s="4">
        <f t="shared" si="59"/>
        <v>11.682938392145434</v>
      </c>
      <c r="L308" s="30">
        <f t="shared" si="60"/>
        <v>44.877739185288704</v>
      </c>
      <c r="M308" s="14">
        <f t="shared" si="51"/>
        <v>16.548415156667964</v>
      </c>
      <c r="N308" s="6"/>
      <c r="O308" s="7">
        <f t="shared" si="52"/>
        <v>20.818648077628062</v>
      </c>
      <c r="P308" s="7"/>
      <c r="Q308" s="43">
        <f t="shared" si="53"/>
        <v>5.5613476259541855E-3</v>
      </c>
      <c r="R308" s="21">
        <f t="shared" si="63"/>
        <v>1.0020185305771252</v>
      </c>
      <c r="S308" s="21">
        <f t="shared" si="64"/>
        <v>5.8045208143313989</v>
      </c>
      <c r="T308" s="36">
        <f t="shared" si="54"/>
        <v>0.1020434556377916</v>
      </c>
      <c r="U308" s="36">
        <f t="shared" si="55"/>
        <v>1.1706016420445886E-2</v>
      </c>
      <c r="V308" s="36">
        <f t="shared" si="56"/>
        <v>9.0337439217345716E-2</v>
      </c>
      <c r="Y308" s="34"/>
      <c r="Z308" s="34"/>
    </row>
    <row r="309" spans="1:26" x14ac:dyDescent="0.2">
      <c r="A309" s="1">
        <v>1896.01</v>
      </c>
      <c r="B309" s="58">
        <v>4.2699999999999996</v>
      </c>
      <c r="C309" s="4">
        <v>0.18920000000000001</v>
      </c>
      <c r="D309" s="11">
        <v>0.2467</v>
      </c>
      <c r="E309" s="11">
        <v>6.6601933879999997</v>
      </c>
      <c r="F309" s="4">
        <f t="shared" si="61"/>
        <v>1896.041666666644</v>
      </c>
      <c r="G309" s="21">
        <v>3.6</v>
      </c>
      <c r="H309" s="4">
        <f t="shared" si="57"/>
        <v>202.39532870453044</v>
      </c>
      <c r="I309" s="4">
        <f t="shared" si="58"/>
        <v>8.9679616372124507</v>
      </c>
      <c r="J309" s="30">
        <f t="shared" si="62"/>
        <v>780.33307673693446</v>
      </c>
      <c r="K309" s="4">
        <f t="shared" si="59"/>
        <v>11.693425665435051</v>
      </c>
      <c r="L309" s="30">
        <f t="shared" si="60"/>
        <v>45.083880569321252</v>
      </c>
      <c r="M309" s="14">
        <f t="shared" si="51"/>
        <v>16.576224828568193</v>
      </c>
      <c r="N309" s="6"/>
      <c r="O309" s="7">
        <f t="shared" si="52"/>
        <v>20.85855215609438</v>
      </c>
      <c r="P309" s="7"/>
      <c r="Q309" s="43">
        <f t="shared" si="53"/>
        <v>6.2604116349686337E-3</v>
      </c>
      <c r="R309" s="21">
        <f t="shared" si="63"/>
        <v>1.004389296452507</v>
      </c>
      <c r="S309" s="21">
        <f t="shared" si="64"/>
        <v>5.8993295543559379</v>
      </c>
      <c r="T309" s="36">
        <f t="shared" si="54"/>
        <v>0.1054217959988839</v>
      </c>
      <c r="U309" s="36">
        <f t="shared" si="55"/>
        <v>1.0392143209894567E-2</v>
      </c>
      <c r="V309" s="36">
        <f t="shared" si="56"/>
        <v>9.5029652788989338E-2</v>
      </c>
      <c r="Y309" s="34"/>
      <c r="Z309" s="34"/>
    </row>
    <row r="310" spans="1:26" x14ac:dyDescent="0.2">
      <c r="A310" s="1">
        <v>1896.02</v>
      </c>
      <c r="B310" s="58">
        <v>4.45</v>
      </c>
      <c r="C310" s="4">
        <v>0.1883</v>
      </c>
      <c r="D310" s="11">
        <v>0.24329999999999999</v>
      </c>
      <c r="E310" s="11">
        <v>6.5650523969999997</v>
      </c>
      <c r="F310" s="4">
        <f t="shared" si="61"/>
        <v>1896.1249999999773</v>
      </c>
      <c r="G310" s="21">
        <f>G309*11/12+G321*1/12</f>
        <v>3.5833333333333335</v>
      </c>
      <c r="H310" s="4">
        <f t="shared" si="57"/>
        <v>213.98398139852659</v>
      </c>
      <c r="I310" s="4">
        <f t="shared" si="58"/>
        <v>9.0546480218747316</v>
      </c>
      <c r="J310" s="30">
        <f t="shared" si="62"/>
        <v>827.92218128494267</v>
      </c>
      <c r="K310" s="4">
        <f t="shared" si="59"/>
        <v>11.69939385938461</v>
      </c>
      <c r="L310" s="30">
        <f t="shared" si="60"/>
        <v>45.265947574522812</v>
      </c>
      <c r="M310" s="14">
        <f t="shared" si="51"/>
        <v>17.515403352637271</v>
      </c>
      <c r="N310" s="6"/>
      <c r="O310" s="7">
        <f t="shared" si="52"/>
        <v>22.040592031270322</v>
      </c>
      <c r="P310" s="7"/>
      <c r="Q310" s="43">
        <f t="shared" si="53"/>
        <v>1.7805233819332758E-3</v>
      </c>
      <c r="R310" s="21">
        <f t="shared" si="63"/>
        <v>1.0043764949070104</v>
      </c>
      <c r="S310" s="21">
        <f t="shared" si="64"/>
        <v>6.0110920261683249</v>
      </c>
      <c r="T310" s="36">
        <f t="shared" si="54"/>
        <v>9.843401141894681E-2</v>
      </c>
      <c r="U310" s="36">
        <f t="shared" si="55"/>
        <v>8.6166554887228131E-3</v>
      </c>
      <c r="V310" s="36">
        <f t="shared" si="56"/>
        <v>8.9817355930223997E-2</v>
      </c>
      <c r="Y310" s="34"/>
      <c r="Z310" s="34"/>
    </row>
    <row r="311" spans="1:26" x14ac:dyDescent="0.2">
      <c r="A311" s="1">
        <v>1896.03</v>
      </c>
      <c r="B311" s="58">
        <v>4.38</v>
      </c>
      <c r="C311" s="4">
        <v>0.1875</v>
      </c>
      <c r="D311" s="11">
        <v>0.24</v>
      </c>
      <c r="E311" s="11">
        <v>6.5650523969999997</v>
      </c>
      <c r="F311" s="4">
        <f t="shared" si="61"/>
        <v>1896.2083333333105</v>
      </c>
      <c r="G311" s="21">
        <f>G309*10/12+G321*2/12</f>
        <v>3.5666666666666664</v>
      </c>
      <c r="H311" s="4">
        <f t="shared" si="57"/>
        <v>210.61794124169583</v>
      </c>
      <c r="I311" s="4">
        <f t="shared" si="58"/>
        <v>9.0161789915109516</v>
      </c>
      <c r="J311" s="30">
        <f t="shared" si="62"/>
        <v>817.80571642935422</v>
      </c>
      <c r="K311" s="4">
        <f t="shared" si="59"/>
        <v>11.540709109134019</v>
      </c>
      <c r="L311" s="30">
        <f t="shared" si="60"/>
        <v>44.811272133115303</v>
      </c>
      <c r="M311" s="14">
        <f t="shared" si="51"/>
        <v>17.23236271229861</v>
      </c>
      <c r="N311" s="6"/>
      <c r="O311" s="7">
        <f t="shared" si="52"/>
        <v>21.685007699222613</v>
      </c>
      <c r="P311" s="7"/>
      <c r="Q311" s="43">
        <f t="shared" si="53"/>
        <v>4.0598699544547312E-3</v>
      </c>
      <c r="R311" s="21">
        <f t="shared" si="63"/>
        <v>1.0043636945405117</v>
      </c>
      <c r="S311" s="21">
        <f t="shared" si="64"/>
        <v>6.0373995398064215</v>
      </c>
      <c r="T311" s="36">
        <f t="shared" si="54"/>
        <v>9.7393655283083636E-2</v>
      </c>
      <c r="U311" s="36">
        <f t="shared" si="55"/>
        <v>8.2971036943131349E-3</v>
      </c>
      <c r="V311" s="36">
        <f t="shared" si="56"/>
        <v>8.9096551588770501E-2</v>
      </c>
      <c r="Y311" s="34"/>
      <c r="Z311" s="34"/>
    </row>
    <row r="312" spans="1:26" x14ac:dyDescent="0.2">
      <c r="A312" s="1">
        <v>1896.04</v>
      </c>
      <c r="B312" s="58">
        <v>4.42</v>
      </c>
      <c r="C312" s="4">
        <v>0.1867</v>
      </c>
      <c r="D312" s="11">
        <v>0.23669999999999999</v>
      </c>
      <c r="E312" s="11">
        <v>6.469903306</v>
      </c>
      <c r="F312" s="4">
        <f t="shared" si="61"/>
        <v>1896.2916666666438</v>
      </c>
      <c r="G312" s="21">
        <f>G309*9/12+G321*3/12</f>
        <v>3.55</v>
      </c>
      <c r="H312" s="4">
        <f t="shared" si="57"/>
        <v>215.66711494837918</v>
      </c>
      <c r="I312" s="4">
        <f t="shared" si="58"/>
        <v>9.1097399006476003</v>
      </c>
      <c r="J312" s="30">
        <f t="shared" si="62"/>
        <v>840.35876298557002</v>
      </c>
      <c r="K312" s="4">
        <f t="shared" si="59"/>
        <v>11.549413146669989</v>
      </c>
      <c r="L312" s="30">
        <f t="shared" si="60"/>
        <v>45.002922895629965</v>
      </c>
      <c r="M312" s="14">
        <f t="shared" si="51"/>
        <v>17.643699378130009</v>
      </c>
      <c r="N312" s="6"/>
      <c r="O312" s="7">
        <f t="shared" si="52"/>
        <v>22.201842765217226</v>
      </c>
      <c r="P312" s="7"/>
      <c r="Q312" s="43">
        <f t="shared" si="53"/>
        <v>2.6304574066016162E-3</v>
      </c>
      <c r="R312" s="21">
        <f t="shared" si="63"/>
        <v>1.0043508953544789</v>
      </c>
      <c r="S312" s="21">
        <f t="shared" si="64"/>
        <v>6.1529208637484656</v>
      </c>
      <c r="T312" s="36">
        <f t="shared" si="54"/>
        <v>9.3255691423889564E-2</v>
      </c>
      <c r="U312" s="36">
        <f t="shared" si="55"/>
        <v>6.5102640645871013E-3</v>
      </c>
      <c r="V312" s="36">
        <f t="shared" si="56"/>
        <v>8.6745427359302463E-2</v>
      </c>
      <c r="Y312" s="34"/>
      <c r="Z312" s="34"/>
    </row>
    <row r="313" spans="1:26" x14ac:dyDescent="0.2">
      <c r="A313" s="1">
        <v>1896.05</v>
      </c>
      <c r="B313" s="58">
        <v>4.4000000000000004</v>
      </c>
      <c r="C313" s="4">
        <v>0.18579999999999999</v>
      </c>
      <c r="D313" s="11">
        <v>0.23330000000000001</v>
      </c>
      <c r="E313" s="11">
        <v>6.3747542150000003</v>
      </c>
      <c r="F313" s="4">
        <f t="shared" si="61"/>
        <v>1896.374999999977</v>
      </c>
      <c r="G313" s="21">
        <f>G309*8/12+G321*4/12</f>
        <v>3.5333333333333332</v>
      </c>
      <c r="H313" s="4">
        <f t="shared" si="57"/>
        <v>217.89571066623475</v>
      </c>
      <c r="I313" s="4">
        <f t="shared" si="58"/>
        <v>9.201141600406002</v>
      </c>
      <c r="J313" s="30">
        <f t="shared" si="62"/>
        <v>852.03033813060586</v>
      </c>
      <c r="K313" s="4">
        <f t="shared" si="59"/>
        <v>11.553424840552855</v>
      </c>
      <c r="L313" s="30">
        <f t="shared" si="60"/>
        <v>45.176972246788715</v>
      </c>
      <c r="M313" s="14">
        <f t="shared" si="51"/>
        <v>17.828266894232826</v>
      </c>
      <c r="N313" s="6"/>
      <c r="O313" s="7">
        <f t="shared" si="52"/>
        <v>22.432252972027992</v>
      </c>
      <c r="P313" s="7"/>
      <c r="Q313" s="43">
        <f t="shared" si="53"/>
        <v>3.1802127213657536E-3</v>
      </c>
      <c r="R313" s="21">
        <f t="shared" si="63"/>
        <v>1.0043380973503815</v>
      </c>
      <c r="S313" s="21">
        <f t="shared" si="64"/>
        <v>6.2719291796456558</v>
      </c>
      <c r="T313" s="36">
        <f t="shared" si="54"/>
        <v>8.7957278337948752E-2</v>
      </c>
      <c r="U313" s="36">
        <f t="shared" si="55"/>
        <v>3.5857713301912231E-3</v>
      </c>
      <c r="V313" s="36">
        <f t="shared" si="56"/>
        <v>8.4371507007757529E-2</v>
      </c>
      <c r="Y313" s="34"/>
      <c r="Z313" s="34"/>
    </row>
    <row r="314" spans="1:26" x14ac:dyDescent="0.2">
      <c r="A314" s="1">
        <v>1896.06</v>
      </c>
      <c r="B314" s="58">
        <v>4.32</v>
      </c>
      <c r="C314" s="4">
        <v>0.185</v>
      </c>
      <c r="D314" s="11">
        <v>0.23</v>
      </c>
      <c r="E314" s="11">
        <v>6.2796132230000001</v>
      </c>
      <c r="F314" s="4">
        <f t="shared" si="61"/>
        <v>1896.4583333333103</v>
      </c>
      <c r="G314" s="21">
        <f>G309*7/12+G321*5/12</f>
        <v>3.5166666666666666</v>
      </c>
      <c r="H314" s="4">
        <f t="shared" si="57"/>
        <v>217.17523541178778</v>
      </c>
      <c r="I314" s="4">
        <f t="shared" si="58"/>
        <v>9.3003283683288736</v>
      </c>
      <c r="J314" s="30">
        <f t="shared" si="62"/>
        <v>852.24365142727174</v>
      </c>
      <c r="K314" s="4">
        <f t="shared" si="59"/>
        <v>11.562570403868332</v>
      </c>
      <c r="L314" s="30">
        <f t="shared" si="60"/>
        <v>45.374083293581599</v>
      </c>
      <c r="M314" s="14">
        <f t="shared" si="51"/>
        <v>17.777578616430464</v>
      </c>
      <c r="N314" s="6"/>
      <c r="O314" s="7">
        <f t="shared" si="52"/>
        <v>22.366260400602872</v>
      </c>
      <c r="P314" s="7"/>
      <c r="Q314" s="43">
        <f t="shared" si="53"/>
        <v>3.2653672633128003E-3</v>
      </c>
      <c r="R314" s="21">
        <f t="shared" si="63"/>
        <v>1.0043253005296922</v>
      </c>
      <c r="S314" s="21">
        <f t="shared" si="64"/>
        <v>6.3945742176556077</v>
      </c>
      <c r="T314" s="36">
        <f t="shared" si="54"/>
        <v>8.9699636569060104E-2</v>
      </c>
      <c r="U314" s="36">
        <f t="shared" si="55"/>
        <v>1.769623504406681E-3</v>
      </c>
      <c r="V314" s="36">
        <f t="shared" si="56"/>
        <v>8.7930013064653423E-2</v>
      </c>
      <c r="Y314" s="34"/>
      <c r="Z314" s="34"/>
    </row>
    <row r="315" spans="1:26" x14ac:dyDescent="0.2">
      <c r="A315" s="1">
        <v>1896.07</v>
      </c>
      <c r="B315" s="58">
        <v>4.04</v>
      </c>
      <c r="C315" s="4">
        <v>0.1842</v>
      </c>
      <c r="D315" s="11">
        <v>0.22670000000000001</v>
      </c>
      <c r="E315" s="11">
        <v>6.2796132230000001</v>
      </c>
      <c r="F315" s="4">
        <f t="shared" si="61"/>
        <v>1896.5416666666436</v>
      </c>
      <c r="G315" s="21">
        <f>G309*6/12+G321*6/12</f>
        <v>3.5</v>
      </c>
      <c r="H315" s="4">
        <f t="shared" si="57"/>
        <v>203.09906274620892</v>
      </c>
      <c r="I315" s="4">
        <f t="shared" si="58"/>
        <v>9.2601107321415057</v>
      </c>
      <c r="J315" s="30">
        <f t="shared" si="62"/>
        <v>800.03386384620046</v>
      </c>
      <c r="K315" s="4">
        <f t="shared" si="59"/>
        <v>11.396672654595436</v>
      </c>
      <c r="L315" s="30">
        <f t="shared" si="60"/>
        <v>44.892989340082586</v>
      </c>
      <c r="M315" s="14">
        <f t="shared" si="51"/>
        <v>16.63710010339458</v>
      </c>
      <c r="N315" s="6"/>
      <c r="O315" s="7">
        <f t="shared" si="52"/>
        <v>20.933061531248512</v>
      </c>
      <c r="P315" s="7"/>
      <c r="Q315" s="43">
        <f t="shared" si="53"/>
        <v>6.0532997371381889E-3</v>
      </c>
      <c r="R315" s="21">
        <f t="shared" si="63"/>
        <v>1.0043125048938841</v>
      </c>
      <c r="S315" s="21">
        <f t="shared" si="64"/>
        <v>6.4222326729063886</v>
      </c>
      <c r="T315" s="36">
        <f t="shared" si="54"/>
        <v>9.783469588933591E-2</v>
      </c>
      <c r="U315" s="36">
        <f t="shared" si="55"/>
        <v>4.8652627988323704E-3</v>
      </c>
      <c r="V315" s="36">
        <f t="shared" si="56"/>
        <v>9.2969433090503539E-2</v>
      </c>
      <c r="Y315" s="34"/>
      <c r="Z315" s="34"/>
    </row>
    <row r="316" spans="1:26" x14ac:dyDescent="0.2">
      <c r="A316" s="1">
        <v>1896.08</v>
      </c>
      <c r="B316" s="58">
        <v>3.81</v>
      </c>
      <c r="C316" s="4">
        <v>0.18329999999999999</v>
      </c>
      <c r="D316" s="11">
        <v>0.2233</v>
      </c>
      <c r="E316" s="11">
        <v>6.2796132230000001</v>
      </c>
      <c r="F316" s="4">
        <f t="shared" si="61"/>
        <v>1896.6249999999768</v>
      </c>
      <c r="G316" s="21">
        <f>G309*5/12+G321*7/12</f>
        <v>3.4833333333333334</v>
      </c>
      <c r="H316" s="4">
        <f t="shared" si="57"/>
        <v>191.53649234234061</v>
      </c>
      <c r="I316" s="4">
        <f t="shared" si="58"/>
        <v>9.2148658914307173</v>
      </c>
      <c r="J316" s="30">
        <f t="shared" si="62"/>
        <v>757.51226201095903</v>
      </c>
      <c r="K316" s="4">
        <f t="shared" si="59"/>
        <v>11.225747700799122</v>
      </c>
      <c r="L316" s="30">
        <f t="shared" si="60"/>
        <v>44.396978505786649</v>
      </c>
      <c r="M316" s="14">
        <f t="shared" si="51"/>
        <v>15.703370546226875</v>
      </c>
      <c r="N316" s="6"/>
      <c r="O316" s="7">
        <f t="shared" si="52"/>
        <v>19.764265040091686</v>
      </c>
      <c r="P316" s="7"/>
      <c r="Q316" s="43">
        <f t="shared" si="53"/>
        <v>8.5761667136347516E-3</v>
      </c>
      <c r="R316" s="21">
        <f t="shared" si="63"/>
        <v>1.0042997104444336</v>
      </c>
      <c r="S316" s="21">
        <f t="shared" si="64"/>
        <v>6.44992858273796</v>
      </c>
      <c r="T316" s="36">
        <f t="shared" si="54"/>
        <v>0.10958433281852109</v>
      </c>
      <c r="U316" s="36">
        <f t="shared" si="55"/>
        <v>2.2823428152958236E-3</v>
      </c>
      <c r="V316" s="36">
        <f t="shared" si="56"/>
        <v>0.10730199000322527</v>
      </c>
      <c r="Y316" s="34"/>
      <c r="Z316" s="34"/>
    </row>
    <row r="317" spans="1:26" x14ac:dyDescent="0.2">
      <c r="A317" s="1">
        <v>1896.09</v>
      </c>
      <c r="B317" s="58">
        <v>4.01</v>
      </c>
      <c r="C317" s="4">
        <v>0.1825</v>
      </c>
      <c r="D317" s="11">
        <v>0.22</v>
      </c>
      <c r="E317" s="11">
        <v>6.2796132230000001</v>
      </c>
      <c r="F317" s="4">
        <f t="shared" si="61"/>
        <v>1896.7083333333101</v>
      </c>
      <c r="G317" s="21">
        <f>G309*4/12+G321*8/12</f>
        <v>3.4666666666666668</v>
      </c>
      <c r="H317" s="4">
        <f t="shared" si="57"/>
        <v>201.59090138918262</v>
      </c>
      <c r="I317" s="4">
        <f t="shared" si="58"/>
        <v>9.1746482552433495</v>
      </c>
      <c r="J317" s="30">
        <f t="shared" si="62"/>
        <v>800.30043822800394</v>
      </c>
      <c r="K317" s="4">
        <f t="shared" si="59"/>
        <v>11.05984995152623</v>
      </c>
      <c r="L317" s="30">
        <f t="shared" si="60"/>
        <v>43.906757209516435</v>
      </c>
      <c r="M317" s="14">
        <f t="shared" si="51"/>
        <v>16.544339943032018</v>
      </c>
      <c r="N317" s="6"/>
      <c r="O317" s="7">
        <f t="shared" si="52"/>
        <v>20.824903901677768</v>
      </c>
      <c r="P317" s="7"/>
      <c r="Q317" s="43">
        <f t="shared" si="53"/>
        <v>5.5058693897917926E-3</v>
      </c>
      <c r="R317" s="21">
        <f t="shared" si="63"/>
        <v>1.0042869171828182</v>
      </c>
      <c r="S317" s="21">
        <f t="shared" si="64"/>
        <v>6.4776614080310093</v>
      </c>
      <c r="T317" s="36">
        <f t="shared" si="54"/>
        <v>0.10597480400938974</v>
      </c>
      <c r="U317" s="36">
        <f t="shared" si="55"/>
        <v>8.6425337500384281E-4</v>
      </c>
      <c r="V317" s="36">
        <f t="shared" si="56"/>
        <v>0.1051105506343859</v>
      </c>
      <c r="Y317" s="34"/>
      <c r="Z317" s="34"/>
    </row>
    <row r="318" spans="1:26" x14ac:dyDescent="0.2">
      <c r="A318" s="1">
        <v>1896.1</v>
      </c>
      <c r="B318" s="58">
        <v>4.0999999999999996</v>
      </c>
      <c r="C318" s="4">
        <v>0.1817</v>
      </c>
      <c r="D318" s="11">
        <v>0.2167</v>
      </c>
      <c r="E318" s="11">
        <v>6.469903306</v>
      </c>
      <c r="F318" s="4">
        <f t="shared" si="61"/>
        <v>1896.7916666666433</v>
      </c>
      <c r="G318" s="21">
        <f>G309*3/12+G321*9/12</f>
        <v>3.4499999999999997</v>
      </c>
      <c r="H318" s="4">
        <f t="shared" si="57"/>
        <v>200.05320617383586</v>
      </c>
      <c r="I318" s="4">
        <f t="shared" si="58"/>
        <v>8.8657725760453605</v>
      </c>
      <c r="J318" s="30">
        <f t="shared" si="62"/>
        <v>797.12894250501199</v>
      </c>
      <c r="K318" s="4">
        <f t="shared" si="59"/>
        <v>10.573543848261032</v>
      </c>
      <c r="L318" s="30">
        <f t="shared" si="60"/>
        <v>42.131180936789292</v>
      </c>
      <c r="M318" s="14">
        <f t="shared" si="51"/>
        <v>16.438866804725887</v>
      </c>
      <c r="N318" s="6"/>
      <c r="O318" s="7">
        <f t="shared" si="52"/>
        <v>20.692151790835574</v>
      </c>
      <c r="P318" s="7"/>
      <c r="Q318" s="43">
        <f t="shared" si="53"/>
        <v>8.9894799045272394E-3</v>
      </c>
      <c r="R318" s="21">
        <f t="shared" si="63"/>
        <v>1.0042741251105176</v>
      </c>
      <c r="S318" s="21">
        <f t="shared" si="64"/>
        <v>6.3140956089749487</v>
      </c>
      <c r="T318" s="36">
        <f t="shared" si="54"/>
        <v>0.10100257251141098</v>
      </c>
      <c r="U318" s="36">
        <f t="shared" si="55"/>
        <v>1.3565299172224599E-3</v>
      </c>
      <c r="V318" s="36">
        <f t="shared" si="56"/>
        <v>9.9646042594188522E-2</v>
      </c>
      <c r="Y318" s="34"/>
      <c r="Z318" s="34"/>
    </row>
    <row r="319" spans="1:26" x14ac:dyDescent="0.2">
      <c r="A319" s="1">
        <v>1896.11</v>
      </c>
      <c r="B319" s="58">
        <v>4.38</v>
      </c>
      <c r="C319" s="4">
        <v>0.18079999999999999</v>
      </c>
      <c r="D319" s="11">
        <v>0.21329999999999999</v>
      </c>
      <c r="E319" s="11">
        <v>6.6601933879999997</v>
      </c>
      <c r="F319" s="4">
        <f t="shared" si="61"/>
        <v>1896.8749999999766</v>
      </c>
      <c r="G319" s="21">
        <f>G309*2/12+G321*10/12</f>
        <v>3.4333333333333336</v>
      </c>
      <c r="H319" s="4">
        <f t="shared" si="57"/>
        <v>207.6092598889563</v>
      </c>
      <c r="I319" s="4">
        <f t="shared" si="58"/>
        <v>8.5698068922199315</v>
      </c>
      <c r="J319" s="30">
        <f t="shared" si="62"/>
        <v>830.08227189998729</v>
      </c>
      <c r="K319" s="4">
        <f t="shared" si="59"/>
        <v>10.110286560345747</v>
      </c>
      <c r="L319" s="30">
        <f t="shared" si="60"/>
        <v>40.423869542526774</v>
      </c>
      <c r="M319" s="14">
        <f t="shared" si="51"/>
        <v>17.08942524237111</v>
      </c>
      <c r="N319" s="6"/>
      <c r="O319" s="7">
        <f t="shared" si="52"/>
        <v>21.506675169836161</v>
      </c>
      <c r="P319" s="7"/>
      <c r="Q319" s="43">
        <f t="shared" si="53"/>
        <v>9.6930200802203687E-3</v>
      </c>
      <c r="R319" s="21">
        <f t="shared" si="63"/>
        <v>1.0042613342290143</v>
      </c>
      <c r="S319" s="21">
        <f t="shared" si="64"/>
        <v>6.1599101502271729</v>
      </c>
      <c r="T319" s="36">
        <f t="shared" si="54"/>
        <v>9.796107338676685E-2</v>
      </c>
      <c r="U319" s="36">
        <f t="shared" si="55"/>
        <v>2.8859980810231889E-3</v>
      </c>
      <c r="V319" s="36">
        <f t="shared" si="56"/>
        <v>9.5075075305743662E-2</v>
      </c>
      <c r="Y319" s="34"/>
      <c r="Z319" s="34"/>
    </row>
    <row r="320" spans="1:26" x14ac:dyDescent="0.2">
      <c r="A320" s="1">
        <v>1896.12</v>
      </c>
      <c r="B320" s="58">
        <v>4.22</v>
      </c>
      <c r="C320" s="4">
        <v>0.18</v>
      </c>
      <c r="D320" s="11">
        <v>0.21</v>
      </c>
      <c r="E320" s="11">
        <v>6.6601933879999997</v>
      </c>
      <c r="F320" s="4">
        <f t="shared" si="61"/>
        <v>1896.9583333333098</v>
      </c>
      <c r="G320" s="21">
        <f>G309*1/12+G321*11/12</f>
        <v>3.4166666666666665</v>
      </c>
      <c r="H320" s="4">
        <f t="shared" si="57"/>
        <v>200.02535998433689</v>
      </c>
      <c r="I320" s="4">
        <f t="shared" si="58"/>
        <v>8.5318873926968344</v>
      </c>
      <c r="J320" s="30">
        <f t="shared" si="62"/>
        <v>802.60237933708822</v>
      </c>
      <c r="K320" s="4">
        <f t="shared" si="59"/>
        <v>9.9538686248129729</v>
      </c>
      <c r="L320" s="30">
        <f t="shared" si="60"/>
        <v>39.939928829570739</v>
      </c>
      <c r="M320" s="14">
        <f t="shared" si="51"/>
        <v>16.501404180590082</v>
      </c>
      <c r="N320" s="6"/>
      <c r="O320" s="7">
        <f t="shared" si="52"/>
        <v>20.765764121097327</v>
      </c>
      <c r="P320" s="7"/>
      <c r="Q320" s="43">
        <f t="shared" si="53"/>
        <v>1.0736338168094973E-2</v>
      </c>
      <c r="R320" s="21">
        <f t="shared" si="63"/>
        <v>1.0042485445397913</v>
      </c>
      <c r="S320" s="21">
        <f t="shared" si="64"/>
        <v>6.1861595861979897</v>
      </c>
      <c r="T320" s="36">
        <f t="shared" si="54"/>
        <v>9.9856130879753868E-2</v>
      </c>
      <c r="U320" s="36">
        <f t="shared" si="55"/>
        <v>1.5242332623721655E-3</v>
      </c>
      <c r="V320" s="36">
        <f t="shared" si="56"/>
        <v>9.8331897617381703E-2</v>
      </c>
      <c r="Y320" s="34"/>
      <c r="Z320" s="34"/>
    </row>
    <row r="321" spans="1:26" x14ac:dyDescent="0.2">
      <c r="A321" s="1">
        <v>1897.01</v>
      </c>
      <c r="B321" s="58">
        <v>4.22</v>
      </c>
      <c r="C321" s="4">
        <v>0.18</v>
      </c>
      <c r="D321" s="11">
        <v>0.21829999999999999</v>
      </c>
      <c r="E321" s="11">
        <v>6.469903306</v>
      </c>
      <c r="F321" s="4">
        <f t="shared" si="61"/>
        <v>1897.0416666666431</v>
      </c>
      <c r="G321" s="21">
        <v>3.4</v>
      </c>
      <c r="H321" s="4">
        <f t="shared" si="57"/>
        <v>205.9084219642896</v>
      </c>
      <c r="I321" s="4">
        <f t="shared" si="58"/>
        <v>8.782823685680599</v>
      </c>
      <c r="J321" s="30">
        <f t="shared" si="62"/>
        <v>829.14494278470363</v>
      </c>
      <c r="K321" s="4">
        <f t="shared" si="59"/>
        <v>10.651613392133749</v>
      </c>
      <c r="L321" s="30">
        <f t="shared" si="60"/>
        <v>42.891550002346165</v>
      </c>
      <c r="M321" s="14">
        <f t="shared" ref="M321:M384" si="65">H321/AVERAGE(K201:K320)</f>
        <v>17.026521282380553</v>
      </c>
      <c r="N321" s="6"/>
      <c r="O321" s="7">
        <f t="shared" ref="O321:O384" si="66">J321/AVERAGE(L201:L320)</f>
        <v>21.425908946193218</v>
      </c>
      <c r="P321" s="7"/>
      <c r="Q321" s="43">
        <f t="shared" ref="Q321:Q384" si="67">1/M321-(G321/100-(((E321/E201)^(1/10))-1))</f>
        <v>3.822704751421796E-3</v>
      </c>
      <c r="R321" s="21">
        <f t="shared" si="63"/>
        <v>1.0031837326593216</v>
      </c>
      <c r="S321" s="21">
        <f t="shared" si="64"/>
        <v>6.3951594917623353</v>
      </c>
      <c r="T321" s="36">
        <f t="shared" si="54"/>
        <v>9.4677407581497564E-2</v>
      </c>
      <c r="U321" s="36">
        <f t="shared" si="55"/>
        <v>-5.916575122566492E-4</v>
      </c>
      <c r="V321" s="36">
        <f t="shared" si="56"/>
        <v>9.5269065093754213E-2</v>
      </c>
      <c r="Y321" s="34"/>
      <c r="Z321" s="34"/>
    </row>
    <row r="322" spans="1:26" x14ac:dyDescent="0.2">
      <c r="A322" s="1">
        <v>1897.02</v>
      </c>
      <c r="B322" s="58">
        <v>4.18</v>
      </c>
      <c r="C322" s="4">
        <v>0.18</v>
      </c>
      <c r="D322" s="11">
        <v>0.22670000000000001</v>
      </c>
      <c r="E322" s="11">
        <v>6.469903306</v>
      </c>
      <c r="F322" s="4">
        <f t="shared" si="61"/>
        <v>1897.1249999999764</v>
      </c>
      <c r="G322" s="21">
        <f>G321*11/12+G333*1/12</f>
        <v>3.3958333333333335</v>
      </c>
      <c r="H322" s="4">
        <f t="shared" si="57"/>
        <v>203.9566833674717</v>
      </c>
      <c r="I322" s="4">
        <f t="shared" si="58"/>
        <v>8.782823685680599</v>
      </c>
      <c r="J322" s="30">
        <f t="shared" si="62"/>
        <v>824.23294667815924</v>
      </c>
      <c r="K322" s="4">
        <f t="shared" si="59"/>
        <v>11.06147849746551</v>
      </c>
      <c r="L322" s="30">
        <f t="shared" si="60"/>
        <v>44.701820337784376</v>
      </c>
      <c r="M322" s="14">
        <f t="shared" si="65"/>
        <v>16.894025883254091</v>
      </c>
      <c r="N322" s="6"/>
      <c r="O322" s="7">
        <f t="shared" si="66"/>
        <v>21.257060362377878</v>
      </c>
      <c r="P322" s="7"/>
      <c r="Q322" s="43">
        <f t="shared" si="67"/>
        <v>3.166932802388174E-3</v>
      </c>
      <c r="R322" s="21">
        <f t="shared" si="63"/>
        <v>1.003180329202354</v>
      </c>
      <c r="S322" s="21">
        <f t="shared" si="64"/>
        <v>6.4155199698978285</v>
      </c>
      <c r="T322" s="36">
        <f t="shared" ref="T322:T385" si="68">(($J442/$J322)^(1/10)-1)</f>
        <v>8.9918230363277729E-2</v>
      </c>
      <c r="U322" s="36">
        <f t="shared" ref="U322:U385" si="69">(($S442/$S322)^(1/10)-1)</f>
        <v>-2.8663324199870166E-3</v>
      </c>
      <c r="V322" s="36">
        <f t="shared" ref="V322:V385" si="70">T322-U322</f>
        <v>9.2784562783264746E-2</v>
      </c>
      <c r="Y322" s="34"/>
      <c r="Z322" s="34"/>
    </row>
    <row r="323" spans="1:26" x14ac:dyDescent="0.2">
      <c r="A323" s="1">
        <v>1897.03</v>
      </c>
      <c r="B323" s="58">
        <v>4.1900000000000004</v>
      </c>
      <c r="C323" s="4">
        <v>0.18</v>
      </c>
      <c r="D323" s="11">
        <v>0.23499999999999999</v>
      </c>
      <c r="E323" s="11">
        <v>6.469903306</v>
      </c>
      <c r="F323" s="4">
        <f t="shared" si="61"/>
        <v>1897.2083333333096</v>
      </c>
      <c r="G323" s="21">
        <f>G321*10/12+G333*2/12</f>
        <v>3.3916666666666666</v>
      </c>
      <c r="H323" s="4">
        <f t="shared" si="57"/>
        <v>204.4446180166762</v>
      </c>
      <c r="I323" s="4">
        <f t="shared" si="58"/>
        <v>8.782823685680599</v>
      </c>
      <c r="J323" s="30">
        <f t="shared" si="62"/>
        <v>829.16256956499046</v>
      </c>
      <c r="K323" s="4">
        <f t="shared" si="59"/>
        <v>11.466464256305226</v>
      </c>
      <c r="L323" s="30">
        <f t="shared" si="60"/>
        <v>46.504344593740505</v>
      </c>
      <c r="M323" s="14">
        <f t="shared" si="65"/>
        <v>16.958030716721037</v>
      </c>
      <c r="N323" s="6"/>
      <c r="O323" s="7">
        <f t="shared" si="66"/>
        <v>21.333760247195997</v>
      </c>
      <c r="P323" s="7"/>
      <c r="Q323" s="43">
        <f t="shared" si="67"/>
        <v>2.9851886508370715E-3</v>
      </c>
      <c r="R323" s="21">
        <f t="shared" si="63"/>
        <v>1.0031769257640506</v>
      </c>
      <c r="S323" s="21">
        <f t="shared" si="64"/>
        <v>6.4359234354063801</v>
      </c>
      <c r="T323" s="36">
        <f t="shared" si="68"/>
        <v>7.9641343557122601E-2</v>
      </c>
      <c r="U323" s="36">
        <f t="shared" si="69"/>
        <v>-1.9586963226663201E-3</v>
      </c>
      <c r="V323" s="36">
        <f t="shared" si="70"/>
        <v>8.1600039879788921E-2</v>
      </c>
      <c r="Y323" s="34"/>
      <c r="Z323" s="34"/>
    </row>
    <row r="324" spans="1:26" x14ac:dyDescent="0.2">
      <c r="A324" s="1">
        <v>1897.04</v>
      </c>
      <c r="B324" s="58">
        <v>4.0599999999999996</v>
      </c>
      <c r="C324" s="4">
        <v>0.18</v>
      </c>
      <c r="D324" s="11">
        <v>0.24329999999999999</v>
      </c>
      <c r="E324" s="11">
        <v>6.3747542150000003</v>
      </c>
      <c r="F324" s="4">
        <f t="shared" si="61"/>
        <v>1897.2916666666429</v>
      </c>
      <c r="G324" s="21">
        <f>G321*9/12+G333*3/12</f>
        <v>3.3874999999999997</v>
      </c>
      <c r="H324" s="4">
        <f t="shared" si="57"/>
        <v>201.05831484202565</v>
      </c>
      <c r="I324" s="4">
        <f t="shared" si="58"/>
        <v>8.9139154363459649</v>
      </c>
      <c r="J324" s="30">
        <f t="shared" si="62"/>
        <v>818.44146518698199</v>
      </c>
      <c r="K324" s="4">
        <f t="shared" si="59"/>
        <v>12.048642364794295</v>
      </c>
      <c r="L324" s="30">
        <f t="shared" si="60"/>
        <v>49.046011940884902</v>
      </c>
      <c r="M324" s="14">
        <f t="shared" si="65"/>
        <v>16.696857434734657</v>
      </c>
      <c r="N324" s="6"/>
      <c r="O324" s="7">
        <f t="shared" si="66"/>
        <v>21.001906820502274</v>
      </c>
      <c r="P324" s="7"/>
      <c r="Q324" s="43">
        <f t="shared" si="67"/>
        <v>2.5014578482112151E-3</v>
      </c>
      <c r="R324" s="21">
        <f t="shared" si="63"/>
        <v>1.0031735223444171</v>
      </c>
      <c r="S324" s="21">
        <f t="shared" si="64"/>
        <v>6.5527371666161178</v>
      </c>
      <c r="T324" s="36">
        <f t="shared" si="68"/>
        <v>8.2007269588502574E-2</v>
      </c>
      <c r="U324" s="36">
        <f t="shared" si="69"/>
        <v>-3.5825129168808312E-3</v>
      </c>
      <c r="V324" s="36">
        <f t="shared" si="70"/>
        <v>8.5589782505383405E-2</v>
      </c>
      <c r="Y324" s="34"/>
      <c r="Z324" s="34"/>
    </row>
    <row r="325" spans="1:26" x14ac:dyDescent="0.2">
      <c r="A325" s="1">
        <v>1897.05</v>
      </c>
      <c r="B325" s="58">
        <v>4.08</v>
      </c>
      <c r="C325" s="4">
        <v>0.18</v>
      </c>
      <c r="D325" s="11">
        <v>0.25169999999999998</v>
      </c>
      <c r="E325" s="11">
        <v>6.2796132230000001</v>
      </c>
      <c r="F325" s="4">
        <f t="shared" si="61"/>
        <v>1897.3749999999761</v>
      </c>
      <c r="G325" s="21">
        <f>G321*8/12+G333*4/12</f>
        <v>3.3833333333333333</v>
      </c>
      <c r="H325" s="4">
        <f t="shared" si="57"/>
        <v>205.10994455557733</v>
      </c>
      <c r="I325" s="4">
        <f t="shared" si="58"/>
        <v>9.0489681421578236</v>
      </c>
      <c r="J325" s="30">
        <f t="shared" si="62"/>
        <v>838.00391231898061</v>
      </c>
      <c r="K325" s="4">
        <f t="shared" si="59"/>
        <v>12.653473785450689</v>
      </c>
      <c r="L325" s="30">
        <f t="shared" si="60"/>
        <v>51.697447237913579</v>
      </c>
      <c r="M325" s="14">
        <f t="shared" si="65"/>
        <v>17.04775512922938</v>
      </c>
      <c r="N325" s="6"/>
      <c r="O325" s="7">
        <f t="shared" si="66"/>
        <v>21.436906305372045</v>
      </c>
      <c r="P325" s="7"/>
      <c r="Q325" s="43">
        <f t="shared" si="67"/>
        <v>-1.568868307702323E-4</v>
      </c>
      <c r="R325" s="21">
        <f t="shared" si="63"/>
        <v>1.0031701189434596</v>
      </c>
      <c r="S325" s="21">
        <f t="shared" si="64"/>
        <v>6.6731265194171119</v>
      </c>
      <c r="T325" s="36">
        <f t="shared" si="68"/>
        <v>7.3860583095227028E-2</v>
      </c>
      <c r="U325" s="36">
        <f t="shared" si="69"/>
        <v>-7.3164706692286918E-3</v>
      </c>
      <c r="V325" s="36">
        <f t="shared" si="70"/>
        <v>8.117705376445572E-2</v>
      </c>
      <c r="Y325" s="34"/>
      <c r="Z325" s="34"/>
    </row>
    <row r="326" spans="1:26" x14ac:dyDescent="0.2">
      <c r="A326" s="1">
        <v>1897.06</v>
      </c>
      <c r="B326" s="58">
        <v>4.2699999999999996</v>
      </c>
      <c r="C326" s="4">
        <v>0.18</v>
      </c>
      <c r="D326" s="11">
        <v>0.26</v>
      </c>
      <c r="E326" s="11">
        <v>6.2796132230000001</v>
      </c>
      <c r="F326" s="4">
        <f t="shared" si="61"/>
        <v>1897.4583333333094</v>
      </c>
      <c r="G326" s="21">
        <f>G321*7/12+G333*5/12</f>
        <v>3.3791666666666664</v>
      </c>
      <c r="H326" s="4">
        <f t="shared" si="57"/>
        <v>214.66163315007722</v>
      </c>
      <c r="I326" s="4">
        <f t="shared" si="58"/>
        <v>9.0489681421578236</v>
      </c>
      <c r="J326" s="30">
        <f t="shared" si="62"/>
        <v>880.10950105069389</v>
      </c>
      <c r="K326" s="4">
        <f t="shared" si="59"/>
        <v>13.070731760894635</v>
      </c>
      <c r="L326" s="30">
        <f t="shared" si="60"/>
        <v>53.589805684585592</v>
      </c>
      <c r="M326" s="14">
        <f t="shared" si="65"/>
        <v>17.850497280690604</v>
      </c>
      <c r="N326" s="6"/>
      <c r="O326" s="7">
        <f t="shared" si="66"/>
        <v>22.433196984133875</v>
      </c>
      <c r="P326" s="7"/>
      <c r="Q326" s="43">
        <f t="shared" si="67"/>
        <v>-1.5985160058095416E-3</v>
      </c>
      <c r="R326" s="21">
        <f t="shared" si="63"/>
        <v>1.0031667155611836</v>
      </c>
      <c r="S326" s="21">
        <f t="shared" si="64"/>
        <v>6.6942811242084179</v>
      </c>
      <c r="T326" s="36">
        <f t="shared" si="68"/>
        <v>6.4499910549713935E-2</v>
      </c>
      <c r="U326" s="36">
        <f t="shared" si="69"/>
        <v>-8.4858680042171342E-3</v>
      </c>
      <c r="V326" s="36">
        <f t="shared" si="70"/>
        <v>7.2985778553931069E-2</v>
      </c>
      <c r="Y326" s="34"/>
      <c r="Z326" s="34"/>
    </row>
    <row r="327" spans="1:26" x14ac:dyDescent="0.2">
      <c r="A327" s="1">
        <v>1897.07</v>
      </c>
      <c r="B327" s="58">
        <v>4.46</v>
      </c>
      <c r="C327" s="4">
        <v>0.18</v>
      </c>
      <c r="D327" s="11">
        <v>0.26829999999999998</v>
      </c>
      <c r="E327" s="11">
        <v>6.2796132230000001</v>
      </c>
      <c r="F327" s="4">
        <f t="shared" si="61"/>
        <v>1897.5416666666426</v>
      </c>
      <c r="G327" s="21">
        <f>G321*6/12+G333*6/12</f>
        <v>3.375</v>
      </c>
      <c r="H327" s="4">
        <f t="shared" si="57"/>
        <v>224.21332174457717</v>
      </c>
      <c r="I327" s="4">
        <f t="shared" si="58"/>
        <v>9.0489681421578236</v>
      </c>
      <c r="J327" s="30">
        <f t="shared" si="62"/>
        <v>922.36300168661728</v>
      </c>
      <c r="K327" s="4">
        <f t="shared" si="59"/>
        <v>13.487989736338578</v>
      </c>
      <c r="L327" s="30">
        <f t="shared" si="60"/>
        <v>55.486545594735297</v>
      </c>
      <c r="M327" s="14">
        <f t="shared" si="65"/>
        <v>18.651975755820281</v>
      </c>
      <c r="N327" s="6"/>
      <c r="O327" s="7">
        <f t="shared" si="66"/>
        <v>23.420666317964177</v>
      </c>
      <c r="P327" s="7"/>
      <c r="Q327" s="43">
        <f t="shared" si="67"/>
        <v>-2.7943487692444202E-3</v>
      </c>
      <c r="R327" s="21">
        <f t="shared" si="63"/>
        <v>1.0031633121975951</v>
      </c>
      <c r="S327" s="21">
        <f t="shared" si="64"/>
        <v>6.7154800084153869</v>
      </c>
      <c r="T327" s="36">
        <f t="shared" si="68"/>
        <v>6.3965984520001129E-2</v>
      </c>
      <c r="U327" s="36">
        <f t="shared" si="69"/>
        <v>-8.625925653494515E-3</v>
      </c>
      <c r="V327" s="36">
        <f t="shared" si="70"/>
        <v>7.2591910173495644E-2</v>
      </c>
      <c r="Y327" s="34"/>
      <c r="Z327" s="34"/>
    </row>
    <row r="328" spans="1:26" x14ac:dyDescent="0.2">
      <c r="A328" s="1">
        <v>1897.08</v>
      </c>
      <c r="B328" s="58">
        <v>4.75</v>
      </c>
      <c r="C328" s="4">
        <v>0.18</v>
      </c>
      <c r="D328" s="11">
        <v>0.2767</v>
      </c>
      <c r="E328" s="11">
        <v>6.5650523969999997</v>
      </c>
      <c r="F328" s="4">
        <f t="shared" si="61"/>
        <v>1897.6249999999759</v>
      </c>
      <c r="G328" s="21">
        <f>G321*5/12+G333*7/12</f>
        <v>3.3708333333333336</v>
      </c>
      <c r="H328" s="4">
        <f t="shared" si="57"/>
        <v>228.40986778494411</v>
      </c>
      <c r="I328" s="4">
        <f t="shared" si="58"/>
        <v>8.6555318318505137</v>
      </c>
      <c r="J328" s="30">
        <f t="shared" si="62"/>
        <v>942.5938869912145</v>
      </c>
      <c r="K328" s="4">
        <f t="shared" si="59"/>
        <v>13.30547587707243</v>
      </c>
      <c r="L328" s="30">
        <f t="shared" si="60"/>
        <v>54.90857442746718</v>
      </c>
      <c r="M328" s="14">
        <f t="shared" si="65"/>
        <v>19.006396010519438</v>
      </c>
      <c r="N328" s="6"/>
      <c r="O328" s="7">
        <f t="shared" si="66"/>
        <v>23.838146387477543</v>
      </c>
      <c r="P328" s="7"/>
      <c r="Q328" s="43">
        <f t="shared" si="67"/>
        <v>-5.732139020454205E-4</v>
      </c>
      <c r="R328" s="21">
        <f t="shared" si="63"/>
        <v>1.0031599088526999</v>
      </c>
      <c r="S328" s="21">
        <f t="shared" si="64"/>
        <v>6.4438199924030668</v>
      </c>
      <c r="T328" s="36">
        <f t="shared" si="68"/>
        <v>5.3918740350289873E-2</v>
      </c>
      <c r="U328" s="36">
        <f t="shared" si="69"/>
        <v>-4.3480874288223115E-3</v>
      </c>
      <c r="V328" s="36">
        <f t="shared" si="70"/>
        <v>5.8266827779112185E-2</v>
      </c>
      <c r="Y328" s="34"/>
      <c r="Z328" s="34"/>
    </row>
    <row r="329" spans="1:26" x14ac:dyDescent="0.2">
      <c r="A329" s="1">
        <v>1897.09</v>
      </c>
      <c r="B329" s="58">
        <v>4.9800000000000004</v>
      </c>
      <c r="C329" s="4">
        <v>0.18</v>
      </c>
      <c r="D329" s="11">
        <v>0.28499999999999998</v>
      </c>
      <c r="E329" s="11">
        <v>6.7553424790000003</v>
      </c>
      <c r="F329" s="4">
        <f t="shared" si="61"/>
        <v>1897.7083333333092</v>
      </c>
      <c r="G329" s="21">
        <f>G321*4/12+G333*8/12</f>
        <v>3.3666666666666667</v>
      </c>
      <c r="H329" s="4">
        <f t="shared" si="57"/>
        <v>232.72413277153706</v>
      </c>
      <c r="I329" s="4">
        <f t="shared" si="58"/>
        <v>8.4117156423447135</v>
      </c>
      <c r="J329" s="30">
        <f t="shared" si="62"/>
        <v>963.29061006933296</v>
      </c>
      <c r="K329" s="4">
        <f t="shared" si="59"/>
        <v>13.318549767045795</v>
      </c>
      <c r="L329" s="30">
        <f t="shared" si="60"/>
        <v>55.128077082281102</v>
      </c>
      <c r="M329" s="14">
        <f t="shared" si="65"/>
        <v>19.372370293397797</v>
      </c>
      <c r="N329" s="6"/>
      <c r="O329" s="7">
        <f t="shared" si="66"/>
        <v>24.266748911108216</v>
      </c>
      <c r="P329" s="7"/>
      <c r="Q329" s="43">
        <f t="shared" si="67"/>
        <v>2.4584612230911032E-3</v>
      </c>
      <c r="R329" s="21">
        <f t="shared" si="63"/>
        <v>1.0031565055265037</v>
      </c>
      <c r="S329" s="21">
        <f t="shared" si="64"/>
        <v>6.2820934472518903</v>
      </c>
      <c r="T329" s="36">
        <f t="shared" si="68"/>
        <v>5.1013692402144928E-2</v>
      </c>
      <c r="U329" s="36">
        <f t="shared" si="69"/>
        <v>-1.636509967011035E-3</v>
      </c>
      <c r="V329" s="36">
        <f t="shared" si="70"/>
        <v>5.2650202369155963E-2</v>
      </c>
      <c r="Y329" s="34"/>
      <c r="Z329" s="34"/>
    </row>
    <row r="330" spans="1:26" x14ac:dyDescent="0.2">
      <c r="A330" s="1">
        <v>1897.1</v>
      </c>
      <c r="B330" s="58">
        <v>4.82</v>
      </c>
      <c r="C330" s="4">
        <v>0.18</v>
      </c>
      <c r="D330" s="11">
        <v>0.29330000000000001</v>
      </c>
      <c r="E330" s="11">
        <v>6.6601933879999997</v>
      </c>
      <c r="F330" s="4">
        <f t="shared" si="61"/>
        <v>1897.7916666666424</v>
      </c>
      <c r="G330" s="21">
        <f>G321*3/12+G333*9/12</f>
        <v>3.3625000000000003</v>
      </c>
      <c r="H330" s="4">
        <f t="shared" ref="H330:H393" si="71">B330*$E$1858/E330</f>
        <v>228.46498462665969</v>
      </c>
      <c r="I330" s="4">
        <f t="shared" ref="I330:I393" si="72">C330*$E$1858/E330</f>
        <v>8.5318873926968344</v>
      </c>
      <c r="J330" s="30">
        <f t="shared" si="62"/>
        <v>948.60409350633529</v>
      </c>
      <c r="K330" s="4">
        <f t="shared" ref="K330:K393" si="73">D330*$E$1858/E330</f>
        <v>13.902236512655454</v>
      </c>
      <c r="L330" s="30">
        <f t="shared" ref="L330:L393" si="74">K330*(J330/H330)</f>
        <v>57.723149507346086</v>
      </c>
      <c r="M330" s="14">
        <f t="shared" si="65"/>
        <v>19.028031223902421</v>
      </c>
      <c r="N330" s="6"/>
      <c r="O330" s="7">
        <f t="shared" si="66"/>
        <v>23.80721709774231</v>
      </c>
      <c r="P330" s="7"/>
      <c r="Q330" s="43">
        <f t="shared" si="67"/>
        <v>8.6208907337634311E-4</v>
      </c>
      <c r="R330" s="21">
        <f t="shared" si="63"/>
        <v>1.0031531022190128</v>
      </c>
      <c r="S330" s="21">
        <f t="shared" si="64"/>
        <v>6.3919536645254835</v>
      </c>
      <c r="T330" s="36">
        <f t="shared" si="68"/>
        <v>4.0080107097376194E-2</v>
      </c>
      <c r="U330" s="36">
        <f t="shared" si="69"/>
        <v>-4.2091152882934857E-3</v>
      </c>
      <c r="V330" s="36">
        <f t="shared" si="70"/>
        <v>4.428922238566968E-2</v>
      </c>
      <c r="Y330" s="34"/>
      <c r="Z330" s="34"/>
    </row>
    <row r="331" spans="1:26" x14ac:dyDescent="0.2">
      <c r="A331" s="1">
        <v>1897.11</v>
      </c>
      <c r="B331" s="58">
        <v>4.6500000000000004</v>
      </c>
      <c r="C331" s="4">
        <v>0.18</v>
      </c>
      <c r="D331" s="11">
        <v>0.30170000000000002</v>
      </c>
      <c r="E331" s="11">
        <v>6.6601933879999997</v>
      </c>
      <c r="F331" s="4">
        <f t="shared" ref="F331:F394" si="75">F330+1/12</f>
        <v>1897.8749999999757</v>
      </c>
      <c r="G331" s="21">
        <f>G321*2/12+G333*10/12</f>
        <v>3.3583333333333334</v>
      </c>
      <c r="H331" s="4">
        <f t="shared" si="71"/>
        <v>220.40709097800158</v>
      </c>
      <c r="I331" s="4">
        <f t="shared" si="72"/>
        <v>8.5318873926968344</v>
      </c>
      <c r="J331" s="30">
        <f t="shared" ref="J331:J394" si="76">J330*((H331+(I331/12))/H330)</f>
        <v>918.09919008445104</v>
      </c>
      <c r="K331" s="4">
        <f t="shared" si="73"/>
        <v>14.300391257647973</v>
      </c>
      <c r="L331" s="30">
        <f t="shared" si="74"/>
        <v>59.567854978167503</v>
      </c>
      <c r="M331" s="14">
        <f t="shared" si="65"/>
        <v>18.358448098050221</v>
      </c>
      <c r="N331" s="6"/>
      <c r="O331" s="7">
        <f t="shared" si="66"/>
        <v>22.943021658320259</v>
      </c>
      <c r="P331" s="7"/>
      <c r="Q331" s="43">
        <f t="shared" si="67"/>
        <v>1.6591271266084354E-3</v>
      </c>
      <c r="R331" s="21">
        <f t="shared" ref="R331:R394" si="77">((G331/G332+G331/1200+((1+G332/1200)^(-119))*(1-G331/G332)))</f>
        <v>1.0031496989302324</v>
      </c>
      <c r="S331" s="21">
        <f t="shared" ref="S331:S394" si="78">S330*R330*E330/E331</f>
        <v>6.4121081478089259</v>
      </c>
      <c r="T331" s="36">
        <f t="shared" si="68"/>
        <v>4.2124194539456594E-2</v>
      </c>
      <c r="U331" s="36">
        <f t="shared" si="69"/>
        <v>-1.846661492059809E-4</v>
      </c>
      <c r="V331" s="36">
        <f t="shared" si="70"/>
        <v>4.2308860688662575E-2</v>
      </c>
      <c r="Y331" s="34"/>
      <c r="Z331" s="34"/>
    </row>
    <row r="332" spans="1:26" x14ac:dyDescent="0.2">
      <c r="A332" s="1">
        <v>1897.12</v>
      </c>
      <c r="B332" s="58">
        <v>4.75</v>
      </c>
      <c r="C332" s="4">
        <v>0.18</v>
      </c>
      <c r="D332" s="11">
        <v>0.31</v>
      </c>
      <c r="E332" s="11">
        <v>6.6601933879999997</v>
      </c>
      <c r="F332" s="4">
        <f t="shared" si="75"/>
        <v>1897.9583333333089</v>
      </c>
      <c r="G332" s="21">
        <f>G321*1/12+G333*11/12</f>
        <v>3.3541666666666665</v>
      </c>
      <c r="H332" s="4">
        <f t="shared" si="71"/>
        <v>225.14702841838869</v>
      </c>
      <c r="I332" s="4">
        <f t="shared" si="72"/>
        <v>8.5318873926968344</v>
      </c>
      <c r="J332" s="30">
        <f t="shared" si="76"/>
        <v>940.80486897901267</v>
      </c>
      <c r="K332" s="4">
        <f t="shared" si="73"/>
        <v>14.693806065200105</v>
      </c>
      <c r="L332" s="30">
        <f t="shared" si="74"/>
        <v>61.399896712314508</v>
      </c>
      <c r="M332" s="14">
        <f t="shared" si="65"/>
        <v>18.748757662525499</v>
      </c>
      <c r="N332" s="6"/>
      <c r="O332" s="7">
        <f t="shared" si="66"/>
        <v>23.401121903654293</v>
      </c>
      <c r="P332" s="7"/>
      <c r="Q332" s="43">
        <f t="shared" si="67"/>
        <v>-1.7115718291626572E-3</v>
      </c>
      <c r="R332" s="21">
        <f t="shared" si="77"/>
        <v>1.0031462956601689</v>
      </c>
      <c r="S332" s="21">
        <f t="shared" si="78"/>
        <v>6.4323043579826136</v>
      </c>
      <c r="T332" s="36">
        <f t="shared" si="68"/>
        <v>4.7616955694373075E-2</v>
      </c>
      <c r="U332" s="36">
        <f t="shared" si="69"/>
        <v>1.8350429548992242E-3</v>
      </c>
      <c r="V332" s="36">
        <f t="shared" si="70"/>
        <v>4.5781912739473851E-2</v>
      </c>
      <c r="Y332" s="34"/>
      <c r="Z332" s="34"/>
    </row>
    <row r="333" spans="1:26" x14ac:dyDescent="0.2">
      <c r="A333" s="1">
        <v>1898.01</v>
      </c>
      <c r="B333" s="58">
        <v>4.88</v>
      </c>
      <c r="C333" s="4">
        <v>0.1817</v>
      </c>
      <c r="D333" s="11">
        <v>0.31330000000000002</v>
      </c>
      <c r="E333" s="11">
        <v>6.6601933879999997</v>
      </c>
      <c r="F333" s="4">
        <f t="shared" si="75"/>
        <v>1898.0416666666422</v>
      </c>
      <c r="G333" s="21">
        <v>3.35</v>
      </c>
      <c r="H333" s="4">
        <f t="shared" si="71"/>
        <v>231.30894709089196</v>
      </c>
      <c r="I333" s="4">
        <f t="shared" si="72"/>
        <v>8.612466329183416</v>
      </c>
      <c r="J333" s="30">
        <f t="shared" si="76"/>
        <v>969.55223459832393</v>
      </c>
      <c r="K333" s="4">
        <f t="shared" si="73"/>
        <v>14.850224000732881</v>
      </c>
      <c r="L333" s="30">
        <f t="shared" si="74"/>
        <v>62.246048176158787</v>
      </c>
      <c r="M333" s="14">
        <f t="shared" si="65"/>
        <v>19.249000021813753</v>
      </c>
      <c r="N333" s="6"/>
      <c r="O333" s="7">
        <f t="shared" si="66"/>
        <v>23.993240200753753</v>
      </c>
      <c r="P333" s="7"/>
      <c r="Q333" s="43">
        <f t="shared" si="67"/>
        <v>-4.1739014245349218E-3</v>
      </c>
      <c r="R333" s="21">
        <f t="shared" si="77"/>
        <v>1.0045491757317953</v>
      </c>
      <c r="S333" s="21">
        <f t="shared" si="78"/>
        <v>6.4525422892690196</v>
      </c>
      <c r="T333" s="36">
        <f t="shared" si="68"/>
        <v>5.0540328754758779E-2</v>
      </c>
      <c r="U333" s="36">
        <f t="shared" si="69"/>
        <v>2.8001337431431406E-3</v>
      </c>
      <c r="V333" s="36">
        <f t="shared" si="70"/>
        <v>4.7740195011615638E-2</v>
      </c>
      <c r="Y333" s="34"/>
      <c r="Z333" s="34"/>
    </row>
    <row r="334" spans="1:26" x14ac:dyDescent="0.2">
      <c r="A334" s="1">
        <v>1898.02</v>
      </c>
      <c r="B334" s="58">
        <v>4.87</v>
      </c>
      <c r="C334" s="4">
        <v>0.18329999999999999</v>
      </c>
      <c r="D334" s="11">
        <v>0.31669999999999998</v>
      </c>
      <c r="E334" s="11">
        <v>6.7553424790000003</v>
      </c>
      <c r="F334" s="4">
        <f t="shared" si="75"/>
        <v>1898.1249999999754</v>
      </c>
      <c r="G334" s="21">
        <f>G333*11/12+G345*1/12</f>
        <v>3.3291666666666666</v>
      </c>
      <c r="H334" s="4">
        <f t="shared" si="71"/>
        <v>227.5836398789931</v>
      </c>
      <c r="I334" s="4">
        <f t="shared" si="72"/>
        <v>8.5659304291210319</v>
      </c>
      <c r="J334" s="30">
        <f t="shared" si="76"/>
        <v>956.92934695749068</v>
      </c>
      <c r="K334" s="4">
        <f t="shared" si="73"/>
        <v>14.799946355169835</v>
      </c>
      <c r="L334" s="30">
        <f t="shared" si="74"/>
        <v>62.229881762102103</v>
      </c>
      <c r="M334" s="14">
        <f t="shared" si="65"/>
        <v>18.918131888002144</v>
      </c>
      <c r="N334" s="6"/>
      <c r="O334" s="7">
        <f t="shared" si="66"/>
        <v>23.551290011325086</v>
      </c>
      <c r="P334" s="7"/>
      <c r="Q334" s="43">
        <f t="shared" si="67"/>
        <v>-5.5010521342270524E-4</v>
      </c>
      <c r="R334" s="21">
        <f t="shared" si="77"/>
        <v>1.0045335421733654</v>
      </c>
      <c r="S334" s="21">
        <f t="shared" si="78"/>
        <v>6.3905984439118333</v>
      </c>
      <c r="T334" s="36">
        <f t="shared" si="68"/>
        <v>4.9745786122119329E-2</v>
      </c>
      <c r="U334" s="36">
        <f t="shared" si="69"/>
        <v>5.2770722320227836E-3</v>
      </c>
      <c r="V334" s="36">
        <f t="shared" si="70"/>
        <v>4.4468713890096545E-2</v>
      </c>
      <c r="Y334" s="34"/>
      <c r="Z334" s="34"/>
    </row>
    <row r="335" spans="1:26" x14ac:dyDescent="0.2">
      <c r="A335" s="1">
        <v>1898.03</v>
      </c>
      <c r="B335" s="58">
        <v>4.6500000000000004</v>
      </c>
      <c r="C335" s="4">
        <v>0.185</v>
      </c>
      <c r="D335" s="11">
        <v>0.32</v>
      </c>
      <c r="E335" s="11">
        <v>6.7553424790000003</v>
      </c>
      <c r="F335" s="4">
        <f t="shared" si="75"/>
        <v>1898.2083333333087</v>
      </c>
      <c r="G335" s="21">
        <f>G333*10/12+G345*2/12</f>
        <v>3.3083333333333331</v>
      </c>
      <c r="H335" s="4">
        <f t="shared" si="71"/>
        <v>217.30265409390512</v>
      </c>
      <c r="I335" s="4">
        <f t="shared" si="72"/>
        <v>8.6453744101876211</v>
      </c>
      <c r="J335" s="30">
        <f t="shared" si="76"/>
        <v>916.72979961353724</v>
      </c>
      <c r="K335" s="4">
        <f t="shared" si="73"/>
        <v>14.954161141946155</v>
      </c>
      <c r="L335" s="30">
        <f t="shared" si="74"/>
        <v>63.086781908888561</v>
      </c>
      <c r="M335" s="14">
        <f t="shared" si="65"/>
        <v>18.042174923468679</v>
      </c>
      <c r="N335" s="6"/>
      <c r="O335" s="7">
        <f t="shared" si="66"/>
        <v>22.437784146714677</v>
      </c>
      <c r="P335" s="7"/>
      <c r="Q335" s="43">
        <f t="shared" si="67"/>
        <v>2.2245766228676314E-3</v>
      </c>
      <c r="R335" s="21">
        <f t="shared" si="77"/>
        <v>1.0045179109625422</v>
      </c>
      <c r="S335" s="21">
        <f t="shared" si="78"/>
        <v>6.4195704914703509</v>
      </c>
      <c r="T335" s="36">
        <f t="shared" si="68"/>
        <v>5.9046936241137882E-2</v>
      </c>
      <c r="U335" s="36">
        <f t="shared" si="69"/>
        <v>5.2208557343700335E-3</v>
      </c>
      <c r="V335" s="36">
        <f t="shared" si="70"/>
        <v>5.3826080506767848E-2</v>
      </c>
      <c r="Y335" s="34"/>
      <c r="Z335" s="34"/>
    </row>
    <row r="336" spans="1:26" x14ac:dyDescent="0.2">
      <c r="A336" s="1">
        <v>1898.04</v>
      </c>
      <c r="B336" s="58">
        <v>4.57</v>
      </c>
      <c r="C336" s="4">
        <v>0.1867</v>
      </c>
      <c r="D336" s="11">
        <v>0.32329999999999998</v>
      </c>
      <c r="E336" s="11">
        <v>6.7553424790000003</v>
      </c>
      <c r="F336" s="4">
        <f t="shared" si="75"/>
        <v>1898.291666666642</v>
      </c>
      <c r="G336" s="21">
        <f>G333*9/12+G345*3/12</f>
        <v>3.2875000000000001</v>
      </c>
      <c r="H336" s="4">
        <f t="shared" si="71"/>
        <v>213.56411380841857</v>
      </c>
      <c r="I336" s="4">
        <f t="shared" si="72"/>
        <v>8.7248183912542103</v>
      </c>
      <c r="J336" s="30">
        <f t="shared" si="76"/>
        <v>904.02537032964551</v>
      </c>
      <c r="K336" s="4">
        <f t="shared" si="73"/>
        <v>15.108375928722475</v>
      </c>
      <c r="L336" s="30">
        <f t="shared" si="74"/>
        <v>63.954354973211025</v>
      </c>
      <c r="M336" s="14">
        <f t="shared" si="65"/>
        <v>17.705089426411778</v>
      </c>
      <c r="N336" s="6"/>
      <c r="O336" s="7">
        <f t="shared" si="66"/>
        <v>21.998739622916389</v>
      </c>
      <c r="P336" s="7"/>
      <c r="Q336" s="43">
        <f t="shared" si="67"/>
        <v>4.6218682354494112E-3</v>
      </c>
      <c r="R336" s="21">
        <f t="shared" si="77"/>
        <v>1.0045022821029856</v>
      </c>
      <c r="S336" s="21">
        <f t="shared" si="78"/>
        <v>6.448573539368577</v>
      </c>
      <c r="T336" s="36">
        <f t="shared" si="68"/>
        <v>6.544798558744569E-2</v>
      </c>
      <c r="U336" s="36">
        <f t="shared" si="69"/>
        <v>4.0551665059966879E-3</v>
      </c>
      <c r="V336" s="36">
        <f t="shared" si="70"/>
        <v>6.1392819081449002E-2</v>
      </c>
      <c r="Y336" s="34"/>
      <c r="Z336" s="34"/>
    </row>
    <row r="337" spans="1:26" x14ac:dyDescent="0.2">
      <c r="A337" s="1">
        <v>1898.05</v>
      </c>
      <c r="B337" s="58">
        <v>4.87</v>
      </c>
      <c r="C337" s="4">
        <v>0.1883</v>
      </c>
      <c r="D337" s="11">
        <v>0.32669999999999999</v>
      </c>
      <c r="E337" s="11">
        <v>7.2310717359999996</v>
      </c>
      <c r="F337" s="4">
        <f t="shared" si="75"/>
        <v>1898.3749999999752</v>
      </c>
      <c r="G337" s="21">
        <f>G333*8/12+G345*4/12</f>
        <v>3.2666666666666666</v>
      </c>
      <c r="H337" s="4">
        <f t="shared" si="71"/>
        <v>212.61100513579535</v>
      </c>
      <c r="I337" s="4">
        <f t="shared" si="72"/>
        <v>8.2206678166468699</v>
      </c>
      <c r="J337" s="30">
        <f t="shared" si="76"/>
        <v>902.89069125145443</v>
      </c>
      <c r="K337" s="4">
        <f t="shared" si="73"/>
        <v>14.262836833237028</v>
      </c>
      <c r="L337" s="30">
        <f t="shared" si="74"/>
        <v>60.569689698531846</v>
      </c>
      <c r="M337" s="14">
        <f t="shared" si="65"/>
        <v>17.595635274512816</v>
      </c>
      <c r="N337" s="6"/>
      <c r="O337" s="7">
        <f t="shared" si="66"/>
        <v>21.83940261325726</v>
      </c>
      <c r="P337" s="7"/>
      <c r="Q337" s="43">
        <f t="shared" si="67"/>
        <v>1.3036233662140274E-2</v>
      </c>
      <c r="R337" s="21">
        <f t="shared" si="77"/>
        <v>1.0044866555983616</v>
      </c>
      <c r="S337" s="21">
        <f t="shared" si="78"/>
        <v>6.0514477276894061</v>
      </c>
      <c r="T337" s="36">
        <f t="shared" si="68"/>
        <v>7.1681452138368851E-2</v>
      </c>
      <c r="U337" s="36">
        <f t="shared" si="69"/>
        <v>1.085656649906297E-2</v>
      </c>
      <c r="V337" s="36">
        <f t="shared" si="70"/>
        <v>6.0824885639305881E-2</v>
      </c>
      <c r="Y337" s="34"/>
      <c r="Z337" s="34"/>
    </row>
    <row r="338" spans="1:26" x14ac:dyDescent="0.2">
      <c r="A338" s="1">
        <v>1898.06</v>
      </c>
      <c r="B338" s="58">
        <v>5.0599999999999996</v>
      </c>
      <c r="C338" s="4">
        <v>0.19</v>
      </c>
      <c r="D338" s="11">
        <v>0.33</v>
      </c>
      <c r="E338" s="11">
        <v>6.7553424790000003</v>
      </c>
      <c r="F338" s="4">
        <f t="shared" si="75"/>
        <v>1898.4583333333085</v>
      </c>
      <c r="G338" s="21">
        <f>G333*7/12+G345*5/12</f>
        <v>3.2458333333333336</v>
      </c>
      <c r="H338" s="4">
        <f t="shared" si="71"/>
        <v>236.46267305702358</v>
      </c>
      <c r="I338" s="4">
        <f t="shared" si="72"/>
        <v>8.8790331780305305</v>
      </c>
      <c r="J338" s="30">
        <f t="shared" si="76"/>
        <v>1007.3232689051659</v>
      </c>
      <c r="K338" s="4">
        <f t="shared" si="73"/>
        <v>15.421478677631974</v>
      </c>
      <c r="L338" s="30">
        <f t="shared" si="74"/>
        <v>65.694995798162992</v>
      </c>
      <c r="M338" s="14">
        <f t="shared" si="65"/>
        <v>19.544817480547994</v>
      </c>
      <c r="N338" s="6"/>
      <c r="O338" s="7">
        <f t="shared" si="66"/>
        <v>24.234946843797783</v>
      </c>
      <c r="P338" s="7"/>
      <c r="Q338" s="43">
        <f t="shared" si="67"/>
        <v>2.033044597252974E-3</v>
      </c>
      <c r="R338" s="21">
        <f t="shared" si="77"/>
        <v>1.0044710314523426</v>
      </c>
      <c r="S338" s="21">
        <f t="shared" si="78"/>
        <v>6.5066696275820988</v>
      </c>
      <c r="T338" s="36">
        <f t="shared" si="68"/>
        <v>6.0639336238851538E-2</v>
      </c>
      <c r="U338" s="36">
        <f t="shared" si="69"/>
        <v>3.9470258323308638E-3</v>
      </c>
      <c r="V338" s="36">
        <f t="shared" si="70"/>
        <v>5.6692310406520674E-2</v>
      </c>
      <c r="Y338" s="34"/>
      <c r="Z338" s="34"/>
    </row>
    <row r="339" spans="1:26" x14ac:dyDescent="0.2">
      <c r="A339" s="1">
        <v>1898.07</v>
      </c>
      <c r="B339" s="58">
        <v>5.08</v>
      </c>
      <c r="C339" s="4">
        <v>0.19170000000000001</v>
      </c>
      <c r="D339" s="11">
        <v>0.33329999999999999</v>
      </c>
      <c r="E339" s="11">
        <v>6.6601933879999997</v>
      </c>
      <c r="F339" s="4">
        <f t="shared" si="75"/>
        <v>1898.5416666666417</v>
      </c>
      <c r="G339" s="21">
        <f>G333*6/12+G345*6/12</f>
        <v>3.2250000000000001</v>
      </c>
      <c r="H339" s="4">
        <f t="shared" si="71"/>
        <v>240.78882197166621</v>
      </c>
      <c r="I339" s="4">
        <f t="shared" si="72"/>
        <v>9.0864600732221295</v>
      </c>
      <c r="J339" s="30">
        <f t="shared" si="76"/>
        <v>1028.9781906830797</v>
      </c>
      <c r="K339" s="4">
        <f t="shared" si="73"/>
        <v>15.798211488810304</v>
      </c>
      <c r="L339" s="30">
        <f t="shared" si="74"/>
        <v>67.511502156431192</v>
      </c>
      <c r="M339" s="14">
        <f t="shared" si="65"/>
        <v>19.858943014167306</v>
      </c>
      <c r="N339" s="6"/>
      <c r="O339" s="7">
        <f t="shared" si="66"/>
        <v>24.597156500082139</v>
      </c>
      <c r="P339" s="7"/>
      <c r="Q339" s="43">
        <f t="shared" si="67"/>
        <v>-1.1232274275904258E-3</v>
      </c>
      <c r="R339" s="21">
        <f t="shared" si="77"/>
        <v>1.0044554096686071</v>
      </c>
      <c r="S339" s="21">
        <f t="shared" si="78"/>
        <v>6.6291325749157366</v>
      </c>
      <c r="T339" s="36">
        <f t="shared" si="68"/>
        <v>6.1505967617123236E-2</v>
      </c>
      <c r="U339" s="36">
        <f t="shared" si="69"/>
        <v>1.3759423335382159E-3</v>
      </c>
      <c r="V339" s="36">
        <f t="shared" si="70"/>
        <v>6.013002528358502E-2</v>
      </c>
      <c r="Y339" s="34"/>
      <c r="Z339" s="34"/>
    </row>
    <row r="340" spans="1:26" x14ac:dyDescent="0.2">
      <c r="A340" s="1">
        <v>1898.08</v>
      </c>
      <c r="B340" s="58">
        <v>5.27</v>
      </c>
      <c r="C340" s="4">
        <v>0.1933</v>
      </c>
      <c r="D340" s="11">
        <v>0.3367</v>
      </c>
      <c r="E340" s="11">
        <v>6.6601933879999997</v>
      </c>
      <c r="F340" s="4">
        <f t="shared" si="75"/>
        <v>1898.624999999975</v>
      </c>
      <c r="G340" s="21">
        <f>G333*5/12+G345*7/12</f>
        <v>3.2041666666666666</v>
      </c>
      <c r="H340" s="4">
        <f t="shared" si="71"/>
        <v>249.79470310840173</v>
      </c>
      <c r="I340" s="4">
        <f t="shared" si="72"/>
        <v>9.1622990722683237</v>
      </c>
      <c r="J340" s="30">
        <f t="shared" si="76"/>
        <v>1070.726415076394</v>
      </c>
      <c r="K340" s="4">
        <f t="shared" si="73"/>
        <v>15.959369361783468</v>
      </c>
      <c r="L340" s="30">
        <f t="shared" si="74"/>
        <v>68.408649707062978</v>
      </c>
      <c r="M340" s="14">
        <f t="shared" si="65"/>
        <v>20.544915179153278</v>
      </c>
      <c r="N340" s="6"/>
      <c r="O340" s="7">
        <f t="shared" si="66"/>
        <v>25.417053562570146</v>
      </c>
      <c r="P340" s="7"/>
      <c r="Q340" s="43">
        <f t="shared" si="67"/>
        <v>-2.5961971848833462E-3</v>
      </c>
      <c r="R340" s="21">
        <f t="shared" si="77"/>
        <v>1.0044397902508402</v>
      </c>
      <c r="S340" s="21">
        <f t="shared" si="78"/>
        <v>6.6586680762844948</v>
      </c>
      <c r="T340" s="36">
        <f t="shared" si="68"/>
        <v>6.2188029845567705E-2</v>
      </c>
      <c r="U340" s="36">
        <f t="shared" si="69"/>
        <v>1.3240844829440768E-3</v>
      </c>
      <c r="V340" s="36">
        <f t="shared" si="70"/>
        <v>6.0863945362623628E-2</v>
      </c>
      <c r="Y340" s="34"/>
      <c r="Z340" s="34"/>
    </row>
    <row r="341" spans="1:26" x14ac:dyDescent="0.2">
      <c r="A341" s="1">
        <v>1898.09</v>
      </c>
      <c r="B341" s="58">
        <v>5.26</v>
      </c>
      <c r="C341" s="4">
        <v>0.19500000000000001</v>
      </c>
      <c r="D341" s="11">
        <v>0.34</v>
      </c>
      <c r="E341" s="11">
        <v>6.6601933879999997</v>
      </c>
      <c r="F341" s="4">
        <f t="shared" si="75"/>
        <v>1898.7083333333082</v>
      </c>
      <c r="G341" s="21">
        <f>G333*4/12+G345*8/12</f>
        <v>3.1833333333333336</v>
      </c>
      <c r="H341" s="4">
        <f t="shared" si="71"/>
        <v>249.32070936436307</v>
      </c>
      <c r="I341" s="4">
        <f t="shared" si="72"/>
        <v>9.2428780087549036</v>
      </c>
      <c r="J341" s="30">
        <f t="shared" si="76"/>
        <v>1071.9962519064184</v>
      </c>
      <c r="K341" s="4">
        <f t="shared" si="73"/>
        <v>16.115787297316242</v>
      </c>
      <c r="L341" s="30">
        <f t="shared" si="74"/>
        <v>69.292533393190524</v>
      </c>
      <c r="M341" s="14">
        <f t="shared" si="65"/>
        <v>20.442732862691301</v>
      </c>
      <c r="N341" s="6"/>
      <c r="O341" s="7">
        <f t="shared" si="66"/>
        <v>25.26304309181057</v>
      </c>
      <c r="P341" s="7"/>
      <c r="Q341" s="43">
        <f t="shared" si="67"/>
        <v>-2.1445692694496629E-3</v>
      </c>
      <c r="R341" s="21">
        <f t="shared" si="77"/>
        <v>1.0044241732027328</v>
      </c>
      <c r="S341" s="21">
        <f t="shared" si="78"/>
        <v>6.6882311658931632</v>
      </c>
      <c r="T341" s="36">
        <f t="shared" si="68"/>
        <v>6.1342048655665504E-2</v>
      </c>
      <c r="U341" s="36">
        <f t="shared" si="69"/>
        <v>1.2730567834109419E-3</v>
      </c>
      <c r="V341" s="36">
        <f t="shared" si="70"/>
        <v>6.0068991872254562E-2</v>
      </c>
      <c r="Y341" s="34"/>
      <c r="Z341" s="34"/>
    </row>
    <row r="342" spans="1:26" x14ac:dyDescent="0.2">
      <c r="A342" s="1">
        <v>1898.1</v>
      </c>
      <c r="B342" s="58">
        <v>5.15</v>
      </c>
      <c r="C342" s="4">
        <v>0.19670000000000001</v>
      </c>
      <c r="D342" s="11">
        <v>0.34329999999999999</v>
      </c>
      <c r="E342" s="11">
        <v>6.6601933879999997</v>
      </c>
      <c r="F342" s="4">
        <f t="shared" si="75"/>
        <v>1898.7916666666415</v>
      </c>
      <c r="G342" s="21">
        <f>G333*3/12+G345*9/12</f>
        <v>3.1625000000000001</v>
      </c>
      <c r="H342" s="4">
        <f t="shared" si="71"/>
        <v>244.10677817993721</v>
      </c>
      <c r="I342" s="4">
        <f t="shared" si="72"/>
        <v>9.3234569452414853</v>
      </c>
      <c r="J342" s="30">
        <f t="shared" si="76"/>
        <v>1052.9187267200039</v>
      </c>
      <c r="K342" s="4">
        <f t="shared" si="73"/>
        <v>16.272205232849018</v>
      </c>
      <c r="L342" s="30">
        <f t="shared" si="74"/>
        <v>70.187766773393662</v>
      </c>
      <c r="M342" s="14">
        <f t="shared" si="65"/>
        <v>19.947199825773659</v>
      </c>
      <c r="N342" s="6"/>
      <c r="O342" s="7">
        <f t="shared" si="66"/>
        <v>24.627181229803416</v>
      </c>
      <c r="P342" s="7"/>
      <c r="Q342" s="43">
        <f t="shared" si="67"/>
        <v>-1.8673158147902089E-3</v>
      </c>
      <c r="R342" s="21">
        <f t="shared" si="77"/>
        <v>1.0044085585279816</v>
      </c>
      <c r="S342" s="21">
        <f t="shared" si="78"/>
        <v>6.7178210589909906</v>
      </c>
      <c r="T342" s="36">
        <f t="shared" si="68"/>
        <v>6.3829341572826603E-2</v>
      </c>
      <c r="U342" s="36">
        <f t="shared" si="69"/>
        <v>1.4172668657530529E-4</v>
      </c>
      <c r="V342" s="36">
        <f t="shared" si="70"/>
        <v>6.3687614886251298E-2</v>
      </c>
      <c r="Y342" s="34"/>
      <c r="Z342" s="34"/>
    </row>
    <row r="343" spans="1:26" x14ac:dyDescent="0.2">
      <c r="A343" s="1">
        <v>1898.11</v>
      </c>
      <c r="B343" s="58">
        <v>5.32</v>
      </c>
      <c r="C343" s="4">
        <v>0.1983</v>
      </c>
      <c r="D343" s="11">
        <v>0.34670000000000001</v>
      </c>
      <c r="E343" s="11">
        <v>6.6601933879999997</v>
      </c>
      <c r="F343" s="4">
        <f t="shared" si="75"/>
        <v>1898.8749999999748</v>
      </c>
      <c r="G343" s="21">
        <f>G333*2/12+G345*10/12</f>
        <v>3.1416666666666666</v>
      </c>
      <c r="H343" s="4">
        <f t="shared" si="71"/>
        <v>252.16467182859535</v>
      </c>
      <c r="I343" s="4">
        <f t="shared" si="72"/>
        <v>9.3992959442876796</v>
      </c>
      <c r="J343" s="30">
        <f t="shared" si="76"/>
        <v>1091.0538073998971</v>
      </c>
      <c r="K343" s="4">
        <f t="shared" si="73"/>
        <v>16.433363105822181</v>
      </c>
      <c r="L343" s="30">
        <f t="shared" si="74"/>
        <v>71.103074252921871</v>
      </c>
      <c r="M343" s="14">
        <f t="shared" si="65"/>
        <v>20.527416324811295</v>
      </c>
      <c r="N343" s="6"/>
      <c r="O343" s="7">
        <f t="shared" si="66"/>
        <v>25.319043685503754</v>
      </c>
      <c r="P343" s="7"/>
      <c r="Q343" s="43">
        <f t="shared" si="67"/>
        <v>-4.2081023515611812E-3</v>
      </c>
      <c r="R343" s="21">
        <f t="shared" si="77"/>
        <v>1.0043929462302907</v>
      </c>
      <c r="S343" s="21">
        <f t="shared" si="78"/>
        <v>6.74743696631006</v>
      </c>
      <c r="T343" s="36">
        <f t="shared" si="68"/>
        <v>6.6283648972159881E-2</v>
      </c>
      <c r="U343" s="36">
        <f t="shared" si="69"/>
        <v>-9.7686806646923863E-4</v>
      </c>
      <c r="V343" s="36">
        <f t="shared" si="70"/>
        <v>6.726051703862912E-2</v>
      </c>
      <c r="Y343" s="34"/>
      <c r="Z343" s="34"/>
    </row>
    <row r="344" spans="1:26" x14ac:dyDescent="0.2">
      <c r="A344" s="1">
        <v>1898.12</v>
      </c>
      <c r="B344" s="58">
        <v>5.65</v>
      </c>
      <c r="C344" s="4">
        <v>0.2</v>
      </c>
      <c r="D344" s="11">
        <v>0.35</v>
      </c>
      <c r="E344" s="11">
        <v>6.7553424790000003</v>
      </c>
      <c r="F344" s="4">
        <f t="shared" si="75"/>
        <v>1898.958333333308</v>
      </c>
      <c r="G344" s="21">
        <f>G333*1/12+G345*11/12</f>
        <v>3.1208333333333336</v>
      </c>
      <c r="H344" s="4">
        <f t="shared" si="71"/>
        <v>264.03440766248684</v>
      </c>
      <c r="I344" s="4">
        <f t="shared" si="72"/>
        <v>9.3463507137163493</v>
      </c>
      <c r="J344" s="30">
        <f t="shared" si="76"/>
        <v>1145.7811462268708</v>
      </c>
      <c r="K344" s="4">
        <f t="shared" si="73"/>
        <v>16.356113749003608</v>
      </c>
      <c r="L344" s="30">
        <f t="shared" si="74"/>
        <v>70.977593129098182</v>
      </c>
      <c r="M344" s="14">
        <f t="shared" si="65"/>
        <v>21.403631985448182</v>
      </c>
      <c r="N344" s="6"/>
      <c r="O344" s="7">
        <f t="shared" si="66"/>
        <v>26.371858460631401</v>
      </c>
      <c r="P344" s="7"/>
      <c r="Q344" s="43">
        <f t="shared" si="67"/>
        <v>-4.6050711802031047E-3</v>
      </c>
      <c r="R344" s="21">
        <f t="shared" si="77"/>
        <v>1.0043773363133697</v>
      </c>
      <c r="S344" s="21">
        <f t="shared" si="78"/>
        <v>6.6816228566601144</v>
      </c>
      <c r="T344" s="36">
        <f t="shared" si="68"/>
        <v>6.2723425576802327E-2</v>
      </c>
      <c r="U344" s="36">
        <f t="shared" si="69"/>
        <v>-6.6552271536934882E-4</v>
      </c>
      <c r="V344" s="36">
        <f t="shared" si="70"/>
        <v>6.3388948292171676E-2</v>
      </c>
      <c r="Y344" s="34"/>
      <c r="Z344" s="34"/>
    </row>
    <row r="345" spans="1:26" x14ac:dyDescent="0.2">
      <c r="A345" s="1">
        <v>1899.01</v>
      </c>
      <c r="B345" s="58">
        <v>6.08</v>
      </c>
      <c r="C345" s="4">
        <v>0.20080000000000001</v>
      </c>
      <c r="D345" s="11">
        <v>0.36080000000000001</v>
      </c>
      <c r="E345" s="11">
        <v>6.7553424790000003</v>
      </c>
      <c r="F345" s="4">
        <f t="shared" si="75"/>
        <v>1899.0416666666413</v>
      </c>
      <c r="G345" s="21">
        <v>3.1</v>
      </c>
      <c r="H345" s="4">
        <f t="shared" si="71"/>
        <v>284.12906169697698</v>
      </c>
      <c r="I345" s="4">
        <f t="shared" si="72"/>
        <v>9.3837361165712139</v>
      </c>
      <c r="J345" s="30">
        <f t="shared" si="76"/>
        <v>1236.3755941426971</v>
      </c>
      <c r="K345" s="4">
        <f t="shared" si="73"/>
        <v>16.860816687544293</v>
      </c>
      <c r="L345" s="30">
        <f t="shared" si="74"/>
        <v>73.369130652415322</v>
      </c>
      <c r="M345" s="14">
        <f t="shared" si="65"/>
        <v>22.932807416487186</v>
      </c>
      <c r="N345" s="6"/>
      <c r="O345" s="7">
        <f t="shared" si="66"/>
        <v>28.222949576087547</v>
      </c>
      <c r="P345" s="7"/>
      <c r="Q345" s="43">
        <f t="shared" si="67"/>
        <v>-4.0674292764648623E-3</v>
      </c>
      <c r="R345" s="21">
        <f t="shared" si="77"/>
        <v>1.0022280750454438</v>
      </c>
      <c r="S345" s="21">
        <f t="shared" si="78"/>
        <v>6.7108705670228135</v>
      </c>
      <c r="T345" s="36">
        <f t="shared" si="68"/>
        <v>5.6525293120711639E-2</v>
      </c>
      <c r="U345" s="36">
        <f t="shared" si="69"/>
        <v>3.4508758039986098E-4</v>
      </c>
      <c r="V345" s="36">
        <f t="shared" si="70"/>
        <v>5.6180205540311778E-2</v>
      </c>
      <c r="Y345" s="34"/>
      <c r="Z345" s="34"/>
    </row>
    <row r="346" spans="1:26" x14ac:dyDescent="0.2">
      <c r="A346" s="1">
        <v>1899.02</v>
      </c>
      <c r="B346" s="58">
        <v>6.31</v>
      </c>
      <c r="C346" s="4">
        <v>0.20169999999999999</v>
      </c>
      <c r="D346" s="11">
        <v>0.37169999999999997</v>
      </c>
      <c r="E346" s="11">
        <v>6.9456325620000001</v>
      </c>
      <c r="F346" s="4">
        <f t="shared" si="75"/>
        <v>1899.1249999999745</v>
      </c>
      <c r="G346" s="21">
        <f>G345*11/12+G357*1/12</f>
        <v>3.104166666666667</v>
      </c>
      <c r="H346" s="4">
        <f t="shared" si="71"/>
        <v>286.79858489755799</v>
      </c>
      <c r="I346" s="4">
        <f t="shared" si="72"/>
        <v>9.1675553999742405</v>
      </c>
      <c r="J346" s="30">
        <f t="shared" si="76"/>
        <v>1251.3162639004777</v>
      </c>
      <c r="K346" s="4">
        <f t="shared" si="73"/>
        <v>16.894300159496403</v>
      </c>
      <c r="L346" s="30">
        <f t="shared" si="74"/>
        <v>73.710658524850643</v>
      </c>
      <c r="M346" s="14">
        <f t="shared" si="65"/>
        <v>23.048117549980205</v>
      </c>
      <c r="N346" s="6"/>
      <c r="O346" s="7">
        <f t="shared" si="66"/>
        <v>28.325993069592656</v>
      </c>
      <c r="P346" s="7"/>
      <c r="Q346" s="43">
        <f t="shared" si="67"/>
        <v>-4.1025988703935479E-4</v>
      </c>
      <c r="R346" s="21">
        <f t="shared" si="77"/>
        <v>1.0022316173344918</v>
      </c>
      <c r="S346" s="21">
        <f t="shared" si="78"/>
        <v>6.5415549514418974</v>
      </c>
      <c r="T346" s="36">
        <f t="shared" si="68"/>
        <v>5.1479835829899345E-2</v>
      </c>
      <c r="U346" s="36">
        <f t="shared" si="69"/>
        <v>2.0539182052696781E-3</v>
      </c>
      <c r="V346" s="36">
        <f t="shared" si="70"/>
        <v>4.9425917624629667E-2</v>
      </c>
      <c r="Y346" s="34"/>
      <c r="Z346" s="34"/>
    </row>
    <row r="347" spans="1:26" x14ac:dyDescent="0.2">
      <c r="A347" s="1">
        <v>1899.03</v>
      </c>
      <c r="B347" s="58">
        <v>6.4</v>
      </c>
      <c r="C347" s="4">
        <v>0.20250000000000001</v>
      </c>
      <c r="D347" s="11">
        <v>0.38250000000000001</v>
      </c>
      <c r="E347" s="11">
        <v>6.9456325620000001</v>
      </c>
      <c r="F347" s="4">
        <f t="shared" si="75"/>
        <v>1899.2083333333078</v>
      </c>
      <c r="G347" s="21">
        <f>G345*10/12+G357*2/12</f>
        <v>3.1083333333333334</v>
      </c>
      <c r="H347" s="4">
        <f t="shared" si="71"/>
        <v>290.88921447612859</v>
      </c>
      <c r="I347" s="4">
        <f t="shared" si="72"/>
        <v>9.203916551783756</v>
      </c>
      <c r="J347" s="30">
        <f t="shared" si="76"/>
        <v>1272.510309178507</v>
      </c>
      <c r="K347" s="4">
        <f t="shared" si="73"/>
        <v>17.385175708924873</v>
      </c>
      <c r="L347" s="30">
        <f t="shared" si="74"/>
        <v>76.05237394699671</v>
      </c>
      <c r="M347" s="14">
        <f t="shared" si="65"/>
        <v>23.279682245508731</v>
      </c>
      <c r="N347" s="6"/>
      <c r="O347" s="7">
        <f t="shared" si="66"/>
        <v>28.570389684667109</v>
      </c>
      <c r="P347" s="7"/>
      <c r="Q347" s="43">
        <f t="shared" si="67"/>
        <v>3.1393768145792506E-4</v>
      </c>
      <c r="R347" s="21">
        <f t="shared" si="77"/>
        <v>1.0022351596044756</v>
      </c>
      <c r="S347" s="21">
        <f t="shared" si="78"/>
        <v>6.5561531988660651</v>
      </c>
      <c r="T347" s="36">
        <f t="shared" si="68"/>
        <v>5.1539949525162276E-2</v>
      </c>
      <c r="U347" s="36">
        <f t="shared" si="69"/>
        <v>2.0419155161419678E-3</v>
      </c>
      <c r="V347" s="36">
        <f t="shared" si="70"/>
        <v>4.9498034009020309E-2</v>
      </c>
      <c r="Y347" s="34"/>
      <c r="Z347" s="34"/>
    </row>
    <row r="348" spans="1:26" x14ac:dyDescent="0.2">
      <c r="A348" s="1">
        <v>1899.04</v>
      </c>
      <c r="B348" s="58">
        <v>6.48</v>
      </c>
      <c r="C348" s="4">
        <v>0.20330000000000001</v>
      </c>
      <c r="D348" s="11">
        <v>0.39329999999999998</v>
      </c>
      <c r="E348" s="11">
        <v>7.0407735540000003</v>
      </c>
      <c r="F348" s="4">
        <f t="shared" si="75"/>
        <v>1899.291666666641</v>
      </c>
      <c r="G348" s="21">
        <f>G345*9/12+G357*3/12</f>
        <v>3.1125000000000003</v>
      </c>
      <c r="H348" s="4">
        <f t="shared" si="71"/>
        <v>290.54544991548818</v>
      </c>
      <c r="I348" s="4">
        <f t="shared" si="72"/>
        <v>9.1154151184905459</v>
      </c>
      <c r="J348" s="30">
        <f t="shared" si="76"/>
        <v>1274.3294818012114</v>
      </c>
      <c r="K348" s="4">
        <f t="shared" si="73"/>
        <v>17.634494668481711</v>
      </c>
      <c r="L348" s="30">
        <f t="shared" si="74"/>
        <v>77.344719937101289</v>
      </c>
      <c r="M348" s="14">
        <f t="shared" si="65"/>
        <v>23.152421525686503</v>
      </c>
      <c r="N348" s="6"/>
      <c r="O348" s="7">
        <f t="shared" si="66"/>
        <v>28.371517887505831</v>
      </c>
      <c r="P348" s="7"/>
      <c r="Q348" s="43">
        <f t="shared" si="67"/>
        <v>1.8540732642901153E-3</v>
      </c>
      <c r="R348" s="21">
        <f t="shared" si="77"/>
        <v>1.0022387018554013</v>
      </c>
      <c r="S348" s="21">
        <f t="shared" si="78"/>
        <v>6.4820168448711808</v>
      </c>
      <c r="T348" s="36">
        <f t="shared" si="68"/>
        <v>5.4203418157947603E-2</v>
      </c>
      <c r="U348" s="36">
        <f t="shared" si="69"/>
        <v>1.3069980447215634E-3</v>
      </c>
      <c r="V348" s="36">
        <f t="shared" si="70"/>
        <v>5.2896420113226039E-2</v>
      </c>
      <c r="Y348" s="34"/>
      <c r="Z348" s="34"/>
    </row>
    <row r="349" spans="1:26" x14ac:dyDescent="0.2">
      <c r="A349" s="1">
        <v>1899.05</v>
      </c>
      <c r="B349" s="58">
        <v>6.21</v>
      </c>
      <c r="C349" s="4">
        <v>0.20419999999999999</v>
      </c>
      <c r="D349" s="11">
        <v>0.4042</v>
      </c>
      <c r="E349" s="11">
        <v>7.0407735540000003</v>
      </c>
      <c r="F349" s="4">
        <f t="shared" si="75"/>
        <v>1899.3749999999743</v>
      </c>
      <c r="G349" s="21">
        <f>G345*8/12+G357*4/12</f>
        <v>3.1166666666666671</v>
      </c>
      <c r="H349" s="4">
        <f t="shared" si="71"/>
        <v>278.43938950234281</v>
      </c>
      <c r="I349" s="4">
        <f t="shared" si="72"/>
        <v>9.1557686532010312</v>
      </c>
      <c r="J349" s="30">
        <f t="shared" si="76"/>
        <v>1224.5788459877838</v>
      </c>
      <c r="K349" s="4">
        <f t="shared" si="73"/>
        <v>18.123220811086465</v>
      </c>
      <c r="L349" s="30">
        <f t="shared" si="74"/>
        <v>79.706082052860253</v>
      </c>
      <c r="M349" s="14">
        <f t="shared" si="65"/>
        <v>22.091269360834197</v>
      </c>
      <c r="N349" s="6"/>
      <c r="O349" s="7">
        <f t="shared" si="66"/>
        <v>27.033363884659074</v>
      </c>
      <c r="P349" s="7"/>
      <c r="Q349" s="43">
        <f t="shared" si="67"/>
        <v>6.3341790783615556E-3</v>
      </c>
      <c r="R349" s="21">
        <f t="shared" si="77"/>
        <v>1.0022422440872751</v>
      </c>
      <c r="S349" s="21">
        <f t="shared" si="78"/>
        <v>6.4965281480085366</v>
      </c>
      <c r="T349" s="36">
        <f t="shared" si="68"/>
        <v>6.1171919402221997E-2</v>
      </c>
      <c r="U349" s="36">
        <f t="shared" si="69"/>
        <v>2.6983034043581711E-4</v>
      </c>
      <c r="V349" s="36">
        <f t="shared" si="70"/>
        <v>6.090208906178618E-2</v>
      </c>
      <c r="Y349" s="34"/>
      <c r="Z349" s="34"/>
    </row>
    <row r="350" spans="1:26" x14ac:dyDescent="0.2">
      <c r="A350" s="1">
        <v>1899.06</v>
      </c>
      <c r="B350" s="58">
        <v>6.07</v>
      </c>
      <c r="C350" s="4">
        <v>0.20499999999999999</v>
      </c>
      <c r="D350" s="11">
        <v>0.41499999999999998</v>
      </c>
      <c r="E350" s="11">
        <v>7.135922645</v>
      </c>
      <c r="F350" s="4">
        <f t="shared" si="75"/>
        <v>1899.4583333333076</v>
      </c>
      <c r="G350" s="21">
        <f>G345*7/12+G357*5/12</f>
        <v>3.1208333333333336</v>
      </c>
      <c r="H350" s="4">
        <f t="shared" si="71"/>
        <v>268.53321221785757</v>
      </c>
      <c r="I350" s="4">
        <f t="shared" si="72"/>
        <v>9.0690788310808568</v>
      </c>
      <c r="J350" s="30">
        <f t="shared" si="76"/>
        <v>1184.3352164503654</v>
      </c>
      <c r="K350" s="4">
        <f t="shared" si="73"/>
        <v>18.35935470682222</v>
      </c>
      <c r="L350" s="30">
        <f t="shared" si="74"/>
        <v>80.971847582685598</v>
      </c>
      <c r="M350" s="14">
        <f t="shared" si="65"/>
        <v>21.212091925046842</v>
      </c>
      <c r="N350" s="6"/>
      <c r="O350" s="7">
        <f t="shared" si="66"/>
        <v>25.920743190931262</v>
      </c>
      <c r="P350" s="7"/>
      <c r="Q350" s="43">
        <f t="shared" si="67"/>
        <v>9.5015040646232798E-3</v>
      </c>
      <c r="R350" s="21">
        <f t="shared" si="77"/>
        <v>1.0022457863001029</v>
      </c>
      <c r="S350" s="21">
        <f t="shared" si="78"/>
        <v>6.4242771973588084</v>
      </c>
      <c r="T350" s="36">
        <f t="shared" si="68"/>
        <v>6.5886016176859963E-2</v>
      </c>
      <c r="U350" s="36">
        <f t="shared" si="69"/>
        <v>5.8712992494980298E-4</v>
      </c>
      <c r="V350" s="36">
        <f t="shared" si="70"/>
        <v>6.529888625191016E-2</v>
      </c>
      <c r="Y350" s="34"/>
      <c r="Z350" s="34"/>
    </row>
    <row r="351" spans="1:26" x14ac:dyDescent="0.2">
      <c r="A351" s="1">
        <v>1899.07</v>
      </c>
      <c r="B351" s="58">
        <v>6.28</v>
      </c>
      <c r="C351" s="4">
        <v>0.20580000000000001</v>
      </c>
      <c r="D351" s="11">
        <v>0.42580000000000001</v>
      </c>
      <c r="E351" s="11">
        <v>7.2310717359999996</v>
      </c>
      <c r="F351" s="4">
        <f t="shared" si="75"/>
        <v>1899.5416666666408</v>
      </c>
      <c r="G351" s="21">
        <f>G345*6/12+G357*6/12</f>
        <v>3.125</v>
      </c>
      <c r="H351" s="4">
        <f t="shared" si="71"/>
        <v>274.1677848568367</v>
      </c>
      <c r="I351" s="4">
        <f t="shared" si="72"/>
        <v>8.9846704018371</v>
      </c>
      <c r="J351" s="30">
        <f t="shared" si="76"/>
        <v>1212.4880144127094</v>
      </c>
      <c r="K351" s="4">
        <f t="shared" si="73"/>
        <v>18.589274329942846</v>
      </c>
      <c r="L351" s="30">
        <f t="shared" si="74"/>
        <v>82.209776518619691</v>
      </c>
      <c r="M351" s="14">
        <f t="shared" si="65"/>
        <v>21.561425634523136</v>
      </c>
      <c r="N351" s="6"/>
      <c r="O351" s="7">
        <f t="shared" si="66"/>
        <v>26.307639638375701</v>
      </c>
      <c r="P351" s="7"/>
      <c r="Q351" s="43">
        <f t="shared" si="67"/>
        <v>1.0012959005826098E-2</v>
      </c>
      <c r="R351" s="21">
        <f t="shared" si="77"/>
        <v>1.0022493284938903</v>
      </c>
      <c r="S351" s="21">
        <f t="shared" si="78"/>
        <v>6.3539819151473722</v>
      </c>
      <c r="T351" s="36">
        <f t="shared" si="68"/>
        <v>6.5271635972098618E-2</v>
      </c>
      <c r="U351" s="36">
        <f t="shared" si="69"/>
        <v>1.904345402575558E-3</v>
      </c>
      <c r="V351" s="36">
        <f t="shared" si="70"/>
        <v>6.336729056952306E-2</v>
      </c>
      <c r="Y351" s="34"/>
      <c r="Z351" s="34"/>
    </row>
    <row r="352" spans="1:26" x14ac:dyDescent="0.2">
      <c r="A352" s="1">
        <v>1899.08</v>
      </c>
      <c r="B352" s="58">
        <v>6.44</v>
      </c>
      <c r="C352" s="4">
        <v>0.20669999999999999</v>
      </c>
      <c r="D352" s="11">
        <v>0.43669999999999998</v>
      </c>
      <c r="E352" s="11">
        <v>7.3262127269999997</v>
      </c>
      <c r="F352" s="4">
        <f t="shared" si="75"/>
        <v>1899.6249999999741</v>
      </c>
      <c r="G352" s="21">
        <f>G345*5/12+G357*7/12</f>
        <v>3.1291666666666669</v>
      </c>
      <c r="H352" s="4">
        <f t="shared" si="71"/>
        <v>277.50179195690731</v>
      </c>
      <c r="I352" s="4">
        <f t="shared" si="72"/>
        <v>8.9067733536479405</v>
      </c>
      <c r="J352" s="30">
        <f t="shared" si="76"/>
        <v>1230.5148952133927</v>
      </c>
      <c r="K352" s="4">
        <f t="shared" si="73"/>
        <v>18.8175516378232</v>
      </c>
      <c r="L352" s="30">
        <f t="shared" si="74"/>
        <v>83.441902909889521</v>
      </c>
      <c r="M352" s="14">
        <f t="shared" si="65"/>
        <v>21.726237373055461</v>
      </c>
      <c r="N352" s="6"/>
      <c r="O352" s="7">
        <f t="shared" si="66"/>
        <v>26.466629854714547</v>
      </c>
      <c r="P352" s="7"/>
      <c r="Q352" s="43">
        <f t="shared" si="67"/>
        <v>1.0920774676827748E-2</v>
      </c>
      <c r="R352" s="21">
        <f t="shared" si="77"/>
        <v>1.0022528706686431</v>
      </c>
      <c r="S352" s="21">
        <f t="shared" si="78"/>
        <v>6.2855732727655296</v>
      </c>
      <c r="T352" s="36">
        <f t="shared" si="68"/>
        <v>6.554163428520865E-2</v>
      </c>
      <c r="U352" s="36">
        <f t="shared" si="69"/>
        <v>2.1986043489110596E-3</v>
      </c>
      <c r="V352" s="36">
        <f t="shared" si="70"/>
        <v>6.334302993629759E-2</v>
      </c>
      <c r="Y352" s="34"/>
      <c r="Z352" s="34"/>
    </row>
    <row r="353" spans="1:26" x14ac:dyDescent="0.2">
      <c r="A353" s="1">
        <v>1899.09</v>
      </c>
      <c r="B353" s="58">
        <v>6.37</v>
      </c>
      <c r="C353" s="4">
        <v>0.20749999999999999</v>
      </c>
      <c r="D353" s="11">
        <v>0.44750000000000001</v>
      </c>
      <c r="E353" s="11">
        <v>7.6116519010000001</v>
      </c>
      <c r="F353" s="4">
        <f t="shared" si="75"/>
        <v>1899.7083333333073</v>
      </c>
      <c r="G353" s="21">
        <f>G345*4/12+G357*8/12</f>
        <v>3.1333333333333337</v>
      </c>
      <c r="H353" s="4">
        <f t="shared" si="71"/>
        <v>264.19218274233066</v>
      </c>
      <c r="I353" s="4">
        <f t="shared" si="72"/>
        <v>8.6059462981214452</v>
      </c>
      <c r="J353" s="30">
        <f t="shared" si="76"/>
        <v>1174.6767201882919</v>
      </c>
      <c r="K353" s="4">
        <f t="shared" si="73"/>
        <v>18.559811895948659</v>
      </c>
      <c r="L353" s="30">
        <f t="shared" si="74"/>
        <v>82.522422650590357</v>
      </c>
      <c r="M353" s="14">
        <f t="shared" si="65"/>
        <v>20.591140514113789</v>
      </c>
      <c r="N353" s="6"/>
      <c r="O353" s="7">
        <f t="shared" si="66"/>
        <v>25.044683828420087</v>
      </c>
      <c r="P353" s="7"/>
      <c r="Q353" s="43">
        <f t="shared" si="67"/>
        <v>1.5989821882392653E-2</v>
      </c>
      <c r="R353" s="21">
        <f t="shared" si="77"/>
        <v>1.0022564128243681</v>
      </c>
      <c r="S353" s="21">
        <f t="shared" si="78"/>
        <v>6.0634919930596602</v>
      </c>
      <c r="T353" s="36">
        <f t="shared" si="68"/>
        <v>6.9918037014519818E-2</v>
      </c>
      <c r="U353" s="36">
        <f t="shared" si="69"/>
        <v>5.0290517871944829E-3</v>
      </c>
      <c r="V353" s="36">
        <f t="shared" si="70"/>
        <v>6.4888985227325335E-2</v>
      </c>
      <c r="Y353" s="34"/>
      <c r="Z353" s="34"/>
    </row>
    <row r="354" spans="1:26" x14ac:dyDescent="0.2">
      <c r="A354" s="1">
        <v>1899.1</v>
      </c>
      <c r="B354" s="58">
        <v>6.34</v>
      </c>
      <c r="C354" s="4">
        <v>0.20830000000000001</v>
      </c>
      <c r="D354" s="11">
        <v>0.45829999999999999</v>
      </c>
      <c r="E354" s="11">
        <v>7.7067928930000003</v>
      </c>
      <c r="F354" s="4">
        <f t="shared" si="75"/>
        <v>1899.7916666666406</v>
      </c>
      <c r="G354" s="21">
        <f>G345*3/12+G357*9/12</f>
        <v>3.1374999999999997</v>
      </c>
      <c r="H354" s="4">
        <f t="shared" si="71"/>
        <v>259.70183548307278</v>
      </c>
      <c r="I354" s="4">
        <f t="shared" si="72"/>
        <v>8.5324751310921236</v>
      </c>
      <c r="J354" s="30">
        <f t="shared" si="76"/>
        <v>1157.872798564181</v>
      </c>
      <c r="K354" s="4">
        <f t="shared" si="73"/>
        <v>18.773083785787421</v>
      </c>
      <c r="L354" s="30">
        <f t="shared" si="74"/>
        <v>83.699227694316107</v>
      </c>
      <c r="M354" s="14">
        <f t="shared" si="65"/>
        <v>20.153713460686621</v>
      </c>
      <c r="N354" s="6"/>
      <c r="O354" s="7">
        <f t="shared" si="66"/>
        <v>24.476723296282394</v>
      </c>
      <c r="P354" s="7"/>
      <c r="Q354" s="43">
        <f t="shared" si="67"/>
        <v>1.8243647300442999E-2</v>
      </c>
      <c r="R354" s="21">
        <f t="shared" si="77"/>
        <v>1.0022599549610702</v>
      </c>
      <c r="S354" s="21">
        <f t="shared" si="78"/>
        <v>6.0021505246741382</v>
      </c>
      <c r="T354" s="36">
        <f t="shared" si="68"/>
        <v>7.0157410592571967E-2</v>
      </c>
      <c r="U354" s="36">
        <f t="shared" si="69"/>
        <v>4.2998456729295143E-3</v>
      </c>
      <c r="V354" s="36">
        <f t="shared" si="70"/>
        <v>6.5857564919642453E-2</v>
      </c>
      <c r="Y354" s="34"/>
      <c r="Z354" s="34"/>
    </row>
    <row r="355" spans="1:26" x14ac:dyDescent="0.2">
      <c r="A355" s="1">
        <v>1899.11</v>
      </c>
      <c r="B355" s="58">
        <v>6.46</v>
      </c>
      <c r="C355" s="4">
        <v>0.2092</v>
      </c>
      <c r="D355" s="11">
        <v>0.46920000000000001</v>
      </c>
      <c r="E355" s="11">
        <v>7.8019419829999999</v>
      </c>
      <c r="F355" s="4">
        <f t="shared" si="75"/>
        <v>1899.8749999999739</v>
      </c>
      <c r="G355" s="21">
        <f>G345*2/12+G357*10/12</f>
        <v>3.1416666666666666</v>
      </c>
      <c r="H355" s="4">
        <f t="shared" si="71"/>
        <v>261.39016983766777</v>
      </c>
      <c r="I355" s="4">
        <f t="shared" si="72"/>
        <v>8.4648333637832973</v>
      </c>
      <c r="J355" s="30">
        <f t="shared" si="76"/>
        <v>1168.5452033635927</v>
      </c>
      <c r="K355" s="4">
        <f t="shared" si="73"/>
        <v>18.985180756630605</v>
      </c>
      <c r="L355" s="30">
        <f t="shared" si="74"/>
        <v>84.873283191671462</v>
      </c>
      <c r="M355" s="14">
        <f t="shared" si="65"/>
        <v>20.196457520802301</v>
      </c>
      <c r="N355" s="6"/>
      <c r="O355" s="7">
        <f t="shared" si="66"/>
        <v>24.491414148182638</v>
      </c>
      <c r="P355" s="7"/>
      <c r="Q355" s="43">
        <f t="shared" si="67"/>
        <v>1.9324774289488651E-2</v>
      </c>
      <c r="R355" s="21">
        <f t="shared" si="77"/>
        <v>1.0022634970787563</v>
      </c>
      <c r="S355" s="21">
        <f t="shared" si="78"/>
        <v>5.9423500702758778</v>
      </c>
      <c r="T355" s="36">
        <f t="shared" si="68"/>
        <v>6.800107284532686E-2</v>
      </c>
      <c r="U355" s="36">
        <f t="shared" si="69"/>
        <v>4.555627479092772E-3</v>
      </c>
      <c r="V355" s="36">
        <f t="shared" si="70"/>
        <v>6.3445445366234088E-2</v>
      </c>
      <c r="Y355" s="34"/>
      <c r="Z355" s="34"/>
    </row>
    <row r="356" spans="1:26" x14ac:dyDescent="0.2">
      <c r="A356" s="1">
        <v>1899.12</v>
      </c>
      <c r="B356" s="58">
        <v>6.02</v>
      </c>
      <c r="C356" s="4">
        <v>0.21</v>
      </c>
      <c r="D356" s="11">
        <v>0.48</v>
      </c>
      <c r="E356" s="11">
        <v>7.8970910740000004</v>
      </c>
      <c r="F356" s="4">
        <f t="shared" si="75"/>
        <v>1899.9583333333071</v>
      </c>
      <c r="G356" s="21">
        <f>G345*1/12+G357*11/12</f>
        <v>3.145833333333333</v>
      </c>
      <c r="H356" s="4">
        <f t="shared" si="71"/>
        <v>240.65162250147304</v>
      </c>
      <c r="I356" s="4">
        <f t="shared" si="72"/>
        <v>8.3948240407490591</v>
      </c>
      <c r="J356" s="30">
        <f t="shared" si="76"/>
        <v>1078.9609148069239</v>
      </c>
      <c r="K356" s="4">
        <f t="shared" si="73"/>
        <v>19.188169235997851</v>
      </c>
      <c r="L356" s="30">
        <f t="shared" si="74"/>
        <v>86.030106164007222</v>
      </c>
      <c r="M356" s="14">
        <f t="shared" si="65"/>
        <v>18.512649643600206</v>
      </c>
      <c r="N356" s="6"/>
      <c r="O356" s="7">
        <f t="shared" si="66"/>
        <v>22.419855109110475</v>
      </c>
      <c r="P356" s="7"/>
      <c r="Q356" s="43">
        <f t="shared" si="67"/>
        <v>2.3771700547836908E-2</v>
      </c>
      <c r="R356" s="21">
        <f t="shared" si="77"/>
        <v>1.0022670391774313</v>
      </c>
      <c r="S356" s="21">
        <f t="shared" si="78"/>
        <v>5.884041353198449</v>
      </c>
      <c r="T356" s="36">
        <f t="shared" si="68"/>
        <v>7.7167551102330645E-2</v>
      </c>
      <c r="U356" s="36">
        <f t="shared" si="69"/>
        <v>4.8065722079799755E-3</v>
      </c>
      <c r="V356" s="36">
        <f t="shared" si="70"/>
        <v>7.2360978894350669E-2</v>
      </c>
      <c r="Y356" s="34"/>
      <c r="Z356" s="34"/>
    </row>
    <row r="357" spans="1:26" x14ac:dyDescent="0.2">
      <c r="A357" s="1">
        <v>1900.01</v>
      </c>
      <c r="B357" s="58">
        <v>6.1</v>
      </c>
      <c r="C357" s="4">
        <v>0.2175</v>
      </c>
      <c r="D357" s="11">
        <v>0.48</v>
      </c>
      <c r="E357" s="11">
        <v>7.8970910740000004</v>
      </c>
      <c r="F357" s="4">
        <f t="shared" si="75"/>
        <v>1900.0416666666404</v>
      </c>
      <c r="G357" s="21">
        <v>3.15</v>
      </c>
      <c r="H357" s="4">
        <f t="shared" si="71"/>
        <v>243.84965070747268</v>
      </c>
      <c r="I357" s="4">
        <f t="shared" si="72"/>
        <v>8.6946391850615257</v>
      </c>
      <c r="J357" s="30">
        <f t="shared" si="76"/>
        <v>1096.5477984888889</v>
      </c>
      <c r="K357" s="4">
        <f t="shared" si="73"/>
        <v>19.188169235997851</v>
      </c>
      <c r="L357" s="30">
        <f t="shared" si="74"/>
        <v>86.285728405683059</v>
      </c>
      <c r="M357" s="14">
        <f t="shared" si="65"/>
        <v>18.674275362444785</v>
      </c>
      <c r="N357" s="6"/>
      <c r="O357" s="7">
        <f t="shared" si="66"/>
        <v>22.587334824329027</v>
      </c>
      <c r="P357" s="7"/>
      <c r="Q357" s="43">
        <f t="shared" si="67"/>
        <v>2.5737811567035203E-2</v>
      </c>
      <c r="R357" s="21">
        <f t="shared" si="77"/>
        <v>1.0029795584767995</v>
      </c>
      <c r="S357" s="21">
        <f t="shared" si="78"/>
        <v>5.8973807054677758</v>
      </c>
      <c r="T357" s="36">
        <f t="shared" si="68"/>
        <v>7.4527842689817936E-2</v>
      </c>
      <c r="U357" s="36">
        <f t="shared" si="69"/>
        <v>5.7642284691359347E-3</v>
      </c>
      <c r="V357" s="36">
        <f t="shared" si="70"/>
        <v>6.8763614220682001E-2</v>
      </c>
      <c r="Y357" s="34"/>
      <c r="Z357" s="34"/>
    </row>
    <row r="358" spans="1:26" x14ac:dyDescent="0.2">
      <c r="A358" s="1">
        <v>1900.02</v>
      </c>
      <c r="B358" s="58">
        <v>6.21</v>
      </c>
      <c r="C358" s="4">
        <v>0.22500000000000001</v>
      </c>
      <c r="D358" s="11">
        <v>0.48</v>
      </c>
      <c r="E358" s="11">
        <v>7.9922320659999997</v>
      </c>
      <c r="F358" s="4">
        <f t="shared" si="75"/>
        <v>1900.1249999999736</v>
      </c>
      <c r="G358" s="21">
        <f>G357*11/12+G369*1/12</f>
        <v>3.145833333333333</v>
      </c>
      <c r="H358" s="4">
        <f t="shared" si="71"/>
        <v>245.29176252775747</v>
      </c>
      <c r="I358" s="4">
        <f t="shared" si="72"/>
        <v>8.8873827002810692</v>
      </c>
      <c r="J358" s="30">
        <f t="shared" si="76"/>
        <v>1106.3631274397028</v>
      </c>
      <c r="K358" s="4">
        <f t="shared" si="73"/>
        <v>18.95974976059961</v>
      </c>
      <c r="L358" s="30">
        <f t="shared" si="74"/>
        <v>85.51599052674031</v>
      </c>
      <c r="M358" s="14">
        <f t="shared" si="65"/>
        <v>18.703797417251444</v>
      </c>
      <c r="N358" s="6"/>
      <c r="O358" s="7">
        <f t="shared" si="66"/>
        <v>22.595749104853368</v>
      </c>
      <c r="P358" s="7"/>
      <c r="Q358" s="43">
        <f t="shared" si="67"/>
        <v>2.6897652963089248E-2</v>
      </c>
      <c r="R358" s="21">
        <f t="shared" si="77"/>
        <v>1.0029761561500405</v>
      </c>
      <c r="S358" s="21">
        <f t="shared" si="78"/>
        <v>5.8445396223784236</v>
      </c>
      <c r="T358" s="36">
        <f t="shared" si="68"/>
        <v>7.0080891324745709E-2</v>
      </c>
      <c r="U358" s="36">
        <f t="shared" si="69"/>
        <v>6.9493349328253462E-3</v>
      </c>
      <c r="V358" s="36">
        <f t="shared" si="70"/>
        <v>6.3131556391920363E-2</v>
      </c>
      <c r="Y358" s="34"/>
      <c r="Z358" s="34"/>
    </row>
    <row r="359" spans="1:26" x14ac:dyDescent="0.2">
      <c r="A359" s="1">
        <v>1900.03</v>
      </c>
      <c r="B359" s="58">
        <v>6.26</v>
      </c>
      <c r="C359" s="4">
        <v>0.23250000000000001</v>
      </c>
      <c r="D359" s="11">
        <v>0.48</v>
      </c>
      <c r="E359" s="11">
        <v>7.9922320659999997</v>
      </c>
      <c r="F359" s="4">
        <f t="shared" si="75"/>
        <v>1900.2083333333069</v>
      </c>
      <c r="G359" s="21">
        <f>G357*10/12+G369*2/12</f>
        <v>3.1416666666666666</v>
      </c>
      <c r="H359" s="4">
        <f t="shared" si="71"/>
        <v>247.26673646115327</v>
      </c>
      <c r="I359" s="4">
        <f t="shared" si="72"/>
        <v>9.1836287902904381</v>
      </c>
      <c r="J359" s="30">
        <f t="shared" si="76"/>
        <v>1118.7228604455206</v>
      </c>
      <c r="K359" s="4">
        <f t="shared" si="73"/>
        <v>18.95974976059961</v>
      </c>
      <c r="L359" s="30">
        <f t="shared" si="74"/>
        <v>85.780666615630977</v>
      </c>
      <c r="M359" s="14">
        <f t="shared" si="65"/>
        <v>18.775793421238379</v>
      </c>
      <c r="N359" s="6"/>
      <c r="O359" s="7">
        <f t="shared" si="66"/>
        <v>22.658551692872017</v>
      </c>
      <c r="P359" s="7"/>
      <c r="Q359" s="43">
        <f t="shared" si="67"/>
        <v>2.6734307147491372E-2</v>
      </c>
      <c r="R359" s="21">
        <f t="shared" si="77"/>
        <v>1.0029727538422986</v>
      </c>
      <c r="S359" s="21">
        <f t="shared" si="78"/>
        <v>5.8619338849197211</v>
      </c>
      <c r="T359" s="36">
        <f t="shared" si="68"/>
        <v>6.9864224187602852E-2</v>
      </c>
      <c r="U359" s="36">
        <f t="shared" si="69"/>
        <v>5.014324075594212E-3</v>
      </c>
      <c r="V359" s="36">
        <f t="shared" si="70"/>
        <v>6.484990011200864E-2</v>
      </c>
      <c r="Y359" s="34"/>
      <c r="Z359" s="34"/>
    </row>
    <row r="360" spans="1:26" x14ac:dyDescent="0.2">
      <c r="A360" s="1">
        <v>1900.04</v>
      </c>
      <c r="B360" s="58">
        <v>6.34</v>
      </c>
      <c r="C360" s="4">
        <v>0.24</v>
      </c>
      <c r="D360" s="11">
        <v>0.48</v>
      </c>
      <c r="E360" s="11">
        <v>7.9922320659999997</v>
      </c>
      <c r="F360" s="4">
        <f t="shared" si="75"/>
        <v>1900.2916666666401</v>
      </c>
      <c r="G360" s="21">
        <f>G357*9/12+G369*3/12</f>
        <v>3.1374999999999997</v>
      </c>
      <c r="H360" s="4">
        <f t="shared" si="71"/>
        <v>250.42669475458655</v>
      </c>
      <c r="I360" s="4">
        <f t="shared" si="72"/>
        <v>9.4798748802998052</v>
      </c>
      <c r="J360" s="30">
        <f t="shared" si="76"/>
        <v>1136.5938326571104</v>
      </c>
      <c r="K360" s="4">
        <f t="shared" si="73"/>
        <v>18.95974976059961</v>
      </c>
      <c r="L360" s="30">
        <f t="shared" si="74"/>
        <v>86.051268087604569</v>
      </c>
      <c r="M360" s="14">
        <f t="shared" si="65"/>
        <v>18.936402033322739</v>
      </c>
      <c r="N360" s="6"/>
      <c r="O360" s="7">
        <f t="shared" si="66"/>
        <v>22.830122957226404</v>
      </c>
      <c r="P360" s="7"/>
      <c r="Q360" s="43">
        <f t="shared" si="67"/>
        <v>2.6324249917931516E-2</v>
      </c>
      <c r="R360" s="21">
        <f t="shared" si="77"/>
        <v>1.0029693515535789</v>
      </c>
      <c r="S360" s="21">
        <f t="shared" si="78"/>
        <v>5.879359971399416</v>
      </c>
      <c r="T360" s="36">
        <f t="shared" si="68"/>
        <v>6.4977501499694501E-2</v>
      </c>
      <c r="U360" s="36">
        <f t="shared" si="69"/>
        <v>4.0525486625320184E-3</v>
      </c>
      <c r="V360" s="36">
        <f t="shared" si="70"/>
        <v>6.0924952837162483E-2</v>
      </c>
      <c r="Y360" s="34"/>
      <c r="Z360" s="34"/>
    </row>
    <row r="361" spans="1:26" x14ac:dyDescent="0.2">
      <c r="A361" s="1">
        <v>1900.05</v>
      </c>
      <c r="B361" s="58">
        <v>6.04</v>
      </c>
      <c r="C361" s="4">
        <v>0.2475</v>
      </c>
      <c r="D361" s="11">
        <v>0.48</v>
      </c>
      <c r="E361" s="11">
        <v>7.8019419829999999</v>
      </c>
      <c r="F361" s="4">
        <f t="shared" si="75"/>
        <v>1900.3749999999734</v>
      </c>
      <c r="G361" s="21">
        <f>G357*8/12+G369*4/12</f>
        <v>3.1333333333333337</v>
      </c>
      <c r="H361" s="4">
        <f t="shared" si="71"/>
        <v>244.39576251076056</v>
      </c>
      <c r="I361" s="4">
        <f t="shared" si="72"/>
        <v>10.014561460498882</v>
      </c>
      <c r="J361" s="30">
        <f t="shared" si="76"/>
        <v>1113.009367484327</v>
      </c>
      <c r="K361" s="4">
        <f t="shared" si="73"/>
        <v>19.422179802179649</v>
      </c>
      <c r="L361" s="30">
        <f t="shared" si="74"/>
        <v>88.451075561668375</v>
      </c>
      <c r="M361" s="14">
        <f t="shared" si="65"/>
        <v>18.403197016950415</v>
      </c>
      <c r="N361" s="6"/>
      <c r="O361" s="7">
        <f t="shared" si="66"/>
        <v>22.172115694151739</v>
      </c>
      <c r="P361" s="7"/>
      <c r="Q361" s="43">
        <f t="shared" si="67"/>
        <v>2.4232858651637657E-2</v>
      </c>
      <c r="R361" s="21">
        <f t="shared" si="77"/>
        <v>1.0029659492838876</v>
      </c>
      <c r="S361" s="21">
        <f t="shared" si="78"/>
        <v>6.040641788323442</v>
      </c>
      <c r="T361" s="36">
        <f t="shared" si="68"/>
        <v>6.7875138801264834E-2</v>
      </c>
      <c r="U361" s="36">
        <f t="shared" si="69"/>
        <v>3.509766605165332E-3</v>
      </c>
      <c r="V361" s="36">
        <f t="shared" si="70"/>
        <v>6.4365372196099502E-2</v>
      </c>
      <c r="Y361" s="34"/>
      <c r="Z361" s="34"/>
    </row>
    <row r="362" spans="1:26" x14ac:dyDescent="0.2">
      <c r="A362" s="1">
        <v>1900.06</v>
      </c>
      <c r="B362" s="58">
        <v>5.86</v>
      </c>
      <c r="C362" s="4">
        <v>0.255</v>
      </c>
      <c r="D362" s="11">
        <v>0.48</v>
      </c>
      <c r="E362" s="11">
        <v>7.7067928930000003</v>
      </c>
      <c r="F362" s="4">
        <f t="shared" si="75"/>
        <v>1900.4583333333067</v>
      </c>
      <c r="G362" s="21">
        <f>G357*7/12+G369*5/12</f>
        <v>3.1291666666666669</v>
      </c>
      <c r="H362" s="4">
        <f t="shared" si="71"/>
        <v>240.03986686605782</v>
      </c>
      <c r="I362" s="4">
        <f t="shared" si="72"/>
        <v>10.445420827789205</v>
      </c>
      <c r="J362" s="30">
        <f t="shared" si="76"/>
        <v>1097.1362128896476</v>
      </c>
      <c r="K362" s="4">
        <f t="shared" si="73"/>
        <v>19.661968617014971</v>
      </c>
      <c r="L362" s="30">
        <f t="shared" si="74"/>
        <v>89.867812659902853</v>
      </c>
      <c r="M362" s="14">
        <f t="shared" si="65"/>
        <v>17.992711584303983</v>
      </c>
      <c r="N362" s="6"/>
      <c r="O362" s="7">
        <f t="shared" si="66"/>
        <v>21.667091326067705</v>
      </c>
      <c r="P362" s="7"/>
      <c r="Q362" s="43">
        <f t="shared" si="67"/>
        <v>2.4286393111291098E-2</v>
      </c>
      <c r="R362" s="21">
        <f t="shared" si="77"/>
        <v>1.0029625470332306</v>
      </c>
      <c r="S362" s="21">
        <f t="shared" si="78"/>
        <v>6.1333577886333934</v>
      </c>
      <c r="T362" s="36">
        <f t="shared" si="68"/>
        <v>6.5611536216921396E-2</v>
      </c>
      <c r="U362" s="36">
        <f t="shared" si="69"/>
        <v>3.2222961753032298E-3</v>
      </c>
      <c r="V362" s="36">
        <f t="shared" si="70"/>
        <v>6.2389240041618166E-2</v>
      </c>
      <c r="Y362" s="34"/>
      <c r="Z362" s="34"/>
    </row>
    <row r="363" spans="1:26" x14ac:dyDescent="0.2">
      <c r="A363" s="1">
        <v>1900.07</v>
      </c>
      <c r="B363" s="58">
        <v>5.86</v>
      </c>
      <c r="C363" s="4">
        <v>0.26250000000000001</v>
      </c>
      <c r="D363" s="11">
        <v>0.48</v>
      </c>
      <c r="E363" s="11">
        <v>7.8019419829999999</v>
      </c>
      <c r="F363" s="4">
        <f t="shared" si="75"/>
        <v>1900.5416666666399</v>
      </c>
      <c r="G363" s="21">
        <f>G357*6/12+G369*6/12</f>
        <v>3.125</v>
      </c>
      <c r="H363" s="4">
        <f t="shared" si="71"/>
        <v>237.11244508494323</v>
      </c>
      <c r="I363" s="4">
        <f t="shared" si="72"/>
        <v>10.621504579316996</v>
      </c>
      <c r="J363" s="30">
        <f t="shared" si="76"/>
        <v>1087.8016079067129</v>
      </c>
      <c r="K363" s="4">
        <f t="shared" si="73"/>
        <v>19.422179802179649</v>
      </c>
      <c r="L363" s="30">
        <f t="shared" si="74"/>
        <v>89.103203378024261</v>
      </c>
      <c r="M363" s="14">
        <f t="shared" si="65"/>
        <v>17.689545468952804</v>
      </c>
      <c r="N363" s="6"/>
      <c r="O363" s="7">
        <f t="shared" si="66"/>
        <v>21.293889709957163</v>
      </c>
      <c r="P363" s="7"/>
      <c r="Q363" s="43">
        <f t="shared" si="67"/>
        <v>2.6508372245072735E-2</v>
      </c>
      <c r="R363" s="21">
        <f t="shared" si="77"/>
        <v>1.0029591448016137</v>
      </c>
      <c r="S363" s="21">
        <f t="shared" si="78"/>
        <v>6.0765067886138704</v>
      </c>
      <c r="T363" s="36">
        <f t="shared" si="68"/>
        <v>6.1471772979990513E-2</v>
      </c>
      <c r="U363" s="36">
        <f t="shared" si="69"/>
        <v>4.4382347403240097E-3</v>
      </c>
      <c r="V363" s="36">
        <f t="shared" si="70"/>
        <v>5.7033538239666504E-2</v>
      </c>
      <c r="Y363" s="34"/>
      <c r="Z363" s="34"/>
    </row>
    <row r="364" spans="1:26" x14ac:dyDescent="0.2">
      <c r="A364" s="1">
        <v>1900.08</v>
      </c>
      <c r="B364" s="58">
        <v>5.94</v>
      </c>
      <c r="C364" s="4">
        <v>0.27</v>
      </c>
      <c r="D364" s="11">
        <v>0.48</v>
      </c>
      <c r="E364" s="11">
        <v>7.7067928930000003</v>
      </c>
      <c r="F364" s="4">
        <f t="shared" si="75"/>
        <v>1900.6249999999732</v>
      </c>
      <c r="G364" s="21">
        <f>G357*5/12+G369*7/12</f>
        <v>3.1208333333333336</v>
      </c>
      <c r="H364" s="4">
        <f t="shared" si="71"/>
        <v>243.31686163556031</v>
      </c>
      <c r="I364" s="4">
        <f t="shared" si="72"/>
        <v>11.059857347070924</v>
      </c>
      <c r="J364" s="30">
        <f t="shared" si="76"/>
        <v>1120.493910698134</v>
      </c>
      <c r="K364" s="4">
        <f t="shared" si="73"/>
        <v>19.661968617014971</v>
      </c>
      <c r="L364" s="30">
        <f t="shared" si="74"/>
        <v>90.544962480657261</v>
      </c>
      <c r="M364" s="14">
        <f t="shared" si="65"/>
        <v>18.069614666784194</v>
      </c>
      <c r="N364" s="6"/>
      <c r="O364" s="7">
        <f t="shared" si="66"/>
        <v>21.745469843487967</v>
      </c>
      <c r="P364" s="7"/>
      <c r="Q364" s="43">
        <f t="shared" si="67"/>
        <v>2.0503000596817943E-2</v>
      </c>
      <c r="R364" s="21">
        <f t="shared" si="77"/>
        <v>1.002955742589043</v>
      </c>
      <c r="S364" s="21">
        <f t="shared" si="78"/>
        <v>6.1697314120995834</v>
      </c>
      <c r="T364" s="36">
        <f t="shared" si="68"/>
        <v>6.2362729619005242E-2</v>
      </c>
      <c r="U364" s="36">
        <f t="shared" si="69"/>
        <v>4.1614673758820775E-3</v>
      </c>
      <c r="V364" s="36">
        <f t="shared" si="70"/>
        <v>5.8201262243123164E-2</v>
      </c>
      <c r="Y364" s="34"/>
      <c r="Z364" s="34"/>
    </row>
    <row r="365" spans="1:26" x14ac:dyDescent="0.2">
      <c r="A365" s="1">
        <v>1900.09</v>
      </c>
      <c r="B365" s="58">
        <v>5.8</v>
      </c>
      <c r="C365" s="4">
        <v>0.27750000000000002</v>
      </c>
      <c r="D365" s="11">
        <v>0.48</v>
      </c>
      <c r="E365" s="11">
        <v>7.8019419829999999</v>
      </c>
      <c r="F365" s="4">
        <f t="shared" si="75"/>
        <v>1900.7083333333064</v>
      </c>
      <c r="G365" s="21">
        <f>G357*4/12+G369*8/12</f>
        <v>3.1166666666666671</v>
      </c>
      <c r="H365" s="4">
        <f t="shared" si="71"/>
        <v>234.68467260967077</v>
      </c>
      <c r="I365" s="4">
        <f t="shared" si="72"/>
        <v>11.22844769813511</v>
      </c>
      <c r="J365" s="30">
        <f t="shared" si="76"/>
        <v>1085.0509719083352</v>
      </c>
      <c r="K365" s="4">
        <f t="shared" si="73"/>
        <v>19.422179802179649</v>
      </c>
      <c r="L365" s="30">
        <f t="shared" si="74"/>
        <v>89.797321813103608</v>
      </c>
      <c r="M365" s="14">
        <f t="shared" si="65"/>
        <v>17.341874151224715</v>
      </c>
      <c r="N365" s="6"/>
      <c r="O365" s="7">
        <f t="shared" si="66"/>
        <v>20.869225953924751</v>
      </c>
      <c r="P365" s="7"/>
      <c r="Q365" s="43">
        <f t="shared" si="67"/>
        <v>2.2910446651602398E-2</v>
      </c>
      <c r="R365" s="21">
        <f t="shared" si="77"/>
        <v>1.0029523403955243</v>
      </c>
      <c r="S365" s="21">
        <f t="shared" si="78"/>
        <v>6.1125017899833409</v>
      </c>
      <c r="T365" s="36">
        <f t="shared" si="68"/>
        <v>6.8005415438333605E-2</v>
      </c>
      <c r="U365" s="36">
        <f t="shared" si="69"/>
        <v>6.361776127812524E-3</v>
      </c>
      <c r="V365" s="36">
        <f t="shared" si="70"/>
        <v>6.1643639310521081E-2</v>
      </c>
      <c r="Y365" s="34"/>
      <c r="Z365" s="34"/>
    </row>
    <row r="366" spans="1:26" x14ac:dyDescent="0.2">
      <c r="A366" s="1">
        <v>1900.1</v>
      </c>
      <c r="B366" s="58">
        <v>6.01</v>
      </c>
      <c r="C366" s="4">
        <v>0.28499999999999998</v>
      </c>
      <c r="D366" s="11">
        <v>0.48</v>
      </c>
      <c r="E366" s="11">
        <v>7.7067928930000003</v>
      </c>
      <c r="F366" s="4">
        <f t="shared" si="75"/>
        <v>1900.7916666666397</v>
      </c>
      <c r="G366" s="21">
        <f>G357*3/12+G369*9/12</f>
        <v>3.1125000000000003</v>
      </c>
      <c r="H366" s="4">
        <f t="shared" si="71"/>
        <v>246.18423205887498</v>
      </c>
      <c r="I366" s="4">
        <f t="shared" si="72"/>
        <v>11.67429386635264</v>
      </c>
      <c r="J366" s="30">
        <f t="shared" si="76"/>
        <v>1142.7164697522769</v>
      </c>
      <c r="K366" s="4">
        <f t="shared" si="73"/>
        <v>19.661968617014971</v>
      </c>
      <c r="L366" s="30">
        <f t="shared" si="74"/>
        <v>91.265208898684335</v>
      </c>
      <c r="M366" s="14">
        <f t="shared" si="65"/>
        <v>18.102398784556058</v>
      </c>
      <c r="N366" s="6"/>
      <c r="O366" s="7">
        <f t="shared" si="66"/>
        <v>21.784692525130041</v>
      </c>
      <c r="P366" s="7"/>
      <c r="Q366" s="43">
        <f t="shared" si="67"/>
        <v>1.9307613480088796E-2</v>
      </c>
      <c r="R366" s="21">
        <f t="shared" si="77"/>
        <v>1.0029489382210637</v>
      </c>
      <c r="S366" s="21">
        <f t="shared" si="78"/>
        <v>6.2062365365613328</v>
      </c>
      <c r="T366" s="36">
        <f t="shared" si="68"/>
        <v>7.0915077956436479E-2</v>
      </c>
      <c r="U366" s="36">
        <f t="shared" si="69"/>
        <v>8.1191790509469453E-3</v>
      </c>
      <c r="V366" s="36">
        <f t="shared" si="70"/>
        <v>6.2795898905489533E-2</v>
      </c>
      <c r="Y366" s="34"/>
      <c r="Z366" s="34"/>
    </row>
    <row r="367" spans="1:26" x14ac:dyDescent="0.2">
      <c r="A367" s="1">
        <v>1900.11</v>
      </c>
      <c r="B367" s="58">
        <v>6.48</v>
      </c>
      <c r="C367" s="4">
        <v>0.29249999999999998</v>
      </c>
      <c r="D367" s="11">
        <v>0.48</v>
      </c>
      <c r="E367" s="11">
        <v>7.7067928930000003</v>
      </c>
      <c r="F367" s="4">
        <f t="shared" si="75"/>
        <v>1900.8749999999729</v>
      </c>
      <c r="G367" s="21">
        <f>G357*2/12+G369*10/12</f>
        <v>3.1083333333333334</v>
      </c>
      <c r="H367" s="4">
        <f t="shared" si="71"/>
        <v>265.43657632970218</v>
      </c>
      <c r="I367" s="4">
        <f t="shared" si="72"/>
        <v>11.981512125993499</v>
      </c>
      <c r="J367" s="30">
        <f t="shared" si="76"/>
        <v>1236.7148815216251</v>
      </c>
      <c r="K367" s="4">
        <f t="shared" si="73"/>
        <v>19.661968617014971</v>
      </c>
      <c r="L367" s="30">
        <f t="shared" si="74"/>
        <v>91.608509742342576</v>
      </c>
      <c r="M367" s="14">
        <f t="shared" si="65"/>
        <v>19.419584603760761</v>
      </c>
      <c r="N367" s="6"/>
      <c r="O367" s="7">
        <f t="shared" si="66"/>
        <v>23.365476491847222</v>
      </c>
      <c r="P367" s="7"/>
      <c r="Q367" s="43">
        <f t="shared" si="67"/>
        <v>1.7974812589310524E-2</v>
      </c>
      <c r="R367" s="21">
        <f t="shared" si="77"/>
        <v>1.0029455360656672</v>
      </c>
      <c r="S367" s="21">
        <f t="shared" si="78"/>
        <v>6.2245383446929603</v>
      </c>
      <c r="T367" s="36">
        <f t="shared" si="68"/>
        <v>6.4984250533232535E-2</v>
      </c>
      <c r="U367" s="36">
        <f t="shared" si="69"/>
        <v>1.0166633797672686E-2</v>
      </c>
      <c r="V367" s="36">
        <f t="shared" si="70"/>
        <v>5.4817616735559849E-2</v>
      </c>
      <c r="Y367" s="34"/>
      <c r="Z367" s="34"/>
    </row>
    <row r="368" spans="1:26" x14ac:dyDescent="0.2">
      <c r="A368" s="1">
        <v>1900.12</v>
      </c>
      <c r="B368" s="58">
        <v>6.87</v>
      </c>
      <c r="C368" s="4">
        <v>0.3</v>
      </c>
      <c r="D368" s="11">
        <v>0.48</v>
      </c>
      <c r="E368" s="11">
        <v>7.6116519010000001</v>
      </c>
      <c r="F368" s="4">
        <f t="shared" si="75"/>
        <v>1900.9583333333062</v>
      </c>
      <c r="G368" s="21">
        <f>G357*1/12+G369*11/12</f>
        <v>3.104166666666667</v>
      </c>
      <c r="H368" s="4">
        <f t="shared" si="71"/>
        <v>284.92940273780397</v>
      </c>
      <c r="I368" s="4">
        <f t="shared" si="72"/>
        <v>12.442331997284018</v>
      </c>
      <c r="J368" s="30">
        <f t="shared" si="76"/>
        <v>1332.366243068612</v>
      </c>
      <c r="K368" s="4">
        <f t="shared" si="73"/>
        <v>19.907731195654428</v>
      </c>
      <c r="L368" s="30">
        <f t="shared" si="74"/>
        <v>93.091091218767659</v>
      </c>
      <c r="M368" s="14">
        <f t="shared" si="65"/>
        <v>20.744051160870846</v>
      </c>
      <c r="N368" s="6"/>
      <c r="O368" s="7">
        <f t="shared" si="66"/>
        <v>24.951139917086618</v>
      </c>
      <c r="P368" s="7"/>
      <c r="Q368" s="43">
        <f t="shared" si="67"/>
        <v>1.3490267445614525E-2</v>
      </c>
      <c r="R368" s="21">
        <f t="shared" si="77"/>
        <v>1.0029421339293405</v>
      </c>
      <c r="S368" s="21">
        <f t="shared" si="78"/>
        <v>6.3209050393635424</v>
      </c>
      <c r="T368" s="36">
        <f t="shared" si="68"/>
        <v>5.4545251575951914E-2</v>
      </c>
      <c r="U368" s="36">
        <f t="shared" si="69"/>
        <v>8.900918904485966E-3</v>
      </c>
      <c r="V368" s="36">
        <f t="shared" si="70"/>
        <v>4.5644332671465948E-2</v>
      </c>
      <c r="Y368" s="34"/>
      <c r="Z368" s="34"/>
    </row>
    <row r="369" spans="1:26" x14ac:dyDescent="0.2">
      <c r="A369" s="1">
        <v>1901.01</v>
      </c>
      <c r="B369" s="58">
        <v>7.07</v>
      </c>
      <c r="C369" s="4">
        <v>0.30170000000000002</v>
      </c>
      <c r="D369" s="11">
        <v>0.48170000000000002</v>
      </c>
      <c r="E369" s="11">
        <v>7.7067928930000003</v>
      </c>
      <c r="F369" s="4">
        <f t="shared" si="75"/>
        <v>1901.0416666666395</v>
      </c>
      <c r="G369" s="21">
        <v>3.1</v>
      </c>
      <c r="H369" s="4">
        <f t="shared" si="71"/>
        <v>289.60441275478308</v>
      </c>
      <c r="I369" s="4">
        <f t="shared" si="72"/>
        <v>12.358366524486287</v>
      </c>
      <c r="J369" s="30">
        <f t="shared" si="76"/>
        <v>1359.042961316429</v>
      </c>
      <c r="K369" s="4">
        <f t="shared" si="73"/>
        <v>19.731604755866904</v>
      </c>
      <c r="L369" s="30">
        <f t="shared" si="74"/>
        <v>92.595614493086828</v>
      </c>
      <c r="M369" s="14">
        <f t="shared" si="65"/>
        <v>20.978581834536193</v>
      </c>
      <c r="N369" s="6"/>
      <c r="O369" s="7">
        <f t="shared" si="66"/>
        <v>25.223107928844339</v>
      </c>
      <c r="P369" s="7"/>
      <c r="Q369" s="43">
        <f t="shared" si="67"/>
        <v>1.5441362892157334E-2</v>
      </c>
      <c r="R369" s="21">
        <f t="shared" si="77"/>
        <v>1.0020149873405235</v>
      </c>
      <c r="S369" s="21">
        <f t="shared" si="78"/>
        <v>6.2612403151929579</v>
      </c>
      <c r="T369" s="36">
        <f t="shared" si="68"/>
        <v>5.5432556751338513E-2</v>
      </c>
      <c r="U369" s="36">
        <f t="shared" si="69"/>
        <v>1.0144103392990989E-2</v>
      </c>
      <c r="V369" s="36">
        <f t="shared" si="70"/>
        <v>4.5288453358347525E-2</v>
      </c>
      <c r="Y369" s="34"/>
      <c r="Z369" s="34"/>
    </row>
    <row r="370" spans="1:26" x14ac:dyDescent="0.2">
      <c r="A370" s="1">
        <v>1901.02</v>
      </c>
      <c r="B370" s="58">
        <v>7.25</v>
      </c>
      <c r="C370" s="4">
        <v>0.30330000000000001</v>
      </c>
      <c r="D370" s="11">
        <v>0.48330000000000001</v>
      </c>
      <c r="E370" s="11">
        <v>7.6116519010000001</v>
      </c>
      <c r="F370" s="4">
        <f t="shared" si="75"/>
        <v>1901.1249999999727</v>
      </c>
      <c r="G370" s="21">
        <f>G369*11/12+G381*1/12</f>
        <v>3.1066666666666669</v>
      </c>
      <c r="H370" s="4">
        <f t="shared" si="71"/>
        <v>300.68968993436374</v>
      </c>
      <c r="I370" s="4">
        <f t="shared" si="72"/>
        <v>12.579197649254143</v>
      </c>
      <c r="J370" s="30">
        <f t="shared" si="76"/>
        <v>1415.9827259318213</v>
      </c>
      <c r="K370" s="4">
        <f t="shared" si="73"/>
        <v>20.044596847624554</v>
      </c>
      <c r="L370" s="30">
        <f t="shared" si="74"/>
        <v>94.392338130048174</v>
      </c>
      <c r="M370" s="14">
        <f t="shared" si="65"/>
        <v>21.67914984820619</v>
      </c>
      <c r="N370" s="6"/>
      <c r="O370" s="7">
        <f t="shared" si="66"/>
        <v>26.053251360808819</v>
      </c>
      <c r="P370" s="7"/>
      <c r="Q370" s="43">
        <f t="shared" si="67"/>
        <v>1.1385946036258685E-2</v>
      </c>
      <c r="R370" s="21">
        <f t="shared" si="77"/>
        <v>1.0020207222232298</v>
      </c>
      <c r="S370" s="21">
        <f t="shared" si="78"/>
        <v>6.3522760047961331</v>
      </c>
      <c r="T370" s="36">
        <f t="shared" si="68"/>
        <v>5.6660563453841517E-2</v>
      </c>
      <c r="U370" s="36">
        <f t="shared" si="69"/>
        <v>1.2175146255171132E-2</v>
      </c>
      <c r="V370" s="36">
        <f t="shared" si="70"/>
        <v>4.4485417198670385E-2</v>
      </c>
      <c r="Y370" s="34"/>
      <c r="Z370" s="34"/>
    </row>
    <row r="371" spans="1:26" x14ac:dyDescent="0.2">
      <c r="A371" s="1">
        <v>1901.03</v>
      </c>
      <c r="B371" s="58">
        <v>7.51</v>
      </c>
      <c r="C371" s="4">
        <v>0.30499999999999999</v>
      </c>
      <c r="D371" s="11">
        <v>0.48499999999999999</v>
      </c>
      <c r="E371" s="11">
        <v>7.6116519010000001</v>
      </c>
      <c r="F371" s="4">
        <f t="shared" si="75"/>
        <v>1901.208333333306</v>
      </c>
      <c r="G371" s="21">
        <f>G369*10/12+G381*2/12</f>
        <v>3.1133333333333333</v>
      </c>
      <c r="H371" s="4">
        <f t="shared" si="71"/>
        <v>311.47304433200992</v>
      </c>
      <c r="I371" s="4">
        <f t="shared" si="72"/>
        <v>12.649704197238751</v>
      </c>
      <c r="J371" s="30">
        <f t="shared" si="76"/>
        <v>1471.7268734756892</v>
      </c>
      <c r="K371" s="4">
        <f t="shared" si="73"/>
        <v>20.115103395609164</v>
      </c>
      <c r="L371" s="30">
        <f t="shared" si="74"/>
        <v>95.044944558683014</v>
      </c>
      <c r="M371" s="14">
        <f t="shared" si="65"/>
        <v>22.347583950683855</v>
      </c>
      <c r="N371" s="6"/>
      <c r="O371" s="7">
        <f t="shared" si="66"/>
        <v>26.840868787784984</v>
      </c>
      <c r="P371" s="7"/>
      <c r="Q371" s="43">
        <f t="shared" si="67"/>
        <v>8.7471301208263824E-3</v>
      </c>
      <c r="R371" s="21">
        <f t="shared" si="77"/>
        <v>1.002026457027879</v>
      </c>
      <c r="S371" s="21">
        <f t="shared" si="78"/>
        <v>6.3651121900871139</v>
      </c>
      <c r="T371" s="36">
        <f t="shared" si="68"/>
        <v>5.0682384470588371E-2</v>
      </c>
      <c r="U371" s="36">
        <f t="shared" si="69"/>
        <v>1.1214684565742816E-2</v>
      </c>
      <c r="V371" s="36">
        <f t="shared" si="70"/>
        <v>3.9467699904845555E-2</v>
      </c>
      <c r="Y371" s="34"/>
      <c r="Z371" s="34"/>
    </row>
    <row r="372" spans="1:26" x14ac:dyDescent="0.2">
      <c r="A372" s="1">
        <v>1901.04</v>
      </c>
      <c r="B372" s="58">
        <v>8.14</v>
      </c>
      <c r="C372" s="4">
        <v>0.30669999999999997</v>
      </c>
      <c r="D372" s="11">
        <v>0.48670000000000002</v>
      </c>
      <c r="E372" s="11">
        <v>7.5165028100000004</v>
      </c>
      <c r="F372" s="4">
        <f t="shared" si="75"/>
        <v>1901.2916666666392</v>
      </c>
      <c r="G372" s="21">
        <f>G369*9/12+G381*3/12</f>
        <v>3.12</v>
      </c>
      <c r="H372" s="4">
        <f t="shared" si="71"/>
        <v>341.87554038844303</v>
      </c>
      <c r="I372" s="4">
        <f t="shared" si="72"/>
        <v>12.881231970164061</v>
      </c>
      <c r="J372" s="30">
        <f t="shared" si="76"/>
        <v>1620.4523439922007</v>
      </c>
      <c r="K372" s="4">
        <f t="shared" si="73"/>
        <v>20.441133354675088</v>
      </c>
      <c r="L372" s="30">
        <f t="shared" si="74"/>
        <v>96.888716931327281</v>
      </c>
      <c r="M372" s="14">
        <f t="shared" si="65"/>
        <v>24.409716994827214</v>
      </c>
      <c r="N372" s="6"/>
      <c r="O372" s="7">
        <f t="shared" si="66"/>
        <v>29.293804989254259</v>
      </c>
      <c r="P372" s="7"/>
      <c r="Q372" s="43">
        <f t="shared" si="67"/>
        <v>2.4736219890211034E-3</v>
      </c>
      <c r="R372" s="21">
        <f t="shared" si="77"/>
        <v>1.0020321917545103</v>
      </c>
      <c r="S372" s="21">
        <f t="shared" si="78"/>
        <v>6.4587480883794521</v>
      </c>
      <c r="T372" s="36">
        <f t="shared" si="68"/>
        <v>4.3951039738485687E-2</v>
      </c>
      <c r="U372" s="36">
        <f t="shared" si="69"/>
        <v>1.3299288449727165E-2</v>
      </c>
      <c r="V372" s="36">
        <f t="shared" si="70"/>
        <v>3.0651751288758522E-2</v>
      </c>
      <c r="Y372" s="34"/>
      <c r="Z372" s="34"/>
    </row>
    <row r="373" spans="1:26" x14ac:dyDescent="0.2">
      <c r="A373" s="1">
        <v>1901.05</v>
      </c>
      <c r="B373" s="58">
        <v>7.73</v>
      </c>
      <c r="C373" s="4">
        <v>0.30830000000000002</v>
      </c>
      <c r="D373" s="11">
        <v>0.48830000000000001</v>
      </c>
      <c r="E373" s="11">
        <v>7.5165028100000004</v>
      </c>
      <c r="F373" s="4">
        <f t="shared" si="75"/>
        <v>1901.3749999999725</v>
      </c>
      <c r="G373" s="21">
        <f>G369*8/12+G381*4/12</f>
        <v>3.1266666666666669</v>
      </c>
      <c r="H373" s="4">
        <f t="shared" si="71"/>
        <v>324.65576501261233</v>
      </c>
      <c r="I373" s="4">
        <f t="shared" si="72"/>
        <v>12.948431093581942</v>
      </c>
      <c r="J373" s="30">
        <f t="shared" si="76"/>
        <v>1543.9470197212258</v>
      </c>
      <c r="K373" s="4">
        <f t="shared" si="73"/>
        <v>20.508332478092964</v>
      </c>
      <c r="L373" s="30">
        <f t="shared" si="74"/>
        <v>97.530314324692711</v>
      </c>
      <c r="M373" s="14">
        <f t="shared" si="65"/>
        <v>23.064012684863563</v>
      </c>
      <c r="N373" s="6"/>
      <c r="O373" s="7">
        <f t="shared" si="66"/>
        <v>27.661102045351111</v>
      </c>
      <c r="P373" s="7"/>
      <c r="Q373" s="43">
        <f t="shared" si="67"/>
        <v>5.9728054263650937E-3</v>
      </c>
      <c r="R373" s="21">
        <f t="shared" si="77"/>
        <v>1.0020379264031627</v>
      </c>
      <c r="S373" s="21">
        <f t="shared" si="78"/>
        <v>6.4718735029891157</v>
      </c>
      <c r="T373" s="36">
        <f t="shared" si="68"/>
        <v>5.1684839948394901E-2</v>
      </c>
      <c r="U373" s="36">
        <f t="shared" si="69"/>
        <v>1.3409081904786735E-2</v>
      </c>
      <c r="V373" s="36">
        <f t="shared" si="70"/>
        <v>3.8275758043608166E-2</v>
      </c>
      <c r="Y373" s="34"/>
      <c r="Z373" s="34"/>
    </row>
    <row r="374" spans="1:26" x14ac:dyDescent="0.2">
      <c r="A374" s="1">
        <v>1901.06</v>
      </c>
      <c r="B374" s="58">
        <v>8.5</v>
      </c>
      <c r="C374" s="4">
        <v>0.31</v>
      </c>
      <c r="D374" s="11">
        <v>0.49</v>
      </c>
      <c r="E374" s="11">
        <v>7.5165028100000004</v>
      </c>
      <c r="F374" s="4">
        <f t="shared" si="75"/>
        <v>1901.4583333333057</v>
      </c>
      <c r="G374" s="21">
        <f>G369*7/12+G381*5/12</f>
        <v>3.1333333333333333</v>
      </c>
      <c r="H374" s="4">
        <f t="shared" si="71"/>
        <v>356.99534315746507</v>
      </c>
      <c r="I374" s="4">
        <f t="shared" si="72"/>
        <v>13.019830162213433</v>
      </c>
      <c r="J374" s="30">
        <f t="shared" si="76"/>
        <v>1702.9023241448754</v>
      </c>
      <c r="K374" s="4">
        <f t="shared" si="73"/>
        <v>20.579731546724457</v>
      </c>
      <c r="L374" s="30">
        <f t="shared" si="74"/>
        <v>98.167310450704576</v>
      </c>
      <c r="M374" s="14">
        <f t="shared" si="65"/>
        <v>25.238466205960346</v>
      </c>
      <c r="N374" s="6"/>
      <c r="O374" s="7">
        <f t="shared" si="66"/>
        <v>30.240388110984238</v>
      </c>
      <c r="P374" s="7"/>
      <c r="Q374" s="43">
        <f t="shared" si="67"/>
        <v>4.568493362102799E-3</v>
      </c>
      <c r="R374" s="21">
        <f t="shared" si="77"/>
        <v>1.0020436609738748</v>
      </c>
      <c r="S374" s="21">
        <f t="shared" si="78"/>
        <v>6.4850627048787866</v>
      </c>
      <c r="T374" s="36">
        <f t="shared" si="68"/>
        <v>4.3920055045181483E-2</v>
      </c>
      <c r="U374" s="36">
        <f t="shared" si="69"/>
        <v>1.3518520118390498E-2</v>
      </c>
      <c r="V374" s="36">
        <f t="shared" si="70"/>
        <v>3.0401534926790985E-2</v>
      </c>
      <c r="Y374" s="34"/>
      <c r="Z374" s="34"/>
    </row>
    <row r="375" spans="1:26" x14ac:dyDescent="0.2">
      <c r="A375" s="1">
        <v>1901.07</v>
      </c>
      <c r="B375" s="58">
        <v>7.93</v>
      </c>
      <c r="C375" s="4">
        <v>0.31169999999999998</v>
      </c>
      <c r="D375" s="11">
        <v>0.49170000000000003</v>
      </c>
      <c r="E375" s="11">
        <v>7.6116519010000001</v>
      </c>
      <c r="F375" s="4">
        <f t="shared" si="75"/>
        <v>1901.541666666639</v>
      </c>
      <c r="G375" s="21">
        <f>G369*6/12+G381*6/12</f>
        <v>3.14</v>
      </c>
      <c r="H375" s="4">
        <f t="shared" si="71"/>
        <v>328.89230912820756</v>
      </c>
      <c r="I375" s="4">
        <f t="shared" si="72"/>
        <v>12.927582945178093</v>
      </c>
      <c r="J375" s="30">
        <f t="shared" si="76"/>
        <v>1573.9869514587144</v>
      </c>
      <c r="K375" s="4">
        <f t="shared" si="73"/>
        <v>20.392982143548508</v>
      </c>
      <c r="L375" s="30">
        <f t="shared" si="74"/>
        <v>97.595130394987379</v>
      </c>
      <c r="M375" s="14">
        <f t="shared" si="65"/>
        <v>23.144848553708105</v>
      </c>
      <c r="N375" s="6"/>
      <c r="O375" s="7">
        <f t="shared" si="66"/>
        <v>27.711150600769965</v>
      </c>
      <c r="P375" s="7"/>
      <c r="Q375" s="43">
        <f t="shared" si="67"/>
        <v>1.0564738337857378E-2</v>
      </c>
      <c r="R375" s="21">
        <f t="shared" si="77"/>
        <v>1.0020493954666856</v>
      </c>
      <c r="S375" s="21">
        <f t="shared" si="78"/>
        <v>6.4170840860107097</v>
      </c>
      <c r="T375" s="36">
        <f t="shared" si="68"/>
        <v>5.1025249768652747E-2</v>
      </c>
      <c r="U375" s="36">
        <f t="shared" si="69"/>
        <v>1.3807567083109928E-2</v>
      </c>
      <c r="V375" s="36">
        <f t="shared" si="70"/>
        <v>3.7217682685542819E-2</v>
      </c>
      <c r="Y375" s="34"/>
      <c r="Z375" s="34"/>
    </row>
    <row r="376" spans="1:26" x14ac:dyDescent="0.2">
      <c r="A376" s="1">
        <v>1901.08</v>
      </c>
      <c r="B376" s="58">
        <v>8.0399999999999991</v>
      </c>
      <c r="C376" s="4">
        <v>0.31330000000000002</v>
      </c>
      <c r="D376" s="11">
        <v>0.49330000000000002</v>
      </c>
      <c r="E376" s="11">
        <v>7.7067928930000003</v>
      </c>
      <c r="F376" s="4">
        <f t="shared" si="75"/>
        <v>1901.6249999999723</v>
      </c>
      <c r="G376" s="21">
        <f>G369*5/12+G381*7/12</f>
        <v>3.1466666666666669</v>
      </c>
      <c r="H376" s="4">
        <f t="shared" si="71"/>
        <v>329.33797433500081</v>
      </c>
      <c r="I376" s="4">
        <f t="shared" si="72"/>
        <v>12.83353076606415</v>
      </c>
      <c r="J376" s="30">
        <f t="shared" si="76"/>
        <v>1581.2379228291825</v>
      </c>
      <c r="K376" s="4">
        <f t="shared" si="73"/>
        <v>20.206768997444765</v>
      </c>
      <c r="L376" s="30">
        <f t="shared" si="74"/>
        <v>97.017993449208433</v>
      </c>
      <c r="M376" s="14">
        <f t="shared" si="65"/>
        <v>23.077177713844382</v>
      </c>
      <c r="N376" s="6"/>
      <c r="O376" s="7">
        <f t="shared" si="66"/>
        <v>27.608909472820404</v>
      </c>
      <c r="P376" s="7"/>
      <c r="Q376" s="43">
        <f t="shared" si="67"/>
        <v>1.1866188520390432E-2</v>
      </c>
      <c r="R376" s="21">
        <f t="shared" si="77"/>
        <v>1.0020551298816345</v>
      </c>
      <c r="S376" s="21">
        <f t="shared" si="78"/>
        <v>6.3508534463798201</v>
      </c>
      <c r="T376" s="36">
        <f t="shared" si="68"/>
        <v>4.2542649586514658E-2</v>
      </c>
      <c r="U376" s="36">
        <f t="shared" si="69"/>
        <v>1.1957966427019073E-2</v>
      </c>
      <c r="V376" s="36">
        <f t="shared" si="70"/>
        <v>3.0584683159495585E-2</v>
      </c>
      <c r="Y376" s="34"/>
      <c r="Z376" s="34"/>
    </row>
    <row r="377" spans="1:26" x14ac:dyDescent="0.2">
      <c r="A377" s="1">
        <v>1901.09</v>
      </c>
      <c r="B377" s="58">
        <v>8</v>
      </c>
      <c r="C377" s="4">
        <v>0.315</v>
      </c>
      <c r="D377" s="11">
        <v>0.495</v>
      </c>
      <c r="E377" s="11">
        <v>7.8019419829999999</v>
      </c>
      <c r="F377" s="4">
        <f t="shared" si="75"/>
        <v>1901.7083333333055</v>
      </c>
      <c r="G377" s="21">
        <f>G369*4/12+G381*8/12</f>
        <v>3.1533333333333333</v>
      </c>
      <c r="H377" s="4">
        <f t="shared" si="71"/>
        <v>323.70299670299414</v>
      </c>
      <c r="I377" s="4">
        <f t="shared" si="72"/>
        <v>12.745805495180393</v>
      </c>
      <c r="J377" s="30">
        <f t="shared" si="76"/>
        <v>1559.2825811872374</v>
      </c>
      <c r="K377" s="4">
        <f t="shared" si="73"/>
        <v>20.029122920997764</v>
      </c>
      <c r="L377" s="30">
        <f t="shared" si="74"/>
        <v>96.480609710960323</v>
      </c>
      <c r="M377" s="14">
        <f t="shared" si="65"/>
        <v>22.590468316860239</v>
      </c>
      <c r="N377" s="6"/>
      <c r="O377" s="7">
        <f t="shared" si="66"/>
        <v>27.007461920877034</v>
      </c>
      <c r="P377" s="7"/>
      <c r="Q377" s="43">
        <f t="shared" si="67"/>
        <v>1.5205420693573543E-2</v>
      </c>
      <c r="R377" s="21">
        <f t="shared" si="77"/>
        <v>1.0020608642187594</v>
      </c>
      <c r="S377" s="21">
        <f t="shared" si="78"/>
        <v>6.2862938551083998</v>
      </c>
      <c r="T377" s="36">
        <f t="shared" si="68"/>
        <v>3.7557171030511816E-2</v>
      </c>
      <c r="U377" s="36">
        <f t="shared" si="69"/>
        <v>1.2259919407023867E-2</v>
      </c>
      <c r="V377" s="36">
        <f t="shared" si="70"/>
        <v>2.5297251623487949E-2</v>
      </c>
      <c r="Y377" s="34"/>
      <c r="Z377" s="34"/>
    </row>
    <row r="378" spans="1:26" x14ac:dyDescent="0.2">
      <c r="A378" s="1">
        <v>1901.1</v>
      </c>
      <c r="B378" s="58">
        <v>7.91</v>
      </c>
      <c r="C378" s="4">
        <v>0.31669999999999998</v>
      </c>
      <c r="D378" s="11">
        <v>0.49669999999999997</v>
      </c>
      <c r="E378" s="11">
        <v>7.8019419829999999</v>
      </c>
      <c r="F378" s="4">
        <f t="shared" si="75"/>
        <v>1901.7916666666388</v>
      </c>
      <c r="G378" s="21">
        <f>G369*3/12+G381*9/12</f>
        <v>3.16</v>
      </c>
      <c r="H378" s="4">
        <f t="shared" si="71"/>
        <v>320.06133799008546</v>
      </c>
      <c r="I378" s="4">
        <f t="shared" si="72"/>
        <v>12.81459238197978</v>
      </c>
      <c r="J378" s="30">
        <f t="shared" si="76"/>
        <v>1546.8846604141099</v>
      </c>
      <c r="K378" s="4">
        <f t="shared" si="73"/>
        <v>20.097909807797148</v>
      </c>
      <c r="L378" s="30">
        <f t="shared" si="74"/>
        <v>97.134969763298145</v>
      </c>
      <c r="M378" s="14">
        <f t="shared" si="65"/>
        <v>22.252901618408927</v>
      </c>
      <c r="N378" s="6"/>
      <c r="O378" s="7">
        <f t="shared" si="66"/>
        <v>26.586455006647931</v>
      </c>
      <c r="P378" s="7"/>
      <c r="Q378" s="43">
        <f t="shared" si="67"/>
        <v>1.5810256650797078E-2</v>
      </c>
      <c r="R378" s="21">
        <f t="shared" si="77"/>
        <v>1.0020665984781001</v>
      </c>
      <c r="S378" s="21">
        <f t="shared" si="78"/>
        <v>6.2992490531829999</v>
      </c>
      <c r="T378" s="36">
        <f t="shared" si="68"/>
        <v>3.9448782911180924E-2</v>
      </c>
      <c r="U378" s="36">
        <f t="shared" si="69"/>
        <v>1.2367766741104624E-2</v>
      </c>
      <c r="V378" s="36">
        <f t="shared" si="70"/>
        <v>2.70810161700763E-2</v>
      </c>
      <c r="Y378" s="34"/>
      <c r="Z378" s="34"/>
    </row>
    <row r="379" spans="1:26" x14ac:dyDescent="0.2">
      <c r="A379" s="1">
        <v>1901.11</v>
      </c>
      <c r="B379" s="58">
        <v>8.08</v>
      </c>
      <c r="C379" s="4">
        <v>0.31830000000000003</v>
      </c>
      <c r="D379" s="11">
        <v>0.49830000000000002</v>
      </c>
      <c r="E379" s="11">
        <v>7.8970910740000004</v>
      </c>
      <c r="F379" s="4">
        <f t="shared" si="75"/>
        <v>1901.874999999972</v>
      </c>
      <c r="G379" s="21">
        <f>G369*2/12+G381*10/12</f>
        <v>3.1666666666666665</v>
      </c>
      <c r="H379" s="4">
        <f t="shared" si="71"/>
        <v>323.00084880596381</v>
      </c>
      <c r="I379" s="4">
        <f t="shared" si="72"/>
        <v>12.724154724621076</v>
      </c>
      <c r="J379" s="30">
        <f t="shared" si="76"/>
        <v>1566.2163220962516</v>
      </c>
      <c r="K379" s="4">
        <f t="shared" si="73"/>
        <v>19.919718188120271</v>
      </c>
      <c r="L379" s="30">
        <f t="shared" si="74"/>
        <v>96.589801151059689</v>
      </c>
      <c r="M379" s="14">
        <f t="shared" si="65"/>
        <v>22.375074777652799</v>
      </c>
      <c r="N379" s="6"/>
      <c r="O379" s="7">
        <f t="shared" si="66"/>
        <v>26.713215249028391</v>
      </c>
      <c r="P379" s="7"/>
      <c r="Q379" s="43">
        <f t="shared" si="67"/>
        <v>1.7977489621420505E-2</v>
      </c>
      <c r="R379" s="21">
        <f t="shared" si="77"/>
        <v>1.0020723326596945</v>
      </c>
      <c r="S379" s="21">
        <f t="shared" si="78"/>
        <v>6.2362129311974339</v>
      </c>
      <c r="T379" s="36">
        <f t="shared" si="68"/>
        <v>4.3781729004302106E-2</v>
      </c>
      <c r="U379" s="36">
        <f t="shared" si="69"/>
        <v>1.4753651561353998E-2</v>
      </c>
      <c r="V379" s="36">
        <f t="shared" si="70"/>
        <v>2.9028077442948108E-2</v>
      </c>
      <c r="Y379" s="34"/>
      <c r="Z379" s="34"/>
    </row>
    <row r="380" spans="1:26" x14ac:dyDescent="0.2">
      <c r="A380" s="1">
        <v>1901.12</v>
      </c>
      <c r="B380" s="58">
        <v>7.95</v>
      </c>
      <c r="C380" s="4">
        <v>0.32</v>
      </c>
      <c r="D380" s="11">
        <v>0.5</v>
      </c>
      <c r="E380" s="11">
        <v>7.9922320659999997</v>
      </c>
      <c r="F380" s="4">
        <f t="shared" si="75"/>
        <v>1901.9583333333053</v>
      </c>
      <c r="G380" s="21">
        <f>G369*1/12+G381*11/12</f>
        <v>3.1733333333333338</v>
      </c>
      <c r="H380" s="4">
        <f t="shared" si="71"/>
        <v>314.02085540993107</v>
      </c>
      <c r="I380" s="4">
        <f t="shared" si="72"/>
        <v>12.639833173733074</v>
      </c>
      <c r="J380" s="30">
        <f t="shared" si="76"/>
        <v>1527.7802430901513</v>
      </c>
      <c r="K380" s="4">
        <f t="shared" si="73"/>
        <v>19.74973933395793</v>
      </c>
      <c r="L380" s="30">
        <f t="shared" si="74"/>
        <v>96.086807741518953</v>
      </c>
      <c r="M380" s="14">
        <f t="shared" si="65"/>
        <v>21.680215141029688</v>
      </c>
      <c r="N380" s="6"/>
      <c r="O380" s="7">
        <f t="shared" si="66"/>
        <v>25.866784338435295</v>
      </c>
      <c r="P380" s="7"/>
      <c r="Q380" s="43">
        <f t="shared" si="67"/>
        <v>2.0547449641533204E-2</v>
      </c>
      <c r="R380" s="21">
        <f t="shared" si="77"/>
        <v>1.0020780667635822</v>
      </c>
      <c r="S380" s="21">
        <f t="shared" si="78"/>
        <v>6.1747455760205421</v>
      </c>
      <c r="T380" s="36">
        <f t="shared" si="68"/>
        <v>4.8385624474672984E-2</v>
      </c>
      <c r="U380" s="36">
        <f t="shared" si="69"/>
        <v>1.714185538330959E-2</v>
      </c>
      <c r="V380" s="36">
        <f t="shared" si="70"/>
        <v>3.1243769091363394E-2</v>
      </c>
      <c r="Y380" s="34"/>
      <c r="Z380" s="34"/>
    </row>
    <row r="381" spans="1:26" x14ac:dyDescent="0.2">
      <c r="A381" s="1">
        <v>1902.01</v>
      </c>
      <c r="B381" s="58">
        <v>8.1199999999999992</v>
      </c>
      <c r="C381" s="4">
        <v>0.32079999999999997</v>
      </c>
      <c r="D381" s="11">
        <v>0.51080000000000003</v>
      </c>
      <c r="E381" s="11">
        <v>7.8970910740000004</v>
      </c>
      <c r="F381" s="4">
        <f t="shared" si="75"/>
        <v>1902.0416666666385</v>
      </c>
      <c r="G381" s="21">
        <v>3.18</v>
      </c>
      <c r="H381" s="4">
        <f t="shared" si="71"/>
        <v>324.59986290896359</v>
      </c>
      <c r="I381" s="4">
        <f t="shared" si="72"/>
        <v>12.824093106058562</v>
      </c>
      <c r="J381" s="30">
        <f t="shared" si="76"/>
        <v>1584.4487669016553</v>
      </c>
      <c r="K381" s="4">
        <f t="shared" si="73"/>
        <v>20.419410095307715</v>
      </c>
      <c r="L381" s="30">
        <f t="shared" si="74"/>
        <v>99.671974154355382</v>
      </c>
      <c r="M381" s="14">
        <f t="shared" si="65"/>
        <v>22.340290796033571</v>
      </c>
      <c r="N381" s="6"/>
      <c r="O381" s="7">
        <f t="shared" si="66"/>
        <v>26.635699508412845</v>
      </c>
      <c r="P381" s="7"/>
      <c r="Q381" s="43">
        <f t="shared" si="67"/>
        <v>2.0493974303292278E-2</v>
      </c>
      <c r="R381" s="21">
        <f t="shared" si="77"/>
        <v>1.0018008349940293</v>
      </c>
      <c r="S381" s="21">
        <f t="shared" si="78"/>
        <v>6.2621225616623892</v>
      </c>
      <c r="T381" s="36">
        <f t="shared" si="68"/>
        <v>4.404338172305855E-2</v>
      </c>
      <c r="U381" s="36">
        <f t="shared" si="69"/>
        <v>1.496805110298105E-2</v>
      </c>
      <c r="V381" s="36">
        <f t="shared" si="70"/>
        <v>2.90753306200775E-2</v>
      </c>
      <c r="Y381" s="34"/>
      <c r="Z381" s="34"/>
    </row>
    <row r="382" spans="1:26" x14ac:dyDescent="0.2">
      <c r="A382" s="1">
        <v>1902.02</v>
      </c>
      <c r="B382" s="58">
        <v>8.19</v>
      </c>
      <c r="C382" s="4">
        <v>0.32169999999999999</v>
      </c>
      <c r="D382" s="11">
        <v>0.52170000000000005</v>
      </c>
      <c r="E382" s="11">
        <v>7.8970910740000004</v>
      </c>
      <c r="F382" s="4">
        <f t="shared" si="75"/>
        <v>1902.1249999999718</v>
      </c>
      <c r="G382" s="21">
        <f>G381*11/12+G393*1/12</f>
        <v>3.1900000000000004</v>
      </c>
      <c r="H382" s="4">
        <f t="shared" si="71"/>
        <v>327.39813758921332</v>
      </c>
      <c r="I382" s="4">
        <f t="shared" si="72"/>
        <v>12.860070923376059</v>
      </c>
      <c r="J382" s="30">
        <f t="shared" si="76"/>
        <v>1603.3388955193655</v>
      </c>
      <c r="K382" s="4">
        <f t="shared" si="73"/>
        <v>20.855141438375167</v>
      </c>
      <c r="L382" s="30">
        <f t="shared" si="74"/>
        <v>102.13210034095886</v>
      </c>
      <c r="M382" s="14">
        <f t="shared" si="65"/>
        <v>22.459957452460401</v>
      </c>
      <c r="N382" s="6"/>
      <c r="O382" s="7">
        <f t="shared" si="66"/>
        <v>26.756070389465773</v>
      </c>
      <c r="P382" s="7"/>
      <c r="Q382" s="43">
        <f t="shared" si="67"/>
        <v>2.0155481430143771E-2</v>
      </c>
      <c r="R382" s="21">
        <f t="shared" si="77"/>
        <v>1.0018095695807507</v>
      </c>
      <c r="S382" s="21">
        <f t="shared" si="78"/>
        <v>6.2733996111083314</v>
      </c>
      <c r="T382" s="36">
        <f t="shared" si="68"/>
        <v>4.1261628007891016E-2</v>
      </c>
      <c r="U382" s="36">
        <f t="shared" si="69"/>
        <v>1.377061867643703E-2</v>
      </c>
      <c r="V382" s="36">
        <f t="shared" si="70"/>
        <v>2.7491009331453986E-2</v>
      </c>
      <c r="Y382" s="34"/>
      <c r="Z382" s="34"/>
    </row>
    <row r="383" spans="1:26" x14ac:dyDescent="0.2">
      <c r="A383" s="1">
        <v>1902.03</v>
      </c>
      <c r="B383" s="58">
        <v>8.1999999999999993</v>
      </c>
      <c r="C383" s="4">
        <v>0.32250000000000001</v>
      </c>
      <c r="D383" s="11">
        <v>0.53249999999999997</v>
      </c>
      <c r="E383" s="11">
        <v>7.8970910740000004</v>
      </c>
      <c r="F383" s="4">
        <f t="shared" si="75"/>
        <v>1902.2083333333051</v>
      </c>
      <c r="G383" s="21">
        <f>G381*10/12+G393*2/12</f>
        <v>3.1999999999999997</v>
      </c>
      <c r="H383" s="4">
        <f t="shared" si="71"/>
        <v>327.79789111496331</v>
      </c>
      <c r="I383" s="4">
        <f t="shared" si="72"/>
        <v>12.892051205436056</v>
      </c>
      <c r="J383" s="30">
        <f t="shared" si="76"/>
        <v>1610.557835906701</v>
      </c>
      <c r="K383" s="4">
        <f t="shared" si="73"/>
        <v>21.286875246185115</v>
      </c>
      <c r="L383" s="30">
        <f t="shared" si="74"/>
        <v>104.58805458784369</v>
      </c>
      <c r="M383" s="14">
        <f t="shared" si="65"/>
        <v>22.410652288217346</v>
      </c>
      <c r="N383" s="6"/>
      <c r="O383" s="7">
        <f t="shared" si="66"/>
        <v>26.674136055631251</v>
      </c>
      <c r="P383" s="7"/>
      <c r="Q383" s="43">
        <f t="shared" si="67"/>
        <v>2.2808465227320156E-2</v>
      </c>
      <c r="R383" s="21">
        <f t="shared" si="77"/>
        <v>1.0018183039057333</v>
      </c>
      <c r="S383" s="21">
        <f t="shared" si="78"/>
        <v>6.2847517642124862</v>
      </c>
      <c r="T383" s="36">
        <f t="shared" si="68"/>
        <v>4.2061071410629536E-2</v>
      </c>
      <c r="U383" s="36">
        <f t="shared" si="69"/>
        <v>1.1559486573487154E-2</v>
      </c>
      <c r="V383" s="36">
        <f t="shared" si="70"/>
        <v>3.0501584837142381E-2</v>
      </c>
      <c r="Y383" s="34"/>
      <c r="Z383" s="34"/>
    </row>
    <row r="384" spans="1:26" x14ac:dyDescent="0.2">
      <c r="A384" s="1">
        <v>1902.04</v>
      </c>
      <c r="B384" s="58">
        <v>8.48</v>
      </c>
      <c r="C384" s="4">
        <v>0.32329999999999998</v>
      </c>
      <c r="D384" s="11">
        <v>0.54330000000000001</v>
      </c>
      <c r="E384" s="11">
        <v>7.9922320659999997</v>
      </c>
      <c r="F384" s="4">
        <f t="shared" si="75"/>
        <v>1902.2916666666383</v>
      </c>
      <c r="G384" s="21">
        <f>G381*9/12+G393*3/12</f>
        <v>3.21</v>
      </c>
      <c r="H384" s="4">
        <f t="shared" si="71"/>
        <v>334.95557910392648</v>
      </c>
      <c r="I384" s="4">
        <f t="shared" si="72"/>
        <v>12.770181453337196</v>
      </c>
      <c r="J384" s="30">
        <f t="shared" si="76"/>
        <v>1650.9540591700506</v>
      </c>
      <c r="K384" s="4">
        <f t="shared" si="73"/>
        <v>21.460066760278686</v>
      </c>
      <c r="L384" s="30">
        <f t="shared" si="74"/>
        <v>105.77397881451515</v>
      </c>
      <c r="M384" s="14">
        <f t="shared" si="65"/>
        <v>22.823108698497848</v>
      </c>
      <c r="N384" s="6"/>
      <c r="O384" s="7">
        <f t="shared" si="66"/>
        <v>27.136318879518516</v>
      </c>
      <c r="P384" s="7"/>
      <c r="Q384" s="43">
        <f t="shared" si="67"/>
        <v>2.4471114945135077E-2</v>
      </c>
      <c r="R384" s="21">
        <f t="shared" si="77"/>
        <v>1.0018270379691732</v>
      </c>
      <c r="S384" s="21">
        <f t="shared" si="78"/>
        <v>6.2212284825346398</v>
      </c>
      <c r="T384" s="36">
        <f t="shared" si="68"/>
        <v>3.9998523549565901E-2</v>
      </c>
      <c r="U384" s="36">
        <f t="shared" si="69"/>
        <v>9.6121047319319697E-3</v>
      </c>
      <c r="V384" s="36">
        <f t="shared" si="70"/>
        <v>3.0386418817633931E-2</v>
      </c>
      <c r="Y384" s="34"/>
      <c r="Z384" s="34"/>
    </row>
    <row r="385" spans="1:26" x14ac:dyDescent="0.2">
      <c r="A385" s="1">
        <v>1902.05</v>
      </c>
      <c r="B385" s="58">
        <v>8.4600000000000009</v>
      </c>
      <c r="C385" s="4">
        <v>0.32419999999999999</v>
      </c>
      <c r="D385" s="11">
        <v>0.55420000000000003</v>
      </c>
      <c r="E385" s="11">
        <v>8.0873811569999994</v>
      </c>
      <c r="F385" s="4">
        <f t="shared" si="75"/>
        <v>1902.3749999999716</v>
      </c>
      <c r="G385" s="21">
        <f>G381*8/12+G393*4/12</f>
        <v>3.2199999999999998</v>
      </c>
      <c r="H385" s="4">
        <f t="shared" si="71"/>
        <v>330.23408791464743</v>
      </c>
      <c r="I385" s="4">
        <f t="shared" si="72"/>
        <v>12.655069893844999</v>
      </c>
      <c r="J385" s="30">
        <f t="shared" si="76"/>
        <v>1632.8803587420391</v>
      </c>
      <c r="K385" s="4">
        <f t="shared" si="73"/>
        <v>21.633065191760945</v>
      </c>
      <c r="L385" s="30">
        <f t="shared" si="74"/>
        <v>106.96717432799502</v>
      </c>
      <c r="M385" s="14">
        <f t="shared" ref="M385:M448" si="79">H385/AVERAGE(K265:K384)</f>
        <v>22.427954493329796</v>
      </c>
      <c r="N385" s="6"/>
      <c r="O385" s="7">
        <f t="shared" ref="O385:O448" si="80">J385/AVERAGE(L265:L384)</f>
        <v>26.637764485324809</v>
      </c>
      <c r="P385" s="7"/>
      <c r="Q385" s="43">
        <f t="shared" ref="Q385:Q448" si="81">1/M385-(G385/100-(((E385/E265)^(1/10))-1))</f>
        <v>2.6342382656398565E-2</v>
      </c>
      <c r="R385" s="21">
        <f t="shared" si="77"/>
        <v>1.0018357717712656</v>
      </c>
      <c r="S385" s="21">
        <f t="shared" si="78"/>
        <v>6.1592676136607576</v>
      </c>
      <c r="T385" s="36">
        <f t="shared" si="68"/>
        <v>4.1463969050714145E-2</v>
      </c>
      <c r="U385" s="36">
        <f t="shared" si="69"/>
        <v>1.0669421674553758E-2</v>
      </c>
      <c r="V385" s="36">
        <f t="shared" si="70"/>
        <v>3.0794547376160386E-2</v>
      </c>
      <c r="Y385" s="34"/>
      <c r="Z385" s="34"/>
    </row>
    <row r="386" spans="1:26" x14ac:dyDescent="0.2">
      <c r="A386" s="1">
        <v>1902.06</v>
      </c>
      <c r="B386" s="58">
        <v>8.41</v>
      </c>
      <c r="C386" s="4">
        <v>0.32500000000000001</v>
      </c>
      <c r="D386" s="11">
        <v>0.56499999999999995</v>
      </c>
      <c r="E386" s="11">
        <v>8.18251405</v>
      </c>
      <c r="F386" s="4">
        <f t="shared" si="75"/>
        <v>1902.4583333333048</v>
      </c>
      <c r="G386" s="21">
        <f>G381*7/12+G393*5/12</f>
        <v>3.2300000000000004</v>
      </c>
      <c r="H386" s="4">
        <f t="shared" si="71"/>
        <v>324.4656194632505</v>
      </c>
      <c r="I386" s="4">
        <f t="shared" si="72"/>
        <v>12.538802179019788</v>
      </c>
      <c r="J386" s="30">
        <f t="shared" si="76"/>
        <v>1609.5241331638167</v>
      </c>
      <c r="K386" s="4">
        <f t="shared" si="73"/>
        <v>21.798225326603628</v>
      </c>
      <c r="L386" s="30">
        <f t="shared" si="74"/>
        <v>108.13093165725996</v>
      </c>
      <c r="M386" s="14">
        <f t="shared" si="79"/>
        <v>21.963742295514621</v>
      </c>
      <c r="N386" s="6"/>
      <c r="O386" s="7">
        <f t="shared" si="80"/>
        <v>26.058791626617602</v>
      </c>
      <c r="P386" s="7"/>
      <c r="Q386" s="43">
        <f t="shared" si="81"/>
        <v>2.8371212083532375E-2</v>
      </c>
      <c r="R386" s="21">
        <f t="shared" si="77"/>
        <v>1.001844505312206</v>
      </c>
      <c r="S386" s="21">
        <f t="shared" si="78"/>
        <v>6.0988332719279006</v>
      </c>
      <c r="T386" s="36">
        <f t="shared" ref="T386:T449" si="82">(($J506/$J386)^(1/10)-1)</f>
        <v>4.442433297828674E-2</v>
      </c>
      <c r="U386" s="36">
        <f t="shared" ref="U386:U449" si="83">(($S506/$S386)^(1/10)-1)</f>
        <v>1.2713833691679E-2</v>
      </c>
      <c r="V386" s="36">
        <f t="shared" ref="V386:V449" si="84">T386-U386</f>
        <v>3.1710499286607741E-2</v>
      </c>
      <c r="Y386" s="34"/>
      <c r="Z386" s="34"/>
    </row>
    <row r="387" spans="1:26" x14ac:dyDescent="0.2">
      <c r="A387" s="1">
        <v>1902.07</v>
      </c>
      <c r="B387" s="58">
        <v>8.6</v>
      </c>
      <c r="C387" s="4">
        <v>0.32579999999999998</v>
      </c>
      <c r="D387" s="11">
        <v>0.57579999999999998</v>
      </c>
      <c r="E387" s="11">
        <v>8.18251405</v>
      </c>
      <c r="F387" s="4">
        <f t="shared" si="75"/>
        <v>1902.5416666666381</v>
      </c>
      <c r="G387" s="21">
        <f>G381*6/12+G393*6/12</f>
        <v>3.2399999999999998</v>
      </c>
      <c r="H387" s="4">
        <f t="shared" si="71"/>
        <v>331.79599612175434</v>
      </c>
      <c r="I387" s="4">
        <f t="shared" si="72"/>
        <v>12.569666922845066</v>
      </c>
      <c r="J387" s="30">
        <f t="shared" si="76"/>
        <v>1651.0827735343898</v>
      </c>
      <c r="K387" s="4">
        <f t="shared" si="73"/>
        <v>22.2148993682449</v>
      </c>
      <c r="L387" s="30">
        <f t="shared" si="74"/>
        <v>110.54575127919786</v>
      </c>
      <c r="M387" s="14">
        <f t="shared" si="79"/>
        <v>22.385686589401359</v>
      </c>
      <c r="N387" s="6"/>
      <c r="O387" s="7">
        <f t="shared" si="80"/>
        <v>26.529400003167865</v>
      </c>
      <c r="P387" s="7"/>
      <c r="Q387" s="43">
        <f t="shared" si="81"/>
        <v>2.4709335896387803E-2</v>
      </c>
      <c r="R387" s="21">
        <f t="shared" si="77"/>
        <v>1.0018532385921899</v>
      </c>
      <c r="S387" s="21">
        <f t="shared" si="78"/>
        <v>6.1100826022962309</v>
      </c>
      <c r="T387" s="36">
        <f t="shared" si="82"/>
        <v>4.2303858445506881E-2</v>
      </c>
      <c r="U387" s="36">
        <f t="shared" si="83"/>
        <v>1.2580760952309644E-2</v>
      </c>
      <c r="V387" s="36">
        <f t="shared" si="84"/>
        <v>2.9723097493197237E-2</v>
      </c>
      <c r="Y387" s="34"/>
      <c r="Z387" s="34"/>
    </row>
    <row r="388" spans="1:26" x14ac:dyDescent="0.2">
      <c r="A388" s="1">
        <v>1902.08</v>
      </c>
      <c r="B388" s="58">
        <v>8.83</v>
      </c>
      <c r="C388" s="4">
        <v>0.32669999999999999</v>
      </c>
      <c r="D388" s="11">
        <v>0.5867</v>
      </c>
      <c r="E388" s="11">
        <v>8.0873811569999994</v>
      </c>
      <c r="F388" s="4">
        <f t="shared" si="75"/>
        <v>1902.6249999999714</v>
      </c>
      <c r="G388" s="21">
        <f>G381*5/12+G393*7/12</f>
        <v>3.25</v>
      </c>
      <c r="H388" s="4">
        <f t="shared" si="71"/>
        <v>344.67694991564264</v>
      </c>
      <c r="I388" s="4">
        <f t="shared" si="72"/>
        <v>12.752656799257128</v>
      </c>
      <c r="J388" s="30">
        <f t="shared" si="76"/>
        <v>1720.4692706030205</v>
      </c>
      <c r="K388" s="4">
        <f t="shared" si="73"/>
        <v>22.901694962118633</v>
      </c>
      <c r="L388" s="30">
        <f t="shared" si="74"/>
        <v>114.31475889725846</v>
      </c>
      <c r="M388" s="14">
        <f t="shared" si="79"/>
        <v>23.168671834092859</v>
      </c>
      <c r="N388" s="6"/>
      <c r="O388" s="7">
        <f t="shared" si="80"/>
        <v>27.424898531949331</v>
      </c>
      <c r="P388" s="7"/>
      <c r="Q388" s="43">
        <f t="shared" si="81"/>
        <v>2.0595372474778433E-2</v>
      </c>
      <c r="R388" s="21">
        <f t="shared" si="77"/>
        <v>1.0018619716114121</v>
      </c>
      <c r="S388" s="21">
        <f t="shared" si="78"/>
        <v>6.193412920904672</v>
      </c>
      <c r="T388" s="36">
        <f t="shared" si="82"/>
        <v>3.9774394725456075E-2</v>
      </c>
      <c r="U388" s="36">
        <f t="shared" si="83"/>
        <v>1.0271060426152445E-2</v>
      </c>
      <c r="V388" s="36">
        <f t="shared" si="84"/>
        <v>2.950333429930363E-2</v>
      </c>
      <c r="Y388" s="34"/>
      <c r="Z388" s="34"/>
    </row>
    <row r="389" spans="1:26" x14ac:dyDescent="0.2">
      <c r="A389" s="1">
        <v>1902.09</v>
      </c>
      <c r="B389" s="58">
        <v>8.85</v>
      </c>
      <c r="C389" s="4">
        <v>0.32750000000000001</v>
      </c>
      <c r="D389" s="11">
        <v>0.59750000000000003</v>
      </c>
      <c r="E389" s="11">
        <v>8.18251405</v>
      </c>
      <c r="F389" s="4">
        <f t="shared" si="75"/>
        <v>1902.7083333333046</v>
      </c>
      <c r="G389" s="21">
        <f>G381*4/12+G393*8/12</f>
        <v>3.26</v>
      </c>
      <c r="H389" s="4">
        <f t="shared" si="71"/>
        <v>341.44122856715421</v>
      </c>
      <c r="I389" s="4">
        <f t="shared" si="72"/>
        <v>12.635254503473787</v>
      </c>
      <c r="J389" s="30">
        <f t="shared" si="76"/>
        <v>1709.5738164946504</v>
      </c>
      <c r="K389" s="4">
        <f t="shared" si="73"/>
        <v>23.052105544505611</v>
      </c>
      <c r="L389" s="30">
        <f t="shared" si="74"/>
        <v>115.42037913622076</v>
      </c>
      <c r="M389" s="14">
        <f t="shared" si="79"/>
        <v>22.856566381954494</v>
      </c>
      <c r="N389" s="6"/>
      <c r="O389" s="7">
        <f t="shared" si="80"/>
        <v>27.022746801513005</v>
      </c>
      <c r="P389" s="7"/>
      <c r="Q389" s="43">
        <f t="shared" si="81"/>
        <v>2.2266499788554092E-2</v>
      </c>
      <c r="R389" s="21">
        <f t="shared" si="77"/>
        <v>1.0018707043700679</v>
      </c>
      <c r="S389" s="21">
        <f t="shared" si="78"/>
        <v>6.1328039274505954</v>
      </c>
      <c r="T389" s="36">
        <f t="shared" si="82"/>
        <v>4.0367881670050343E-2</v>
      </c>
      <c r="U389" s="36">
        <f t="shared" si="83"/>
        <v>1.0339344178422971E-2</v>
      </c>
      <c r="V389" s="36">
        <f t="shared" si="84"/>
        <v>3.0028537491627372E-2</v>
      </c>
      <c r="Y389" s="34"/>
      <c r="Z389" s="34"/>
    </row>
    <row r="390" spans="1:26" x14ac:dyDescent="0.2">
      <c r="A390" s="1">
        <v>1902.1</v>
      </c>
      <c r="B390" s="58">
        <v>8.57</v>
      </c>
      <c r="C390" s="4">
        <v>0.32829999999999998</v>
      </c>
      <c r="D390" s="11">
        <v>0.60829999999999995</v>
      </c>
      <c r="E390" s="11">
        <v>8.7534247930000006</v>
      </c>
      <c r="F390" s="4">
        <f t="shared" si="75"/>
        <v>1902.7916666666379</v>
      </c>
      <c r="G390" s="21">
        <f>G381*3/12+G393*9/12</f>
        <v>3.27</v>
      </c>
      <c r="H390" s="4">
        <f t="shared" si="71"/>
        <v>309.07385326067089</v>
      </c>
      <c r="I390" s="4">
        <f t="shared" si="72"/>
        <v>11.840017039145653</v>
      </c>
      <c r="J390" s="30">
        <f t="shared" si="76"/>
        <v>1552.4526755260117</v>
      </c>
      <c r="K390" s="4">
        <f t="shared" si="73"/>
        <v>21.938112594920199</v>
      </c>
      <c r="L390" s="30">
        <f t="shared" si="74"/>
        <v>110.1933445183749</v>
      </c>
      <c r="M390" s="14">
        <f t="shared" si="79"/>
        <v>20.604425401859803</v>
      </c>
      <c r="N390" s="6"/>
      <c r="O390" s="7">
        <f t="shared" si="80"/>
        <v>24.333335259523249</v>
      </c>
      <c r="P390" s="7"/>
      <c r="Q390" s="43">
        <f t="shared" si="81"/>
        <v>3.3791235498939573E-2</v>
      </c>
      <c r="R390" s="21">
        <f t="shared" si="77"/>
        <v>1.0018794368683519</v>
      </c>
      <c r="S390" s="21">
        <f t="shared" si="78"/>
        <v>5.7435381828533387</v>
      </c>
      <c r="T390" s="36">
        <f t="shared" si="82"/>
        <v>5.0657742190308941E-2</v>
      </c>
      <c r="U390" s="36">
        <f t="shared" si="83"/>
        <v>1.7051199726382027E-2</v>
      </c>
      <c r="V390" s="36">
        <f t="shared" si="84"/>
        <v>3.3606542463926914E-2</v>
      </c>
      <c r="Y390" s="34"/>
      <c r="Z390" s="34"/>
    </row>
    <row r="391" spans="1:26" x14ac:dyDescent="0.2">
      <c r="A391" s="1">
        <v>1902.11</v>
      </c>
      <c r="B391" s="58">
        <v>8.24</v>
      </c>
      <c r="C391" s="4">
        <v>0.32919999999999999</v>
      </c>
      <c r="D391" s="11">
        <v>0.61919999999999997</v>
      </c>
      <c r="E391" s="11">
        <v>8.4679289260000008</v>
      </c>
      <c r="F391" s="4">
        <f t="shared" si="75"/>
        <v>1902.8749999999711</v>
      </c>
      <c r="G391" s="21">
        <f>G381*2/12+G393*10/12</f>
        <v>3.2800000000000002</v>
      </c>
      <c r="H391" s="4">
        <f t="shared" si="71"/>
        <v>307.19168556233586</v>
      </c>
      <c r="I391" s="4">
        <f t="shared" si="72"/>
        <v>12.272755204747689</v>
      </c>
      <c r="J391" s="30">
        <f t="shared" si="76"/>
        <v>1548.1357882820114</v>
      </c>
      <c r="K391" s="4">
        <f t="shared" si="73"/>
        <v>23.084113070412421</v>
      </c>
      <c r="L391" s="30">
        <f t="shared" si="74"/>
        <v>116.33564078934727</v>
      </c>
      <c r="M391" s="14">
        <f t="shared" si="79"/>
        <v>20.408541255072176</v>
      </c>
      <c r="N391" s="6"/>
      <c r="O391" s="7">
        <f t="shared" si="80"/>
        <v>24.081790733787187</v>
      </c>
      <c r="P391" s="7"/>
      <c r="Q391" s="43">
        <f t="shared" si="81"/>
        <v>2.8188898983770694E-2</v>
      </c>
      <c r="R391" s="21">
        <f t="shared" si="77"/>
        <v>1.0018881691064587</v>
      </c>
      <c r="S391" s="21">
        <f t="shared" si="78"/>
        <v>5.9483398882093548</v>
      </c>
      <c r="T391" s="36">
        <f t="shared" si="82"/>
        <v>5.019959701026866E-2</v>
      </c>
      <c r="U391" s="36">
        <f t="shared" si="83"/>
        <v>1.3562018219297034E-2</v>
      </c>
      <c r="V391" s="36">
        <f t="shared" si="84"/>
        <v>3.6637578790971626E-2</v>
      </c>
      <c r="Y391" s="34"/>
      <c r="Z391" s="34"/>
    </row>
    <row r="392" spans="1:26" x14ac:dyDescent="0.2">
      <c r="A392" s="1">
        <v>1902.12</v>
      </c>
      <c r="B392" s="58">
        <v>8.0500000000000007</v>
      </c>
      <c r="C392" s="4">
        <v>0.33</v>
      </c>
      <c r="D392" s="11">
        <v>0.63</v>
      </c>
      <c r="E392" s="11">
        <v>8.5630942149999996</v>
      </c>
      <c r="F392" s="4">
        <f t="shared" si="75"/>
        <v>1902.9583333333044</v>
      </c>
      <c r="G392" s="21">
        <f>G381*1/12+G393*11/12</f>
        <v>3.29</v>
      </c>
      <c r="H392" s="4">
        <f t="shared" si="71"/>
        <v>296.77315070858424</v>
      </c>
      <c r="I392" s="4">
        <f t="shared" si="72"/>
        <v>12.16585586755687</v>
      </c>
      <c r="J392" s="30">
        <f t="shared" si="76"/>
        <v>1500.7394091452086</v>
      </c>
      <c r="K392" s="4">
        <f t="shared" si="73"/>
        <v>23.225724838063112</v>
      </c>
      <c r="L392" s="30">
        <f t="shared" si="74"/>
        <v>117.44917115049456</v>
      </c>
      <c r="M392" s="14">
        <f t="shared" si="79"/>
        <v>19.633232126823831</v>
      </c>
      <c r="N392" s="6"/>
      <c r="O392" s="7">
        <f t="shared" si="80"/>
        <v>23.148327929237521</v>
      </c>
      <c r="P392" s="7"/>
      <c r="Q392" s="43">
        <f t="shared" si="81"/>
        <v>2.9881822071487346E-2</v>
      </c>
      <c r="R392" s="21">
        <f t="shared" si="77"/>
        <v>1.0018969010845831</v>
      </c>
      <c r="S392" s="21">
        <f t="shared" si="78"/>
        <v>5.8933401218439476</v>
      </c>
      <c r="T392" s="36">
        <f t="shared" si="82"/>
        <v>5.1089803660249622E-2</v>
      </c>
      <c r="U392" s="36">
        <f t="shared" si="83"/>
        <v>1.5566176169387047E-2</v>
      </c>
      <c r="V392" s="36">
        <f t="shared" si="84"/>
        <v>3.5523627490862575E-2</v>
      </c>
      <c r="Y392" s="34"/>
      <c r="Z392" s="34"/>
    </row>
    <row r="393" spans="1:26" x14ac:dyDescent="0.2">
      <c r="A393" s="1">
        <v>1903.01</v>
      </c>
      <c r="B393" s="58">
        <v>8.4600000000000009</v>
      </c>
      <c r="C393" s="4">
        <v>0.33169999999999999</v>
      </c>
      <c r="D393" s="11">
        <v>0.62170000000000003</v>
      </c>
      <c r="E393" s="11">
        <v>8.6582595040000001</v>
      </c>
      <c r="F393" s="4">
        <f t="shared" si="75"/>
        <v>1903.0416666666376</v>
      </c>
      <c r="G393" s="21">
        <v>3.3</v>
      </c>
      <c r="H393" s="4">
        <f t="shared" si="71"/>
        <v>308.46025563985</v>
      </c>
      <c r="I393" s="4">
        <f t="shared" si="72"/>
        <v>12.094121370654637</v>
      </c>
      <c r="J393" s="30">
        <f t="shared" si="76"/>
        <v>1564.9359487704107</v>
      </c>
      <c r="K393" s="4">
        <f t="shared" si="73"/>
        <v>22.667818076985192</v>
      </c>
      <c r="L393" s="30">
        <f t="shared" si="74"/>
        <v>115.00244436767899</v>
      </c>
      <c r="M393" s="14">
        <f t="shared" si="79"/>
        <v>20.318132053828492</v>
      </c>
      <c r="N393" s="6"/>
      <c r="O393" s="7">
        <f t="shared" si="80"/>
        <v>23.933621799528513</v>
      </c>
      <c r="P393" s="7"/>
      <c r="Q393" s="43">
        <f t="shared" si="81"/>
        <v>2.5461515467494589E-2</v>
      </c>
      <c r="R393" s="21">
        <f t="shared" si="77"/>
        <v>1.0020463053528761</v>
      </c>
      <c r="S393" s="21">
        <f t="shared" si="78"/>
        <v>5.8396210259463937</v>
      </c>
      <c r="T393" s="36">
        <f t="shared" si="82"/>
        <v>4.522865077921101E-2</v>
      </c>
      <c r="U393" s="36">
        <f t="shared" si="83"/>
        <v>1.5580471861217804E-2</v>
      </c>
      <c r="V393" s="36">
        <f t="shared" si="84"/>
        <v>2.9648178917993206E-2</v>
      </c>
      <c r="Y393" s="34"/>
      <c r="Z393" s="34"/>
    </row>
    <row r="394" spans="1:26" x14ac:dyDescent="0.2">
      <c r="A394" s="1">
        <v>1903.02</v>
      </c>
      <c r="B394" s="58">
        <v>8.41</v>
      </c>
      <c r="C394" s="4">
        <v>0.33329999999999999</v>
      </c>
      <c r="D394" s="11">
        <v>0.61329999999999996</v>
      </c>
      <c r="E394" s="11">
        <v>8.6582595040000001</v>
      </c>
      <c r="F394" s="4">
        <f t="shared" si="75"/>
        <v>1903.1249999999709</v>
      </c>
      <c r="G394" s="21">
        <f>G393*11/12+G405*1/12</f>
        <v>3.3083333333333331</v>
      </c>
      <c r="H394" s="4">
        <f t="shared" ref="H394:H457" si="85">B394*$E$1858/E394</f>
        <v>306.63720448358612</v>
      </c>
      <c r="I394" s="4">
        <f t="shared" ref="I394:I457" si="86">C394*$E$1858/E394</f>
        <v>12.15245900765508</v>
      </c>
      <c r="J394" s="30">
        <f t="shared" si="76"/>
        <v>1560.8247547442379</v>
      </c>
      <c r="K394" s="4">
        <f t="shared" ref="K394:K457" si="87">D394*$E$1858/E394</f>
        <v>22.361545482732858</v>
      </c>
      <c r="L394" s="30">
        <f t="shared" ref="L394:L457" si="88">K394*(J394/H394)</f>
        <v>113.82328443336992</v>
      </c>
      <c r="M394" s="14">
        <f t="shared" si="79"/>
        <v>20.107051517552804</v>
      </c>
      <c r="N394" s="6"/>
      <c r="O394" s="7">
        <f t="shared" si="80"/>
        <v>23.66850105217345</v>
      </c>
      <c r="P394" s="7"/>
      <c r="Q394" s="43">
        <f t="shared" si="81"/>
        <v>2.4686947627897804E-2</v>
      </c>
      <c r="R394" s="21">
        <f t="shared" si="77"/>
        <v>1.0020535263183528</v>
      </c>
      <c r="S394" s="21">
        <f t="shared" si="78"/>
        <v>5.8515706737105555</v>
      </c>
      <c r="T394" s="36">
        <f t="shared" si="82"/>
        <v>4.2196792368550895E-2</v>
      </c>
      <c r="U394" s="36">
        <f t="shared" si="83"/>
        <v>1.5944643441854867E-2</v>
      </c>
      <c r="V394" s="36">
        <f t="shared" si="84"/>
        <v>2.6252148926696028E-2</v>
      </c>
      <c r="Y394" s="34"/>
      <c r="Z394" s="34"/>
    </row>
    <row r="395" spans="1:26" x14ac:dyDescent="0.2">
      <c r="A395" s="1">
        <v>1903.03</v>
      </c>
      <c r="B395" s="58">
        <v>8.08</v>
      </c>
      <c r="C395" s="4">
        <v>0.33500000000000002</v>
      </c>
      <c r="D395" s="11">
        <v>0.60499999999999998</v>
      </c>
      <c r="E395" s="11">
        <v>8.3728446279999993</v>
      </c>
      <c r="F395" s="4">
        <f t="shared" ref="F395:F458" si="89">F394+1/12</f>
        <v>1903.2083333333042</v>
      </c>
      <c r="G395" s="21">
        <f>G393*10/12+G405*2/12</f>
        <v>3.3166666666666664</v>
      </c>
      <c r="H395" s="4">
        <f t="shared" si="85"/>
        <v>304.64761181282017</v>
      </c>
      <c r="I395" s="4">
        <f t="shared" si="86"/>
        <v>12.630810638279055</v>
      </c>
      <c r="J395" s="30">
        <f t="shared" ref="J395:J458" si="90">J394*((H395+(I395/12))/H394)</f>
        <v>1556.0551704343598</v>
      </c>
      <c r="K395" s="4">
        <f t="shared" si="87"/>
        <v>22.810866973608441</v>
      </c>
      <c r="L395" s="30">
        <f t="shared" si="88"/>
        <v>116.51155669712719</v>
      </c>
      <c r="M395" s="14">
        <f t="shared" si="79"/>
        <v>19.884560384872831</v>
      </c>
      <c r="N395" s="6"/>
      <c r="O395" s="7">
        <f t="shared" si="80"/>
        <v>23.396709569309277</v>
      </c>
      <c r="P395" s="7"/>
      <c r="Q395" s="43">
        <f t="shared" si="81"/>
        <v>2.4210704457160601E-2</v>
      </c>
      <c r="R395" s="21">
        <f t="shared" ref="R395:R458" si="91">((G395/G396+G395/1200+((1+G396/1200)^(-119))*(1-G395/G396)))</f>
        <v>1.002060747133676</v>
      </c>
      <c r="S395" s="21">
        <f t="shared" ref="S395:S458" si="92">S394*R394*E394/E395</f>
        <v>6.063465926948874</v>
      </c>
      <c r="T395" s="36">
        <f t="shared" si="82"/>
        <v>4.0994966820621981E-2</v>
      </c>
      <c r="U395" s="36">
        <f t="shared" si="83"/>
        <v>1.2905437447038093E-2</v>
      </c>
      <c r="V395" s="36">
        <f t="shared" si="84"/>
        <v>2.8089529373583888E-2</v>
      </c>
      <c r="Y395" s="34"/>
      <c r="Z395" s="34"/>
    </row>
    <row r="396" spans="1:26" x14ac:dyDescent="0.2">
      <c r="A396" s="1">
        <v>1903.04</v>
      </c>
      <c r="B396" s="58">
        <v>7.75</v>
      </c>
      <c r="C396" s="4">
        <v>0.3367</v>
      </c>
      <c r="D396" s="11">
        <v>0.59670000000000001</v>
      </c>
      <c r="E396" s="11">
        <v>8.3728446279999993</v>
      </c>
      <c r="F396" s="4">
        <f t="shared" si="89"/>
        <v>1903.2916666666374</v>
      </c>
      <c r="G396" s="21">
        <f>G393*9/12+G405*3/12</f>
        <v>3.3250000000000002</v>
      </c>
      <c r="H396" s="4">
        <f t="shared" si="85"/>
        <v>292.20532073630648</v>
      </c>
      <c r="I396" s="4">
        <f t="shared" si="86"/>
        <v>12.694907289279277</v>
      </c>
      <c r="J396" s="30">
        <f t="shared" si="90"/>
        <v>1497.9069165251722</v>
      </c>
      <c r="K396" s="4">
        <f t="shared" si="87"/>
        <v>22.497924501077947</v>
      </c>
      <c r="L396" s="30">
        <f t="shared" si="88"/>
        <v>115.32916865684778</v>
      </c>
      <c r="M396" s="14">
        <f t="shared" si="79"/>
        <v>18.980022601826256</v>
      </c>
      <c r="N396" s="6"/>
      <c r="O396" s="7">
        <f t="shared" si="80"/>
        <v>22.326326741828463</v>
      </c>
      <c r="P396" s="7"/>
      <c r="Q396" s="43">
        <f t="shared" si="81"/>
        <v>2.7760581705718199E-2</v>
      </c>
      <c r="R396" s="21">
        <f t="shared" si="91"/>
        <v>1.0020679677989401</v>
      </c>
      <c r="S396" s="21">
        <f t="shared" si="92"/>
        <v>6.0759611969779757</v>
      </c>
      <c r="T396" s="36">
        <f t="shared" si="82"/>
        <v>4.532286319317258E-2</v>
      </c>
      <c r="U396" s="36">
        <f t="shared" si="83"/>
        <v>1.3263567777560104E-2</v>
      </c>
      <c r="V396" s="36">
        <f t="shared" si="84"/>
        <v>3.2059295415612477E-2</v>
      </c>
      <c r="Y396" s="34"/>
      <c r="Z396" s="34"/>
    </row>
    <row r="397" spans="1:26" x14ac:dyDescent="0.2">
      <c r="A397" s="1">
        <v>1903.05</v>
      </c>
      <c r="B397" s="58">
        <v>7.6</v>
      </c>
      <c r="C397" s="4">
        <v>0.33829999999999999</v>
      </c>
      <c r="D397" s="11">
        <v>0.58830000000000005</v>
      </c>
      <c r="E397" s="11">
        <v>8.18251405</v>
      </c>
      <c r="F397" s="4">
        <f t="shared" si="89"/>
        <v>1903.3749999999707</v>
      </c>
      <c r="G397" s="21">
        <f>G393*8/12+G405*4/12</f>
        <v>3.333333333333333</v>
      </c>
      <c r="H397" s="4">
        <f t="shared" si="85"/>
        <v>293.21506634015503</v>
      </c>
      <c r="I397" s="4">
        <f t="shared" si="86"/>
        <v>13.051928545115057</v>
      </c>
      <c r="J397" s="30">
        <f t="shared" si="90"/>
        <v>1508.6586695031663</v>
      </c>
      <c r="K397" s="4">
        <f t="shared" si="87"/>
        <v>22.697160990514895</v>
      </c>
      <c r="L397" s="30">
        <f t="shared" si="88"/>
        <v>116.78209148272536</v>
      </c>
      <c r="M397" s="14">
        <f t="shared" si="79"/>
        <v>18.95485872303987</v>
      </c>
      <c r="N397" s="6"/>
      <c r="O397" s="7">
        <f t="shared" si="80"/>
        <v>22.294345532415086</v>
      </c>
      <c r="P397" s="7"/>
      <c r="Q397" s="43">
        <f t="shared" si="81"/>
        <v>2.6681724642753757E-2</v>
      </c>
      <c r="R397" s="21">
        <f t="shared" si="91"/>
        <v>1.0020751883142376</v>
      </c>
      <c r="S397" s="21">
        <f t="shared" si="92"/>
        <v>6.2301491504801216</v>
      </c>
      <c r="T397" s="36">
        <f t="shared" si="82"/>
        <v>4.3243519709970313E-2</v>
      </c>
      <c r="U397" s="36">
        <f t="shared" si="83"/>
        <v>1.2328983172058772E-2</v>
      </c>
      <c r="V397" s="36">
        <f t="shared" si="84"/>
        <v>3.0914536537911541E-2</v>
      </c>
      <c r="Y397" s="34"/>
      <c r="Z397" s="34"/>
    </row>
    <row r="398" spans="1:26" x14ac:dyDescent="0.2">
      <c r="A398" s="1">
        <v>1903.06</v>
      </c>
      <c r="B398" s="58">
        <v>7.18</v>
      </c>
      <c r="C398" s="4">
        <v>0.34</v>
      </c>
      <c r="D398" s="11">
        <v>0.57999999999999996</v>
      </c>
      <c r="E398" s="11">
        <v>8.18251405</v>
      </c>
      <c r="F398" s="4">
        <f t="shared" si="89"/>
        <v>1903.4583333333039</v>
      </c>
      <c r="G398" s="21">
        <f>G393*7/12+G405*5/12</f>
        <v>3.3416666666666668</v>
      </c>
      <c r="H398" s="4">
        <f t="shared" si="85"/>
        <v>277.01107583188326</v>
      </c>
      <c r="I398" s="4">
        <f t="shared" si="86"/>
        <v>13.117516125743778</v>
      </c>
      <c r="J398" s="30">
        <f t="shared" si="90"/>
        <v>1430.9098126318406</v>
      </c>
      <c r="K398" s="4">
        <f t="shared" si="87"/>
        <v>22.376939273327622</v>
      </c>
      <c r="L398" s="30">
        <f t="shared" si="88"/>
        <v>115.588814947976</v>
      </c>
      <c r="M398" s="14">
        <f t="shared" si="79"/>
        <v>17.818551722968504</v>
      </c>
      <c r="N398" s="6"/>
      <c r="O398" s="7">
        <f t="shared" si="80"/>
        <v>20.961154591653774</v>
      </c>
      <c r="P398" s="7"/>
      <c r="Q398" s="43">
        <f t="shared" si="81"/>
        <v>3.2516124608077936E-2</v>
      </c>
      <c r="R398" s="21">
        <f t="shared" si="91"/>
        <v>1.0020824086796625</v>
      </c>
      <c r="S398" s="21">
        <f t="shared" si="92"/>
        <v>6.2430778831931555</v>
      </c>
      <c r="T398" s="36">
        <f t="shared" si="82"/>
        <v>4.2822850768602816E-2</v>
      </c>
      <c r="U398" s="36">
        <f t="shared" si="83"/>
        <v>1.1643707225901911E-2</v>
      </c>
      <c r="V398" s="36">
        <f t="shared" si="84"/>
        <v>3.1179143542700904E-2</v>
      </c>
      <c r="Y398" s="34"/>
      <c r="Z398" s="34"/>
    </row>
    <row r="399" spans="1:26" x14ac:dyDescent="0.2">
      <c r="A399" s="1">
        <v>1903.07</v>
      </c>
      <c r="B399" s="58">
        <v>6.85</v>
      </c>
      <c r="C399" s="4">
        <v>0.3417</v>
      </c>
      <c r="D399" s="11">
        <v>0.57169999999999999</v>
      </c>
      <c r="E399" s="11">
        <v>8.18251405</v>
      </c>
      <c r="F399" s="4">
        <f t="shared" si="89"/>
        <v>1903.5416666666372</v>
      </c>
      <c r="G399" s="21">
        <f>G393*6/12+G405*6/12</f>
        <v>3.3499999999999996</v>
      </c>
      <c r="H399" s="4">
        <f t="shared" si="85"/>
        <v>264.27936900395554</v>
      </c>
      <c r="I399" s="4">
        <f t="shared" si="86"/>
        <v>13.183103706372496</v>
      </c>
      <c r="J399" s="30">
        <f t="shared" si="90"/>
        <v>1370.8185756884127</v>
      </c>
      <c r="K399" s="4">
        <f t="shared" si="87"/>
        <v>22.056717556140345</v>
      </c>
      <c r="L399" s="30">
        <f t="shared" si="88"/>
        <v>114.40831820745481</v>
      </c>
      <c r="M399" s="14">
        <f t="shared" si="79"/>
        <v>16.918178414766658</v>
      </c>
      <c r="N399" s="6"/>
      <c r="O399" s="7">
        <f t="shared" si="80"/>
        <v>19.910404565550831</v>
      </c>
      <c r="P399" s="7"/>
      <c r="Q399" s="43">
        <f t="shared" si="81"/>
        <v>3.8045952444353791E-2</v>
      </c>
      <c r="R399" s="21">
        <f t="shared" si="91"/>
        <v>1.0020896288953078</v>
      </c>
      <c r="S399" s="21">
        <f t="shared" si="92"/>
        <v>6.256078522764926</v>
      </c>
      <c r="T399" s="36">
        <f t="shared" si="82"/>
        <v>4.8160533868105038E-2</v>
      </c>
      <c r="U399" s="36">
        <f t="shared" si="83"/>
        <v>1.0966888103656869E-2</v>
      </c>
      <c r="V399" s="36">
        <f t="shared" si="84"/>
        <v>3.7193645764448169E-2</v>
      </c>
      <c r="Y399" s="34"/>
      <c r="Z399" s="34"/>
    </row>
    <row r="400" spans="1:26" x14ac:dyDescent="0.2">
      <c r="A400" s="1">
        <v>1903.08</v>
      </c>
      <c r="B400" s="58">
        <v>6.63</v>
      </c>
      <c r="C400" s="4">
        <v>0.34329999999999999</v>
      </c>
      <c r="D400" s="11">
        <v>0.56330000000000002</v>
      </c>
      <c r="E400" s="11">
        <v>8.18251405</v>
      </c>
      <c r="F400" s="4">
        <f t="shared" si="89"/>
        <v>1903.6249999999704</v>
      </c>
      <c r="G400" s="21">
        <f>G393*5/12+G405*7/12</f>
        <v>3.3583333333333334</v>
      </c>
      <c r="H400" s="4">
        <f t="shared" si="85"/>
        <v>255.79156445200366</v>
      </c>
      <c r="I400" s="4">
        <f t="shared" si="86"/>
        <v>13.244833194023055</v>
      </c>
      <c r="J400" s="30">
        <f t="shared" si="90"/>
        <v>1332.5173710316781</v>
      </c>
      <c r="K400" s="4">
        <f t="shared" si="87"/>
        <v>21.732637745974912</v>
      </c>
      <c r="L400" s="30">
        <f t="shared" si="88"/>
        <v>113.21373078463715</v>
      </c>
      <c r="M400" s="14">
        <f t="shared" si="79"/>
        <v>16.299118790903492</v>
      </c>
      <c r="N400" s="6"/>
      <c r="O400" s="7">
        <f t="shared" si="80"/>
        <v>19.194017449266088</v>
      </c>
      <c r="P400" s="7"/>
      <c r="Q400" s="43">
        <f t="shared" si="81"/>
        <v>4.4293346247704937E-2</v>
      </c>
      <c r="R400" s="21">
        <f t="shared" si="91"/>
        <v>1.0020968489612667</v>
      </c>
      <c r="S400" s="21">
        <f t="shared" si="92"/>
        <v>6.2691514052174107</v>
      </c>
      <c r="T400" s="36">
        <f t="shared" si="82"/>
        <v>5.4409472760096333E-2</v>
      </c>
      <c r="U400" s="36">
        <f t="shared" si="83"/>
        <v>1.1314192453266925E-2</v>
      </c>
      <c r="V400" s="36">
        <f t="shared" si="84"/>
        <v>4.3095280306829409E-2</v>
      </c>
      <c r="Y400" s="34"/>
      <c r="Z400" s="34"/>
    </row>
    <row r="401" spans="1:26" x14ac:dyDescent="0.2">
      <c r="A401" s="1">
        <v>1903.09</v>
      </c>
      <c r="B401" s="58">
        <v>6.47</v>
      </c>
      <c r="C401" s="4">
        <v>0.34499999999999997</v>
      </c>
      <c r="D401" s="11">
        <v>0.55500000000000005</v>
      </c>
      <c r="E401" s="11">
        <v>8.2776793390000005</v>
      </c>
      <c r="F401" s="4">
        <f t="shared" si="89"/>
        <v>1903.7083333333037</v>
      </c>
      <c r="G401" s="21">
        <f>G393*4/12+G405*8/12</f>
        <v>3.3666666666666663</v>
      </c>
      <c r="H401" s="4">
        <f t="shared" si="85"/>
        <v>246.74884666971761</v>
      </c>
      <c r="I401" s="4">
        <f t="shared" si="86"/>
        <v>13.157395997071493</v>
      </c>
      <c r="J401" s="30">
        <f t="shared" si="90"/>
        <v>1291.1221814680675</v>
      </c>
      <c r="K401" s="4">
        <f t="shared" si="87"/>
        <v>21.166245734419363</v>
      </c>
      <c r="L401" s="30">
        <f t="shared" si="88"/>
        <v>110.75313921403053</v>
      </c>
      <c r="M401" s="14">
        <f t="shared" si="79"/>
        <v>15.654359115196911</v>
      </c>
      <c r="N401" s="6"/>
      <c r="O401" s="7">
        <f t="shared" si="80"/>
        <v>18.449326201499158</v>
      </c>
      <c r="P401" s="7"/>
      <c r="Q401" s="43">
        <f t="shared" si="81"/>
        <v>4.3822618555605958E-2</v>
      </c>
      <c r="R401" s="21">
        <f t="shared" si="91"/>
        <v>1.0021040688776328</v>
      </c>
      <c r="S401" s="21">
        <f t="shared" si="92"/>
        <v>6.2100717230341722</v>
      </c>
      <c r="T401" s="36">
        <f t="shared" si="82"/>
        <v>5.8170825099269186E-2</v>
      </c>
      <c r="U401" s="36">
        <f t="shared" si="83"/>
        <v>1.1812143966502653E-2</v>
      </c>
      <c r="V401" s="36">
        <f t="shared" si="84"/>
        <v>4.6358681132766533E-2</v>
      </c>
      <c r="Y401" s="34"/>
      <c r="Z401" s="34"/>
    </row>
    <row r="402" spans="1:26" x14ac:dyDescent="0.2">
      <c r="A402" s="1">
        <v>1903.1</v>
      </c>
      <c r="B402" s="58">
        <v>6.26</v>
      </c>
      <c r="C402" s="4">
        <v>0.34670000000000001</v>
      </c>
      <c r="D402" s="11">
        <v>0.54669999999999996</v>
      </c>
      <c r="E402" s="11">
        <v>8.18251405</v>
      </c>
      <c r="F402" s="4">
        <f t="shared" si="89"/>
        <v>1903.791666666637</v>
      </c>
      <c r="G402" s="21">
        <f>G393*3/12+G405*9/12</f>
        <v>3.3749999999999996</v>
      </c>
      <c r="H402" s="4">
        <f t="shared" si="85"/>
        <v>241.51662043281192</v>
      </c>
      <c r="I402" s="4">
        <f t="shared" si="86"/>
        <v>13.376008355280494</v>
      </c>
      <c r="J402" s="30">
        <f t="shared" si="90"/>
        <v>1269.5769071236093</v>
      </c>
      <c r="K402" s="4">
        <f t="shared" si="87"/>
        <v>21.092194311600363</v>
      </c>
      <c r="L402" s="30">
        <f t="shared" si="88"/>
        <v>110.87503117004428</v>
      </c>
      <c r="M402" s="14">
        <f t="shared" si="79"/>
        <v>15.252943825778834</v>
      </c>
      <c r="N402" s="6"/>
      <c r="O402" s="7">
        <f t="shared" si="80"/>
        <v>17.996685085169752</v>
      </c>
      <c r="P402" s="7"/>
      <c r="Q402" s="43">
        <f t="shared" si="81"/>
        <v>4.2926511072521635E-2</v>
      </c>
      <c r="R402" s="21">
        <f t="shared" si="91"/>
        <v>1.0021112886444992</v>
      </c>
      <c r="S402" s="21">
        <f t="shared" si="92"/>
        <v>6.2955152541512192</v>
      </c>
      <c r="T402" s="36">
        <f t="shared" si="82"/>
        <v>5.7059715821273338E-2</v>
      </c>
      <c r="U402" s="36">
        <f t="shared" si="83"/>
        <v>1.0984966738773583E-2</v>
      </c>
      <c r="V402" s="36">
        <f t="shared" si="84"/>
        <v>4.6074749082499755E-2</v>
      </c>
      <c r="Y402" s="34"/>
      <c r="Z402" s="34"/>
    </row>
    <row r="403" spans="1:26" x14ac:dyDescent="0.2">
      <c r="A403" s="1">
        <v>1903.11</v>
      </c>
      <c r="B403" s="58">
        <v>6.28</v>
      </c>
      <c r="C403" s="4">
        <v>0.3483</v>
      </c>
      <c r="D403" s="11">
        <v>0.5383</v>
      </c>
      <c r="E403" s="11">
        <v>8.0873811569999994</v>
      </c>
      <c r="F403" s="4">
        <f t="shared" si="89"/>
        <v>1903.8749999999702</v>
      </c>
      <c r="G403" s="21">
        <f>G393*2/12+G405*10/12</f>
        <v>3.3833333333333333</v>
      </c>
      <c r="H403" s="4">
        <f t="shared" si="85"/>
        <v>245.13830639527018</v>
      </c>
      <c r="I403" s="4">
        <f t="shared" si="86"/>
        <v>13.595807662017931</v>
      </c>
      <c r="J403" s="30">
        <f t="shared" si="90"/>
        <v>1294.5707114371833</v>
      </c>
      <c r="K403" s="4">
        <f t="shared" si="87"/>
        <v>21.012412473339797</v>
      </c>
      <c r="L403" s="30">
        <f t="shared" si="88"/>
        <v>110.96614872080185</v>
      </c>
      <c r="M403" s="14">
        <f t="shared" si="79"/>
        <v>15.407877534297892</v>
      </c>
      <c r="N403" s="6"/>
      <c r="O403" s="7">
        <f t="shared" si="80"/>
        <v>18.201733318104164</v>
      </c>
      <c r="P403" s="7"/>
      <c r="Q403" s="43">
        <f t="shared" si="81"/>
        <v>4.3663530682750341E-2</v>
      </c>
      <c r="R403" s="21">
        <f t="shared" si="91"/>
        <v>1.0021185082619586</v>
      </c>
      <c r="S403" s="21">
        <f t="shared" si="92"/>
        <v>6.3830182019043216</v>
      </c>
      <c r="T403" s="36">
        <f t="shared" si="82"/>
        <v>5.1762194501096426E-2</v>
      </c>
      <c r="U403" s="36">
        <f t="shared" si="83"/>
        <v>9.1380495102946213E-3</v>
      </c>
      <c r="V403" s="36">
        <f t="shared" si="84"/>
        <v>4.2624144990801804E-2</v>
      </c>
      <c r="Y403" s="34"/>
      <c r="Z403" s="34"/>
    </row>
    <row r="404" spans="1:26" x14ac:dyDescent="0.2">
      <c r="A404" s="1">
        <v>1903.12</v>
      </c>
      <c r="B404" s="58">
        <v>6.57</v>
      </c>
      <c r="C404" s="4">
        <v>0.35</v>
      </c>
      <c r="D404" s="11">
        <v>0.53</v>
      </c>
      <c r="E404" s="11">
        <v>8.0873811569999994</v>
      </c>
      <c r="F404" s="4">
        <f t="shared" si="89"/>
        <v>1903.9583333333035</v>
      </c>
      <c r="G404" s="21">
        <f>G393*1/12+G405*11/12</f>
        <v>3.3916666666666666</v>
      </c>
      <c r="H404" s="4">
        <f t="shared" si="85"/>
        <v>256.45838742307728</v>
      </c>
      <c r="I404" s="4">
        <f t="shared" si="86"/>
        <v>13.662166757698177</v>
      </c>
      <c r="J404" s="30">
        <f t="shared" si="90"/>
        <v>1360.3643131463718</v>
      </c>
      <c r="K404" s="4">
        <f t="shared" si="87"/>
        <v>20.688423947371529</v>
      </c>
      <c r="L404" s="30">
        <f t="shared" si="88"/>
        <v>109.74019573326895</v>
      </c>
      <c r="M404" s="14">
        <f t="shared" si="79"/>
        <v>16.042894140050141</v>
      </c>
      <c r="N404" s="6"/>
      <c r="O404" s="7">
        <f t="shared" si="80"/>
        <v>18.972073171795241</v>
      </c>
      <c r="P404" s="7"/>
      <c r="Q404" s="43">
        <f t="shared" si="81"/>
        <v>4.2371395043465855E-2</v>
      </c>
      <c r="R404" s="21">
        <f t="shared" si="91"/>
        <v>1.0021257277301043</v>
      </c>
      <c r="S404" s="21">
        <f t="shared" si="92"/>
        <v>6.396540678701288</v>
      </c>
      <c r="T404" s="36">
        <f t="shared" si="82"/>
        <v>4.7992793357410468E-2</v>
      </c>
      <c r="U404" s="36">
        <f t="shared" si="83"/>
        <v>1.0479569279762124E-2</v>
      </c>
      <c r="V404" s="36">
        <f t="shared" si="84"/>
        <v>3.7513224077648344E-2</v>
      </c>
      <c r="Y404" s="34"/>
      <c r="Z404" s="34"/>
    </row>
    <row r="405" spans="1:26" x14ac:dyDescent="0.2">
      <c r="A405" s="1">
        <v>1904.01</v>
      </c>
      <c r="B405" s="58">
        <v>6.68</v>
      </c>
      <c r="C405" s="4">
        <v>0.34670000000000001</v>
      </c>
      <c r="D405" s="11">
        <v>0.52669999999999995</v>
      </c>
      <c r="E405" s="11">
        <v>8.2776793390000005</v>
      </c>
      <c r="F405" s="4">
        <f t="shared" si="89"/>
        <v>1904.0416666666367</v>
      </c>
      <c r="G405" s="21">
        <v>3.4</v>
      </c>
      <c r="H405" s="4">
        <f t="shared" si="85"/>
        <v>254.75769640706548</v>
      </c>
      <c r="I405" s="4">
        <f t="shared" si="86"/>
        <v>13.22222954256431</v>
      </c>
      <c r="J405" s="30">
        <f t="shared" si="90"/>
        <v>1357.1878188754604</v>
      </c>
      <c r="K405" s="4">
        <f t="shared" si="87"/>
        <v>20.086957888862482</v>
      </c>
      <c r="L405" s="30">
        <f t="shared" si="88"/>
        <v>107.01060242540494</v>
      </c>
      <c r="M405" s="14">
        <f t="shared" si="79"/>
        <v>15.861833914033635</v>
      </c>
      <c r="N405" s="6"/>
      <c r="O405" s="7">
        <f t="shared" si="80"/>
        <v>18.777066213619015</v>
      </c>
      <c r="P405" s="7"/>
      <c r="Q405" s="43">
        <f t="shared" si="81"/>
        <v>4.8148955439236488E-2</v>
      </c>
      <c r="R405" s="21">
        <f t="shared" si="91"/>
        <v>1.0022729803355197</v>
      </c>
      <c r="S405" s="21">
        <f t="shared" si="92"/>
        <v>6.2627732980656674</v>
      </c>
      <c r="T405" s="36">
        <f t="shared" si="82"/>
        <v>5.295949917903009E-2</v>
      </c>
      <c r="U405" s="36">
        <f t="shared" si="83"/>
        <v>1.3167700236935698E-2</v>
      </c>
      <c r="V405" s="36">
        <f t="shared" si="84"/>
        <v>3.9791798942094392E-2</v>
      </c>
      <c r="Y405" s="34"/>
      <c r="Z405" s="34"/>
    </row>
    <row r="406" spans="1:26" x14ac:dyDescent="0.2">
      <c r="A406" s="1">
        <v>1904.02</v>
      </c>
      <c r="B406" s="58">
        <v>6.5</v>
      </c>
      <c r="C406" s="4">
        <v>0.34329999999999999</v>
      </c>
      <c r="D406" s="11">
        <v>0.52329999999999999</v>
      </c>
      <c r="E406" s="11">
        <v>8.4679289260000008</v>
      </c>
      <c r="F406" s="4">
        <f t="shared" si="89"/>
        <v>1904.12499999997</v>
      </c>
      <c r="G406" s="21">
        <f>G405*11/12+G417*1/12</f>
        <v>3.4066666666666667</v>
      </c>
      <c r="H406" s="4">
        <f t="shared" si="85"/>
        <v>242.32353836834747</v>
      </c>
      <c r="I406" s="4">
        <f t="shared" si="86"/>
        <v>12.798410880285182</v>
      </c>
      <c r="J406" s="30">
        <f t="shared" si="90"/>
        <v>1296.6283116781001</v>
      </c>
      <c r="K406" s="4">
        <f t="shared" si="87"/>
        <v>19.50890886587019</v>
      </c>
      <c r="L406" s="30">
        <f t="shared" si="88"/>
        <v>104.38855315402306</v>
      </c>
      <c r="M406" s="14">
        <f t="shared" si="79"/>
        <v>15.02149838033143</v>
      </c>
      <c r="N406" s="6"/>
      <c r="O406" s="7">
        <f t="shared" si="80"/>
        <v>17.803035506120381</v>
      </c>
      <c r="P406" s="7"/>
      <c r="Q406" s="43">
        <f t="shared" si="81"/>
        <v>5.5357023109160609E-2</v>
      </c>
      <c r="R406" s="21">
        <f t="shared" si="91"/>
        <v>1.0022787117439262</v>
      </c>
      <c r="S406" s="21">
        <f t="shared" si="92"/>
        <v>6.1359824441953936</v>
      </c>
      <c r="T406" s="36">
        <f t="shared" si="82"/>
        <v>6.0712674787184229E-2</v>
      </c>
      <c r="U406" s="36">
        <f t="shared" si="83"/>
        <v>1.6559863540962727E-2</v>
      </c>
      <c r="V406" s="36">
        <f t="shared" si="84"/>
        <v>4.4152811246221502E-2</v>
      </c>
      <c r="Y406" s="34"/>
      <c r="Z406" s="34"/>
    </row>
    <row r="407" spans="1:26" x14ac:dyDescent="0.2">
      <c r="A407" s="1">
        <v>1904.03</v>
      </c>
      <c r="B407" s="58">
        <v>6.48</v>
      </c>
      <c r="C407" s="4">
        <v>0.34</v>
      </c>
      <c r="D407" s="11">
        <v>0.52</v>
      </c>
      <c r="E407" s="11">
        <v>8.3728446279999993</v>
      </c>
      <c r="F407" s="4">
        <f t="shared" si="89"/>
        <v>1904.2083333333032</v>
      </c>
      <c r="G407" s="21">
        <f>G405*10/12+G417*2/12</f>
        <v>3.4133333333333336</v>
      </c>
      <c r="H407" s="4">
        <f t="shared" si="85"/>
        <v>244.32135204790532</v>
      </c>
      <c r="I407" s="4">
        <f t="shared" si="86"/>
        <v>12.819330200044414</v>
      </c>
      <c r="J407" s="30">
        <f t="shared" si="90"/>
        <v>1313.0343970216268</v>
      </c>
      <c r="K407" s="4">
        <f t="shared" si="87"/>
        <v>19.60603442359734</v>
      </c>
      <c r="L407" s="30">
        <f t="shared" si="88"/>
        <v>105.3669577856861</v>
      </c>
      <c r="M407" s="14">
        <f t="shared" si="79"/>
        <v>15.08193017625886</v>
      </c>
      <c r="N407" s="6"/>
      <c r="O407" s="7">
        <f t="shared" si="80"/>
        <v>17.896547323807194</v>
      </c>
      <c r="P407" s="7"/>
      <c r="Q407" s="43">
        <f t="shared" si="81"/>
        <v>5.6792722066092122E-2</v>
      </c>
      <c r="R407" s="21">
        <f t="shared" si="91"/>
        <v>1.0022844430760081</v>
      </c>
      <c r="S407" s="21">
        <f t="shared" si="92"/>
        <v>6.2198052477957502</v>
      </c>
      <c r="T407" s="36">
        <f t="shared" si="82"/>
        <v>5.7855251797339413E-2</v>
      </c>
      <c r="U407" s="36">
        <f t="shared" si="83"/>
        <v>1.5478709372075405E-2</v>
      </c>
      <c r="V407" s="36">
        <f t="shared" si="84"/>
        <v>4.2376542425264008E-2</v>
      </c>
      <c r="Y407" s="34"/>
      <c r="Z407" s="34"/>
    </row>
    <row r="408" spans="1:26" x14ac:dyDescent="0.2">
      <c r="A408" s="1">
        <v>1904.04</v>
      </c>
      <c r="B408" s="58">
        <v>6.64</v>
      </c>
      <c r="C408" s="4">
        <v>0.3367</v>
      </c>
      <c r="D408" s="11">
        <v>0.51670000000000005</v>
      </c>
      <c r="E408" s="11">
        <v>8.2776793390000005</v>
      </c>
      <c r="F408" s="4">
        <f t="shared" si="89"/>
        <v>1904.2916666666365</v>
      </c>
      <c r="G408" s="21">
        <f>G405*9/12+G417*3/12</f>
        <v>3.42</v>
      </c>
      <c r="H408" s="4">
        <f t="shared" si="85"/>
        <v>253.23220121899919</v>
      </c>
      <c r="I408" s="4">
        <f t="shared" si="86"/>
        <v>12.840855745547746</v>
      </c>
      <c r="J408" s="30">
        <f t="shared" si="90"/>
        <v>1366.6739655593765</v>
      </c>
      <c r="K408" s="4">
        <f t="shared" si="87"/>
        <v>19.705584091845918</v>
      </c>
      <c r="L408" s="30">
        <f t="shared" si="88"/>
        <v>106.34946355489907</v>
      </c>
      <c r="M408" s="14">
        <f t="shared" si="79"/>
        <v>15.565490611691477</v>
      </c>
      <c r="N408" s="6"/>
      <c r="O408" s="7">
        <f t="shared" si="80"/>
        <v>18.490327058739741</v>
      </c>
      <c r="P408" s="7"/>
      <c r="Q408" s="43">
        <f t="shared" si="81"/>
        <v>5.34956482419627E-2</v>
      </c>
      <c r="R408" s="21">
        <f t="shared" si="91"/>
        <v>1.0022901743318027</v>
      </c>
      <c r="S408" s="21">
        <f t="shared" si="92"/>
        <v>6.3056840955359981</v>
      </c>
      <c r="T408" s="36">
        <f t="shared" si="82"/>
        <v>5.2630836776946133E-2</v>
      </c>
      <c r="U408" s="36">
        <f t="shared" si="83"/>
        <v>1.5414992283073303E-2</v>
      </c>
      <c r="V408" s="36">
        <f t="shared" si="84"/>
        <v>3.7215844493872829E-2</v>
      </c>
      <c r="Y408" s="34"/>
      <c r="Z408" s="34"/>
    </row>
    <row r="409" spans="1:26" x14ac:dyDescent="0.2">
      <c r="A409" s="1">
        <v>1904.05</v>
      </c>
      <c r="B409" s="58">
        <v>6.5</v>
      </c>
      <c r="C409" s="4">
        <v>0.33329999999999999</v>
      </c>
      <c r="D409" s="11">
        <v>0.51329999999999998</v>
      </c>
      <c r="E409" s="11">
        <v>8.0873811569999994</v>
      </c>
      <c r="F409" s="4">
        <f t="shared" si="89"/>
        <v>1904.3749999999698</v>
      </c>
      <c r="G409" s="21">
        <f>G405*8/12+G417*4/12</f>
        <v>3.4266666666666667</v>
      </c>
      <c r="H409" s="4">
        <f t="shared" si="85"/>
        <v>253.72595407153761</v>
      </c>
      <c r="I409" s="4">
        <f t="shared" si="86"/>
        <v>13.01028622954515</v>
      </c>
      <c r="J409" s="30">
        <f t="shared" si="90"/>
        <v>1375.1899999136313</v>
      </c>
      <c r="K409" s="4">
        <f t="shared" si="87"/>
        <v>20.0365434192185</v>
      </c>
      <c r="L409" s="30">
        <f t="shared" si="88"/>
        <v>108.59769645471798</v>
      </c>
      <c r="M409" s="14">
        <f t="shared" si="79"/>
        <v>15.525820896254633</v>
      </c>
      <c r="N409" s="6"/>
      <c r="O409" s="7">
        <f t="shared" si="80"/>
        <v>18.464783283770846</v>
      </c>
      <c r="P409" s="7"/>
      <c r="Q409" s="43">
        <f t="shared" si="81"/>
        <v>5.1215587134438564E-2</v>
      </c>
      <c r="R409" s="21">
        <f t="shared" si="91"/>
        <v>1.0022959055113485</v>
      </c>
      <c r="S409" s="21">
        <f t="shared" si="92"/>
        <v>6.4688394013659458</v>
      </c>
      <c r="T409" s="36">
        <f t="shared" si="82"/>
        <v>5.2042026397903784E-2</v>
      </c>
      <c r="U409" s="36">
        <f t="shared" si="83"/>
        <v>1.2094047598224078E-2</v>
      </c>
      <c r="V409" s="36">
        <f t="shared" si="84"/>
        <v>3.9947978799679706E-2</v>
      </c>
      <c r="Y409" s="34"/>
      <c r="Z409" s="34"/>
    </row>
    <row r="410" spans="1:26" x14ac:dyDescent="0.2">
      <c r="A410" s="1">
        <v>1904.06</v>
      </c>
      <c r="B410" s="58">
        <v>6.51</v>
      </c>
      <c r="C410" s="4">
        <v>0.33</v>
      </c>
      <c r="D410" s="11">
        <v>0.51</v>
      </c>
      <c r="E410" s="11">
        <v>8.0873811569999994</v>
      </c>
      <c r="F410" s="4">
        <f t="shared" si="89"/>
        <v>1904.458333333303</v>
      </c>
      <c r="G410" s="21">
        <f>G405*7/12+G417*5/12</f>
        <v>3.4333333333333336</v>
      </c>
      <c r="H410" s="4">
        <f t="shared" si="85"/>
        <v>254.1163016931861</v>
      </c>
      <c r="I410" s="4">
        <f t="shared" si="86"/>
        <v>12.88147151440114</v>
      </c>
      <c r="J410" s="30">
        <f t="shared" si="90"/>
        <v>1383.123788374671</v>
      </c>
      <c r="K410" s="4">
        <f t="shared" si="87"/>
        <v>19.90772870407449</v>
      </c>
      <c r="L410" s="30">
        <f t="shared" si="88"/>
        <v>108.35531982658715</v>
      </c>
      <c r="M410" s="14">
        <f t="shared" si="79"/>
        <v>15.474433638652648</v>
      </c>
      <c r="N410" s="6"/>
      <c r="O410" s="7">
        <f t="shared" si="80"/>
        <v>18.424664376078855</v>
      </c>
      <c r="P410" s="7"/>
      <c r="Q410" s="43">
        <f t="shared" si="81"/>
        <v>5.1362808313555296E-2</v>
      </c>
      <c r="R410" s="21">
        <f t="shared" si="91"/>
        <v>1.0023016366146833</v>
      </c>
      <c r="S410" s="21">
        <f t="shared" si="92"/>
        <v>6.4836912453995703</v>
      </c>
      <c r="T410" s="36">
        <f t="shared" si="82"/>
        <v>5.1404819076632968E-2</v>
      </c>
      <c r="U410" s="36">
        <f t="shared" si="83"/>
        <v>1.2159952916464434E-2</v>
      </c>
      <c r="V410" s="36">
        <f t="shared" si="84"/>
        <v>3.9244866160168534E-2</v>
      </c>
      <c r="Y410" s="34"/>
      <c r="Z410" s="34"/>
    </row>
    <row r="411" spans="1:26" x14ac:dyDescent="0.2">
      <c r="A411" s="1">
        <v>1904.07</v>
      </c>
      <c r="B411" s="58">
        <v>6.78</v>
      </c>
      <c r="C411" s="4">
        <v>0.32669999999999999</v>
      </c>
      <c r="D411" s="11">
        <v>0.50670000000000004</v>
      </c>
      <c r="E411" s="11">
        <v>8.0873811569999994</v>
      </c>
      <c r="F411" s="4">
        <f t="shared" si="89"/>
        <v>1904.5416666666363</v>
      </c>
      <c r="G411" s="21">
        <f>G405*6/12+G417*6/12</f>
        <v>3.44</v>
      </c>
      <c r="H411" s="4">
        <f t="shared" si="85"/>
        <v>264.65568747769612</v>
      </c>
      <c r="I411" s="4">
        <f t="shared" si="86"/>
        <v>12.752656799257128</v>
      </c>
      <c r="J411" s="30">
        <f t="shared" si="90"/>
        <v>1446.2726313853714</v>
      </c>
      <c r="K411" s="4">
        <f t="shared" si="87"/>
        <v>19.77891398893048</v>
      </c>
      <c r="L411" s="30">
        <f t="shared" si="88"/>
        <v>108.08648116857933</v>
      </c>
      <c r="M411" s="14">
        <f t="shared" si="79"/>
        <v>16.036401629624102</v>
      </c>
      <c r="N411" s="6"/>
      <c r="O411" s="7">
        <f t="shared" si="80"/>
        <v>19.112780970977049</v>
      </c>
      <c r="P411" s="7"/>
      <c r="Q411" s="43">
        <f t="shared" si="81"/>
        <v>4.9031550047606197E-2</v>
      </c>
      <c r="R411" s="21">
        <f t="shared" si="91"/>
        <v>1.0023073676418448</v>
      </c>
      <c r="S411" s="21">
        <f t="shared" si="92"/>
        <v>6.4986143465682833</v>
      </c>
      <c r="T411" s="36">
        <f t="shared" si="82"/>
        <v>4.0233499138025319E-2</v>
      </c>
      <c r="U411" s="36">
        <f t="shared" si="83"/>
        <v>1.1209051360418165E-2</v>
      </c>
      <c r="V411" s="36">
        <f t="shared" si="84"/>
        <v>2.9024447777607154E-2</v>
      </c>
      <c r="Y411" s="34"/>
      <c r="Z411" s="34"/>
    </row>
    <row r="412" spans="1:26" x14ac:dyDescent="0.2">
      <c r="A412" s="1">
        <v>1904.08</v>
      </c>
      <c r="B412" s="58">
        <v>7.01</v>
      </c>
      <c r="C412" s="4">
        <v>0.32329999999999998</v>
      </c>
      <c r="D412" s="11">
        <v>0.50329999999999997</v>
      </c>
      <c r="E412" s="11">
        <v>8.18251405</v>
      </c>
      <c r="F412" s="4">
        <f t="shared" si="89"/>
        <v>1904.6249999999695</v>
      </c>
      <c r="G412" s="21">
        <f>G405*5/12+G417*7/12</f>
        <v>3.4466666666666663</v>
      </c>
      <c r="H412" s="4">
        <f t="shared" si="85"/>
        <v>270.45231776901142</v>
      </c>
      <c r="I412" s="4">
        <f t="shared" si="86"/>
        <v>12.473214598391067</v>
      </c>
      <c r="J412" s="30">
        <f t="shared" si="90"/>
        <v>1483.6298995416032</v>
      </c>
      <c r="K412" s="4">
        <f t="shared" si="87"/>
        <v>19.417781959078951</v>
      </c>
      <c r="L412" s="30">
        <f t="shared" si="88"/>
        <v>106.52081718106832</v>
      </c>
      <c r="M412" s="14">
        <f t="shared" si="79"/>
        <v>16.304651978851027</v>
      </c>
      <c r="N412" s="6"/>
      <c r="O412" s="7">
        <f t="shared" si="80"/>
        <v>19.44975342795367</v>
      </c>
      <c r="P412" s="7"/>
      <c r="Q412" s="43">
        <f t="shared" si="81"/>
        <v>4.6216957947900719E-2</v>
      </c>
      <c r="R412" s="21">
        <f t="shared" si="91"/>
        <v>1.0023130985928717</v>
      </c>
      <c r="S412" s="21">
        <f t="shared" si="92"/>
        <v>6.4378794444359091</v>
      </c>
      <c r="T412" s="36">
        <f t="shared" si="82"/>
        <v>3.6024747280043234E-2</v>
      </c>
      <c r="U412" s="36">
        <f t="shared" si="83"/>
        <v>1.0455272278984129E-2</v>
      </c>
      <c r="V412" s="36">
        <f t="shared" si="84"/>
        <v>2.5569475001059105E-2</v>
      </c>
      <c r="Y412" s="34"/>
      <c r="Z412" s="34"/>
    </row>
    <row r="413" spans="1:26" x14ac:dyDescent="0.2">
      <c r="A413" s="1">
        <v>1904.09</v>
      </c>
      <c r="B413" s="58">
        <v>7.32</v>
      </c>
      <c r="C413" s="4">
        <v>0.32</v>
      </c>
      <c r="D413" s="11">
        <v>0.5</v>
      </c>
      <c r="E413" s="11">
        <v>8.2776793390000005</v>
      </c>
      <c r="F413" s="4">
        <f t="shared" si="89"/>
        <v>1904.7083333333028</v>
      </c>
      <c r="G413" s="21">
        <f>G405*4/12+G417*8/12</f>
        <v>3.4533333333333331</v>
      </c>
      <c r="H413" s="4">
        <f t="shared" si="85"/>
        <v>279.16561941612565</v>
      </c>
      <c r="I413" s="4">
        <f t="shared" si="86"/>
        <v>12.203961504530081</v>
      </c>
      <c r="J413" s="30">
        <f t="shared" si="90"/>
        <v>1537.0077437948296</v>
      </c>
      <c r="K413" s="4">
        <f t="shared" si="87"/>
        <v>19.068689850828253</v>
      </c>
      <c r="L413" s="30">
        <f t="shared" si="88"/>
        <v>104.98686774554847</v>
      </c>
      <c r="M413" s="14">
        <f t="shared" si="79"/>
        <v>16.742600049163684</v>
      </c>
      <c r="N413" s="6"/>
      <c r="O413" s="7">
        <f t="shared" si="80"/>
        <v>19.988235376712055</v>
      </c>
      <c r="P413" s="7"/>
      <c r="Q413" s="43">
        <f t="shared" si="81"/>
        <v>4.4299089228069848E-2</v>
      </c>
      <c r="R413" s="21">
        <f t="shared" si="91"/>
        <v>1.0023188294678009</v>
      </c>
      <c r="S413" s="21">
        <f t="shared" si="92"/>
        <v>6.3785858743571877</v>
      </c>
      <c r="T413" s="36">
        <f t="shared" si="82"/>
        <v>3.2855552495609341E-2</v>
      </c>
      <c r="U413" s="36">
        <f t="shared" si="83"/>
        <v>1.1690229927997953E-2</v>
      </c>
      <c r="V413" s="36">
        <f t="shared" si="84"/>
        <v>2.1165322567611389E-2</v>
      </c>
      <c r="Y413" s="34"/>
      <c r="Z413" s="34"/>
    </row>
    <row r="414" spans="1:26" x14ac:dyDescent="0.2">
      <c r="A414" s="1">
        <v>1904.1</v>
      </c>
      <c r="B414" s="58">
        <v>7.75</v>
      </c>
      <c r="C414" s="4">
        <v>0.31669999999999998</v>
      </c>
      <c r="D414" s="11">
        <v>0.49669999999999997</v>
      </c>
      <c r="E414" s="11">
        <v>8.2776793390000005</v>
      </c>
      <c r="F414" s="4">
        <f t="shared" si="89"/>
        <v>1904.791666666636</v>
      </c>
      <c r="G414" s="21">
        <f>G405*3/12+G417*9/12</f>
        <v>3.46</v>
      </c>
      <c r="H414" s="4">
        <f t="shared" si="85"/>
        <v>295.56469268783792</v>
      </c>
      <c r="I414" s="4">
        <f t="shared" si="86"/>
        <v>12.078108151514614</v>
      </c>
      <c r="J414" s="30">
        <f t="shared" si="90"/>
        <v>1632.8380068918368</v>
      </c>
      <c r="K414" s="4">
        <f t="shared" si="87"/>
        <v>18.942836497812785</v>
      </c>
      <c r="L414" s="30">
        <f t="shared" si="88"/>
        <v>104.64911458363551</v>
      </c>
      <c r="M414" s="14">
        <f t="shared" si="79"/>
        <v>17.633197370821396</v>
      </c>
      <c r="N414" s="6"/>
      <c r="O414" s="7">
        <f t="shared" si="80"/>
        <v>21.065460476613321</v>
      </c>
      <c r="P414" s="7"/>
      <c r="Q414" s="43">
        <f t="shared" si="81"/>
        <v>4.4090692490658799E-2</v>
      </c>
      <c r="R414" s="21">
        <f t="shared" si="91"/>
        <v>1.002324560266671</v>
      </c>
      <c r="S414" s="21">
        <f t="shared" si="92"/>
        <v>6.3933767272455455</v>
      </c>
      <c r="T414" s="36">
        <f t="shared" si="82"/>
        <v>2.8117912245603671E-2</v>
      </c>
      <c r="U414" s="36">
        <f t="shared" si="83"/>
        <v>1.2753407351731472E-2</v>
      </c>
      <c r="V414" s="36">
        <f t="shared" si="84"/>
        <v>1.53645048938722E-2</v>
      </c>
      <c r="Y414" s="34"/>
      <c r="Z414" s="34"/>
    </row>
    <row r="415" spans="1:26" x14ac:dyDescent="0.2">
      <c r="A415" s="1">
        <v>1904.11</v>
      </c>
      <c r="B415" s="58">
        <v>8.17</v>
      </c>
      <c r="C415" s="4">
        <v>0.31330000000000002</v>
      </c>
      <c r="D415" s="11">
        <v>0.49330000000000002</v>
      </c>
      <c r="E415" s="11">
        <v>8.4679289260000008</v>
      </c>
      <c r="F415" s="4">
        <f t="shared" si="89"/>
        <v>1904.8749999999693</v>
      </c>
      <c r="G415" s="21">
        <f>G405*2/12+G417*10/12</f>
        <v>3.4666666666666668</v>
      </c>
      <c r="H415" s="4">
        <f t="shared" si="85"/>
        <v>304.58204745683054</v>
      </c>
      <c r="I415" s="4">
        <f t="shared" si="86"/>
        <v>11.679994549354349</v>
      </c>
      <c r="J415" s="30">
        <f t="shared" si="90"/>
        <v>1688.031251925474</v>
      </c>
      <c r="K415" s="4">
        <f t="shared" si="87"/>
        <v>18.390492534939355</v>
      </c>
      <c r="L415" s="30">
        <f t="shared" si="88"/>
        <v>101.92237656974743</v>
      </c>
      <c r="M415" s="14">
        <f t="shared" si="79"/>
        <v>18.076200223770062</v>
      </c>
      <c r="N415" s="6"/>
      <c r="O415" s="7">
        <f t="shared" si="80"/>
        <v>21.605365463826736</v>
      </c>
      <c r="P415" s="7"/>
      <c r="Q415" s="43">
        <f t="shared" si="81"/>
        <v>4.4959090131715326E-2</v>
      </c>
      <c r="R415" s="21">
        <f t="shared" si="91"/>
        <v>1.0023302909895195</v>
      </c>
      <c r="S415" s="21">
        <f t="shared" si="92"/>
        <v>6.2642641468872791</v>
      </c>
      <c r="T415" s="36">
        <f t="shared" si="82"/>
        <v>2.4167815805477888E-2</v>
      </c>
      <c r="U415" s="36">
        <f t="shared" si="83"/>
        <v>1.4123789299223866E-2</v>
      </c>
      <c r="V415" s="36">
        <f t="shared" si="84"/>
        <v>1.0044026506254022E-2</v>
      </c>
      <c r="Y415" s="34"/>
      <c r="Z415" s="34"/>
    </row>
    <row r="416" spans="1:26" x14ac:dyDescent="0.2">
      <c r="A416" s="1">
        <v>1904.12</v>
      </c>
      <c r="B416" s="58">
        <v>8.25</v>
      </c>
      <c r="C416" s="4">
        <v>0.31</v>
      </c>
      <c r="D416" s="11">
        <v>0.49</v>
      </c>
      <c r="E416" s="11">
        <v>8.4679289260000008</v>
      </c>
      <c r="F416" s="4">
        <f t="shared" si="89"/>
        <v>1904.9583333333026</v>
      </c>
      <c r="G416" s="21">
        <f>G405*1/12+G417*11/12</f>
        <v>3.4733333333333332</v>
      </c>
      <c r="H416" s="4">
        <f t="shared" si="85"/>
        <v>307.56449100597951</v>
      </c>
      <c r="I416" s="4">
        <f t="shared" si="86"/>
        <v>11.556968752951956</v>
      </c>
      <c r="J416" s="30">
        <f t="shared" si="90"/>
        <v>1709.8978338302616</v>
      </c>
      <c r="K416" s="4">
        <f t="shared" si="87"/>
        <v>18.267466738536964</v>
      </c>
      <c r="L416" s="30">
        <f t="shared" si="88"/>
        <v>101.55756831234281</v>
      </c>
      <c r="M416" s="14">
        <f t="shared" si="79"/>
        <v>18.159679118703199</v>
      </c>
      <c r="N416" s="6"/>
      <c r="O416" s="7">
        <f t="shared" si="80"/>
        <v>21.716798230078169</v>
      </c>
      <c r="P416" s="7"/>
      <c r="Q416" s="43">
        <f t="shared" si="81"/>
        <v>4.611294789559358E-2</v>
      </c>
      <c r="R416" s="21">
        <f t="shared" si="91"/>
        <v>1.0023360216363848</v>
      </c>
      <c r="S416" s="21">
        <f t="shared" si="92"/>
        <v>6.2788617051847408</v>
      </c>
      <c r="T416" s="36">
        <f t="shared" si="82"/>
        <v>1.9856255223533514E-2</v>
      </c>
      <c r="U416" s="36">
        <f t="shared" si="83"/>
        <v>1.5189521670460282E-2</v>
      </c>
      <c r="V416" s="36">
        <f t="shared" si="84"/>
        <v>4.6667335530732323E-3</v>
      </c>
      <c r="Y416" s="34"/>
      <c r="Z416" s="34"/>
    </row>
    <row r="417" spans="1:26" x14ac:dyDescent="0.2">
      <c r="A417" s="1">
        <v>1905.01</v>
      </c>
      <c r="B417" s="58">
        <v>8.43</v>
      </c>
      <c r="C417" s="4">
        <v>0.31169999999999998</v>
      </c>
      <c r="D417" s="11">
        <v>0.505</v>
      </c>
      <c r="E417" s="11">
        <v>8.4679289260000008</v>
      </c>
      <c r="F417" s="4">
        <f t="shared" si="89"/>
        <v>1905.0416666666358</v>
      </c>
      <c r="G417" s="21">
        <v>3.48</v>
      </c>
      <c r="H417" s="4">
        <f t="shared" si="85"/>
        <v>314.2749889915645</v>
      </c>
      <c r="I417" s="4">
        <f t="shared" si="86"/>
        <v>11.620345678371368</v>
      </c>
      <c r="J417" s="30">
        <f t="shared" si="90"/>
        <v>1752.5882830815569</v>
      </c>
      <c r="K417" s="4">
        <f t="shared" si="87"/>
        <v>18.826674904002378</v>
      </c>
      <c r="L417" s="30">
        <f t="shared" si="88"/>
        <v>104.98897781212172</v>
      </c>
      <c r="M417" s="14">
        <f t="shared" si="79"/>
        <v>18.459852032455842</v>
      </c>
      <c r="N417" s="6"/>
      <c r="O417" s="7">
        <f t="shared" si="80"/>
        <v>22.087689801665341</v>
      </c>
      <c r="P417" s="7"/>
      <c r="Q417" s="43">
        <f t="shared" si="81"/>
        <v>4.515084406533424E-2</v>
      </c>
      <c r="R417" s="21">
        <f t="shared" si="91"/>
        <v>1.003249082644516</v>
      </c>
      <c r="S417" s="21">
        <f t="shared" si="92"/>
        <v>6.2935292619799208</v>
      </c>
      <c r="T417" s="36">
        <f t="shared" si="82"/>
        <v>1.9606368980848554E-2</v>
      </c>
      <c r="U417" s="36">
        <f t="shared" si="83"/>
        <v>1.5255619939742227E-2</v>
      </c>
      <c r="V417" s="36">
        <f t="shared" si="84"/>
        <v>4.3507490411063277E-3</v>
      </c>
      <c r="Y417" s="34"/>
      <c r="Z417" s="34"/>
    </row>
    <row r="418" spans="1:26" x14ac:dyDescent="0.2">
      <c r="A418" s="1">
        <v>1905.02</v>
      </c>
      <c r="B418" s="58">
        <v>8.8000000000000007</v>
      </c>
      <c r="C418" s="4">
        <v>0.31330000000000002</v>
      </c>
      <c r="D418" s="11">
        <v>0.52</v>
      </c>
      <c r="E418" s="11">
        <v>8.4679289260000008</v>
      </c>
      <c r="F418" s="4">
        <f t="shared" si="89"/>
        <v>1905.1249999999691</v>
      </c>
      <c r="G418" s="21">
        <f>G417*11/12+G429*1/12</f>
        <v>3.4758333333333331</v>
      </c>
      <c r="H418" s="4">
        <f t="shared" si="85"/>
        <v>328.06879040637813</v>
      </c>
      <c r="I418" s="4">
        <f t="shared" si="86"/>
        <v>11.679994549354349</v>
      </c>
      <c r="J418" s="30">
        <f t="shared" si="90"/>
        <v>1834.9387959915171</v>
      </c>
      <c r="K418" s="4">
        <f t="shared" si="87"/>
        <v>19.385883069467798</v>
      </c>
      <c r="L418" s="30">
        <f t="shared" si="88"/>
        <v>108.42820158131691</v>
      </c>
      <c r="M418" s="14">
        <f t="shared" si="79"/>
        <v>19.168996375829831</v>
      </c>
      <c r="N418" s="6"/>
      <c r="O418" s="7">
        <f t="shared" si="80"/>
        <v>22.944184172180911</v>
      </c>
      <c r="P418" s="7"/>
      <c r="Q418" s="43">
        <f t="shared" si="81"/>
        <v>4.3188467656359655E-2</v>
      </c>
      <c r="R418" s="21">
        <f t="shared" si="91"/>
        <v>1.0032456788303199</v>
      </c>
      <c r="S418" s="21">
        <f t="shared" si="92"/>
        <v>6.3139774586777735</v>
      </c>
      <c r="T418" s="36">
        <f t="shared" si="82"/>
        <v>1.5061356791899794E-2</v>
      </c>
      <c r="U418" s="36">
        <f t="shared" si="83"/>
        <v>1.6424775274883618E-2</v>
      </c>
      <c r="V418" s="36">
        <f t="shared" si="84"/>
        <v>-1.3634184829838247E-3</v>
      </c>
      <c r="Y418" s="34"/>
      <c r="Z418" s="34"/>
    </row>
    <row r="419" spans="1:26" x14ac:dyDescent="0.2">
      <c r="A419" s="1">
        <v>1905.03</v>
      </c>
      <c r="B419" s="58">
        <v>9.0500000000000007</v>
      </c>
      <c r="C419" s="4">
        <v>0.315</v>
      </c>
      <c r="D419" s="11">
        <v>0.53500000000000003</v>
      </c>
      <c r="E419" s="11">
        <v>8.3728446279999993</v>
      </c>
      <c r="F419" s="4">
        <f t="shared" si="89"/>
        <v>1905.2083333333023</v>
      </c>
      <c r="G419" s="21">
        <f>G417*10/12+G429*2/12</f>
        <v>3.4716666666666667</v>
      </c>
      <c r="H419" s="4">
        <f t="shared" si="85"/>
        <v>341.22040679529988</v>
      </c>
      <c r="I419" s="4">
        <f t="shared" si="86"/>
        <v>11.876732391217619</v>
      </c>
      <c r="J419" s="30">
        <f t="shared" si="90"/>
        <v>1914.0334909265109</v>
      </c>
      <c r="K419" s="4">
        <f t="shared" si="87"/>
        <v>20.171593108893415</v>
      </c>
      <c r="L419" s="30">
        <f t="shared" si="88"/>
        <v>113.15004614869426</v>
      </c>
      <c r="M419" s="14">
        <f t="shared" si="79"/>
        <v>19.831506074218417</v>
      </c>
      <c r="N419" s="6"/>
      <c r="O419" s="7">
        <f t="shared" si="80"/>
        <v>23.742093324670719</v>
      </c>
      <c r="P419" s="7"/>
      <c r="Q419" s="43">
        <f t="shared" si="81"/>
        <v>4.0329691823584674E-2</v>
      </c>
      <c r="R419" s="21">
        <f t="shared" si="91"/>
        <v>1.0032422750346768</v>
      </c>
      <c r="S419" s="21">
        <f t="shared" si="92"/>
        <v>6.4064065705021793</v>
      </c>
      <c r="T419" s="36">
        <f t="shared" si="82"/>
        <v>1.484906402641295E-2</v>
      </c>
      <c r="U419" s="36">
        <f t="shared" si="83"/>
        <v>1.6456099531714674E-2</v>
      </c>
      <c r="V419" s="36">
        <f t="shared" si="84"/>
        <v>-1.6070355053017238E-3</v>
      </c>
      <c r="Y419" s="34"/>
      <c r="Z419" s="34"/>
    </row>
    <row r="420" spans="1:26" x14ac:dyDescent="0.2">
      <c r="A420" s="1">
        <v>1905.04</v>
      </c>
      <c r="B420" s="58">
        <v>8.94</v>
      </c>
      <c r="C420" s="4">
        <v>0.31669999999999998</v>
      </c>
      <c r="D420" s="11">
        <v>0.55000000000000004</v>
      </c>
      <c r="E420" s="11">
        <v>8.3728446279999993</v>
      </c>
      <c r="F420" s="4">
        <f t="shared" si="89"/>
        <v>1905.2916666666356</v>
      </c>
      <c r="G420" s="21">
        <f>G417*9/12+G429*3/12</f>
        <v>3.4674999999999998</v>
      </c>
      <c r="H420" s="4">
        <f t="shared" si="85"/>
        <v>337.07297643646194</v>
      </c>
      <c r="I420" s="4">
        <f t="shared" si="86"/>
        <v>11.940829042217839</v>
      </c>
      <c r="J420" s="30">
        <f t="shared" si="90"/>
        <v>1896.3507119076655</v>
      </c>
      <c r="K420" s="4">
        <f t="shared" si="87"/>
        <v>20.737151794189494</v>
      </c>
      <c r="L420" s="30">
        <f t="shared" si="88"/>
        <v>116.66587153794363</v>
      </c>
      <c r="M420" s="14">
        <f t="shared" si="79"/>
        <v>19.482927524711283</v>
      </c>
      <c r="N420" s="6"/>
      <c r="O420" s="7">
        <f t="shared" si="80"/>
        <v>23.328639790056243</v>
      </c>
      <c r="P420" s="7"/>
      <c r="Q420" s="43">
        <f t="shared" si="81"/>
        <v>3.6922139219511048E-2</v>
      </c>
      <c r="R420" s="21">
        <f t="shared" si="91"/>
        <v>1.0032388712575924</v>
      </c>
      <c r="S420" s="21">
        <f t="shared" si="92"/>
        <v>6.427177902587708</v>
      </c>
      <c r="T420" s="36">
        <f t="shared" si="82"/>
        <v>2.2606882657141059E-2</v>
      </c>
      <c r="U420" s="36">
        <f t="shared" si="83"/>
        <v>1.5591562541891868E-2</v>
      </c>
      <c r="V420" s="36">
        <f t="shared" si="84"/>
        <v>7.0153201152491906E-3</v>
      </c>
      <c r="Y420" s="34"/>
      <c r="Z420" s="34"/>
    </row>
    <row r="421" spans="1:26" x14ac:dyDescent="0.2">
      <c r="A421" s="1">
        <v>1905.05</v>
      </c>
      <c r="B421" s="58">
        <v>8.5</v>
      </c>
      <c r="C421" s="4">
        <v>0.31830000000000003</v>
      </c>
      <c r="D421" s="11">
        <v>0.56499999999999995</v>
      </c>
      <c r="E421" s="11">
        <v>8.2776793390000005</v>
      </c>
      <c r="F421" s="4">
        <f t="shared" si="89"/>
        <v>1905.3749999999688</v>
      </c>
      <c r="G421" s="21">
        <f>G417*8/12+G429*4/12</f>
        <v>3.4633333333333329</v>
      </c>
      <c r="H421" s="4">
        <f t="shared" si="85"/>
        <v>324.16772746408031</v>
      </c>
      <c r="I421" s="4">
        <f t="shared" si="86"/>
        <v>12.139127959037268</v>
      </c>
      <c r="J421" s="30">
        <f t="shared" si="90"/>
        <v>1829.4377801177009</v>
      </c>
      <c r="K421" s="4">
        <f t="shared" si="87"/>
        <v>21.547619531435924</v>
      </c>
      <c r="L421" s="30">
        <f t="shared" si="88"/>
        <v>121.60380538429422</v>
      </c>
      <c r="M421" s="14">
        <f t="shared" si="79"/>
        <v>18.629487509845124</v>
      </c>
      <c r="N421" s="6"/>
      <c r="O421" s="7">
        <f t="shared" si="80"/>
        <v>22.313429429486106</v>
      </c>
      <c r="P421" s="7"/>
      <c r="Q421" s="43">
        <f t="shared" si="81"/>
        <v>3.6744785710864272E-2</v>
      </c>
      <c r="R421" s="21">
        <f t="shared" si="91"/>
        <v>1.0032354674990727</v>
      </c>
      <c r="S421" s="21">
        <f t="shared" si="92"/>
        <v>6.5221248143114563</v>
      </c>
      <c r="T421" s="36">
        <f t="shared" si="82"/>
        <v>2.3301547076080675E-2</v>
      </c>
      <c r="U421" s="36">
        <f t="shared" si="83"/>
        <v>1.3577729460267252E-2</v>
      </c>
      <c r="V421" s="36">
        <f t="shared" si="84"/>
        <v>9.7238176158134237E-3</v>
      </c>
      <c r="Y421" s="34"/>
      <c r="Z421" s="34"/>
    </row>
    <row r="422" spans="1:26" x14ac:dyDescent="0.2">
      <c r="A422" s="1">
        <v>1905.06</v>
      </c>
      <c r="B422" s="58">
        <v>8.6</v>
      </c>
      <c r="C422" s="4">
        <v>0.32</v>
      </c>
      <c r="D422" s="11">
        <v>0.57999999999999996</v>
      </c>
      <c r="E422" s="11">
        <v>8.2776793390000005</v>
      </c>
      <c r="F422" s="4">
        <f t="shared" si="89"/>
        <v>1905.4583333333021</v>
      </c>
      <c r="G422" s="21">
        <f>G417*7/12+G429*5/12</f>
        <v>3.4591666666666665</v>
      </c>
      <c r="H422" s="4">
        <f t="shared" si="85"/>
        <v>327.98146543424593</v>
      </c>
      <c r="I422" s="4">
        <f t="shared" si="86"/>
        <v>12.203961504530081</v>
      </c>
      <c r="J422" s="30">
        <f t="shared" si="90"/>
        <v>1856.6999901743563</v>
      </c>
      <c r="K422" s="4">
        <f t="shared" si="87"/>
        <v>22.119680226960774</v>
      </c>
      <c r="L422" s="30">
        <f t="shared" si="88"/>
        <v>125.21930166292172</v>
      </c>
      <c r="M422" s="14">
        <f t="shared" si="79"/>
        <v>18.735862386183531</v>
      </c>
      <c r="N422" s="6"/>
      <c r="O422" s="7">
        <f t="shared" si="80"/>
        <v>22.445296542536873</v>
      </c>
      <c r="P422" s="7"/>
      <c r="Q422" s="43">
        <f t="shared" si="81"/>
        <v>3.5098049687541745E-2</v>
      </c>
      <c r="R422" s="21">
        <f t="shared" si="91"/>
        <v>1.003232063759123</v>
      </c>
      <c r="S422" s="21">
        <f t="shared" si="92"/>
        <v>6.5432269371730563</v>
      </c>
      <c r="T422" s="36">
        <f t="shared" si="82"/>
        <v>2.3389608135557349E-2</v>
      </c>
      <c r="U422" s="36">
        <f t="shared" si="83"/>
        <v>1.3732181416571843E-2</v>
      </c>
      <c r="V422" s="36">
        <f t="shared" si="84"/>
        <v>9.6574267189855068E-3</v>
      </c>
      <c r="Y422" s="34"/>
      <c r="Z422" s="34"/>
    </row>
    <row r="423" spans="1:26" x14ac:dyDescent="0.2">
      <c r="A423" s="1">
        <v>1905.07</v>
      </c>
      <c r="B423" s="58">
        <v>8.8699999999999992</v>
      </c>
      <c r="C423" s="4">
        <v>0.32169999999999999</v>
      </c>
      <c r="D423" s="11">
        <v>0.59499999999999997</v>
      </c>
      <c r="E423" s="11">
        <v>8.2776793390000005</v>
      </c>
      <c r="F423" s="4">
        <f t="shared" si="89"/>
        <v>1905.5416666666354</v>
      </c>
      <c r="G423" s="21">
        <f>G417*6/12+G429*6/12</f>
        <v>3.4550000000000001</v>
      </c>
      <c r="H423" s="4">
        <f t="shared" si="85"/>
        <v>338.27855795369322</v>
      </c>
      <c r="I423" s="4">
        <f t="shared" si="86"/>
        <v>12.268795050022897</v>
      </c>
      <c r="J423" s="30">
        <f t="shared" si="90"/>
        <v>1920.7795284980391</v>
      </c>
      <c r="K423" s="4">
        <f t="shared" si="87"/>
        <v>22.691740922485621</v>
      </c>
      <c r="L423" s="30">
        <f t="shared" si="88"/>
        <v>128.84597739079294</v>
      </c>
      <c r="M423" s="14">
        <f t="shared" si="79"/>
        <v>19.205883309548049</v>
      </c>
      <c r="N423" s="6"/>
      <c r="O423" s="7">
        <f t="shared" si="80"/>
        <v>23.009841754484807</v>
      </c>
      <c r="P423" s="7"/>
      <c r="Q423" s="43">
        <f t="shared" si="81"/>
        <v>3.5217155866494557E-2</v>
      </c>
      <c r="R423" s="21">
        <f t="shared" si="91"/>
        <v>1.0032286600377496</v>
      </c>
      <c r="S423" s="21">
        <f t="shared" si="92"/>
        <v>6.5643750638244107</v>
      </c>
      <c r="T423" s="36">
        <f t="shared" si="82"/>
        <v>1.9992629211455393E-2</v>
      </c>
      <c r="U423" s="36">
        <f t="shared" si="83"/>
        <v>1.388576484920101E-2</v>
      </c>
      <c r="V423" s="36">
        <f t="shared" si="84"/>
        <v>6.1068643622543828E-3</v>
      </c>
      <c r="Y423" s="34"/>
      <c r="Z423" s="34"/>
    </row>
    <row r="424" spans="1:26" x14ac:dyDescent="0.2">
      <c r="A424" s="1">
        <v>1905.08</v>
      </c>
      <c r="B424" s="58">
        <v>9.1999999999999993</v>
      </c>
      <c r="C424" s="4">
        <v>0.32329999999999998</v>
      </c>
      <c r="D424" s="11">
        <v>0.61</v>
      </c>
      <c r="E424" s="11">
        <v>8.3728446279999993</v>
      </c>
      <c r="F424" s="4">
        <f t="shared" si="89"/>
        <v>1905.6249999999686</v>
      </c>
      <c r="G424" s="21">
        <f>G417*5/12+G429*7/12</f>
        <v>3.4508333333333336</v>
      </c>
      <c r="H424" s="4">
        <f t="shared" si="85"/>
        <v>346.87599364826059</v>
      </c>
      <c r="I424" s="4">
        <f t="shared" si="86"/>
        <v>12.189674863748113</v>
      </c>
      <c r="J424" s="30">
        <f t="shared" si="90"/>
        <v>1975.3644788996021</v>
      </c>
      <c r="K424" s="4">
        <f t="shared" si="87"/>
        <v>22.999386535373802</v>
      </c>
      <c r="L424" s="30">
        <f t="shared" si="88"/>
        <v>130.97525349225623</v>
      </c>
      <c r="M424" s="14">
        <f t="shared" si="79"/>
        <v>19.573308430803721</v>
      </c>
      <c r="N424" s="6"/>
      <c r="O424" s="7">
        <f t="shared" si="80"/>
        <v>23.447498517743682</v>
      </c>
      <c r="P424" s="7"/>
      <c r="Q424" s="43">
        <f t="shared" si="81"/>
        <v>3.6851800488857701E-2</v>
      </c>
      <c r="R424" s="21">
        <f t="shared" si="91"/>
        <v>1.003225256334958</v>
      </c>
      <c r="S424" s="21">
        <f t="shared" si="92"/>
        <v>6.5107179839474183</v>
      </c>
      <c r="T424" s="36">
        <f t="shared" si="82"/>
        <v>2.1809669392637732E-2</v>
      </c>
      <c r="U424" s="36">
        <f t="shared" si="83"/>
        <v>1.5198292703166416E-2</v>
      </c>
      <c r="V424" s="36">
        <f t="shared" si="84"/>
        <v>6.6113766894713155E-3</v>
      </c>
      <c r="Y424" s="34"/>
      <c r="Z424" s="34"/>
    </row>
    <row r="425" spans="1:26" x14ac:dyDescent="0.2">
      <c r="A425" s="1">
        <v>1905.09</v>
      </c>
      <c r="B425" s="58">
        <v>9.23</v>
      </c>
      <c r="C425" s="4">
        <v>0.32500000000000001</v>
      </c>
      <c r="D425" s="11">
        <v>0.625</v>
      </c>
      <c r="E425" s="11">
        <v>8.2776793390000005</v>
      </c>
      <c r="F425" s="4">
        <f t="shared" si="89"/>
        <v>1905.7083333333019</v>
      </c>
      <c r="G425" s="21">
        <f>G417*4/12+G429*8/12</f>
        <v>3.4466666666666663</v>
      </c>
      <c r="H425" s="4">
        <f t="shared" si="85"/>
        <v>352.00801464628961</v>
      </c>
      <c r="I425" s="4">
        <f t="shared" si="86"/>
        <v>12.394648403038365</v>
      </c>
      <c r="J425" s="30">
        <f t="shared" si="90"/>
        <v>2010.4719559887767</v>
      </c>
      <c r="K425" s="4">
        <f t="shared" si="87"/>
        <v>23.835862313535316</v>
      </c>
      <c r="L425" s="30">
        <f t="shared" si="88"/>
        <v>136.13705010758235</v>
      </c>
      <c r="M425" s="14">
        <f t="shared" si="79"/>
        <v>19.743492419697777</v>
      </c>
      <c r="N425" s="6"/>
      <c r="O425" s="7">
        <f t="shared" si="80"/>
        <v>23.647692425098622</v>
      </c>
      <c r="P425" s="7"/>
      <c r="Q425" s="43">
        <f t="shared" si="81"/>
        <v>3.5287476611482196E-2</v>
      </c>
      <c r="R425" s="21">
        <f t="shared" si="91"/>
        <v>1.0032218526507541</v>
      </c>
      <c r="S425" s="21">
        <f t="shared" si="92"/>
        <v>6.6068093480450161</v>
      </c>
      <c r="T425" s="36">
        <f t="shared" si="82"/>
        <v>2.4156587650627781E-2</v>
      </c>
      <c r="U425" s="36">
        <f t="shared" si="83"/>
        <v>1.4190324866121928E-2</v>
      </c>
      <c r="V425" s="36">
        <f t="shared" si="84"/>
        <v>9.9662627845058527E-3</v>
      </c>
      <c r="Y425" s="34"/>
      <c r="Z425" s="34"/>
    </row>
    <row r="426" spans="1:26" x14ac:dyDescent="0.2">
      <c r="A426" s="1">
        <v>1905.1</v>
      </c>
      <c r="B426" s="58">
        <v>9.36</v>
      </c>
      <c r="C426" s="4">
        <v>0.32669999999999999</v>
      </c>
      <c r="D426" s="11">
        <v>0.64</v>
      </c>
      <c r="E426" s="11">
        <v>8.2776793390000005</v>
      </c>
      <c r="F426" s="4">
        <f t="shared" si="89"/>
        <v>1905.7916666666351</v>
      </c>
      <c r="G426" s="21">
        <f>G417*3/12+G429*9/12</f>
        <v>3.4425000000000003</v>
      </c>
      <c r="H426" s="4">
        <f t="shared" si="85"/>
        <v>356.96587400750491</v>
      </c>
      <c r="I426" s="4">
        <f t="shared" si="86"/>
        <v>12.459481948531181</v>
      </c>
      <c r="J426" s="30">
        <f t="shared" si="90"/>
        <v>2044.71859231384</v>
      </c>
      <c r="K426" s="4">
        <f t="shared" si="87"/>
        <v>24.407923009060163</v>
      </c>
      <c r="L426" s="30">
        <f t="shared" si="88"/>
        <v>139.8098182778694</v>
      </c>
      <c r="M426" s="14">
        <f t="shared" si="79"/>
        <v>19.897394814329527</v>
      </c>
      <c r="N426" s="6"/>
      <c r="O426" s="7">
        <f t="shared" si="80"/>
        <v>23.825645601554907</v>
      </c>
      <c r="P426" s="7"/>
      <c r="Q426" s="43">
        <f t="shared" si="81"/>
        <v>3.4937378685382083E-2</v>
      </c>
      <c r="R426" s="21">
        <f t="shared" si="91"/>
        <v>1.0032184489851437</v>
      </c>
      <c r="S426" s="21">
        <f t="shared" si="92"/>
        <v>6.6280955142560423</v>
      </c>
      <c r="T426" s="36">
        <f t="shared" si="82"/>
        <v>2.7346681301730458E-2</v>
      </c>
      <c r="U426" s="36">
        <f t="shared" si="83"/>
        <v>1.3342433836232459E-2</v>
      </c>
      <c r="V426" s="36">
        <f t="shared" si="84"/>
        <v>1.4004247465497999E-2</v>
      </c>
      <c r="Y426" s="34"/>
      <c r="Z426" s="34"/>
    </row>
    <row r="427" spans="1:26" x14ac:dyDescent="0.2">
      <c r="A427" s="1">
        <v>1905.11</v>
      </c>
      <c r="B427" s="58">
        <v>9.31</v>
      </c>
      <c r="C427" s="4">
        <v>0.32829999999999998</v>
      </c>
      <c r="D427" s="11">
        <v>0.65500000000000003</v>
      </c>
      <c r="E427" s="11">
        <v>8.3728446279999993</v>
      </c>
      <c r="F427" s="4">
        <f t="shared" si="89"/>
        <v>1905.8749999999684</v>
      </c>
      <c r="G427" s="21">
        <f>G417*2/12+G429*10/12</f>
        <v>3.4383333333333339</v>
      </c>
      <c r="H427" s="4">
        <f t="shared" si="85"/>
        <v>351.02342400709853</v>
      </c>
      <c r="I427" s="4">
        <f t="shared" si="86"/>
        <v>12.378194425513472</v>
      </c>
      <c r="J427" s="30">
        <f t="shared" si="90"/>
        <v>2016.5885149755368</v>
      </c>
      <c r="K427" s="4">
        <f t="shared" si="87"/>
        <v>24.696062591262034</v>
      </c>
      <c r="L427" s="30">
        <f t="shared" si="88"/>
        <v>141.87599111804261</v>
      </c>
      <c r="M427" s="14">
        <f t="shared" si="79"/>
        <v>19.443525693264981</v>
      </c>
      <c r="N427" s="6"/>
      <c r="O427" s="7">
        <f t="shared" si="80"/>
        <v>23.275233759233998</v>
      </c>
      <c r="P427" s="7"/>
      <c r="Q427" s="43">
        <f t="shared" si="81"/>
        <v>3.7317818779079963E-2</v>
      </c>
      <c r="R427" s="21">
        <f t="shared" si="91"/>
        <v>1.0032150453381325</v>
      </c>
      <c r="S427" s="21">
        <f t="shared" si="92"/>
        <v>6.573850674013709</v>
      </c>
      <c r="T427" s="36">
        <f t="shared" si="82"/>
        <v>3.169975301138872E-2</v>
      </c>
      <c r="U427" s="36">
        <f t="shared" si="83"/>
        <v>1.3662151754186169E-2</v>
      </c>
      <c r="V427" s="36">
        <f t="shared" si="84"/>
        <v>1.8037601257202551E-2</v>
      </c>
      <c r="Y427" s="34"/>
      <c r="Z427" s="34"/>
    </row>
    <row r="428" spans="1:26" x14ac:dyDescent="0.2">
      <c r="A428" s="1">
        <v>1905.12</v>
      </c>
      <c r="B428" s="58">
        <v>9.5399999999999991</v>
      </c>
      <c r="C428" s="4">
        <v>0.33</v>
      </c>
      <c r="D428" s="11">
        <v>0.67</v>
      </c>
      <c r="E428" s="11">
        <v>8.4679289260000008</v>
      </c>
      <c r="F428" s="4">
        <f t="shared" si="89"/>
        <v>1905.9583333333017</v>
      </c>
      <c r="G428" s="21">
        <f>G417*1/12+G429*11/12</f>
        <v>3.434166666666667</v>
      </c>
      <c r="H428" s="4">
        <f t="shared" si="85"/>
        <v>355.65639323600533</v>
      </c>
      <c r="I428" s="4">
        <f t="shared" si="86"/>
        <v>12.302579640239179</v>
      </c>
      <c r="J428" s="30">
        <f t="shared" si="90"/>
        <v>2049.0941214131885</v>
      </c>
      <c r="K428" s="4">
        <f t="shared" si="87"/>
        <v>24.977964724121968</v>
      </c>
      <c r="L428" s="30">
        <f t="shared" si="88"/>
        <v>143.90912592734134</v>
      </c>
      <c r="M428" s="14">
        <f t="shared" si="79"/>
        <v>19.577960809096112</v>
      </c>
      <c r="N428" s="6"/>
      <c r="O428" s="7">
        <f t="shared" si="80"/>
        <v>23.427096972362232</v>
      </c>
      <c r="P428" s="7"/>
      <c r="Q428" s="43">
        <f t="shared" si="81"/>
        <v>3.9588610620698392E-2</v>
      </c>
      <c r="R428" s="21">
        <f t="shared" si="91"/>
        <v>1.0032116417097265</v>
      </c>
      <c r="S428" s="21">
        <f t="shared" si="92"/>
        <v>6.5209324220421516</v>
      </c>
      <c r="T428" s="36">
        <f t="shared" si="82"/>
        <v>3.0657656387352628E-2</v>
      </c>
      <c r="U428" s="36">
        <f t="shared" si="83"/>
        <v>1.4956735840993218E-2</v>
      </c>
      <c r="V428" s="36">
        <f t="shared" si="84"/>
        <v>1.5700920546359409E-2</v>
      </c>
      <c r="Y428" s="34"/>
      <c r="Z428" s="34"/>
    </row>
    <row r="429" spans="1:26" x14ac:dyDescent="0.2">
      <c r="A429" s="1">
        <v>1906.01</v>
      </c>
      <c r="B429" s="58">
        <v>9.8699999999999992</v>
      </c>
      <c r="C429" s="4">
        <v>0.33579999999999999</v>
      </c>
      <c r="D429" s="11">
        <v>0.67749999999999999</v>
      </c>
      <c r="E429" s="11">
        <v>8.4679289260000008</v>
      </c>
      <c r="F429" s="4">
        <f t="shared" si="89"/>
        <v>1906.0416666666349</v>
      </c>
      <c r="G429" s="21">
        <v>3.43</v>
      </c>
      <c r="H429" s="4">
        <f t="shared" si="85"/>
        <v>367.9589728762445</v>
      </c>
      <c r="I429" s="4">
        <f t="shared" si="86"/>
        <v>12.518806797552473</v>
      </c>
      <c r="J429" s="30">
        <f t="shared" si="90"/>
        <v>2125.9852685722276</v>
      </c>
      <c r="K429" s="4">
        <f t="shared" si="87"/>
        <v>25.257568806854678</v>
      </c>
      <c r="L429" s="30">
        <f t="shared" si="88"/>
        <v>145.93262608487177</v>
      </c>
      <c r="M429" s="14">
        <f t="shared" si="79"/>
        <v>20.13240226080789</v>
      </c>
      <c r="N429" s="6"/>
      <c r="O429" s="7">
        <f t="shared" si="80"/>
        <v>24.078997473407547</v>
      </c>
      <c r="P429" s="7"/>
      <c r="Q429" s="43">
        <f t="shared" si="81"/>
        <v>3.9675566924175946E-2</v>
      </c>
      <c r="R429" s="21">
        <f t="shared" si="91"/>
        <v>1.0011806993806183</v>
      </c>
      <c r="S429" s="21">
        <f t="shared" si="92"/>
        <v>6.5418753205950901</v>
      </c>
      <c r="T429" s="36">
        <f t="shared" si="82"/>
        <v>2.4643925931032262E-2</v>
      </c>
      <c r="U429" s="36">
        <f t="shared" si="83"/>
        <v>1.4124835827980409E-2</v>
      </c>
      <c r="V429" s="36">
        <f t="shared" si="84"/>
        <v>1.0519090103051854E-2</v>
      </c>
      <c r="Y429" s="34"/>
      <c r="Z429" s="34"/>
    </row>
    <row r="430" spans="1:26" x14ac:dyDescent="0.2">
      <c r="A430" s="1">
        <v>1906.02</v>
      </c>
      <c r="B430" s="58">
        <v>9.8000000000000007</v>
      </c>
      <c r="C430" s="4">
        <v>0.3417</v>
      </c>
      <c r="D430" s="11">
        <v>0.68500000000000005</v>
      </c>
      <c r="E430" s="11">
        <v>8.4679289260000008</v>
      </c>
      <c r="F430" s="4">
        <f t="shared" si="89"/>
        <v>1906.1249999999682</v>
      </c>
      <c r="G430" s="21">
        <f>G429*11/12+G441*1/12</f>
        <v>3.45</v>
      </c>
      <c r="H430" s="4">
        <f t="shared" si="85"/>
        <v>365.34933477073923</v>
      </c>
      <c r="I430" s="4">
        <f t="shared" si="86"/>
        <v>12.738762009302205</v>
      </c>
      <c r="J430" s="30">
        <f t="shared" si="90"/>
        <v>2117.040837135808</v>
      </c>
      <c r="K430" s="4">
        <f t="shared" si="87"/>
        <v>25.537172889587389</v>
      </c>
      <c r="L430" s="30">
        <f t="shared" si="88"/>
        <v>147.97683402428865</v>
      </c>
      <c r="M430" s="14">
        <f t="shared" si="79"/>
        <v>19.866752563675881</v>
      </c>
      <c r="N430" s="6"/>
      <c r="O430" s="7">
        <f t="shared" si="80"/>
        <v>23.751613317696656</v>
      </c>
      <c r="P430" s="7"/>
      <c r="Q430" s="43">
        <f t="shared" si="81"/>
        <v>4.1614581752952767E-2</v>
      </c>
      <c r="R430" s="21">
        <f t="shared" si="91"/>
        <v>1.0011989435794537</v>
      </c>
      <c r="S430" s="21">
        <f t="shared" si="92"/>
        <v>6.5495993087341988</v>
      </c>
      <c r="T430" s="36">
        <f t="shared" si="82"/>
        <v>2.4056735147999886E-2</v>
      </c>
      <c r="U430" s="36">
        <f t="shared" si="83"/>
        <v>1.422322553881572E-2</v>
      </c>
      <c r="V430" s="36">
        <f t="shared" si="84"/>
        <v>9.8335096091841656E-3</v>
      </c>
      <c r="Y430" s="34"/>
      <c r="Z430" s="34"/>
    </row>
    <row r="431" spans="1:26" x14ac:dyDescent="0.2">
      <c r="A431" s="1">
        <v>1906.03</v>
      </c>
      <c r="B431" s="58">
        <v>9.56</v>
      </c>
      <c r="C431" s="4">
        <v>0.34749999999999998</v>
      </c>
      <c r="D431" s="11">
        <v>0.6925</v>
      </c>
      <c r="E431" s="11">
        <v>8.4679289260000008</v>
      </c>
      <c r="F431" s="4">
        <f t="shared" si="89"/>
        <v>1906.2083333333014</v>
      </c>
      <c r="G431" s="21">
        <f>G429*10/12+G441*2/12</f>
        <v>3.4700000000000006</v>
      </c>
      <c r="H431" s="4">
        <f t="shared" si="85"/>
        <v>356.40200412329261</v>
      </c>
      <c r="I431" s="4">
        <f t="shared" si="86"/>
        <v>12.954989166615499</v>
      </c>
      <c r="J431" s="30">
        <f t="shared" si="90"/>
        <v>2071.4506507408555</v>
      </c>
      <c r="K431" s="4">
        <f t="shared" si="87"/>
        <v>25.816776972320095</v>
      </c>
      <c r="L431" s="30">
        <f t="shared" si="88"/>
        <v>150.05016481569481</v>
      </c>
      <c r="M431" s="14">
        <f t="shared" si="79"/>
        <v>19.259453020854107</v>
      </c>
      <c r="N431" s="6"/>
      <c r="O431" s="7">
        <f t="shared" si="80"/>
        <v>23.019077336408849</v>
      </c>
      <c r="P431" s="7"/>
      <c r="Q431" s="43">
        <f t="shared" si="81"/>
        <v>4.3001783462784965E-2</v>
      </c>
      <c r="R431" s="21">
        <f t="shared" si="91"/>
        <v>1.0012171857262209</v>
      </c>
      <c r="S431" s="21">
        <f t="shared" si="92"/>
        <v>6.5574519087734</v>
      </c>
      <c r="T431" s="36">
        <f t="shared" si="82"/>
        <v>2.5402069708233777E-2</v>
      </c>
      <c r="U431" s="36">
        <f t="shared" si="83"/>
        <v>1.3350942575860891E-2</v>
      </c>
      <c r="V431" s="36">
        <f t="shared" si="84"/>
        <v>1.2051127132372885E-2</v>
      </c>
      <c r="Y431" s="34"/>
      <c r="Z431" s="34"/>
    </row>
    <row r="432" spans="1:26" x14ac:dyDescent="0.2">
      <c r="A432" s="1">
        <v>1906.04</v>
      </c>
      <c r="B432" s="58">
        <v>9.43</v>
      </c>
      <c r="C432" s="4">
        <v>0.3533</v>
      </c>
      <c r="D432" s="11">
        <v>0.7</v>
      </c>
      <c r="E432" s="11">
        <v>8.4679289260000008</v>
      </c>
      <c r="F432" s="4">
        <f t="shared" si="89"/>
        <v>1906.2916666666347</v>
      </c>
      <c r="G432" s="21">
        <f>G429*9/12+G441*3/12</f>
        <v>3.49</v>
      </c>
      <c r="H432" s="4">
        <f t="shared" si="85"/>
        <v>351.5555333559256</v>
      </c>
      <c r="I432" s="4">
        <f t="shared" si="86"/>
        <v>13.171216323928794</v>
      </c>
      <c r="J432" s="30">
        <f t="shared" si="90"/>
        <v>2049.661777830735</v>
      </c>
      <c r="K432" s="4">
        <f t="shared" si="87"/>
        <v>26.096381055052802</v>
      </c>
      <c r="L432" s="30">
        <f t="shared" si="88"/>
        <v>152.14880641373429</v>
      </c>
      <c r="M432" s="14">
        <f t="shared" si="79"/>
        <v>18.876204996115877</v>
      </c>
      <c r="N432" s="6"/>
      <c r="O432" s="7">
        <f t="shared" si="80"/>
        <v>22.557115123058129</v>
      </c>
      <c r="P432" s="7"/>
      <c r="Q432" s="43">
        <f t="shared" si="81"/>
        <v>4.5354641484752115E-2</v>
      </c>
      <c r="R432" s="21">
        <f t="shared" si="91"/>
        <v>1.0012354258239826</v>
      </c>
      <c r="S432" s="21">
        <f t="shared" si="92"/>
        <v>6.5654335456371387</v>
      </c>
      <c r="T432" s="36">
        <f t="shared" si="82"/>
        <v>2.4835154259549741E-2</v>
      </c>
      <c r="U432" s="36">
        <f t="shared" si="83"/>
        <v>1.2488097936725229E-2</v>
      </c>
      <c r="V432" s="36">
        <f t="shared" si="84"/>
        <v>1.2347056322824512E-2</v>
      </c>
      <c r="Y432" s="34"/>
      <c r="Z432" s="34"/>
    </row>
    <row r="433" spans="1:26" x14ac:dyDescent="0.2">
      <c r="A433" s="1">
        <v>1906.05</v>
      </c>
      <c r="B433" s="58">
        <v>9.18</v>
      </c>
      <c r="C433" s="4">
        <v>0.35920000000000002</v>
      </c>
      <c r="D433" s="11">
        <v>0.70750000000000002</v>
      </c>
      <c r="E433" s="11">
        <v>8.5630942149999996</v>
      </c>
      <c r="F433" s="4">
        <f t="shared" si="89"/>
        <v>1906.3749999999679</v>
      </c>
      <c r="G433" s="21">
        <f>G429*8/12+G441*4/12</f>
        <v>3.51</v>
      </c>
      <c r="H433" s="4">
        <f t="shared" si="85"/>
        <v>338.43199049749103</v>
      </c>
      <c r="I433" s="4">
        <f t="shared" si="86"/>
        <v>13.242349780686144</v>
      </c>
      <c r="J433" s="30">
        <f t="shared" si="90"/>
        <v>1979.5819175159338</v>
      </c>
      <c r="K433" s="4">
        <f t="shared" si="87"/>
        <v>26.082857655443892</v>
      </c>
      <c r="L433" s="30">
        <f t="shared" si="88"/>
        <v>152.56581771705046</v>
      </c>
      <c r="M433" s="14">
        <f t="shared" si="79"/>
        <v>18.054044460926384</v>
      </c>
      <c r="N433" s="6"/>
      <c r="O433" s="7">
        <f t="shared" si="80"/>
        <v>21.573872118633172</v>
      </c>
      <c r="P433" s="7"/>
      <c r="Q433" s="43">
        <f t="shared" si="81"/>
        <v>5.0240640291034415E-2</v>
      </c>
      <c r="R433" s="21">
        <f t="shared" si="91"/>
        <v>1.0012536638757978</v>
      </c>
      <c r="S433" s="21">
        <f t="shared" si="92"/>
        <v>6.5004900688463723</v>
      </c>
      <c r="T433" s="36">
        <f t="shared" si="82"/>
        <v>3.013221172330649E-2</v>
      </c>
      <c r="U433" s="36">
        <f t="shared" si="83"/>
        <v>1.2765694718924969E-2</v>
      </c>
      <c r="V433" s="36">
        <f t="shared" si="84"/>
        <v>1.7366517004381521E-2</v>
      </c>
      <c r="Y433" s="34"/>
      <c r="Z433" s="34"/>
    </row>
    <row r="434" spans="1:26" x14ac:dyDescent="0.2">
      <c r="A434" s="1">
        <v>1906.06</v>
      </c>
      <c r="B434" s="58">
        <v>9.3000000000000007</v>
      </c>
      <c r="C434" s="4">
        <v>0.36499999999999999</v>
      </c>
      <c r="D434" s="11">
        <v>0.71499999999999997</v>
      </c>
      <c r="E434" s="11">
        <v>8.5630942149999996</v>
      </c>
      <c r="F434" s="4">
        <f t="shared" si="89"/>
        <v>1906.4583333333012</v>
      </c>
      <c r="G434" s="21">
        <f>G429*7/12+G441*5/12</f>
        <v>3.5300000000000002</v>
      </c>
      <c r="H434" s="4">
        <f t="shared" si="85"/>
        <v>342.85593808569365</v>
      </c>
      <c r="I434" s="4">
        <f t="shared" si="86"/>
        <v>13.456173914115931</v>
      </c>
      <c r="J434" s="30">
        <f t="shared" si="90"/>
        <v>2012.0178775841646</v>
      </c>
      <c r="K434" s="4">
        <f t="shared" si="87"/>
        <v>26.359354379706549</v>
      </c>
      <c r="L434" s="30">
        <f t="shared" si="88"/>
        <v>154.68739596480401</v>
      </c>
      <c r="M434" s="14">
        <f t="shared" si="79"/>
        <v>18.172666376497499</v>
      </c>
      <c r="N434" s="6"/>
      <c r="O434" s="7">
        <f t="shared" si="80"/>
        <v>21.715576326751563</v>
      </c>
      <c r="P434" s="7"/>
      <c r="Q434" s="43">
        <f t="shared" si="81"/>
        <v>5.1229005412075111E-2</v>
      </c>
      <c r="R434" s="21">
        <f t="shared" si="91"/>
        <v>1.0012718998847194</v>
      </c>
      <c r="S434" s="21">
        <f t="shared" si="92"/>
        <v>6.5086394984206679</v>
      </c>
      <c r="T434" s="36">
        <f t="shared" si="82"/>
        <v>2.8948695273894431E-2</v>
      </c>
      <c r="U434" s="36">
        <f t="shared" si="83"/>
        <v>1.1920202925411294E-2</v>
      </c>
      <c r="V434" s="36">
        <f t="shared" si="84"/>
        <v>1.7028492348483137E-2</v>
      </c>
      <c r="Y434" s="34"/>
      <c r="Z434" s="34"/>
    </row>
    <row r="435" spans="1:26" x14ac:dyDescent="0.2">
      <c r="A435" s="1">
        <v>1906.07</v>
      </c>
      <c r="B435" s="58">
        <v>9.06</v>
      </c>
      <c r="C435" s="4">
        <v>0.37080000000000002</v>
      </c>
      <c r="D435" s="11">
        <v>0.72250000000000003</v>
      </c>
      <c r="E435" s="11">
        <v>8.2776793390000005</v>
      </c>
      <c r="F435" s="4">
        <f t="shared" si="89"/>
        <v>1906.5416666666345</v>
      </c>
      <c r="G435" s="21">
        <f>G429*6/12+G441*6/12</f>
        <v>3.55</v>
      </c>
      <c r="H435" s="4">
        <f t="shared" si="85"/>
        <v>345.524660097008</v>
      </c>
      <c r="I435" s="4">
        <f t="shared" si="86"/>
        <v>14.141340393374234</v>
      </c>
      <c r="J435" s="30">
        <f t="shared" si="90"/>
        <v>2034.5946161233644</v>
      </c>
      <c r="K435" s="4">
        <f t="shared" si="87"/>
        <v>27.554256834446829</v>
      </c>
      <c r="L435" s="30">
        <f t="shared" si="88"/>
        <v>162.25106072286212</v>
      </c>
      <c r="M435" s="14">
        <f t="shared" si="79"/>
        <v>18.195200143513738</v>
      </c>
      <c r="N435" s="6"/>
      <c r="O435" s="7">
        <f t="shared" si="80"/>
        <v>21.745449504726221</v>
      </c>
      <c r="P435" s="7"/>
      <c r="Q435" s="43">
        <f t="shared" si="81"/>
        <v>4.7470096242974637E-2</v>
      </c>
      <c r="R435" s="21">
        <f t="shared" si="91"/>
        <v>1.0012901338537958</v>
      </c>
      <c r="S435" s="21">
        <f t="shared" si="92"/>
        <v>6.7416215508959922</v>
      </c>
      <c r="T435" s="36">
        <f t="shared" si="82"/>
        <v>2.683242740609626E-2</v>
      </c>
      <c r="U435" s="36">
        <f t="shared" si="83"/>
        <v>8.5910827324675587E-3</v>
      </c>
      <c r="V435" s="36">
        <f t="shared" si="84"/>
        <v>1.8241344673628701E-2</v>
      </c>
      <c r="Y435" s="34"/>
      <c r="Z435" s="34"/>
    </row>
    <row r="436" spans="1:26" x14ac:dyDescent="0.2">
      <c r="A436" s="1">
        <v>1906.08</v>
      </c>
      <c r="B436" s="58">
        <v>9.73</v>
      </c>
      <c r="C436" s="4">
        <v>0.37669999999999998</v>
      </c>
      <c r="D436" s="11">
        <v>0.73</v>
      </c>
      <c r="E436" s="11">
        <v>8.4679289260000008</v>
      </c>
      <c r="F436" s="4">
        <f t="shared" si="89"/>
        <v>1906.6249999999677</v>
      </c>
      <c r="G436" s="21">
        <f>G429*5/12+G441*7/12</f>
        <v>3.5700000000000003</v>
      </c>
      <c r="H436" s="4">
        <f t="shared" si="85"/>
        <v>362.73969666523396</v>
      </c>
      <c r="I436" s="4">
        <f t="shared" si="86"/>
        <v>14.043581062054844</v>
      </c>
      <c r="J436" s="30">
        <f t="shared" si="90"/>
        <v>2142.8552061950149</v>
      </c>
      <c r="K436" s="4">
        <f t="shared" si="87"/>
        <v>27.214797385983637</v>
      </c>
      <c r="L436" s="30">
        <f t="shared" si="88"/>
        <v>160.76919840928682</v>
      </c>
      <c r="M436" s="14">
        <f t="shared" si="79"/>
        <v>18.96725147754929</v>
      </c>
      <c r="N436" s="6"/>
      <c r="O436" s="7">
        <f t="shared" si="80"/>
        <v>22.665609452316446</v>
      </c>
      <c r="P436" s="7"/>
      <c r="Q436" s="43">
        <f t="shared" si="81"/>
        <v>4.737163429194409E-2</v>
      </c>
      <c r="R436" s="21">
        <f t="shared" si="91"/>
        <v>1.0013083657860706</v>
      </c>
      <c r="S436" s="21">
        <f t="shared" si="92"/>
        <v>6.5986592243810982</v>
      </c>
      <c r="T436" s="36">
        <f t="shared" si="82"/>
        <v>2.1825045749794381E-2</v>
      </c>
      <c r="U436" s="36">
        <f t="shared" si="83"/>
        <v>1.004929021590395E-2</v>
      </c>
      <c r="V436" s="36">
        <f t="shared" si="84"/>
        <v>1.1775755533890431E-2</v>
      </c>
      <c r="Y436" s="34"/>
      <c r="Z436" s="34"/>
    </row>
    <row r="437" spans="1:26" x14ac:dyDescent="0.2">
      <c r="A437" s="1">
        <v>1906.09</v>
      </c>
      <c r="B437" s="58">
        <v>10.029999999999999</v>
      </c>
      <c r="C437" s="4">
        <v>0.38250000000000001</v>
      </c>
      <c r="D437" s="11">
        <v>0.73750000000000004</v>
      </c>
      <c r="E437" s="11">
        <v>8.5630942149999996</v>
      </c>
      <c r="F437" s="4">
        <f t="shared" si="89"/>
        <v>1906.708333333301</v>
      </c>
      <c r="G437" s="21">
        <f>G429*4/12+G441*8/12</f>
        <v>3.59</v>
      </c>
      <c r="H437" s="4">
        <f t="shared" si="85"/>
        <v>369.76828591392541</v>
      </c>
      <c r="I437" s="4">
        <f t="shared" si="86"/>
        <v>14.101332937395462</v>
      </c>
      <c r="J437" s="30">
        <f t="shared" si="90"/>
        <v>2191.317897532565</v>
      </c>
      <c r="K437" s="4">
        <f t="shared" si="87"/>
        <v>27.188844552494519</v>
      </c>
      <c r="L437" s="30">
        <f t="shared" si="88"/>
        <v>161.12631599504155</v>
      </c>
      <c r="M437" s="14">
        <f t="shared" si="79"/>
        <v>19.200993682001346</v>
      </c>
      <c r="N437" s="6"/>
      <c r="O437" s="7">
        <f t="shared" si="80"/>
        <v>22.94287642232473</v>
      </c>
      <c r="P437" s="7"/>
      <c r="Q437" s="43">
        <f t="shared" si="81"/>
        <v>4.7681945197023026E-2</v>
      </c>
      <c r="R437" s="21">
        <f t="shared" si="91"/>
        <v>1.0013265956845823</v>
      </c>
      <c r="S437" s="21">
        <f t="shared" si="92"/>
        <v>6.5338630452411293</v>
      </c>
      <c r="T437" s="36">
        <f t="shared" si="82"/>
        <v>2.2237134609137899E-2</v>
      </c>
      <c r="U437" s="36">
        <f t="shared" si="83"/>
        <v>9.4362960896721138E-3</v>
      </c>
      <c r="V437" s="36">
        <f t="shared" si="84"/>
        <v>1.2800838519465785E-2</v>
      </c>
      <c r="Y437" s="34"/>
      <c r="Z437" s="34"/>
    </row>
    <row r="438" spans="1:26" x14ac:dyDescent="0.2">
      <c r="A438" s="1">
        <v>1906.1</v>
      </c>
      <c r="B438" s="58">
        <v>9.73</v>
      </c>
      <c r="C438" s="4">
        <v>0.38829999999999998</v>
      </c>
      <c r="D438" s="11">
        <v>0.745</v>
      </c>
      <c r="E438" s="11">
        <v>8.7534247930000006</v>
      </c>
      <c r="F438" s="4">
        <f t="shared" si="89"/>
        <v>1906.7916666666342</v>
      </c>
      <c r="G438" s="21">
        <f>G429*3/12+G441*9/12</f>
        <v>3.61</v>
      </c>
      <c r="H438" s="4">
        <f t="shared" si="85"/>
        <v>350.90882056316542</v>
      </c>
      <c r="I438" s="4">
        <f t="shared" si="86"/>
        <v>14.003894658240199</v>
      </c>
      <c r="J438" s="30">
        <f t="shared" si="90"/>
        <v>2086.4688969883155</v>
      </c>
      <c r="K438" s="4">
        <f t="shared" si="87"/>
        <v>26.868147103757273</v>
      </c>
      <c r="L438" s="30">
        <f t="shared" si="88"/>
        <v>159.75532664504576</v>
      </c>
      <c r="M438" s="14">
        <f t="shared" si="79"/>
        <v>18.095380908869089</v>
      </c>
      <c r="N438" s="6"/>
      <c r="O438" s="7">
        <f t="shared" si="80"/>
        <v>21.623963085973948</v>
      </c>
      <c r="P438" s="7"/>
      <c r="Q438" s="43">
        <f t="shared" si="81"/>
        <v>4.9852624506333112E-2</v>
      </c>
      <c r="R438" s="21">
        <f t="shared" si="91"/>
        <v>1.0013448235523643</v>
      </c>
      <c r="S438" s="21">
        <f t="shared" si="92"/>
        <v>6.4002729571875658</v>
      </c>
      <c r="T438" s="36">
        <f t="shared" si="82"/>
        <v>2.9024565722618911E-2</v>
      </c>
      <c r="U438" s="36">
        <f t="shared" si="83"/>
        <v>9.9468778719973283E-3</v>
      </c>
      <c r="V438" s="36">
        <f t="shared" si="84"/>
        <v>1.9077687850621583E-2</v>
      </c>
      <c r="Y438" s="34"/>
      <c r="Z438" s="34"/>
    </row>
    <row r="439" spans="1:26" x14ac:dyDescent="0.2">
      <c r="A439" s="1">
        <v>1906.11</v>
      </c>
      <c r="B439" s="58">
        <v>9.93</v>
      </c>
      <c r="C439" s="4">
        <v>0.39419999999999999</v>
      </c>
      <c r="D439" s="11">
        <v>0.75249999999999995</v>
      </c>
      <c r="E439" s="11">
        <v>8.8485090910000004</v>
      </c>
      <c r="F439" s="4">
        <f t="shared" si="89"/>
        <v>1906.8749999999675</v>
      </c>
      <c r="G439" s="21">
        <f>G429*2/12+G441*10/12</f>
        <v>3.6300000000000003</v>
      </c>
      <c r="H439" s="4">
        <f t="shared" si="85"/>
        <v>354.2734417472048</v>
      </c>
      <c r="I439" s="4">
        <f t="shared" si="86"/>
        <v>14.063906418605049</v>
      </c>
      <c r="J439" s="30">
        <f t="shared" si="90"/>
        <v>2113.4431483380054</v>
      </c>
      <c r="K439" s="4">
        <f t="shared" si="87"/>
        <v>26.847005530188479</v>
      </c>
      <c r="L439" s="30">
        <f t="shared" si="88"/>
        <v>160.15770081816203</v>
      </c>
      <c r="M439" s="14">
        <f t="shared" si="79"/>
        <v>18.141851654007954</v>
      </c>
      <c r="N439" s="6"/>
      <c r="O439" s="7">
        <f t="shared" si="80"/>
        <v>21.683247782770636</v>
      </c>
      <c r="P439" s="7"/>
      <c r="Q439" s="43">
        <f t="shared" si="81"/>
        <v>4.7638625427103384E-2</v>
      </c>
      <c r="R439" s="21">
        <f t="shared" si="91"/>
        <v>1.0013630493924461</v>
      </c>
      <c r="S439" s="21">
        <f t="shared" si="92"/>
        <v>6.3400116581624895</v>
      </c>
      <c r="T439" s="36">
        <f t="shared" si="82"/>
        <v>2.8702266216475758E-2</v>
      </c>
      <c r="U439" s="36">
        <f t="shared" si="83"/>
        <v>9.3598403168082545E-3</v>
      </c>
      <c r="V439" s="36">
        <f t="shared" si="84"/>
        <v>1.9342425899667504E-2</v>
      </c>
      <c r="Y439" s="34"/>
      <c r="Z439" s="34"/>
    </row>
    <row r="440" spans="1:26" x14ac:dyDescent="0.2">
      <c r="A440" s="1">
        <v>1906.12</v>
      </c>
      <c r="B440" s="58">
        <v>9.84</v>
      </c>
      <c r="C440" s="4">
        <v>0.4</v>
      </c>
      <c r="D440" s="11">
        <v>0.76</v>
      </c>
      <c r="E440" s="11">
        <v>8.9436743799999991</v>
      </c>
      <c r="F440" s="4">
        <f t="shared" si="89"/>
        <v>1906.9583333333007</v>
      </c>
      <c r="G440" s="21">
        <f>G429*1/12+G441*11/12</f>
        <v>3.6499999999999995</v>
      </c>
      <c r="H440" s="4">
        <f t="shared" si="85"/>
        <v>347.32701885329607</v>
      </c>
      <c r="I440" s="4">
        <f t="shared" si="86"/>
        <v>14.118984506231548</v>
      </c>
      <c r="J440" s="30">
        <f t="shared" si="90"/>
        <v>2079.0227566909916</v>
      </c>
      <c r="K440" s="4">
        <f t="shared" si="87"/>
        <v>26.826070561839941</v>
      </c>
      <c r="L440" s="30">
        <f t="shared" si="88"/>
        <v>160.57492836231236</v>
      </c>
      <c r="M440" s="14">
        <f t="shared" si="79"/>
        <v>17.660003667768656</v>
      </c>
      <c r="N440" s="6"/>
      <c r="O440" s="7">
        <f t="shared" si="80"/>
        <v>21.113963621900108</v>
      </c>
      <c r="P440" s="7"/>
      <c r="Q440" s="43">
        <f t="shared" si="81"/>
        <v>5.004375945682997E-2</v>
      </c>
      <c r="R440" s="21">
        <f t="shared" si="91"/>
        <v>1.0013812732078506</v>
      </c>
      <c r="S440" s="21">
        <f t="shared" si="92"/>
        <v>6.2811004741910548</v>
      </c>
      <c r="T440" s="36">
        <f t="shared" si="82"/>
        <v>2.5777488223577949E-2</v>
      </c>
      <c r="U440" s="36">
        <f t="shared" si="83"/>
        <v>9.6587246075026112E-3</v>
      </c>
      <c r="V440" s="36">
        <f t="shared" si="84"/>
        <v>1.6118763616075338E-2</v>
      </c>
      <c r="Y440" s="34"/>
      <c r="Z440" s="34"/>
    </row>
    <row r="441" spans="1:26" x14ac:dyDescent="0.2">
      <c r="A441" s="1">
        <v>1907.01</v>
      </c>
      <c r="B441" s="58">
        <v>9.56</v>
      </c>
      <c r="C441" s="4">
        <v>0.40329999999999999</v>
      </c>
      <c r="D441" s="11">
        <v>0.75170000000000003</v>
      </c>
      <c r="E441" s="11">
        <v>8.8485090910000004</v>
      </c>
      <c r="F441" s="4">
        <f t="shared" si="89"/>
        <v>1907.041666666634</v>
      </c>
      <c r="G441" s="21">
        <v>3.67</v>
      </c>
      <c r="H441" s="4">
        <f t="shared" si="85"/>
        <v>341.07292075561713</v>
      </c>
      <c r="I441" s="4">
        <f t="shared" si="86"/>
        <v>14.388567880830584</v>
      </c>
      <c r="J441" s="30">
        <f t="shared" si="90"/>
        <v>2048.7643401973755</v>
      </c>
      <c r="K441" s="4">
        <f t="shared" si="87"/>
        <v>26.818463863179645</v>
      </c>
      <c r="L441" s="30">
        <f t="shared" si="88"/>
        <v>161.09374001321834</v>
      </c>
      <c r="M441" s="14">
        <f t="shared" si="79"/>
        <v>17.218913853705978</v>
      </c>
      <c r="N441" s="6"/>
      <c r="O441" s="7">
        <f t="shared" si="80"/>
        <v>20.596389814753078</v>
      </c>
      <c r="P441" s="7"/>
      <c r="Q441" s="43">
        <f t="shared" si="81"/>
        <v>5.3179729321433292E-2</v>
      </c>
      <c r="R441" s="21">
        <f t="shared" si="91"/>
        <v>1.0016757521839021</v>
      </c>
      <c r="S441" s="21">
        <f t="shared" si="92"/>
        <v>6.3574226320585465</v>
      </c>
      <c r="T441" s="36">
        <f t="shared" si="82"/>
        <v>2.4474170310737176E-2</v>
      </c>
      <c r="U441" s="36">
        <f t="shared" si="83"/>
        <v>7.8061945999430282E-3</v>
      </c>
      <c r="V441" s="36">
        <f t="shared" si="84"/>
        <v>1.6667975710794147E-2</v>
      </c>
      <c r="Y441" s="34"/>
      <c r="Z441" s="34"/>
    </row>
    <row r="442" spans="1:26" x14ac:dyDescent="0.2">
      <c r="A442" s="1">
        <v>1907.02</v>
      </c>
      <c r="B442" s="58">
        <v>9.26</v>
      </c>
      <c r="C442" s="4">
        <v>0.40670000000000001</v>
      </c>
      <c r="D442" s="11">
        <v>0.74329999999999996</v>
      </c>
      <c r="E442" s="11">
        <v>9.0388396689999997</v>
      </c>
      <c r="F442" s="4">
        <f t="shared" si="89"/>
        <v>1907.1249999999673</v>
      </c>
      <c r="G442" s="21">
        <f>G441*11/12+G453*1/12</f>
        <v>3.6866666666666665</v>
      </c>
      <c r="H442" s="4">
        <f t="shared" si="85"/>
        <v>323.41320866945017</v>
      </c>
      <c r="I442" s="4">
        <f t="shared" si="86"/>
        <v>14.204336065428228</v>
      </c>
      <c r="J442" s="30">
        <f t="shared" si="90"/>
        <v>1949.7958355398082</v>
      </c>
      <c r="K442" s="4">
        <f t="shared" si="87"/>
        <v>25.960371274730271</v>
      </c>
      <c r="L442" s="30">
        <f t="shared" si="88"/>
        <v>156.51006960655934</v>
      </c>
      <c r="M442" s="14">
        <f t="shared" si="79"/>
        <v>16.217071288766146</v>
      </c>
      <c r="N442" s="6"/>
      <c r="O442" s="7">
        <f t="shared" si="80"/>
        <v>19.409252150981242</v>
      </c>
      <c r="P442" s="7"/>
      <c r="Q442" s="43">
        <f t="shared" si="81"/>
        <v>5.8799011605751038E-2</v>
      </c>
      <c r="R442" s="21">
        <f t="shared" si="91"/>
        <v>1.0016907199705527</v>
      </c>
      <c r="S442" s="21">
        <f t="shared" si="92"/>
        <v>6.2339837079989433</v>
      </c>
      <c r="T442" s="36">
        <f t="shared" si="82"/>
        <v>2.155524500692918E-2</v>
      </c>
      <c r="U442" s="36">
        <f t="shared" si="83"/>
        <v>7.3553338125846857E-3</v>
      </c>
      <c r="V442" s="36">
        <f t="shared" si="84"/>
        <v>1.4199911194344494E-2</v>
      </c>
      <c r="Y442" s="34"/>
      <c r="Z442" s="34"/>
    </row>
    <row r="443" spans="1:26" x14ac:dyDescent="0.2">
      <c r="A443" s="1">
        <v>1907.03</v>
      </c>
      <c r="B443" s="58">
        <v>8.35</v>
      </c>
      <c r="C443" s="4">
        <v>0.41</v>
      </c>
      <c r="D443" s="11">
        <v>0.73499999999999999</v>
      </c>
      <c r="E443" s="11">
        <v>8.9436743799999991</v>
      </c>
      <c r="F443" s="4">
        <f t="shared" si="89"/>
        <v>1907.2083333333005</v>
      </c>
      <c r="G443" s="21">
        <f>G441*10/12+G453*2/12</f>
        <v>3.7033333333333336</v>
      </c>
      <c r="H443" s="4">
        <f t="shared" si="85"/>
        <v>294.73380156758355</v>
      </c>
      <c r="I443" s="4">
        <f t="shared" si="86"/>
        <v>14.471959118887336</v>
      </c>
      <c r="J443" s="30">
        <f t="shared" si="90"/>
        <v>1784.1639443187414</v>
      </c>
      <c r="K443" s="4">
        <f t="shared" si="87"/>
        <v>25.943634030200471</v>
      </c>
      <c r="L443" s="30">
        <f t="shared" si="88"/>
        <v>157.04916156578142</v>
      </c>
      <c r="M443" s="14">
        <f t="shared" si="79"/>
        <v>14.687545255978645</v>
      </c>
      <c r="N443" s="6"/>
      <c r="O443" s="7">
        <f t="shared" si="80"/>
        <v>17.597254765750463</v>
      </c>
      <c r="P443" s="7"/>
      <c r="Q443" s="43">
        <f t="shared" si="81"/>
        <v>6.3959986130681726E-2</v>
      </c>
      <c r="R443" s="21">
        <f t="shared" si="91"/>
        <v>1.0017056865901681</v>
      </c>
      <c r="S443" s="21">
        <f t="shared" si="92"/>
        <v>6.3109685674351166</v>
      </c>
      <c r="T443" s="36">
        <f t="shared" si="82"/>
        <v>3.4363544609519403E-2</v>
      </c>
      <c r="U443" s="36">
        <f t="shared" si="83"/>
        <v>6.2467078890704464E-3</v>
      </c>
      <c r="V443" s="36">
        <f t="shared" si="84"/>
        <v>2.8116836720448957E-2</v>
      </c>
      <c r="Y443" s="34"/>
      <c r="Z443" s="34"/>
    </row>
    <row r="444" spans="1:26" x14ac:dyDescent="0.2">
      <c r="A444" s="1">
        <v>1907.04</v>
      </c>
      <c r="B444" s="58">
        <v>8.39</v>
      </c>
      <c r="C444" s="4">
        <v>0.4133</v>
      </c>
      <c r="D444" s="11">
        <v>0.72670000000000001</v>
      </c>
      <c r="E444" s="11">
        <v>8.9436743799999991</v>
      </c>
      <c r="F444" s="4">
        <f t="shared" si="89"/>
        <v>1907.2916666666338</v>
      </c>
      <c r="G444" s="21">
        <f>G441*9/12+G453*3/12</f>
        <v>3.7199999999999998</v>
      </c>
      <c r="H444" s="4">
        <f t="shared" si="85"/>
        <v>296.14570001820675</v>
      </c>
      <c r="I444" s="4">
        <f t="shared" si="86"/>
        <v>14.588440741063746</v>
      </c>
      <c r="J444" s="30">
        <f t="shared" si="90"/>
        <v>1800.070068584809</v>
      </c>
      <c r="K444" s="4">
        <f t="shared" si="87"/>
        <v>25.650665101696163</v>
      </c>
      <c r="L444" s="30">
        <f t="shared" si="88"/>
        <v>155.91310117289396</v>
      </c>
      <c r="M444" s="14">
        <f t="shared" si="79"/>
        <v>14.669709905602733</v>
      </c>
      <c r="N444" s="6"/>
      <c r="O444" s="7">
        <f t="shared" si="80"/>
        <v>17.594277669579977</v>
      </c>
      <c r="P444" s="7"/>
      <c r="Q444" s="43">
        <f t="shared" si="81"/>
        <v>6.5407549545247745E-2</v>
      </c>
      <c r="R444" s="21">
        <f t="shared" si="91"/>
        <v>1.0017206520441981</v>
      </c>
      <c r="S444" s="21">
        <f t="shared" si="92"/>
        <v>6.3217331018915628</v>
      </c>
      <c r="T444" s="36">
        <f t="shared" si="82"/>
        <v>2.7420507283378415E-2</v>
      </c>
      <c r="U444" s="36">
        <f t="shared" si="83"/>
        <v>1.3075721906814497E-3</v>
      </c>
      <c r="V444" s="36">
        <f t="shared" si="84"/>
        <v>2.6112935092696965E-2</v>
      </c>
      <c r="Y444" s="34"/>
      <c r="Z444" s="34"/>
    </row>
    <row r="445" spans="1:26" x14ac:dyDescent="0.2">
      <c r="A445" s="1">
        <v>1907.05</v>
      </c>
      <c r="B445" s="58">
        <v>8.1</v>
      </c>
      <c r="C445" s="4">
        <v>0.41670000000000001</v>
      </c>
      <c r="D445" s="11">
        <v>0.71830000000000005</v>
      </c>
      <c r="E445" s="11">
        <v>9.1340049590000003</v>
      </c>
      <c r="F445" s="4">
        <f t="shared" si="89"/>
        <v>1907.374999999967</v>
      </c>
      <c r="G445" s="21">
        <f>G441*8/12+G453*4/12</f>
        <v>3.7366666666666668</v>
      </c>
      <c r="H445" s="4">
        <f t="shared" si="85"/>
        <v>279.95177487619321</v>
      </c>
      <c r="I445" s="4">
        <f t="shared" si="86"/>
        <v>14.401963529741941</v>
      </c>
      <c r="J445" s="30">
        <f t="shared" si="90"/>
        <v>1708.9331001393646</v>
      </c>
      <c r="K445" s="4">
        <f t="shared" si="87"/>
        <v>24.825846900440695</v>
      </c>
      <c r="L445" s="30">
        <f t="shared" si="88"/>
        <v>151.54649948519824</v>
      </c>
      <c r="M445" s="14">
        <f t="shared" si="79"/>
        <v>13.790107153424245</v>
      </c>
      <c r="N445" s="6"/>
      <c r="O445" s="7">
        <f t="shared" si="80"/>
        <v>16.559343931780724</v>
      </c>
      <c r="P445" s="7"/>
      <c r="Q445" s="43">
        <f t="shared" si="81"/>
        <v>7.3329508221195577E-2</v>
      </c>
      <c r="R445" s="21">
        <f t="shared" si="91"/>
        <v>1.0017356163340905</v>
      </c>
      <c r="S445" s="21">
        <f t="shared" si="92"/>
        <v>6.2006543109593721</v>
      </c>
      <c r="T445" s="36">
        <f t="shared" si="82"/>
        <v>2.8199354106526631E-2</v>
      </c>
      <c r="U445" s="36">
        <f t="shared" si="83"/>
        <v>1.7988926007985739E-3</v>
      </c>
      <c r="V445" s="36">
        <f t="shared" si="84"/>
        <v>2.6400461505728057E-2</v>
      </c>
      <c r="Y445" s="34"/>
      <c r="Z445" s="34"/>
    </row>
    <row r="446" spans="1:26" x14ac:dyDescent="0.2">
      <c r="A446" s="1">
        <v>1907.06</v>
      </c>
      <c r="B446" s="58">
        <v>7.84</v>
      </c>
      <c r="C446" s="4">
        <v>0.42</v>
      </c>
      <c r="D446" s="11">
        <v>0.71</v>
      </c>
      <c r="E446" s="11">
        <v>9.229089256</v>
      </c>
      <c r="F446" s="4">
        <f t="shared" si="89"/>
        <v>1907.4583333333003</v>
      </c>
      <c r="G446" s="21">
        <f>G441*7/12+G453*5/12</f>
        <v>3.753333333333333</v>
      </c>
      <c r="H446" s="4">
        <f t="shared" si="85"/>
        <v>268.17399760122123</v>
      </c>
      <c r="I446" s="4">
        <f t="shared" si="86"/>
        <v>14.366464157208281</v>
      </c>
      <c r="J446" s="30">
        <f t="shared" si="90"/>
        <v>1644.3452274777953</v>
      </c>
      <c r="K446" s="4">
        <f t="shared" si="87"/>
        <v>24.286165599090186</v>
      </c>
      <c r="L446" s="30">
        <f t="shared" si="88"/>
        <v>148.91391728434115</v>
      </c>
      <c r="M446" s="14">
        <f t="shared" si="79"/>
        <v>13.1442699526732</v>
      </c>
      <c r="N446" s="6"/>
      <c r="O446" s="7">
        <f t="shared" si="80"/>
        <v>15.806056111254946</v>
      </c>
      <c r="P446" s="7"/>
      <c r="Q446" s="43">
        <f t="shared" si="81"/>
        <v>7.7801575557402386E-2</v>
      </c>
      <c r="R446" s="21">
        <f t="shared" si="91"/>
        <v>1.0017505794612918</v>
      </c>
      <c r="S446" s="21">
        <f t="shared" si="92"/>
        <v>6.1474220715976005</v>
      </c>
      <c r="T446" s="36">
        <f t="shared" si="82"/>
        <v>3.3237507219772588E-2</v>
      </c>
      <c r="U446" s="36">
        <f t="shared" si="83"/>
        <v>1.2440241796076723E-3</v>
      </c>
      <c r="V446" s="36">
        <f t="shared" si="84"/>
        <v>3.1993483040164916E-2</v>
      </c>
      <c r="Y446" s="34"/>
      <c r="Z446" s="34"/>
    </row>
    <row r="447" spans="1:26" x14ac:dyDescent="0.2">
      <c r="A447" s="1">
        <v>1907.07</v>
      </c>
      <c r="B447" s="58">
        <v>8.14</v>
      </c>
      <c r="C447" s="4">
        <v>0.42330000000000001</v>
      </c>
      <c r="D447" s="11">
        <v>0.70169999999999999</v>
      </c>
      <c r="E447" s="11">
        <v>9.229089256</v>
      </c>
      <c r="F447" s="4">
        <f t="shared" si="89"/>
        <v>1907.5416666666335</v>
      </c>
      <c r="G447" s="21">
        <f>G441*6/12+G453*6/12</f>
        <v>3.7699999999999996</v>
      </c>
      <c r="H447" s="4">
        <f t="shared" si="85"/>
        <v>278.43575771351288</v>
      </c>
      <c r="I447" s="4">
        <f t="shared" si="86"/>
        <v>14.479343518443487</v>
      </c>
      <c r="J447" s="30">
        <f t="shared" si="90"/>
        <v>1714.6651058123132</v>
      </c>
      <c r="K447" s="4">
        <f t="shared" si="87"/>
        <v>24.002256902650121</v>
      </c>
      <c r="L447" s="30">
        <f t="shared" si="88"/>
        <v>147.81087281922606</v>
      </c>
      <c r="M447" s="14">
        <f t="shared" si="79"/>
        <v>13.585007357961839</v>
      </c>
      <c r="N447" s="6"/>
      <c r="O447" s="7">
        <f t="shared" si="80"/>
        <v>16.357098050767245</v>
      </c>
      <c r="P447" s="7"/>
      <c r="Q447" s="43">
        <f t="shared" si="81"/>
        <v>7.5166690620855195E-2</v>
      </c>
      <c r="R447" s="21">
        <f t="shared" si="91"/>
        <v>1.0017655414272453</v>
      </c>
      <c r="S447" s="21">
        <f t="shared" si="92"/>
        <v>6.1581836224160309</v>
      </c>
      <c r="T447" s="36">
        <f t="shared" si="82"/>
        <v>2.8248081950838833E-2</v>
      </c>
      <c r="U447" s="36">
        <f t="shared" si="83"/>
        <v>2.7594135998711966E-3</v>
      </c>
      <c r="V447" s="36">
        <f t="shared" si="84"/>
        <v>2.5488668350967636E-2</v>
      </c>
      <c r="Y447" s="34"/>
      <c r="Z447" s="34"/>
    </row>
    <row r="448" spans="1:26" x14ac:dyDescent="0.2">
      <c r="A448" s="1">
        <v>1907.08</v>
      </c>
      <c r="B448" s="58">
        <v>7.53</v>
      </c>
      <c r="C448" s="4">
        <v>0.42670000000000002</v>
      </c>
      <c r="D448" s="11">
        <v>0.69330000000000003</v>
      </c>
      <c r="E448" s="11">
        <v>9.229089256</v>
      </c>
      <c r="F448" s="4">
        <f t="shared" si="89"/>
        <v>1907.6249999999668</v>
      </c>
      <c r="G448" s="21">
        <f>G441*5/12+G453*7/12</f>
        <v>3.7866666666666666</v>
      </c>
      <c r="H448" s="4">
        <f t="shared" si="85"/>
        <v>257.57017881851988</v>
      </c>
      <c r="I448" s="4">
        <f t="shared" si="86"/>
        <v>14.595643466382795</v>
      </c>
      <c r="J448" s="30">
        <f t="shared" si="90"/>
        <v>1593.6607960877427</v>
      </c>
      <c r="K448" s="4">
        <f t="shared" si="87"/>
        <v>23.714927619505954</v>
      </c>
      <c r="L448" s="30">
        <f t="shared" si="88"/>
        <v>146.73107967166428</v>
      </c>
      <c r="M448" s="14">
        <f t="shared" si="79"/>
        <v>12.513471604446607</v>
      </c>
      <c r="N448" s="6"/>
      <c r="O448" s="7">
        <f t="shared" si="80"/>
        <v>15.092007281741031</v>
      </c>
      <c r="P448" s="7"/>
      <c r="Q448" s="43">
        <f t="shared" si="81"/>
        <v>7.6693879394750697E-2</v>
      </c>
      <c r="R448" s="21">
        <f t="shared" si="91"/>
        <v>1.0017805022333937</v>
      </c>
      <c r="S448" s="21">
        <f t="shared" si="92"/>
        <v>6.1690561507179895</v>
      </c>
      <c r="T448" s="36">
        <f t="shared" si="82"/>
        <v>3.1745176431770883E-2</v>
      </c>
      <c r="U448" s="36">
        <f t="shared" si="83"/>
        <v>1.1689827046155177E-3</v>
      </c>
      <c r="V448" s="36">
        <f t="shared" si="84"/>
        <v>3.0576193727155365E-2</v>
      </c>
      <c r="Y448" s="34"/>
      <c r="Z448" s="34"/>
    </row>
    <row r="449" spans="1:26" x14ac:dyDescent="0.2">
      <c r="A449" s="1">
        <v>1907.09</v>
      </c>
      <c r="B449" s="58">
        <v>7.45</v>
      </c>
      <c r="C449" s="4">
        <v>0.43</v>
      </c>
      <c r="D449" s="11">
        <v>0.68500000000000005</v>
      </c>
      <c r="E449" s="11">
        <v>9.229089256</v>
      </c>
      <c r="F449" s="4">
        <f t="shared" si="89"/>
        <v>1907.7083333333001</v>
      </c>
      <c r="G449" s="21">
        <f>G441*4/12+G453*8/12</f>
        <v>3.8033333333333337</v>
      </c>
      <c r="H449" s="4">
        <f t="shared" si="85"/>
        <v>254.83370945524214</v>
      </c>
      <c r="I449" s="4">
        <f t="shared" si="86"/>
        <v>14.708522827618001</v>
      </c>
      <c r="J449" s="30">
        <f t="shared" si="90"/>
        <v>1584.3132947384013</v>
      </c>
      <c r="K449" s="4">
        <f t="shared" si="87"/>
        <v>23.431018923065889</v>
      </c>
      <c r="L449" s="30">
        <f t="shared" si="88"/>
        <v>145.67175931487316</v>
      </c>
      <c r="M449" s="14">
        <f t="shared" ref="M449:M512" si="93">H449/AVERAGE(K329:K448)</f>
        <v>12.328569657736628</v>
      </c>
      <c r="N449" s="6"/>
      <c r="O449" s="7">
        <f t="shared" ref="O449:O512" si="94">J449/AVERAGE(L329:L448)</f>
        <v>14.895547932371388</v>
      </c>
      <c r="P449" s="7"/>
      <c r="Q449" s="43">
        <f t="shared" ref="Q449:Q512" si="95">1/M449-(G449/100-(((E449/E329)^(1/10))-1))</f>
        <v>7.4773653299132437E-2</v>
      </c>
      <c r="R449" s="21">
        <f t="shared" si="91"/>
        <v>1.0017954618811766</v>
      </c>
      <c r="S449" s="21">
        <f t="shared" si="92"/>
        <v>6.1800401689722735</v>
      </c>
      <c r="T449" s="36">
        <f t="shared" si="82"/>
        <v>2.5627995423637362E-2</v>
      </c>
      <c r="U449" s="36">
        <f t="shared" si="83"/>
        <v>-1.1482418265564842E-3</v>
      </c>
      <c r="V449" s="36">
        <f t="shared" si="84"/>
        <v>2.6776237250193846E-2</v>
      </c>
      <c r="Y449" s="34"/>
      <c r="Z449" s="34"/>
    </row>
    <row r="450" spans="1:26" x14ac:dyDescent="0.2">
      <c r="A450" s="1">
        <v>1907.1</v>
      </c>
      <c r="B450" s="58">
        <v>6.64</v>
      </c>
      <c r="C450" s="4">
        <v>0.43330000000000002</v>
      </c>
      <c r="D450" s="11">
        <v>0.67669999999999997</v>
      </c>
      <c r="E450" s="11">
        <v>9.3242545450000005</v>
      </c>
      <c r="F450" s="4">
        <f t="shared" si="89"/>
        <v>1907.7916666666333</v>
      </c>
      <c r="G450" s="21">
        <f>G441*3/12+G453*9/12</f>
        <v>3.82</v>
      </c>
      <c r="H450" s="4">
        <f t="shared" si="85"/>
        <v>224.80885199815191</v>
      </c>
      <c r="I450" s="4">
        <f t="shared" si="86"/>
        <v>14.670131863072173</v>
      </c>
      <c r="J450" s="30">
        <f t="shared" si="90"/>
        <v>1405.2477365465318</v>
      </c>
      <c r="K450" s="4">
        <f t="shared" si="87"/>
        <v>22.910865986016475</v>
      </c>
      <c r="L450" s="30">
        <f t="shared" si="88"/>
        <v>143.21252158449369</v>
      </c>
      <c r="M450" s="14">
        <f t="shared" si="93"/>
        <v>10.831840153050605</v>
      </c>
      <c r="N450" s="6"/>
      <c r="O450" s="7">
        <f t="shared" si="94"/>
        <v>13.118926370609225</v>
      </c>
      <c r="P450" s="7"/>
      <c r="Q450" s="43">
        <f t="shared" si="95"/>
        <v>8.8339931481562148E-2</v>
      </c>
      <c r="R450" s="21">
        <f t="shared" si="91"/>
        <v>1.0018104203720324</v>
      </c>
      <c r="S450" s="21">
        <f t="shared" si="92"/>
        <v>6.1279481666600653</v>
      </c>
      <c r="T450" s="36">
        <f t="shared" ref="T450:T513" si="96">(($J570/$J450)^(1/10)-1)</f>
        <v>3.1441932710293052E-2</v>
      </c>
      <c r="U450" s="36">
        <f t="shared" ref="U450:U513" si="97">(($S570/$S450)^(1/10)-1)</f>
        <v>-1.6488140824669761E-3</v>
      </c>
      <c r="V450" s="36">
        <f t="shared" ref="V450:V513" si="98">T450-U450</f>
        <v>3.3090746792760029E-2</v>
      </c>
      <c r="Y450" s="34"/>
      <c r="Z450" s="34"/>
    </row>
    <row r="451" spans="1:26" x14ac:dyDescent="0.2">
      <c r="A451" s="1">
        <v>1907.11</v>
      </c>
      <c r="B451" s="58">
        <v>6.25</v>
      </c>
      <c r="C451" s="4">
        <v>0.43669999999999998</v>
      </c>
      <c r="D451" s="11">
        <v>0.66830000000000001</v>
      </c>
      <c r="E451" s="11">
        <v>8.9436743799999991</v>
      </c>
      <c r="F451" s="4">
        <f t="shared" si="89"/>
        <v>1907.8749999999666</v>
      </c>
      <c r="G451" s="21">
        <f>G441*2/12+G453*10/12</f>
        <v>3.8366666666666669</v>
      </c>
      <c r="H451" s="4">
        <f t="shared" si="85"/>
        <v>220.60913290986795</v>
      </c>
      <c r="I451" s="4">
        <f t="shared" si="86"/>
        <v>15.41440133467829</v>
      </c>
      <c r="J451" s="30">
        <f t="shared" si="90"/>
        <v>1387.0253311961651</v>
      </c>
      <c r="K451" s="4">
        <f t="shared" si="87"/>
        <v>23.589293363786361</v>
      </c>
      <c r="L451" s="30">
        <f t="shared" si="88"/>
        <v>148.31184461414352</v>
      </c>
      <c r="M451" s="14">
        <f t="shared" si="93"/>
        <v>10.591177559189784</v>
      </c>
      <c r="N451" s="6"/>
      <c r="O451" s="7">
        <f t="shared" si="94"/>
        <v>12.863256624926686</v>
      </c>
      <c r="P451" s="7"/>
      <c r="Q451" s="43">
        <f t="shared" si="95"/>
        <v>8.5970170444900462E-2</v>
      </c>
      <c r="R451" s="21">
        <f t="shared" si="91"/>
        <v>1.0018253777073978</v>
      </c>
      <c r="S451" s="21">
        <f t="shared" si="92"/>
        <v>6.4002769896032232</v>
      </c>
      <c r="T451" s="36">
        <f t="shared" si="96"/>
        <v>2.4661796576703088E-2</v>
      </c>
      <c r="U451" s="36">
        <f t="shared" si="97"/>
        <v>-5.8337563498442879E-3</v>
      </c>
      <c r="V451" s="36">
        <f t="shared" si="98"/>
        <v>3.0495552926547376E-2</v>
      </c>
      <c r="Y451" s="34"/>
      <c r="Z451" s="34"/>
    </row>
    <row r="452" spans="1:26" x14ac:dyDescent="0.2">
      <c r="A452" s="1">
        <v>1907.12</v>
      </c>
      <c r="B452" s="58">
        <v>6.57</v>
      </c>
      <c r="C452" s="4">
        <v>0.44</v>
      </c>
      <c r="D452" s="11">
        <v>0.66</v>
      </c>
      <c r="E452" s="11">
        <v>8.7534247930000006</v>
      </c>
      <c r="F452" s="4">
        <f t="shared" si="89"/>
        <v>1907.9583333332998</v>
      </c>
      <c r="G452" s="21">
        <f>G441*1/12+G453*11/12</f>
        <v>3.8533333333333331</v>
      </c>
      <c r="H452" s="4">
        <f t="shared" si="85"/>
        <v>236.94459929085272</v>
      </c>
      <c r="I452" s="4">
        <f t="shared" si="86"/>
        <v>15.868435873359999</v>
      </c>
      <c r="J452" s="30">
        <f t="shared" si="90"/>
        <v>1498.044605668224</v>
      </c>
      <c r="K452" s="4">
        <f t="shared" si="87"/>
        <v>23.802653810039999</v>
      </c>
      <c r="L452" s="30">
        <f t="shared" si="88"/>
        <v>150.48849919954762</v>
      </c>
      <c r="M452" s="14">
        <f t="shared" si="93"/>
        <v>11.33330623581117</v>
      </c>
      <c r="N452" s="6"/>
      <c r="O452" s="7">
        <f t="shared" si="94"/>
        <v>13.798214088041609</v>
      </c>
      <c r="P452" s="7"/>
      <c r="Q452" s="43">
        <f t="shared" si="95"/>
        <v>7.7408702893090181E-2</v>
      </c>
      <c r="R452" s="21">
        <f t="shared" si="91"/>
        <v>1.0018403338887065</v>
      </c>
      <c r="S452" s="21">
        <f t="shared" si="92"/>
        <v>6.5513193922955884</v>
      </c>
      <c r="T452" s="36">
        <f t="shared" si="96"/>
        <v>1.2644818624587773E-2</v>
      </c>
      <c r="U452" s="36">
        <f t="shared" si="97"/>
        <v>-9.4588366136464375E-3</v>
      </c>
      <c r="V452" s="36">
        <f t="shared" si="98"/>
        <v>2.210365523823421E-2</v>
      </c>
      <c r="Y452" s="34"/>
      <c r="Z452" s="34"/>
    </row>
    <row r="453" spans="1:26" x14ac:dyDescent="0.2">
      <c r="A453" s="1">
        <v>1908.01</v>
      </c>
      <c r="B453" s="58">
        <v>6.85</v>
      </c>
      <c r="C453" s="4">
        <v>0.43669999999999998</v>
      </c>
      <c r="D453" s="11">
        <v>0.65329999999999999</v>
      </c>
      <c r="E453" s="11">
        <v>8.6582595040000001</v>
      </c>
      <c r="F453" s="4">
        <f t="shared" si="89"/>
        <v>1908.0416666666331</v>
      </c>
      <c r="G453" s="21">
        <v>3.87</v>
      </c>
      <c r="H453" s="4">
        <f t="shared" si="85"/>
        <v>249.75800840815273</v>
      </c>
      <c r="I453" s="4">
        <f t="shared" si="86"/>
        <v>15.922528798808802</v>
      </c>
      <c r="J453" s="30">
        <f t="shared" si="90"/>
        <v>1587.4443219018635</v>
      </c>
      <c r="K453" s="4">
        <f t="shared" si="87"/>
        <v>23.819986407743968</v>
      </c>
      <c r="L453" s="30">
        <f t="shared" si="88"/>
        <v>151.39815700707845</v>
      </c>
      <c r="M453" s="14">
        <f t="shared" si="93"/>
        <v>11.902968628266976</v>
      </c>
      <c r="N453" s="6"/>
      <c r="O453" s="7">
        <f t="shared" si="94"/>
        <v>14.522352358595418</v>
      </c>
      <c r="P453" s="7"/>
      <c r="Q453" s="43">
        <f t="shared" si="95"/>
        <v>7.1896382604064848E-2</v>
      </c>
      <c r="R453" s="21">
        <f t="shared" si="91"/>
        <v>1.0039792502497789</v>
      </c>
      <c r="S453" s="21">
        <f t="shared" si="92"/>
        <v>6.6355158611633094</v>
      </c>
      <c r="T453" s="36">
        <f t="shared" si="96"/>
        <v>1.1303836993540317E-2</v>
      </c>
      <c r="U453" s="36">
        <f t="shared" si="97"/>
        <v>-1.271273213252555E-2</v>
      </c>
      <c r="V453" s="36">
        <f t="shared" si="98"/>
        <v>2.4016569126065868E-2</v>
      </c>
      <c r="Y453" s="34"/>
      <c r="Z453" s="34"/>
    </row>
    <row r="454" spans="1:26" x14ac:dyDescent="0.2">
      <c r="A454" s="1">
        <v>1908.02</v>
      </c>
      <c r="B454" s="58">
        <v>6.6</v>
      </c>
      <c r="C454" s="4">
        <v>0.43330000000000002</v>
      </c>
      <c r="D454" s="11">
        <v>0.64670000000000005</v>
      </c>
      <c r="E454" s="11">
        <v>8.5630942149999996</v>
      </c>
      <c r="F454" s="4">
        <f t="shared" si="89"/>
        <v>1908.1249999999663</v>
      </c>
      <c r="G454" s="21">
        <f>G453*11/12+G465*1/12</f>
        <v>3.8608333333333333</v>
      </c>
      <c r="H454" s="4">
        <f t="shared" si="85"/>
        <v>243.31711735113737</v>
      </c>
      <c r="I454" s="4">
        <f t="shared" si="86"/>
        <v>15.974137416401186</v>
      </c>
      <c r="J454" s="30">
        <f t="shared" si="90"/>
        <v>1554.9673461154464</v>
      </c>
      <c r="K454" s="4">
        <f t="shared" si="87"/>
        <v>23.841390877421297</v>
      </c>
      <c r="L454" s="30">
        <f t="shared" si="88"/>
        <v>152.36323980800898</v>
      </c>
      <c r="M454" s="14">
        <f t="shared" si="93"/>
        <v>11.554846295144792</v>
      </c>
      <c r="N454" s="6"/>
      <c r="O454" s="7">
        <f t="shared" si="94"/>
        <v>14.1292145757245</v>
      </c>
      <c r="P454" s="7"/>
      <c r="Q454" s="43">
        <f t="shared" si="95"/>
        <v>7.1931616729456249E-2</v>
      </c>
      <c r="R454" s="21">
        <f t="shared" si="91"/>
        <v>1.0039719343302449</v>
      </c>
      <c r="S454" s="21">
        <f t="shared" si="92"/>
        <v>6.7359569775452517</v>
      </c>
      <c r="T454" s="36">
        <f t="shared" si="96"/>
        <v>1.6484496270795956E-2</v>
      </c>
      <c r="U454" s="36">
        <f t="shared" si="97"/>
        <v>-1.447614349951587E-2</v>
      </c>
      <c r="V454" s="36">
        <f t="shared" si="98"/>
        <v>3.0960639770311826E-2</v>
      </c>
      <c r="Y454" s="34"/>
      <c r="Z454" s="34"/>
    </row>
    <row r="455" spans="1:26" x14ac:dyDescent="0.2">
      <c r="A455" s="1">
        <v>1908.03</v>
      </c>
      <c r="B455" s="58">
        <v>6.87</v>
      </c>
      <c r="C455" s="4">
        <v>0.43</v>
      </c>
      <c r="D455" s="11">
        <v>0.64</v>
      </c>
      <c r="E455" s="11">
        <v>8.5630942149999996</v>
      </c>
      <c r="F455" s="4">
        <f t="shared" si="89"/>
        <v>1908.2083333332996</v>
      </c>
      <c r="G455" s="21">
        <f>G453*10/12+G465*2/12</f>
        <v>3.8516666666666666</v>
      </c>
      <c r="H455" s="4">
        <f t="shared" si="85"/>
        <v>253.27099942459299</v>
      </c>
      <c r="I455" s="4">
        <f t="shared" si="86"/>
        <v>15.852478857725618</v>
      </c>
      <c r="J455" s="30">
        <f t="shared" si="90"/>
        <v>1627.0220198558973</v>
      </c>
      <c r="K455" s="4">
        <f t="shared" si="87"/>
        <v>23.594387137079988</v>
      </c>
      <c r="L455" s="30">
        <f t="shared" si="88"/>
        <v>151.57119253388271</v>
      </c>
      <c r="M455" s="14">
        <f t="shared" si="93"/>
        <v>11.984662664464292</v>
      </c>
      <c r="N455" s="6"/>
      <c r="O455" s="7">
        <f t="shared" si="94"/>
        <v>14.683723501046025</v>
      </c>
      <c r="P455" s="7"/>
      <c r="Q455" s="43">
        <f t="shared" si="95"/>
        <v>6.8919488860364558E-2</v>
      </c>
      <c r="R455" s="21">
        <f t="shared" si="91"/>
        <v>1.0039646186027411</v>
      </c>
      <c r="S455" s="21">
        <f t="shared" si="92"/>
        <v>6.7627117563114165</v>
      </c>
      <c r="T455" s="36">
        <f t="shared" si="96"/>
        <v>1.1308788673356052E-2</v>
      </c>
      <c r="U455" s="36">
        <f t="shared" si="97"/>
        <v>-1.3745354989635472E-2</v>
      </c>
      <c r="V455" s="36">
        <f t="shared" si="98"/>
        <v>2.5054143662991524E-2</v>
      </c>
      <c r="Y455" s="34"/>
      <c r="Z455" s="34"/>
    </row>
    <row r="456" spans="1:26" x14ac:dyDescent="0.2">
      <c r="A456" s="1">
        <v>1908.04</v>
      </c>
      <c r="B456" s="58">
        <v>7.24</v>
      </c>
      <c r="C456" s="4">
        <v>0.42670000000000002</v>
      </c>
      <c r="D456" s="11">
        <v>0.63329999999999997</v>
      </c>
      <c r="E456" s="11">
        <v>8.6582595040000001</v>
      </c>
      <c r="F456" s="4">
        <f t="shared" si="89"/>
        <v>1908.2916666666329</v>
      </c>
      <c r="G456" s="21">
        <f>G453*9/12+G465*3/12</f>
        <v>3.8424999999999998</v>
      </c>
      <c r="H456" s="4">
        <f t="shared" si="85"/>
        <v>263.9778074270111</v>
      </c>
      <c r="I456" s="4">
        <f t="shared" si="86"/>
        <v>15.557918567556028</v>
      </c>
      <c r="J456" s="30">
        <f t="shared" si="90"/>
        <v>1704.131659073907</v>
      </c>
      <c r="K456" s="4">
        <f t="shared" si="87"/>
        <v>23.090765945238413</v>
      </c>
      <c r="L456" s="30">
        <f t="shared" si="88"/>
        <v>149.06444470877145</v>
      </c>
      <c r="M456" s="14">
        <f t="shared" si="93"/>
        <v>12.448889158370365</v>
      </c>
      <c r="N456" s="6"/>
      <c r="O456" s="7">
        <f t="shared" si="94"/>
        <v>15.277960676657006</v>
      </c>
      <c r="P456" s="7"/>
      <c r="Q456" s="43">
        <f t="shared" si="95"/>
        <v>6.7031987776984256E-2</v>
      </c>
      <c r="R456" s="21">
        <f t="shared" si="91"/>
        <v>1.0039573030673983</v>
      </c>
      <c r="S456" s="21">
        <f t="shared" si="92"/>
        <v>6.7148978285478131</v>
      </c>
      <c r="T456" s="36">
        <f t="shared" si="96"/>
        <v>4.9911126784352167E-3</v>
      </c>
      <c r="U456" s="36">
        <f t="shared" si="97"/>
        <v>-1.4024911459982747E-2</v>
      </c>
      <c r="V456" s="36">
        <f t="shared" si="98"/>
        <v>1.9016024138417964E-2</v>
      </c>
      <c r="Y456" s="34"/>
      <c r="Z456" s="34"/>
    </row>
    <row r="457" spans="1:26" x14ac:dyDescent="0.2">
      <c r="A457" s="1">
        <v>1908.05</v>
      </c>
      <c r="B457" s="58">
        <v>7.63</v>
      </c>
      <c r="C457" s="4">
        <v>0.42330000000000001</v>
      </c>
      <c r="D457" s="11">
        <v>0.62670000000000003</v>
      </c>
      <c r="E457" s="11">
        <v>8.6582595040000001</v>
      </c>
      <c r="F457" s="4">
        <f t="shared" si="89"/>
        <v>1908.3749999999661</v>
      </c>
      <c r="G457" s="21">
        <f>G453*8/12+G465*4/12</f>
        <v>3.833333333333333</v>
      </c>
      <c r="H457" s="4">
        <f t="shared" si="85"/>
        <v>278.19760644586938</v>
      </c>
      <c r="I457" s="4">
        <f t="shared" si="86"/>
        <v>15.433951088930081</v>
      </c>
      <c r="J457" s="30">
        <f t="shared" si="90"/>
        <v>1804.2317407469257</v>
      </c>
      <c r="K457" s="4">
        <f t="shared" si="87"/>
        <v>22.850123192611584</v>
      </c>
      <c r="L457" s="30">
        <f t="shared" si="88"/>
        <v>148.19292685794215</v>
      </c>
      <c r="M457" s="14">
        <f t="shared" si="93"/>
        <v>13.078451355438336</v>
      </c>
      <c r="N457" s="6"/>
      <c r="O457" s="7">
        <f t="shared" si="94"/>
        <v>16.073179553710755</v>
      </c>
      <c r="P457" s="7"/>
      <c r="Q457" s="43">
        <f t="shared" si="95"/>
        <v>5.6304171272246253E-2</v>
      </c>
      <c r="R457" s="21">
        <f t="shared" si="91"/>
        <v>1.0039499877243483</v>
      </c>
      <c r="S457" s="21">
        <f t="shared" si="92"/>
        <v>6.7414707143219914</v>
      </c>
      <c r="T457" s="36">
        <f t="shared" si="96"/>
        <v>1.0351254982812197E-3</v>
      </c>
      <c r="U457" s="36">
        <f t="shared" si="97"/>
        <v>-1.6054572047676796E-2</v>
      </c>
      <c r="V457" s="36">
        <f t="shared" si="98"/>
        <v>1.7089697545958016E-2</v>
      </c>
      <c r="Y457" s="34"/>
      <c r="Z457" s="34"/>
    </row>
    <row r="458" spans="1:26" x14ac:dyDescent="0.2">
      <c r="A458" s="1">
        <v>1908.06</v>
      </c>
      <c r="B458" s="58">
        <v>7.64</v>
      </c>
      <c r="C458" s="4">
        <v>0.42</v>
      </c>
      <c r="D458" s="11">
        <v>0.62</v>
      </c>
      <c r="E458" s="11">
        <v>8.6582595040000001</v>
      </c>
      <c r="F458" s="4">
        <f t="shared" si="89"/>
        <v>1908.4583333332994</v>
      </c>
      <c r="G458" s="21">
        <f>G453*7/12+G465*5/12</f>
        <v>3.8241666666666663</v>
      </c>
      <c r="H458" s="4">
        <f t="shared" ref="H458:H521" si="99">B458*$E$1858/E458</f>
        <v>278.56221667712219</v>
      </c>
      <c r="I458" s="4">
        <f t="shared" ref="I458:I521" si="100">C458*$E$1858/E458</f>
        <v>15.313629712616665</v>
      </c>
      <c r="J458" s="30">
        <f t="shared" si="90"/>
        <v>1814.8726881038867</v>
      </c>
      <c r="K458" s="4">
        <f t="shared" ref="K458:K521" si="101">D458*$E$1858/E458</f>
        <v>22.605834337672221</v>
      </c>
      <c r="L458" s="30">
        <f t="shared" ref="L458:L521" si="102">K458*(J458/H458)</f>
        <v>147.28024432256674</v>
      </c>
      <c r="M458" s="14">
        <f t="shared" si="93"/>
        <v>13.051684129229992</v>
      </c>
      <c r="N458" s="6"/>
      <c r="O458" s="7">
        <f t="shared" si="94"/>
        <v>16.063482493706541</v>
      </c>
      <c r="P458" s="7"/>
      <c r="Q458" s="43">
        <f t="shared" si="95"/>
        <v>6.3505333446276291E-2</v>
      </c>
      <c r="R458" s="21">
        <f t="shared" si="91"/>
        <v>1.0039426725737219</v>
      </c>
      <c r="S458" s="21">
        <f t="shared" si="92"/>
        <v>6.7680994408876165</v>
      </c>
      <c r="T458" s="36">
        <f t="shared" si="96"/>
        <v>-8.6790412958559493E-5</v>
      </c>
      <c r="U458" s="36">
        <f t="shared" si="97"/>
        <v>-1.7371794560152476E-2</v>
      </c>
      <c r="V458" s="36">
        <f t="shared" si="98"/>
        <v>1.7285004147193916E-2</v>
      </c>
      <c r="Y458" s="34"/>
      <c r="Z458" s="34"/>
    </row>
    <row r="459" spans="1:26" x14ac:dyDescent="0.2">
      <c r="A459" s="1">
        <v>1908.07</v>
      </c>
      <c r="B459" s="58">
        <v>7.92</v>
      </c>
      <c r="C459" s="4">
        <v>0.41670000000000001</v>
      </c>
      <c r="D459" s="11">
        <v>0.61329999999999996</v>
      </c>
      <c r="E459" s="11">
        <v>8.7534247930000006</v>
      </c>
      <c r="F459" s="4">
        <f t="shared" ref="F459:F522" si="103">F458+1/12</f>
        <v>1908.5416666666326</v>
      </c>
      <c r="G459" s="21">
        <f>G453*6/12+G465*6/12</f>
        <v>3.8149999999999995</v>
      </c>
      <c r="H459" s="4">
        <f t="shared" si="99"/>
        <v>285.63184572047999</v>
      </c>
      <c r="I459" s="4">
        <f t="shared" si="100"/>
        <v>15.028130064611618</v>
      </c>
      <c r="J459" s="30">
        <f t="shared" ref="J459:J522" si="104">J458*((H459+(I459/12))/H458)</f>
        <v>1869.0915340045981</v>
      </c>
      <c r="K459" s="4">
        <f t="shared" si="101"/>
        <v>22.118435729844741</v>
      </c>
      <c r="L459" s="30">
        <f t="shared" si="102"/>
        <v>144.73659568245199</v>
      </c>
      <c r="M459" s="14">
        <f t="shared" si="93"/>
        <v>13.345487104834401</v>
      </c>
      <c r="N459" s="6"/>
      <c r="O459" s="7">
        <f t="shared" si="94"/>
        <v>16.444418748089596</v>
      </c>
      <c r="P459" s="7"/>
      <c r="Q459" s="43">
        <f t="shared" si="95"/>
        <v>6.4488228436870271E-2</v>
      </c>
      <c r="R459" s="21">
        <f t="shared" ref="R459:R522" si="105">((G459/G460+G459/1200+((1+G460/1200)^(-119))*(1-G459/G460)))</f>
        <v>1.0039353576156511</v>
      </c>
      <c r="S459" s="21">
        <f t="shared" ref="S459:S522" si="106">S458*R458*E458/E459</f>
        <v>6.7209124610745752</v>
      </c>
      <c r="T459" s="36">
        <f t="shared" si="96"/>
        <v>-4.2185548874095202E-3</v>
      </c>
      <c r="U459" s="36">
        <f t="shared" si="97"/>
        <v>-1.8904544061945416E-2</v>
      </c>
      <c r="V459" s="36">
        <f t="shared" si="98"/>
        <v>1.4685989174535896E-2</v>
      </c>
      <c r="Y459" s="34"/>
      <c r="Z459" s="34"/>
    </row>
    <row r="460" spans="1:26" x14ac:dyDescent="0.2">
      <c r="A460" s="1">
        <v>1908.08</v>
      </c>
      <c r="B460" s="58">
        <v>8.26</v>
      </c>
      <c r="C460" s="4">
        <v>0.4133</v>
      </c>
      <c r="D460" s="11">
        <v>0.60670000000000002</v>
      </c>
      <c r="E460" s="11">
        <v>8.7534247930000006</v>
      </c>
      <c r="F460" s="4">
        <f t="shared" si="103"/>
        <v>1908.6249999999659</v>
      </c>
      <c r="G460" s="21">
        <f>G453*5/12+G465*7/12</f>
        <v>3.8058333333333332</v>
      </c>
      <c r="H460" s="4">
        <f t="shared" si="99"/>
        <v>297.89381889534906</v>
      </c>
      <c r="I460" s="4">
        <f t="shared" si="100"/>
        <v>14.905510332862926</v>
      </c>
      <c r="J460" s="30">
        <f t="shared" si="104"/>
        <v>1957.4584215229361</v>
      </c>
      <c r="K460" s="4">
        <f t="shared" si="101"/>
        <v>21.880409191744345</v>
      </c>
      <c r="L460" s="30">
        <f t="shared" si="102"/>
        <v>143.77603200217499</v>
      </c>
      <c r="M460" s="14">
        <f t="shared" si="93"/>
        <v>13.884232895208612</v>
      </c>
      <c r="N460" s="6"/>
      <c r="O460" s="7">
        <f t="shared" si="94"/>
        <v>17.124917552510812</v>
      </c>
      <c r="P460" s="7"/>
      <c r="Q460" s="43">
        <f t="shared" si="95"/>
        <v>6.1672342573396183E-2</v>
      </c>
      <c r="R460" s="21">
        <f t="shared" si="105"/>
        <v>1.0039280428502675</v>
      </c>
      <c r="S460" s="21">
        <f t="shared" si="106"/>
        <v>6.7473616551123898</v>
      </c>
      <c r="T460" s="36">
        <f t="shared" si="96"/>
        <v>-9.175680242368367E-3</v>
      </c>
      <c r="U460" s="36">
        <f t="shared" si="97"/>
        <v>-2.0802587165439479E-2</v>
      </c>
      <c r="V460" s="36">
        <f t="shared" si="98"/>
        <v>1.1626906923071112E-2</v>
      </c>
      <c r="Y460" s="34"/>
      <c r="Z460" s="34"/>
    </row>
    <row r="461" spans="1:26" x14ac:dyDescent="0.2">
      <c r="A461" s="1">
        <v>1908.09</v>
      </c>
      <c r="B461" s="58">
        <v>8.17</v>
      </c>
      <c r="C461" s="4">
        <v>0.41</v>
      </c>
      <c r="D461" s="11">
        <v>0.6</v>
      </c>
      <c r="E461" s="11">
        <v>8.7534247930000006</v>
      </c>
      <c r="F461" s="4">
        <f t="shared" si="103"/>
        <v>1908.7083333332992</v>
      </c>
      <c r="G461" s="21">
        <f>G453*4/12+G465*8/12</f>
        <v>3.7966666666666664</v>
      </c>
      <c r="H461" s="4">
        <f t="shared" si="99"/>
        <v>294.64800246670723</v>
      </c>
      <c r="I461" s="4">
        <f t="shared" si="100"/>
        <v>14.786497063812726</v>
      </c>
      <c r="J461" s="30">
        <f t="shared" si="104"/>
        <v>1944.2270137099783</v>
      </c>
      <c r="K461" s="4">
        <f t="shared" si="101"/>
        <v>21.638776190945453</v>
      </c>
      <c r="L461" s="30">
        <f t="shared" si="102"/>
        <v>142.78288962374381</v>
      </c>
      <c r="M461" s="14">
        <f t="shared" si="93"/>
        <v>13.701442268825105</v>
      </c>
      <c r="N461" s="6"/>
      <c r="O461" s="7">
        <f t="shared" si="94"/>
        <v>16.916213689856768</v>
      </c>
      <c r="P461" s="7"/>
      <c r="Q461" s="43">
        <f t="shared" si="95"/>
        <v>6.2724881699916621E-2</v>
      </c>
      <c r="R461" s="21">
        <f t="shared" si="105"/>
        <v>1.0039207282777027</v>
      </c>
      <c r="S461" s="21">
        <f t="shared" si="106"/>
        <v>6.7738655808199226</v>
      </c>
      <c r="T461" s="36">
        <f t="shared" si="96"/>
        <v>-1.0284027999792555E-2</v>
      </c>
      <c r="U461" s="36">
        <f t="shared" si="97"/>
        <v>-2.2659611603715102E-2</v>
      </c>
      <c r="V461" s="36">
        <f t="shared" si="98"/>
        <v>1.2375583603922546E-2</v>
      </c>
      <c r="Y461" s="34"/>
      <c r="Z461" s="34"/>
    </row>
    <row r="462" spans="1:26" x14ac:dyDescent="0.2">
      <c r="A462" s="1">
        <v>1908.1</v>
      </c>
      <c r="B462" s="58">
        <v>8.27</v>
      </c>
      <c r="C462" s="4">
        <v>0.40670000000000001</v>
      </c>
      <c r="D462" s="11">
        <v>0.59330000000000005</v>
      </c>
      <c r="E462" s="11">
        <v>8.8485090910000004</v>
      </c>
      <c r="F462" s="4">
        <f t="shared" si="103"/>
        <v>1908.7916666666324</v>
      </c>
      <c r="G462" s="21">
        <f>G453*3/12+G465*9/12</f>
        <v>3.7874999999999996</v>
      </c>
      <c r="H462" s="4">
        <f t="shared" si="99"/>
        <v>295.04948270386541</v>
      </c>
      <c r="I462" s="4">
        <f t="shared" si="100"/>
        <v>14.509869965618147</v>
      </c>
      <c r="J462" s="30">
        <f t="shared" si="104"/>
        <v>1954.8547529979398</v>
      </c>
      <c r="K462" s="4">
        <f t="shared" si="101"/>
        <v>21.167213795429671</v>
      </c>
      <c r="L462" s="30">
        <f t="shared" si="102"/>
        <v>140.24369104639396</v>
      </c>
      <c r="M462" s="14">
        <f t="shared" si="93"/>
        <v>13.690810359178702</v>
      </c>
      <c r="N462" s="6"/>
      <c r="O462" s="7">
        <f t="shared" si="94"/>
        <v>16.918532418224835</v>
      </c>
      <c r="P462" s="7"/>
      <c r="Q462" s="43">
        <f t="shared" si="95"/>
        <v>6.398415573784294E-2</v>
      </c>
      <c r="R462" s="21">
        <f t="shared" si="105"/>
        <v>1.0039134138980883</v>
      </c>
      <c r="S462" s="21">
        <f t="shared" si="106"/>
        <v>6.7273480786574948</v>
      </c>
      <c r="T462" s="36">
        <f t="shared" si="96"/>
        <v>-7.9633161687905352E-3</v>
      </c>
      <c r="U462" s="36">
        <f t="shared" si="97"/>
        <v>-2.3422719124162161E-2</v>
      </c>
      <c r="V462" s="36">
        <f t="shared" si="98"/>
        <v>1.5459402955371626E-2</v>
      </c>
      <c r="Y462" s="34"/>
      <c r="Z462" s="34"/>
    </row>
    <row r="463" spans="1:26" x14ac:dyDescent="0.2">
      <c r="A463" s="1">
        <v>1908.11</v>
      </c>
      <c r="B463" s="58">
        <v>8.83</v>
      </c>
      <c r="C463" s="4">
        <v>0.40329999999999999</v>
      </c>
      <c r="D463" s="11">
        <v>0.5867</v>
      </c>
      <c r="E463" s="11">
        <v>8.9436743799999991</v>
      </c>
      <c r="F463" s="4">
        <f t="shared" si="103"/>
        <v>1908.8749999999657</v>
      </c>
      <c r="G463" s="21">
        <f>G453*2/12+G465*10/12</f>
        <v>3.7783333333333329</v>
      </c>
      <c r="H463" s="4">
        <f t="shared" si="99"/>
        <v>311.67658297506142</v>
      </c>
      <c r="I463" s="4">
        <f t="shared" si="100"/>
        <v>14.235466128407959</v>
      </c>
      <c r="J463" s="30">
        <f t="shared" si="104"/>
        <v>2072.8776285501731</v>
      </c>
      <c r="K463" s="4">
        <f t="shared" si="101"/>
        <v>20.709020524515125</v>
      </c>
      <c r="L463" s="30">
        <f t="shared" si="102"/>
        <v>137.73015907931898</v>
      </c>
      <c r="M463" s="14">
        <f t="shared" si="93"/>
        <v>14.43501409125626</v>
      </c>
      <c r="N463" s="6"/>
      <c r="O463" s="7">
        <f t="shared" si="94"/>
        <v>17.849788804262829</v>
      </c>
      <c r="P463" s="7"/>
      <c r="Q463" s="43">
        <f t="shared" si="95"/>
        <v>6.1411293814185981E-2</v>
      </c>
      <c r="R463" s="21">
        <f t="shared" si="105"/>
        <v>1.0039060997115568</v>
      </c>
      <c r="S463" s="21">
        <f t="shared" si="106"/>
        <v>6.6818124055974719</v>
      </c>
      <c r="T463" s="36">
        <f t="shared" si="96"/>
        <v>-1.2525345121440989E-2</v>
      </c>
      <c r="U463" s="36">
        <f t="shared" si="97"/>
        <v>-2.4161052630999991E-2</v>
      </c>
      <c r="V463" s="36">
        <f t="shared" si="98"/>
        <v>1.1635707509559001E-2</v>
      </c>
      <c r="Y463" s="34"/>
      <c r="Z463" s="34"/>
    </row>
    <row r="464" spans="1:26" x14ac:dyDescent="0.2">
      <c r="A464" s="1">
        <v>1908.12</v>
      </c>
      <c r="B464" s="58">
        <v>9.0299999999999994</v>
      </c>
      <c r="C464" s="4">
        <v>0.4</v>
      </c>
      <c r="D464" s="11">
        <v>0.57999999999999996</v>
      </c>
      <c r="E464" s="11">
        <v>9.0388396689999997</v>
      </c>
      <c r="F464" s="4">
        <f t="shared" si="103"/>
        <v>1908.9583333332989</v>
      </c>
      <c r="G464" s="21">
        <f>G453*1/12+G465*11/12</f>
        <v>3.769166666666667</v>
      </c>
      <c r="H464" s="4">
        <f t="shared" si="99"/>
        <v>315.38026720141846</v>
      </c>
      <c r="I464" s="4">
        <f t="shared" si="100"/>
        <v>13.970332987881218</v>
      </c>
      <c r="J464" s="30">
        <f t="shared" si="104"/>
        <v>2105.2525880008002</v>
      </c>
      <c r="K464" s="4">
        <f t="shared" si="101"/>
        <v>20.256982832427763</v>
      </c>
      <c r="L464" s="30">
        <f t="shared" si="102"/>
        <v>135.22109646073798</v>
      </c>
      <c r="M464" s="14">
        <f t="shared" si="93"/>
        <v>14.58248290896244</v>
      </c>
      <c r="N464" s="6"/>
      <c r="O464" s="7">
        <f t="shared" si="94"/>
        <v>18.042310998691583</v>
      </c>
      <c r="P464" s="7"/>
      <c r="Q464" s="43">
        <f t="shared" si="95"/>
        <v>6.0431599334800086E-2</v>
      </c>
      <c r="R464" s="21">
        <f t="shared" si="105"/>
        <v>1.0038987857182395</v>
      </c>
      <c r="S464" s="21">
        <f t="shared" si="106"/>
        <v>6.6372880769643556</v>
      </c>
      <c r="T464" s="36">
        <f t="shared" si="96"/>
        <v>-1.6639366110551168E-2</v>
      </c>
      <c r="U464" s="36">
        <f t="shared" si="97"/>
        <v>-2.4287203342074681E-2</v>
      </c>
      <c r="V464" s="36">
        <f t="shared" si="98"/>
        <v>7.6478372315235132E-3</v>
      </c>
      <c r="Y464" s="34"/>
      <c r="Z464" s="34"/>
    </row>
    <row r="465" spans="1:26" x14ac:dyDescent="0.2">
      <c r="A465" s="1">
        <v>1909.01</v>
      </c>
      <c r="B465" s="58">
        <v>9.06</v>
      </c>
      <c r="C465" s="4">
        <v>0.40329999999999999</v>
      </c>
      <c r="D465" s="11">
        <v>0.59499999999999997</v>
      </c>
      <c r="E465" s="11">
        <v>8.9436743799999991</v>
      </c>
      <c r="F465" s="4">
        <f t="shared" si="103"/>
        <v>1909.0416666666322</v>
      </c>
      <c r="G465" s="21">
        <v>3.76</v>
      </c>
      <c r="H465" s="4">
        <f t="shared" si="99"/>
        <v>319.79499906614456</v>
      </c>
      <c r="I465" s="4">
        <f t="shared" si="100"/>
        <v>14.235466128407959</v>
      </c>
      <c r="J465" s="30">
        <f t="shared" si="104"/>
        <v>2142.6409872408599</v>
      </c>
      <c r="K465" s="4">
        <f t="shared" si="101"/>
        <v>21.001989453019426</v>
      </c>
      <c r="L465" s="30">
        <f t="shared" si="102"/>
        <v>140.7142811708953</v>
      </c>
      <c r="M465" s="14">
        <f t="shared" si="93"/>
        <v>14.764418456441355</v>
      </c>
      <c r="N465" s="6"/>
      <c r="O465" s="7">
        <f t="shared" si="94"/>
        <v>18.278868975062476</v>
      </c>
      <c r="P465" s="7"/>
      <c r="Q465" s="43">
        <f t="shared" si="95"/>
        <v>5.8589112632355819E-2</v>
      </c>
      <c r="R465" s="21">
        <f t="shared" si="105"/>
        <v>1.0021005553726343</v>
      </c>
      <c r="S465" s="21">
        <f t="shared" si="106"/>
        <v>6.7340649435134994</v>
      </c>
      <c r="T465" s="36">
        <f t="shared" si="96"/>
        <v>-1.8403410663703323E-2</v>
      </c>
      <c r="U465" s="36">
        <f t="shared" si="97"/>
        <v>-2.5288120751928433E-2</v>
      </c>
      <c r="V465" s="36">
        <f t="shared" si="98"/>
        <v>6.88471008822511E-3</v>
      </c>
      <c r="Y465" s="34"/>
      <c r="Z465" s="34"/>
    </row>
    <row r="466" spans="1:26" x14ac:dyDescent="0.2">
      <c r="A466" s="1">
        <v>1909.02</v>
      </c>
      <c r="B466" s="58">
        <v>8.8000000000000007</v>
      </c>
      <c r="C466" s="4">
        <v>0.40670000000000001</v>
      </c>
      <c r="D466" s="11">
        <v>0.61</v>
      </c>
      <c r="E466" s="11">
        <v>9.0388396689999997</v>
      </c>
      <c r="F466" s="4">
        <f t="shared" si="103"/>
        <v>1909.1249999999654</v>
      </c>
      <c r="G466" s="21">
        <f>G465*11/12+G477*1/12</f>
        <v>3.7725</v>
      </c>
      <c r="H466" s="4">
        <f t="shared" si="99"/>
        <v>307.34732573338681</v>
      </c>
      <c r="I466" s="4">
        <f t="shared" si="100"/>
        <v>14.204336065428228</v>
      </c>
      <c r="J466" s="30">
        <f t="shared" si="104"/>
        <v>2067.1718197173896</v>
      </c>
      <c r="K466" s="4">
        <f t="shared" si="101"/>
        <v>21.304757806518857</v>
      </c>
      <c r="L466" s="30">
        <f t="shared" si="102"/>
        <v>143.29259204859176</v>
      </c>
      <c r="M466" s="14">
        <f t="shared" si="93"/>
        <v>14.167157516701366</v>
      </c>
      <c r="N466" s="6"/>
      <c r="O466" s="7">
        <f t="shared" si="94"/>
        <v>17.551012942214438</v>
      </c>
      <c r="P466" s="7"/>
      <c r="Q466" s="43">
        <f t="shared" si="95"/>
        <v>5.9552576468414269E-2</v>
      </c>
      <c r="R466" s="21">
        <f t="shared" si="105"/>
        <v>1.0021115756288155</v>
      </c>
      <c r="S466" s="21">
        <f t="shared" si="106"/>
        <v>6.6771617888923567</v>
      </c>
      <c r="T466" s="36">
        <f t="shared" si="96"/>
        <v>-1.2104931460708457E-2</v>
      </c>
      <c r="U466" s="36">
        <f t="shared" si="97"/>
        <v>-2.2607681822931602E-2</v>
      </c>
      <c r="V466" s="36">
        <f t="shared" si="98"/>
        <v>1.0502750362223146E-2</v>
      </c>
      <c r="Y466" s="34"/>
      <c r="Z466" s="34"/>
    </row>
    <row r="467" spans="1:26" x14ac:dyDescent="0.2">
      <c r="A467" s="1">
        <v>1909.03</v>
      </c>
      <c r="B467" s="58">
        <v>8.92</v>
      </c>
      <c r="C467" s="4">
        <v>0.41</v>
      </c>
      <c r="D467" s="11">
        <v>0.625</v>
      </c>
      <c r="E467" s="11">
        <v>9.0388396689999997</v>
      </c>
      <c r="F467" s="4">
        <f t="shared" si="103"/>
        <v>1909.2083333332987</v>
      </c>
      <c r="G467" s="21">
        <f>G465*10/12+G477*2/12</f>
        <v>3.7849999999999997</v>
      </c>
      <c r="H467" s="4">
        <f t="shared" si="99"/>
        <v>311.53842562975115</v>
      </c>
      <c r="I467" s="4">
        <f t="shared" si="100"/>
        <v>14.319591312578247</v>
      </c>
      <c r="J467" s="30">
        <f t="shared" si="104"/>
        <v>2103.3864775438778</v>
      </c>
      <c r="K467" s="4">
        <f t="shared" si="101"/>
        <v>21.828645293564399</v>
      </c>
      <c r="L467" s="30">
        <f t="shared" si="102"/>
        <v>147.37853682342191</v>
      </c>
      <c r="M467" s="14">
        <f t="shared" si="93"/>
        <v>14.336058380586218</v>
      </c>
      <c r="N467" s="6"/>
      <c r="O467" s="7">
        <f t="shared" si="94"/>
        <v>17.770999224836935</v>
      </c>
      <c r="P467" s="7"/>
      <c r="Q467" s="43">
        <f t="shared" si="95"/>
        <v>5.8595967072828339E-2</v>
      </c>
      <c r="R467" s="21">
        <f t="shared" si="105"/>
        <v>1.002122595395643</v>
      </c>
      <c r="S467" s="21">
        <f t="shared" si="106"/>
        <v>6.6912611209954393</v>
      </c>
      <c r="T467" s="36">
        <f t="shared" si="96"/>
        <v>-1.150256848983966E-2</v>
      </c>
      <c r="U467" s="36">
        <f t="shared" si="97"/>
        <v>-2.3947180086188236E-2</v>
      </c>
      <c r="V467" s="36">
        <f t="shared" si="98"/>
        <v>1.2444611596348576E-2</v>
      </c>
      <c r="Y467" s="34"/>
      <c r="Z467" s="34"/>
    </row>
    <row r="468" spans="1:26" x14ac:dyDescent="0.2">
      <c r="A468" s="1">
        <v>1909.04</v>
      </c>
      <c r="B468" s="58">
        <v>9.32</v>
      </c>
      <c r="C468" s="4">
        <v>0.4133</v>
      </c>
      <c r="D468" s="11">
        <v>0.64</v>
      </c>
      <c r="E468" s="11">
        <v>9.229089256</v>
      </c>
      <c r="F468" s="4">
        <f t="shared" si="103"/>
        <v>1909.291666666632</v>
      </c>
      <c r="G468" s="21">
        <f>G465*9/12+G477*3/12</f>
        <v>3.7974999999999999</v>
      </c>
      <c r="H468" s="4">
        <f t="shared" si="99"/>
        <v>318.79868082185993</v>
      </c>
      <c r="I468" s="4">
        <f t="shared" si="100"/>
        <v>14.137284848033767</v>
      </c>
      <c r="J468" s="30">
        <f t="shared" si="104"/>
        <v>2160.3590228736098</v>
      </c>
      <c r="K468" s="4">
        <f t="shared" si="101"/>
        <v>21.89175490622214</v>
      </c>
      <c r="L468" s="30">
        <f t="shared" si="102"/>
        <v>148.35083418874572</v>
      </c>
      <c r="M468" s="14">
        <f t="shared" si="93"/>
        <v>14.645198603086119</v>
      </c>
      <c r="N468" s="6"/>
      <c r="O468" s="7">
        <f t="shared" si="94"/>
        <v>18.16114452192188</v>
      </c>
      <c r="P468" s="7"/>
      <c r="Q468" s="43">
        <f t="shared" si="95"/>
        <v>5.7740559903484791E-2</v>
      </c>
      <c r="R468" s="21">
        <f t="shared" si="105"/>
        <v>1.0021336146735726</v>
      </c>
      <c r="S468" s="21">
        <f t="shared" si="106"/>
        <v>6.5672366978910794</v>
      </c>
      <c r="T468" s="36">
        <f t="shared" si="96"/>
        <v>-1.2157588476801484E-2</v>
      </c>
      <c r="U468" s="36">
        <f t="shared" si="97"/>
        <v>-2.3821721065581003E-2</v>
      </c>
      <c r="V468" s="36">
        <f t="shared" si="98"/>
        <v>1.1664132588779519E-2</v>
      </c>
      <c r="Y468" s="34"/>
      <c r="Z468" s="34"/>
    </row>
    <row r="469" spans="1:26" x14ac:dyDescent="0.2">
      <c r="A469" s="1">
        <v>1909.05</v>
      </c>
      <c r="B469" s="58">
        <v>9.6300000000000008</v>
      </c>
      <c r="C469" s="4">
        <v>0.41670000000000001</v>
      </c>
      <c r="D469" s="11">
        <v>0.65500000000000003</v>
      </c>
      <c r="E469" s="11">
        <v>9.3242545450000005</v>
      </c>
      <c r="F469" s="4">
        <f t="shared" si="103"/>
        <v>1909.3749999999652</v>
      </c>
      <c r="G469" s="21">
        <f>G465*8/12+G477*4/12</f>
        <v>3.8099999999999996</v>
      </c>
      <c r="H469" s="4">
        <f t="shared" si="99"/>
        <v>326.04054890695829</v>
      </c>
      <c r="I469" s="4">
        <f t="shared" si="100"/>
        <v>14.108109733076795</v>
      </c>
      <c r="J469" s="30">
        <f t="shared" si="104"/>
        <v>2217.4010308884613</v>
      </c>
      <c r="K469" s="4">
        <f t="shared" si="101"/>
        <v>22.176174406444204</v>
      </c>
      <c r="L469" s="30">
        <f t="shared" si="102"/>
        <v>150.82011165440727</v>
      </c>
      <c r="M469" s="14">
        <f t="shared" si="93"/>
        <v>14.953509786582785</v>
      </c>
      <c r="N469" s="6"/>
      <c r="O469" s="7">
        <f t="shared" si="94"/>
        <v>18.548405152076853</v>
      </c>
      <c r="P469" s="7"/>
      <c r="Q469" s="43">
        <f t="shared" si="95"/>
        <v>5.7262276887974639E-2</v>
      </c>
      <c r="R469" s="21">
        <f t="shared" si="105"/>
        <v>1.0021446334630597</v>
      </c>
      <c r="S469" s="21">
        <f t="shared" si="106"/>
        <v>6.5140790524352781</v>
      </c>
      <c r="T469" s="36">
        <f t="shared" si="96"/>
        <v>-8.7926145105476916E-3</v>
      </c>
      <c r="U469" s="36">
        <f t="shared" si="97"/>
        <v>-2.4118035898860413E-2</v>
      </c>
      <c r="V469" s="36">
        <f t="shared" si="98"/>
        <v>1.5325421388312721E-2</v>
      </c>
      <c r="Y469" s="34"/>
      <c r="Z469" s="34"/>
    </row>
    <row r="470" spans="1:26" x14ac:dyDescent="0.2">
      <c r="A470" s="1">
        <v>1909.06</v>
      </c>
      <c r="B470" s="58">
        <v>9.8000000000000007</v>
      </c>
      <c r="C470" s="4">
        <v>0.42</v>
      </c>
      <c r="D470" s="11">
        <v>0.67</v>
      </c>
      <c r="E470" s="11">
        <v>9.4194198349999994</v>
      </c>
      <c r="F470" s="4">
        <f t="shared" si="103"/>
        <v>1909.4583333332985</v>
      </c>
      <c r="G470" s="21">
        <f>G465*7/12+G477*5/12</f>
        <v>3.8224999999999998</v>
      </c>
      <c r="H470" s="4">
        <f t="shared" si="99"/>
        <v>328.44402884607183</v>
      </c>
      <c r="I470" s="4">
        <f t="shared" si="100"/>
        <v>14.076172664831649</v>
      </c>
      <c r="J470" s="30">
        <f t="shared" si="104"/>
        <v>2241.7247606703149</v>
      </c>
      <c r="K470" s="4">
        <f t="shared" si="101"/>
        <v>22.454846870088584</v>
      </c>
      <c r="L470" s="30">
        <f t="shared" si="102"/>
        <v>153.2607744539909</v>
      </c>
      <c r="M470" s="14">
        <f t="shared" si="93"/>
        <v>15.040444676080998</v>
      </c>
      <c r="N470" s="6"/>
      <c r="O470" s="7">
        <f t="shared" si="94"/>
        <v>18.659373227262559</v>
      </c>
      <c r="P470" s="7"/>
      <c r="Q470" s="43">
        <f t="shared" si="95"/>
        <v>5.6414579208054941E-2</v>
      </c>
      <c r="R470" s="21">
        <f t="shared" si="105"/>
        <v>1.0021556517645591</v>
      </c>
      <c r="S470" s="21">
        <f t="shared" si="106"/>
        <v>6.4620958638420092</v>
      </c>
      <c r="T470" s="36">
        <f t="shared" si="96"/>
        <v>-6.7626712988283488E-3</v>
      </c>
      <c r="U470" s="36">
        <f t="shared" si="97"/>
        <v>-2.3259661419105626E-2</v>
      </c>
      <c r="V470" s="36">
        <f t="shared" si="98"/>
        <v>1.6496990120277277E-2</v>
      </c>
      <c r="Y470" s="34"/>
      <c r="Z470" s="34"/>
    </row>
    <row r="471" spans="1:26" x14ac:dyDescent="0.2">
      <c r="A471" s="1">
        <v>1909.07</v>
      </c>
      <c r="B471" s="58">
        <v>9.94</v>
      </c>
      <c r="C471" s="4">
        <v>0.42330000000000001</v>
      </c>
      <c r="D471" s="11">
        <v>0.68500000000000005</v>
      </c>
      <c r="E471" s="11">
        <v>9.4194198349999994</v>
      </c>
      <c r="F471" s="4">
        <f t="shared" si="103"/>
        <v>1909.5416666666317</v>
      </c>
      <c r="G471" s="21">
        <f>G465*6/12+G477*6/12</f>
        <v>3.835</v>
      </c>
      <c r="H471" s="4">
        <f t="shared" si="99"/>
        <v>333.13608640101569</v>
      </c>
      <c r="I471" s="4">
        <f t="shared" si="100"/>
        <v>14.186771164341041</v>
      </c>
      <c r="J471" s="30">
        <f t="shared" si="104"/>
        <v>2281.8184655097525</v>
      </c>
      <c r="K471" s="4">
        <f t="shared" si="101"/>
        <v>22.957567322404</v>
      </c>
      <c r="L471" s="30">
        <f t="shared" si="102"/>
        <v>157.248053206658</v>
      </c>
      <c r="M471" s="14">
        <f t="shared" si="93"/>
        <v>15.231503240497682</v>
      </c>
      <c r="N471" s="6"/>
      <c r="O471" s="7">
        <f t="shared" si="94"/>
        <v>18.898339079013798</v>
      </c>
      <c r="P471" s="7"/>
      <c r="Q471" s="43">
        <f t="shared" si="95"/>
        <v>5.4094626464790678E-2</v>
      </c>
      <c r="R471" s="21">
        <f t="shared" si="105"/>
        <v>1.0021666695785254</v>
      </c>
      <c r="S471" s="21">
        <f t="shared" si="106"/>
        <v>6.4760258921936504</v>
      </c>
      <c r="T471" s="36">
        <f t="shared" si="96"/>
        <v>-7.7604300006463012E-3</v>
      </c>
      <c r="U471" s="36">
        <f t="shared" si="97"/>
        <v>-2.6233387551507059E-2</v>
      </c>
      <c r="V471" s="36">
        <f t="shared" si="98"/>
        <v>1.8472957550860758E-2</v>
      </c>
      <c r="Y471" s="34"/>
      <c r="Z471" s="34"/>
    </row>
    <row r="472" spans="1:26" x14ac:dyDescent="0.2">
      <c r="A472" s="1">
        <v>1909.08</v>
      </c>
      <c r="B472" s="58">
        <v>10.18</v>
      </c>
      <c r="C472" s="4">
        <v>0.42670000000000002</v>
      </c>
      <c r="D472" s="11">
        <v>0.7</v>
      </c>
      <c r="E472" s="11">
        <v>9.5145851239999999</v>
      </c>
      <c r="F472" s="4">
        <f t="shared" si="103"/>
        <v>1909.624999999965</v>
      </c>
      <c r="G472" s="21">
        <f>G465*5/12+G477*7/12</f>
        <v>3.8474999999999997</v>
      </c>
      <c r="H472" s="4">
        <f t="shared" si="99"/>
        <v>337.76712049100178</v>
      </c>
      <c r="I472" s="4">
        <f t="shared" si="100"/>
        <v>14.157684706631676</v>
      </c>
      <c r="J472" s="30">
        <f t="shared" si="104"/>
        <v>2321.619871526389</v>
      </c>
      <c r="K472" s="4">
        <f t="shared" si="101"/>
        <v>23.225636968929393</v>
      </c>
      <c r="L472" s="30">
        <f t="shared" si="102"/>
        <v>159.63987328766916</v>
      </c>
      <c r="M472" s="14">
        <f t="shared" si="93"/>
        <v>15.417580706254762</v>
      </c>
      <c r="N472" s="6"/>
      <c r="O472" s="7">
        <f t="shared" si="94"/>
        <v>19.128911647815684</v>
      </c>
      <c r="P472" s="7"/>
      <c r="Q472" s="43">
        <f t="shared" si="95"/>
        <v>5.286729833582765E-2</v>
      </c>
      <c r="R472" s="21">
        <f t="shared" si="105"/>
        <v>1.0021776869054124</v>
      </c>
      <c r="S472" s="21">
        <f t="shared" si="106"/>
        <v>6.4251434686586792</v>
      </c>
      <c r="T472" s="36">
        <f t="shared" si="96"/>
        <v>-1.7531666746307462E-2</v>
      </c>
      <c r="U472" s="36">
        <f t="shared" si="97"/>
        <v>-2.7046155414689355E-2</v>
      </c>
      <c r="V472" s="36">
        <f t="shared" si="98"/>
        <v>9.514488668381893E-3</v>
      </c>
      <c r="Y472" s="34"/>
      <c r="Z472" s="34"/>
    </row>
    <row r="473" spans="1:26" x14ac:dyDescent="0.2">
      <c r="A473" s="1">
        <v>1909.09</v>
      </c>
      <c r="B473" s="58">
        <v>10.19</v>
      </c>
      <c r="C473" s="4">
        <v>0.43</v>
      </c>
      <c r="D473" s="11">
        <v>0.71499999999999997</v>
      </c>
      <c r="E473" s="11">
        <v>9.6096694209999995</v>
      </c>
      <c r="F473" s="4">
        <f t="shared" si="103"/>
        <v>1909.7083333332982</v>
      </c>
      <c r="G473" s="21">
        <f>G465*4/12+G477*8/12</f>
        <v>3.8600000000000003</v>
      </c>
      <c r="H473" s="4">
        <f t="shared" si="99"/>
        <v>334.75354552469582</v>
      </c>
      <c r="I473" s="4">
        <f t="shared" si="100"/>
        <v>14.126008299864496</v>
      </c>
      <c r="J473" s="30">
        <f t="shared" si="104"/>
        <v>2308.9974457890344</v>
      </c>
      <c r="K473" s="4">
        <f t="shared" si="101"/>
        <v>23.488595196286312</v>
      </c>
      <c r="L473" s="30">
        <f t="shared" si="102"/>
        <v>162.01503177028061</v>
      </c>
      <c r="M473" s="14">
        <f t="shared" si="93"/>
        <v>15.254446436821178</v>
      </c>
      <c r="N473" s="6"/>
      <c r="O473" s="7">
        <f t="shared" si="94"/>
        <v>18.925890785476788</v>
      </c>
      <c r="P473" s="7"/>
      <c r="Q473" s="43">
        <f t="shared" si="95"/>
        <v>5.0537394058907385E-2</v>
      </c>
      <c r="R473" s="21">
        <f t="shared" si="105"/>
        <v>1.0021887037456738</v>
      </c>
      <c r="S473" s="21">
        <f t="shared" si="106"/>
        <v>6.3754224405983759</v>
      </c>
      <c r="T473" s="36">
        <f t="shared" si="96"/>
        <v>-1.5519457540474457E-2</v>
      </c>
      <c r="U473" s="36">
        <f t="shared" si="97"/>
        <v>-2.6751385623001833E-2</v>
      </c>
      <c r="V473" s="36">
        <f t="shared" si="98"/>
        <v>1.1231928082527376E-2</v>
      </c>
      <c r="Y473" s="34"/>
      <c r="Z473" s="34"/>
    </row>
    <row r="474" spans="1:26" x14ac:dyDescent="0.2">
      <c r="A474" s="1">
        <v>1909.1</v>
      </c>
      <c r="B474" s="58">
        <v>10.23</v>
      </c>
      <c r="C474" s="4">
        <v>0.43330000000000002</v>
      </c>
      <c r="D474" s="11">
        <v>0.73</v>
      </c>
      <c r="E474" s="11">
        <v>9.8000000000000007</v>
      </c>
      <c r="F474" s="4">
        <f t="shared" si="103"/>
        <v>1909.7916666666315</v>
      </c>
      <c r="G474" s="21">
        <f>G465*3/12+G477*9/12</f>
        <v>3.8724999999999996</v>
      </c>
      <c r="H474" s="4">
        <f t="shared" si="99"/>
        <v>329.54066020408169</v>
      </c>
      <c r="I474" s="4">
        <f t="shared" si="100"/>
        <v>13.957963642857145</v>
      </c>
      <c r="J474" s="30">
        <f t="shared" si="104"/>
        <v>2281.0640686856345</v>
      </c>
      <c r="K474" s="4">
        <f t="shared" si="101"/>
        <v>23.515609183673472</v>
      </c>
      <c r="L474" s="30">
        <f t="shared" si="102"/>
        <v>162.7738778240971</v>
      </c>
      <c r="M474" s="14">
        <f t="shared" si="93"/>
        <v>14.988845296121763</v>
      </c>
      <c r="N474" s="6"/>
      <c r="O474" s="7">
        <f t="shared" si="94"/>
        <v>18.595961438316646</v>
      </c>
      <c r="P474" s="7"/>
      <c r="Q474" s="43">
        <f t="shared" si="95"/>
        <v>5.2310304239140501E-2</v>
      </c>
      <c r="R474" s="21">
        <f t="shared" si="105"/>
        <v>1.0021997200997625</v>
      </c>
      <c r="S474" s="21">
        <f t="shared" si="106"/>
        <v>6.265285157651503</v>
      </c>
      <c r="T474" s="36">
        <f t="shared" si="96"/>
        <v>-1.0588345651889486E-2</v>
      </c>
      <c r="U474" s="36">
        <f t="shared" si="97"/>
        <v>-2.659124381084832E-2</v>
      </c>
      <c r="V474" s="36">
        <f t="shared" si="98"/>
        <v>1.6002898158958834E-2</v>
      </c>
      <c r="Y474" s="34"/>
      <c r="Z474" s="34"/>
    </row>
    <row r="475" spans="1:26" x14ac:dyDescent="0.2">
      <c r="A475" s="1">
        <v>1909.11</v>
      </c>
      <c r="B475" s="58">
        <v>10.18</v>
      </c>
      <c r="C475" s="4">
        <v>0.43669999999999998</v>
      </c>
      <c r="D475" s="11">
        <v>0.745</v>
      </c>
      <c r="E475" s="11">
        <v>9.8951652889999995</v>
      </c>
      <c r="F475" s="4">
        <f t="shared" si="103"/>
        <v>1909.8749999999648</v>
      </c>
      <c r="G475" s="21">
        <f>G465*2/12+G477*10/12</f>
        <v>3.8849999999999998</v>
      </c>
      <c r="H475" s="4">
        <f t="shared" si="99"/>
        <v>324.7761837361665</v>
      </c>
      <c r="I475" s="4">
        <f t="shared" si="100"/>
        <v>13.932196408407062</v>
      </c>
      <c r="J475" s="30">
        <f t="shared" si="104"/>
        <v>2256.1210969952463</v>
      </c>
      <c r="K475" s="4">
        <f t="shared" si="101"/>
        <v>23.768001658491556</v>
      </c>
      <c r="L475" s="30">
        <f t="shared" si="102"/>
        <v>165.10905867008432</v>
      </c>
      <c r="M475" s="14">
        <f t="shared" si="93"/>
        <v>14.745631176824586</v>
      </c>
      <c r="N475" s="6"/>
      <c r="O475" s="7">
        <f t="shared" si="94"/>
        <v>18.294340914901568</v>
      </c>
      <c r="P475" s="7"/>
      <c r="Q475" s="43">
        <f t="shared" si="95"/>
        <v>5.3018752451290438E-2</v>
      </c>
      <c r="R475" s="21">
        <f t="shared" si="105"/>
        <v>1.0022107359681312</v>
      </c>
      <c r="S475" s="21">
        <f t="shared" si="106"/>
        <v>6.2186790326354728</v>
      </c>
      <c r="T475" s="36">
        <f t="shared" si="96"/>
        <v>-1.4149002264422506E-2</v>
      </c>
      <c r="U475" s="36">
        <f t="shared" si="97"/>
        <v>-2.7896832418933037E-2</v>
      </c>
      <c r="V475" s="36">
        <f t="shared" si="98"/>
        <v>1.3747830154510532E-2</v>
      </c>
      <c r="Y475" s="34"/>
      <c r="Z475" s="34"/>
    </row>
    <row r="476" spans="1:26" x14ac:dyDescent="0.2">
      <c r="A476" s="1">
        <v>1909.12</v>
      </c>
      <c r="B476" s="58">
        <v>10.3</v>
      </c>
      <c r="C476" s="4">
        <v>0.44</v>
      </c>
      <c r="D476" s="11">
        <v>0.76</v>
      </c>
      <c r="E476" s="11">
        <v>9.9903305790000001</v>
      </c>
      <c r="F476" s="4">
        <f t="shared" si="103"/>
        <v>1909.958333333298</v>
      </c>
      <c r="G476" s="21">
        <f>G465*1/12+G477*11/12</f>
        <v>3.8975000000000004</v>
      </c>
      <c r="H476" s="4">
        <f t="shared" si="99"/>
        <v>325.47438488521721</v>
      </c>
      <c r="I476" s="4">
        <f t="shared" si="100"/>
        <v>13.903760131018988</v>
      </c>
      <c r="J476" s="30">
        <f t="shared" si="104"/>
        <v>2269.0200525386904</v>
      </c>
      <c r="K476" s="4">
        <f t="shared" si="101"/>
        <v>24.015585680850979</v>
      </c>
      <c r="L476" s="30">
        <f t="shared" si="102"/>
        <v>167.42283882809755</v>
      </c>
      <c r="M476" s="14">
        <f t="shared" si="93"/>
        <v>14.750638489265036</v>
      </c>
      <c r="N476" s="6"/>
      <c r="O476" s="7">
        <f t="shared" si="94"/>
        <v>18.299718545945836</v>
      </c>
      <c r="P476" s="7"/>
      <c r="Q476" s="43">
        <f t="shared" si="95"/>
        <v>5.2609590345711811E-2</v>
      </c>
      <c r="R476" s="21">
        <f t="shared" si="105"/>
        <v>1.0022217513512319</v>
      </c>
      <c r="S476" s="21">
        <f t="shared" si="106"/>
        <v>6.1730584129277295</v>
      </c>
      <c r="T476" s="36">
        <f t="shared" si="96"/>
        <v>-1.9259474915082953E-2</v>
      </c>
      <c r="U476" s="36">
        <f t="shared" si="97"/>
        <v>-2.9161621238060542E-2</v>
      </c>
      <c r="V476" s="36">
        <f t="shared" si="98"/>
        <v>9.9021463229775897E-3</v>
      </c>
      <c r="Y476" s="34"/>
      <c r="Z476" s="34"/>
    </row>
    <row r="477" spans="1:26" x14ac:dyDescent="0.2">
      <c r="A477" s="1">
        <v>1910.01</v>
      </c>
      <c r="B477" s="58">
        <v>10.08</v>
      </c>
      <c r="C477" s="4">
        <v>0.4425</v>
      </c>
      <c r="D477" s="11">
        <v>0.75749999999999995</v>
      </c>
      <c r="E477" s="11">
        <v>9.8951652889999995</v>
      </c>
      <c r="F477" s="4">
        <f t="shared" si="103"/>
        <v>1910.0416666666313</v>
      </c>
      <c r="G477" s="21">
        <v>3.91</v>
      </c>
      <c r="H477" s="4">
        <f t="shared" si="99"/>
        <v>321.58584794308035</v>
      </c>
      <c r="I477" s="4">
        <f t="shared" si="100"/>
        <v>14.117235884406059</v>
      </c>
      <c r="J477" s="30">
        <f t="shared" si="104"/>
        <v>2250.1128482439349</v>
      </c>
      <c r="K477" s="4">
        <f t="shared" si="101"/>
        <v>24.166793632627318</v>
      </c>
      <c r="L477" s="30">
        <f t="shared" si="102"/>
        <v>169.09330183975999</v>
      </c>
      <c r="M477" s="14">
        <f t="shared" si="93"/>
        <v>14.547885040564148</v>
      </c>
      <c r="N477" s="6"/>
      <c r="O477" s="7">
        <f t="shared" si="94"/>
        <v>18.048500786602386</v>
      </c>
      <c r="P477" s="7"/>
      <c r="Q477" s="43">
        <f t="shared" si="95"/>
        <v>5.2449986402138181E-2</v>
      </c>
      <c r="R477" s="21">
        <f t="shared" si="105"/>
        <v>1.0027795864958251</v>
      </c>
      <c r="S477" s="21">
        <f t="shared" si="106"/>
        <v>6.2462737929115999</v>
      </c>
      <c r="T477" s="36">
        <f t="shared" si="96"/>
        <v>-2.0998057698949579E-2</v>
      </c>
      <c r="U477" s="36">
        <f t="shared" si="97"/>
        <v>-3.2233048184648228E-2</v>
      </c>
      <c r="V477" s="36">
        <f t="shared" si="98"/>
        <v>1.1234990485698648E-2</v>
      </c>
      <c r="Y477" s="34"/>
      <c r="Z477" s="34"/>
    </row>
    <row r="478" spans="1:26" x14ac:dyDescent="0.2">
      <c r="A478" s="1">
        <v>1910.02</v>
      </c>
      <c r="B478" s="58">
        <v>9.7200000000000006</v>
      </c>
      <c r="C478" s="4">
        <v>0.44500000000000001</v>
      </c>
      <c r="D478" s="11">
        <v>0.755</v>
      </c>
      <c r="E478" s="11">
        <v>9.8951652889999995</v>
      </c>
      <c r="F478" s="4">
        <f t="shared" si="103"/>
        <v>1910.1249999999645</v>
      </c>
      <c r="G478" s="21">
        <f>G477*11/12+G489*1/12</f>
        <v>3.9158333333333335</v>
      </c>
      <c r="H478" s="4">
        <f t="shared" si="99"/>
        <v>310.10063908797036</v>
      </c>
      <c r="I478" s="4">
        <f t="shared" si="100"/>
        <v>14.196994279233211</v>
      </c>
      <c r="J478" s="30">
        <f t="shared" si="104"/>
        <v>2178.0296200119142</v>
      </c>
      <c r="K478" s="4">
        <f t="shared" si="101"/>
        <v>24.087035237800166</v>
      </c>
      <c r="L478" s="30">
        <f t="shared" si="102"/>
        <v>169.17822665730404</v>
      </c>
      <c r="M478" s="14">
        <f t="shared" si="93"/>
        <v>14.002037903032702</v>
      </c>
      <c r="N478" s="6"/>
      <c r="O478" s="7">
        <f t="shared" si="94"/>
        <v>17.374142485913495</v>
      </c>
      <c r="P478" s="7"/>
      <c r="Q478" s="43">
        <f t="shared" si="95"/>
        <v>5.3847169033190118E-2</v>
      </c>
      <c r="R478" s="21">
        <f t="shared" si="105"/>
        <v>1.002784577867381</v>
      </c>
      <c r="S478" s="21">
        <f t="shared" si="106"/>
        <v>6.2636358511956036</v>
      </c>
      <c r="T478" s="36">
        <f t="shared" si="96"/>
        <v>-2.6721783232239948E-2</v>
      </c>
      <c r="U478" s="36">
        <f t="shared" si="97"/>
        <v>-3.3174266110591377E-2</v>
      </c>
      <c r="V478" s="36">
        <f t="shared" si="98"/>
        <v>6.4524828783514288E-3</v>
      </c>
      <c r="Y478" s="34"/>
      <c r="Z478" s="34"/>
    </row>
    <row r="479" spans="1:26" x14ac:dyDescent="0.2">
      <c r="A479" s="1">
        <v>1910.03</v>
      </c>
      <c r="B479" s="58">
        <v>9.9600000000000009</v>
      </c>
      <c r="C479" s="4">
        <v>0.44750000000000001</v>
      </c>
      <c r="D479" s="11">
        <v>0.75249999999999995</v>
      </c>
      <c r="E479" s="11">
        <v>10.08541488</v>
      </c>
      <c r="F479" s="4">
        <f t="shared" si="103"/>
        <v>1910.2083333332978</v>
      </c>
      <c r="G479" s="21">
        <f>G477*10/12+G489*2/12</f>
        <v>3.9216666666666669</v>
      </c>
      <c r="H479" s="4">
        <f t="shared" si="99"/>
        <v>311.76332133200265</v>
      </c>
      <c r="I479" s="4">
        <f t="shared" si="100"/>
        <v>14.007438383139675</v>
      </c>
      <c r="J479" s="30">
        <f t="shared" si="104"/>
        <v>2197.9062505015486</v>
      </c>
      <c r="K479" s="4">
        <f t="shared" si="101"/>
        <v>23.554407560475099</v>
      </c>
      <c r="L479" s="30">
        <f t="shared" si="102"/>
        <v>166.05667203839511</v>
      </c>
      <c r="M479" s="14">
        <f t="shared" si="93"/>
        <v>14.050006965077825</v>
      </c>
      <c r="N479" s="6"/>
      <c r="O479" s="7">
        <f t="shared" si="94"/>
        <v>17.435730474563588</v>
      </c>
      <c r="P479" s="7"/>
      <c r="Q479" s="43">
        <f t="shared" si="95"/>
        <v>5.5492369388224737E-2</v>
      </c>
      <c r="R479" s="21">
        <f t="shared" si="105"/>
        <v>1.0027895691897077</v>
      </c>
      <c r="S479" s="21">
        <f t="shared" si="106"/>
        <v>6.1625922316156796</v>
      </c>
      <c r="T479" s="36">
        <f t="shared" si="96"/>
        <v>-2.1476384341976629E-2</v>
      </c>
      <c r="U479" s="36">
        <f t="shared" si="97"/>
        <v>-3.226284431330062E-2</v>
      </c>
      <c r="V479" s="36">
        <f t="shared" si="98"/>
        <v>1.0786459971323992E-2</v>
      </c>
      <c r="Y479" s="34"/>
      <c r="Z479" s="34"/>
    </row>
    <row r="480" spans="1:26" x14ac:dyDescent="0.2">
      <c r="A480" s="1">
        <v>1910.04</v>
      </c>
      <c r="B480" s="58">
        <v>9.7200000000000006</v>
      </c>
      <c r="C480" s="4">
        <v>0.45</v>
      </c>
      <c r="D480" s="11">
        <v>0.75</v>
      </c>
      <c r="E480" s="11">
        <v>10.180580170000001</v>
      </c>
      <c r="F480" s="4">
        <f t="shared" si="103"/>
        <v>1910.291666666631</v>
      </c>
      <c r="G480" s="21">
        <f>G477*9/12+G489*3/12</f>
        <v>3.9274999999999998</v>
      </c>
      <c r="H480" s="4">
        <f t="shared" si="99"/>
        <v>301.40689712774991</v>
      </c>
      <c r="I480" s="4">
        <f t="shared" si="100"/>
        <v>13.954023015173608</v>
      </c>
      <c r="J480" s="30">
        <f t="shared" si="104"/>
        <v>2133.0921904704251</v>
      </c>
      <c r="K480" s="4">
        <f t="shared" si="101"/>
        <v>23.256705025289342</v>
      </c>
      <c r="L480" s="30">
        <f t="shared" si="102"/>
        <v>164.59044679555745</v>
      </c>
      <c r="M480" s="14">
        <f t="shared" si="93"/>
        <v>13.559883620820083</v>
      </c>
      <c r="N480" s="6"/>
      <c r="O480" s="7">
        <f t="shared" si="94"/>
        <v>16.83224228480287</v>
      </c>
      <c r="P480" s="7"/>
      <c r="Q480" s="43">
        <f t="shared" si="95"/>
        <v>5.896836351106257E-2</v>
      </c>
      <c r="R480" s="21">
        <f t="shared" si="105"/>
        <v>1.0027945604628268</v>
      </c>
      <c r="S480" s="21">
        <f t="shared" si="106"/>
        <v>6.122016279113776</v>
      </c>
      <c r="T480" s="36">
        <f t="shared" si="96"/>
        <v>-2.1781476735930339E-2</v>
      </c>
      <c r="U480" s="36">
        <f t="shared" si="97"/>
        <v>-3.4198723678286691E-2</v>
      </c>
      <c r="V480" s="36">
        <f t="shared" si="98"/>
        <v>1.2417246942356353E-2</v>
      </c>
      <c r="Y480" s="34"/>
      <c r="Z480" s="34"/>
    </row>
    <row r="481" spans="1:26" x14ac:dyDescent="0.2">
      <c r="A481" s="1">
        <v>1910.05</v>
      </c>
      <c r="B481" s="58">
        <v>9.56</v>
      </c>
      <c r="C481" s="4">
        <v>0.45250000000000001</v>
      </c>
      <c r="D481" s="11">
        <v>0.74750000000000005</v>
      </c>
      <c r="E481" s="11">
        <v>9.9903305790000001</v>
      </c>
      <c r="F481" s="4">
        <f t="shared" si="103"/>
        <v>1910.3749999999643</v>
      </c>
      <c r="G481" s="21">
        <f>G477*8/12+G489*4/12</f>
        <v>3.9333333333333336</v>
      </c>
      <c r="H481" s="4">
        <f t="shared" si="99"/>
        <v>302.09078830123076</v>
      </c>
      <c r="I481" s="4">
        <f t="shared" si="100"/>
        <v>14.298753316559299</v>
      </c>
      <c r="J481" s="30">
        <f t="shared" si="104"/>
        <v>2146.364999461055</v>
      </c>
      <c r="K481" s="4">
        <f t="shared" si="101"/>
        <v>23.620592495310667</v>
      </c>
      <c r="L481" s="30">
        <f t="shared" si="102"/>
        <v>167.82508756246219</v>
      </c>
      <c r="M481" s="14">
        <f t="shared" si="93"/>
        <v>13.568792287251457</v>
      </c>
      <c r="N481" s="6"/>
      <c r="O481" s="7">
        <f t="shared" si="94"/>
        <v>16.849954664554463</v>
      </c>
      <c r="P481" s="7"/>
      <c r="Q481" s="43">
        <f t="shared" si="95"/>
        <v>5.9397879275674477E-2</v>
      </c>
      <c r="R481" s="21">
        <f t="shared" si="105"/>
        <v>1.0027995516867598</v>
      </c>
      <c r="S481" s="21">
        <f t="shared" si="106"/>
        <v>6.2560342634895605</v>
      </c>
      <c r="T481" s="36">
        <f t="shared" si="96"/>
        <v>-2.9609238270533189E-2</v>
      </c>
      <c r="U481" s="36">
        <f t="shared" si="97"/>
        <v>-3.7375270968179275E-2</v>
      </c>
      <c r="V481" s="36">
        <f t="shared" si="98"/>
        <v>7.7660326976460858E-3</v>
      </c>
      <c r="Y481" s="34"/>
      <c r="Z481" s="34"/>
    </row>
    <row r="482" spans="1:26" x14ac:dyDescent="0.2">
      <c r="A482" s="1">
        <v>1910.06</v>
      </c>
      <c r="B482" s="58">
        <v>9.1</v>
      </c>
      <c r="C482" s="4">
        <v>0.45500000000000002</v>
      </c>
      <c r="D482" s="11">
        <v>0.745</v>
      </c>
      <c r="E482" s="11">
        <v>9.8951652889999995</v>
      </c>
      <c r="F482" s="4">
        <f t="shared" si="103"/>
        <v>1910.4583333332976</v>
      </c>
      <c r="G482" s="21">
        <f>G477*7/12+G489*5/12</f>
        <v>3.9391666666666665</v>
      </c>
      <c r="H482" s="4">
        <f t="shared" si="99"/>
        <v>290.32055717083642</v>
      </c>
      <c r="I482" s="4">
        <f t="shared" si="100"/>
        <v>14.516027858541822</v>
      </c>
      <c r="J482" s="30">
        <f t="shared" si="104"/>
        <v>2071.3318576559773</v>
      </c>
      <c r="K482" s="4">
        <f t="shared" si="101"/>
        <v>23.768001658491556</v>
      </c>
      <c r="L482" s="30">
        <f t="shared" si="102"/>
        <v>169.57606966524213</v>
      </c>
      <c r="M482" s="14">
        <f t="shared" si="93"/>
        <v>13.019657302315942</v>
      </c>
      <c r="N482" s="6"/>
      <c r="O482" s="7">
        <f t="shared" si="94"/>
        <v>16.176908272404518</v>
      </c>
      <c r="P482" s="7"/>
      <c r="Q482" s="43">
        <f t="shared" si="95"/>
        <v>6.2724664562796351E-2</v>
      </c>
      <c r="R482" s="21">
        <f t="shared" si="105"/>
        <v>1.0028045428615282</v>
      </c>
      <c r="S482" s="21">
        <f t="shared" si="106"/>
        <v>6.3338832790504309</v>
      </c>
      <c r="T482" s="36">
        <f t="shared" si="96"/>
        <v>-2.8729672024374819E-2</v>
      </c>
      <c r="U482" s="36">
        <f t="shared" si="97"/>
        <v>-3.9628615463258243E-2</v>
      </c>
      <c r="V482" s="36">
        <f t="shared" si="98"/>
        <v>1.0898943438883424E-2</v>
      </c>
      <c r="Y482" s="34"/>
      <c r="Z482" s="34"/>
    </row>
    <row r="483" spans="1:26" x14ac:dyDescent="0.2">
      <c r="A483" s="1">
        <v>1910.07</v>
      </c>
      <c r="B483" s="58">
        <v>8.64</v>
      </c>
      <c r="C483" s="4">
        <v>0.45750000000000002</v>
      </c>
      <c r="D483" s="11">
        <v>0.74250000000000005</v>
      </c>
      <c r="E483" s="11">
        <v>9.8951652889999995</v>
      </c>
      <c r="F483" s="4">
        <f t="shared" si="103"/>
        <v>1910.5416666666308</v>
      </c>
      <c r="G483" s="21">
        <f>G477*6/12+G489*6/12</f>
        <v>3.9450000000000003</v>
      </c>
      <c r="H483" s="4">
        <f t="shared" si="99"/>
        <v>275.64501252264034</v>
      </c>
      <c r="I483" s="4">
        <f t="shared" si="100"/>
        <v>14.595786253368974</v>
      </c>
      <c r="J483" s="30">
        <f t="shared" si="104"/>
        <v>1975.3051403539321</v>
      </c>
      <c r="K483" s="4">
        <f t="shared" si="101"/>
        <v>23.688243263664404</v>
      </c>
      <c r="L483" s="30">
        <f t="shared" si="102"/>
        <v>169.75278549916604</v>
      </c>
      <c r="M483" s="14">
        <f t="shared" si="93"/>
        <v>12.342581259985227</v>
      </c>
      <c r="N483" s="6"/>
      <c r="O483" s="7">
        <f t="shared" si="94"/>
        <v>15.347332499645281</v>
      </c>
      <c r="P483" s="7"/>
      <c r="Q483" s="43">
        <f t="shared" si="95"/>
        <v>6.5622385013547974E-2</v>
      </c>
      <c r="R483" s="21">
        <f t="shared" si="105"/>
        <v>1.0028095339871532</v>
      </c>
      <c r="S483" s="21">
        <f t="shared" si="106"/>
        <v>6.3516469261864446</v>
      </c>
      <c r="T483" s="36">
        <f t="shared" si="96"/>
        <v>-2.323161969965748E-2</v>
      </c>
      <c r="U483" s="36">
        <f t="shared" si="97"/>
        <v>-3.9110493662960266E-2</v>
      </c>
      <c r="V483" s="36">
        <f t="shared" si="98"/>
        <v>1.5878873963302786E-2</v>
      </c>
      <c r="Y483" s="34"/>
      <c r="Z483" s="34"/>
    </row>
    <row r="484" spans="1:26" x14ac:dyDescent="0.2">
      <c r="A484" s="1">
        <v>1910.08</v>
      </c>
      <c r="B484" s="58">
        <v>8.85</v>
      </c>
      <c r="C484" s="4">
        <v>0.46</v>
      </c>
      <c r="D484" s="11">
        <v>0.74</v>
      </c>
      <c r="E484" s="11">
        <v>9.8000000000000007</v>
      </c>
      <c r="F484" s="4">
        <f t="shared" si="103"/>
        <v>1910.6249999999641</v>
      </c>
      <c r="G484" s="21">
        <f>G477*5/12+G489*7/12</f>
        <v>3.9508333333333336</v>
      </c>
      <c r="H484" s="4">
        <f t="shared" si="99"/>
        <v>285.0864948979592</v>
      </c>
      <c r="I484" s="4">
        <f t="shared" si="100"/>
        <v>14.81805510204082</v>
      </c>
      <c r="J484" s="30">
        <f t="shared" si="104"/>
        <v>2051.8129290369889</v>
      </c>
      <c r="K484" s="4">
        <f t="shared" si="101"/>
        <v>23.837740816326534</v>
      </c>
      <c r="L484" s="30">
        <f t="shared" si="102"/>
        <v>171.56401892512676</v>
      </c>
      <c r="M484" s="14">
        <f t="shared" si="93"/>
        <v>12.745055150886259</v>
      </c>
      <c r="N484" s="6"/>
      <c r="O484" s="7">
        <f t="shared" si="94"/>
        <v>15.85895531084852</v>
      </c>
      <c r="P484" s="7"/>
      <c r="Q484" s="43">
        <f t="shared" si="95"/>
        <v>6.3272493374758293E-2</v>
      </c>
      <c r="R484" s="21">
        <f t="shared" si="105"/>
        <v>1.002814525063656</v>
      </c>
      <c r="S484" s="21">
        <f t="shared" si="106"/>
        <v>6.4313445998059047</v>
      </c>
      <c r="T484" s="36">
        <f t="shared" si="96"/>
        <v>-2.79087493737048E-2</v>
      </c>
      <c r="U484" s="36">
        <f t="shared" si="97"/>
        <v>-3.7642164421283653E-2</v>
      </c>
      <c r="V484" s="36">
        <f t="shared" si="98"/>
        <v>9.7334150475788528E-3</v>
      </c>
      <c r="Y484" s="34"/>
      <c r="Z484" s="34"/>
    </row>
    <row r="485" spans="1:26" x14ac:dyDescent="0.2">
      <c r="A485" s="1">
        <v>1910.09</v>
      </c>
      <c r="B485" s="58">
        <v>8.91</v>
      </c>
      <c r="C485" s="4">
        <v>0.46250000000000002</v>
      </c>
      <c r="D485" s="11">
        <v>0.73750000000000004</v>
      </c>
      <c r="E485" s="11">
        <v>9.7048347110000002</v>
      </c>
      <c r="F485" s="4">
        <f t="shared" si="103"/>
        <v>1910.7083333332973</v>
      </c>
      <c r="G485" s="21">
        <f>G477*4/12+G489*8/12</f>
        <v>3.956666666666667</v>
      </c>
      <c r="H485" s="4">
        <f t="shared" si="99"/>
        <v>289.83378633041832</v>
      </c>
      <c r="I485" s="4">
        <f t="shared" si="100"/>
        <v>15.044683072706897</v>
      </c>
      <c r="J485" s="30">
        <f t="shared" si="104"/>
        <v>2095.0031903420254</v>
      </c>
      <c r="K485" s="4">
        <f t="shared" si="101"/>
        <v>23.990170305127215</v>
      </c>
      <c r="L485" s="30">
        <f t="shared" si="102"/>
        <v>173.40795206254137</v>
      </c>
      <c r="M485" s="14">
        <f t="shared" si="93"/>
        <v>12.937161101070854</v>
      </c>
      <c r="N485" s="6"/>
      <c r="O485" s="7">
        <f t="shared" si="94"/>
        <v>16.108720433280777</v>
      </c>
      <c r="P485" s="7"/>
      <c r="Q485" s="43">
        <f t="shared" si="95"/>
        <v>5.9795105936958401E-2</v>
      </c>
      <c r="R485" s="21">
        <f t="shared" si="105"/>
        <v>1.0028195160910582</v>
      </c>
      <c r="S485" s="21">
        <f t="shared" si="106"/>
        <v>6.5126888329211914</v>
      </c>
      <c r="T485" s="36">
        <f t="shared" si="96"/>
        <v>-2.4558461455944203E-2</v>
      </c>
      <c r="U485" s="36">
        <f t="shared" si="97"/>
        <v>-3.7090077978878422E-2</v>
      </c>
      <c r="V485" s="36">
        <f t="shared" si="98"/>
        <v>1.2531616522934219E-2</v>
      </c>
      <c r="Y485" s="34"/>
      <c r="Z485" s="34"/>
    </row>
    <row r="486" spans="1:26" x14ac:dyDescent="0.2">
      <c r="A486" s="1">
        <v>1910.1</v>
      </c>
      <c r="B486" s="58">
        <v>9.32</v>
      </c>
      <c r="C486" s="4">
        <v>0.46500000000000002</v>
      </c>
      <c r="D486" s="11">
        <v>0.73499999999999999</v>
      </c>
      <c r="E486" s="11">
        <v>9.4194198349999994</v>
      </c>
      <c r="F486" s="4">
        <f t="shared" si="103"/>
        <v>1910.7916666666306</v>
      </c>
      <c r="G486" s="21">
        <f>G477*3/12+G489*9/12</f>
        <v>3.9624999999999999</v>
      </c>
      <c r="H486" s="4">
        <f t="shared" si="99"/>
        <v>312.35697437197848</v>
      </c>
      <c r="I486" s="4">
        <f t="shared" si="100"/>
        <v>15.584334021777897</v>
      </c>
      <c r="J486" s="30">
        <f t="shared" si="104"/>
        <v>2267.1947093508843</v>
      </c>
      <c r="K486" s="4">
        <f t="shared" si="101"/>
        <v>24.633302163455387</v>
      </c>
      <c r="L486" s="30">
        <f t="shared" si="102"/>
        <v>178.79700765803648</v>
      </c>
      <c r="M486" s="14">
        <f t="shared" si="93"/>
        <v>13.918866656445818</v>
      </c>
      <c r="N486" s="6"/>
      <c r="O486" s="7">
        <f t="shared" si="94"/>
        <v>17.339823908583153</v>
      </c>
      <c r="P486" s="7"/>
      <c r="Q486" s="43">
        <f t="shared" si="95"/>
        <v>5.2489764947584512E-2</v>
      </c>
      <c r="R486" s="21">
        <f t="shared" si="105"/>
        <v>1.0028245070693811</v>
      </c>
      <c r="S486" s="21">
        <f t="shared" si="106"/>
        <v>6.7289467988774678</v>
      </c>
      <c r="T486" s="36">
        <f t="shared" si="96"/>
        <v>-3.1100384277508608E-2</v>
      </c>
      <c r="U486" s="36">
        <f t="shared" si="97"/>
        <v>-3.9420356493717557E-2</v>
      </c>
      <c r="V486" s="36">
        <f t="shared" si="98"/>
        <v>8.3199722162089484E-3</v>
      </c>
      <c r="Y486" s="34"/>
      <c r="Z486" s="34"/>
    </row>
    <row r="487" spans="1:26" x14ac:dyDescent="0.2">
      <c r="A487" s="1">
        <v>1910.11</v>
      </c>
      <c r="B487" s="58">
        <v>9.31</v>
      </c>
      <c r="C487" s="4">
        <v>0.46750000000000003</v>
      </c>
      <c r="D487" s="11">
        <v>0.73250000000000004</v>
      </c>
      <c r="E487" s="11">
        <v>9.229089256</v>
      </c>
      <c r="F487" s="4">
        <f t="shared" si="103"/>
        <v>1910.8749999999638</v>
      </c>
      <c r="G487" s="21">
        <f>G477*2/12+G489*10/12</f>
        <v>3.9683333333333333</v>
      </c>
      <c r="H487" s="4">
        <f t="shared" si="99"/>
        <v>318.45662215145023</v>
      </c>
      <c r="I487" s="4">
        <f t="shared" si="100"/>
        <v>15.991242841654454</v>
      </c>
      <c r="J487" s="30">
        <f t="shared" si="104"/>
        <v>2321.1405543965407</v>
      </c>
      <c r="K487" s="4">
        <f t="shared" si="101"/>
        <v>25.055797607512062</v>
      </c>
      <c r="L487" s="30">
        <f t="shared" si="102"/>
        <v>182.62464619714996</v>
      </c>
      <c r="M487" s="14">
        <f t="shared" si="93"/>
        <v>14.164523175780358</v>
      </c>
      <c r="N487" s="6"/>
      <c r="O487" s="7">
        <f t="shared" si="94"/>
        <v>17.653921691005696</v>
      </c>
      <c r="P487" s="7"/>
      <c r="Q487" s="43">
        <f t="shared" si="95"/>
        <v>4.9104853476430441E-2</v>
      </c>
      <c r="R487" s="21">
        <f t="shared" si="105"/>
        <v>1.0028294979986456</v>
      </c>
      <c r="S487" s="21">
        <f t="shared" si="106"/>
        <v>6.8871151073325532</v>
      </c>
      <c r="T487" s="36">
        <f t="shared" si="96"/>
        <v>-3.7367043454424098E-2</v>
      </c>
      <c r="U487" s="36">
        <f t="shared" si="97"/>
        <v>-4.0837434525953231E-2</v>
      </c>
      <c r="V487" s="36">
        <f t="shared" si="98"/>
        <v>3.4703910715291331E-3</v>
      </c>
      <c r="Y487" s="34"/>
      <c r="Z487" s="34"/>
    </row>
    <row r="488" spans="1:26" x14ac:dyDescent="0.2">
      <c r="A488" s="1">
        <v>1910.12</v>
      </c>
      <c r="B488" s="58">
        <v>9.0500000000000007</v>
      </c>
      <c r="C488" s="4">
        <v>0.47</v>
      </c>
      <c r="D488" s="11">
        <v>0.73</v>
      </c>
      <c r="E488" s="11">
        <v>9.229089256</v>
      </c>
      <c r="F488" s="4">
        <f t="shared" si="103"/>
        <v>1910.9583333332971</v>
      </c>
      <c r="G488" s="21">
        <f>G477*1/12+G489*11/12</f>
        <v>3.9741666666666666</v>
      </c>
      <c r="H488" s="4">
        <f t="shared" si="99"/>
        <v>309.56309672079749</v>
      </c>
      <c r="I488" s="4">
        <f t="shared" si="100"/>
        <v>16.076757509256883</v>
      </c>
      <c r="J488" s="30">
        <f t="shared" si="104"/>
        <v>2266.0830672039983</v>
      </c>
      <c r="K488" s="4">
        <f t="shared" si="101"/>
        <v>24.97028293990963</v>
      </c>
      <c r="L488" s="30">
        <f t="shared" si="102"/>
        <v>182.78902089048825</v>
      </c>
      <c r="M488" s="14">
        <f t="shared" si="93"/>
        <v>13.741478417781554</v>
      </c>
      <c r="N488" s="6"/>
      <c r="O488" s="7">
        <f t="shared" si="94"/>
        <v>17.136316385812226</v>
      </c>
      <c r="P488" s="7"/>
      <c r="Q488" s="43">
        <f t="shared" si="95"/>
        <v>5.2485548384874396E-2</v>
      </c>
      <c r="R488" s="21">
        <f t="shared" si="105"/>
        <v>1.0028344888788736</v>
      </c>
      <c r="S488" s="21">
        <f t="shared" si="106"/>
        <v>6.9066021857451929</v>
      </c>
      <c r="T488" s="36">
        <f t="shared" si="96"/>
        <v>-4.151708031343182E-2</v>
      </c>
      <c r="U488" s="36">
        <f t="shared" si="97"/>
        <v>-3.8818705303104939E-2</v>
      </c>
      <c r="V488" s="36">
        <f t="shared" si="98"/>
        <v>-2.6983750103268811E-3</v>
      </c>
      <c r="Y488" s="34"/>
      <c r="Z488" s="34"/>
    </row>
    <row r="489" spans="1:26" x14ac:dyDescent="0.2">
      <c r="A489" s="1">
        <v>1911.01</v>
      </c>
      <c r="B489" s="58">
        <v>9.27</v>
      </c>
      <c r="C489" s="4">
        <v>0.47</v>
      </c>
      <c r="D489" s="11">
        <v>0.71830000000000005</v>
      </c>
      <c r="E489" s="11">
        <v>9.229089256</v>
      </c>
      <c r="F489" s="4">
        <f t="shared" si="103"/>
        <v>1911.0416666666304</v>
      </c>
      <c r="G489" s="21">
        <v>3.98</v>
      </c>
      <c r="H489" s="4">
        <f t="shared" si="99"/>
        <v>317.08838746981132</v>
      </c>
      <c r="I489" s="4">
        <f t="shared" si="100"/>
        <v>16.076757509256883</v>
      </c>
      <c r="J489" s="30">
        <f t="shared" si="104"/>
        <v>2330.9773428854382</v>
      </c>
      <c r="K489" s="4">
        <f t="shared" si="101"/>
        <v>24.570074295530258</v>
      </c>
      <c r="L489" s="30">
        <f t="shared" si="102"/>
        <v>180.61931234030317</v>
      </c>
      <c r="M489" s="14">
        <f t="shared" si="93"/>
        <v>14.049215181401213</v>
      </c>
      <c r="N489" s="6"/>
      <c r="O489" s="7">
        <f t="shared" si="94"/>
        <v>17.527975125717877</v>
      </c>
      <c r="P489" s="7"/>
      <c r="Q489" s="43">
        <f t="shared" si="95"/>
        <v>4.9567622703641512E-2</v>
      </c>
      <c r="R489" s="21">
        <f t="shared" si="105"/>
        <v>1.0031121262053728</v>
      </c>
      <c r="S489" s="21">
        <f t="shared" si="106"/>
        <v>6.9261788728314917</v>
      </c>
      <c r="T489" s="36">
        <f t="shared" si="96"/>
        <v>-3.7519546179585195E-2</v>
      </c>
      <c r="U489" s="36">
        <f t="shared" si="97"/>
        <v>-3.6754414872576135E-2</v>
      </c>
      <c r="V489" s="36">
        <f t="shared" si="98"/>
        <v>-7.6513130700905929E-4</v>
      </c>
      <c r="Y489" s="34"/>
      <c r="Z489" s="34"/>
    </row>
    <row r="490" spans="1:26" x14ac:dyDescent="0.2">
      <c r="A490" s="1">
        <v>1911.02</v>
      </c>
      <c r="B490" s="58">
        <v>9.43</v>
      </c>
      <c r="C490" s="4">
        <v>0.47</v>
      </c>
      <c r="D490" s="11">
        <v>0.70669999999999999</v>
      </c>
      <c r="E490" s="11">
        <v>8.9436743799999991</v>
      </c>
      <c r="F490" s="4">
        <f t="shared" si="103"/>
        <v>1911.1249999999636</v>
      </c>
      <c r="G490" s="21">
        <f>G489*11/12+G501*1/12</f>
        <v>3.9824999999999999</v>
      </c>
      <c r="H490" s="4">
        <f t="shared" si="99"/>
        <v>332.85505973440871</v>
      </c>
      <c r="I490" s="4">
        <f t="shared" si="100"/>
        <v>16.589806794822067</v>
      </c>
      <c r="J490" s="30">
        <f t="shared" si="104"/>
        <v>2457.0440676470967</v>
      </c>
      <c r="K490" s="4">
        <f t="shared" si="101"/>
        <v>24.944715876384585</v>
      </c>
      <c r="L490" s="30">
        <f t="shared" si="102"/>
        <v>184.13499921592822</v>
      </c>
      <c r="M490" s="14">
        <f t="shared" si="93"/>
        <v>14.721488469928309</v>
      </c>
      <c r="N490" s="6"/>
      <c r="O490" s="7">
        <f t="shared" si="94"/>
        <v>18.374592785196651</v>
      </c>
      <c r="P490" s="7"/>
      <c r="Q490" s="43">
        <f t="shared" si="95"/>
        <v>4.4360278841051648E-2</v>
      </c>
      <c r="R490" s="21">
        <f t="shared" si="105"/>
        <v>1.0031142333635612</v>
      </c>
      <c r="S490" s="21">
        <f t="shared" si="106"/>
        <v>7.1694534743295701</v>
      </c>
      <c r="T490" s="36">
        <f t="shared" si="96"/>
        <v>-3.960930937600271E-2</v>
      </c>
      <c r="U490" s="36">
        <f t="shared" si="97"/>
        <v>-3.6089686175194036E-2</v>
      </c>
      <c r="V490" s="36">
        <f t="shared" si="98"/>
        <v>-3.5196232008086747E-3</v>
      </c>
      <c r="Y490" s="34"/>
      <c r="Z490" s="34"/>
    </row>
    <row r="491" spans="1:26" x14ac:dyDescent="0.2">
      <c r="A491" s="1">
        <v>1911.03</v>
      </c>
      <c r="B491" s="58">
        <v>9.32</v>
      </c>
      <c r="C491" s="4">
        <v>0.47</v>
      </c>
      <c r="D491" s="11">
        <v>0.69499999999999995</v>
      </c>
      <c r="E491" s="11">
        <v>9.0388396689999997</v>
      </c>
      <c r="F491" s="4">
        <f t="shared" si="103"/>
        <v>1911.2083333332969</v>
      </c>
      <c r="G491" s="21">
        <f>G489*10/12+G501*2/12</f>
        <v>3.9849999999999999</v>
      </c>
      <c r="H491" s="4">
        <f t="shared" si="99"/>
        <v>325.50875861763234</v>
      </c>
      <c r="I491" s="4">
        <f t="shared" si="100"/>
        <v>16.415141260760429</v>
      </c>
      <c r="J491" s="30">
        <f t="shared" si="104"/>
        <v>2412.913372637332</v>
      </c>
      <c r="K491" s="4">
        <f t="shared" si="101"/>
        <v>24.273453566443614</v>
      </c>
      <c r="L491" s="30">
        <f t="shared" si="102"/>
        <v>179.93291780932893</v>
      </c>
      <c r="M491" s="14">
        <f t="shared" si="93"/>
        <v>14.370623221979539</v>
      </c>
      <c r="N491" s="6"/>
      <c r="O491" s="7">
        <f t="shared" si="94"/>
        <v>17.944211955514461</v>
      </c>
      <c r="P491" s="7"/>
      <c r="Q491" s="43">
        <f t="shared" si="95"/>
        <v>4.7069976401038285E-2</v>
      </c>
      <c r="R491" s="21">
        <f t="shared" si="105"/>
        <v>1.0031163405178931</v>
      </c>
      <c r="S491" s="21">
        <f t="shared" si="106"/>
        <v>7.1160622680957433</v>
      </c>
      <c r="T491" s="36">
        <f t="shared" si="96"/>
        <v>-3.9248597113910266E-2</v>
      </c>
      <c r="U491" s="36">
        <f t="shared" si="97"/>
        <v>-3.3945796918963711E-2</v>
      </c>
      <c r="V491" s="36">
        <f t="shared" si="98"/>
        <v>-5.3028001949465553E-3</v>
      </c>
      <c r="Y491" s="34"/>
      <c r="Z491" s="34"/>
    </row>
    <row r="492" spans="1:26" x14ac:dyDescent="0.2">
      <c r="A492" s="1">
        <v>1911.04</v>
      </c>
      <c r="B492" s="58">
        <v>9.2799999999999994</v>
      </c>
      <c r="C492" s="4">
        <v>0.47</v>
      </c>
      <c r="D492" s="11">
        <v>0.68330000000000002</v>
      </c>
      <c r="E492" s="11">
        <v>8.7534247930000006</v>
      </c>
      <c r="F492" s="4">
        <f t="shared" si="103"/>
        <v>1911.2916666666301</v>
      </c>
      <c r="G492" s="21">
        <f>G489*9/12+G501*3/12</f>
        <v>3.9874999999999998</v>
      </c>
      <c r="H492" s="4">
        <f t="shared" si="99"/>
        <v>334.67973841995632</v>
      </c>
      <c r="I492" s="4">
        <f t="shared" si="100"/>
        <v>16.95037468290727</v>
      </c>
      <c r="J492" s="30">
        <f t="shared" si="104"/>
        <v>2491.3662394428165</v>
      </c>
      <c r="K492" s="4">
        <f t="shared" si="101"/>
        <v>24.642959618788382</v>
      </c>
      <c r="L492" s="30">
        <f t="shared" si="102"/>
        <v>183.44294735035308</v>
      </c>
      <c r="M492" s="14">
        <f t="shared" si="93"/>
        <v>14.75293542032936</v>
      </c>
      <c r="N492" s="6"/>
      <c r="O492" s="7">
        <f t="shared" si="94"/>
        <v>18.430686396998254</v>
      </c>
      <c r="P492" s="7"/>
      <c r="Q492" s="43">
        <f t="shared" si="95"/>
        <v>4.3259160708309798E-2</v>
      </c>
      <c r="R492" s="21">
        <f t="shared" si="105"/>
        <v>1.0031184476683683</v>
      </c>
      <c r="S492" s="21">
        <f t="shared" si="106"/>
        <v>7.3709883173317348</v>
      </c>
      <c r="T492" s="36">
        <f t="shared" si="96"/>
        <v>-4.0278429128642657E-2</v>
      </c>
      <c r="U492" s="36">
        <f t="shared" si="97"/>
        <v>-3.5389425301738942E-2</v>
      </c>
      <c r="V492" s="36">
        <f t="shared" si="98"/>
        <v>-4.889003826903715E-3</v>
      </c>
      <c r="Y492" s="34"/>
      <c r="Z492" s="34"/>
    </row>
    <row r="493" spans="1:26" x14ac:dyDescent="0.2">
      <c r="A493" s="1">
        <v>1911.05</v>
      </c>
      <c r="B493" s="58">
        <v>9.48</v>
      </c>
      <c r="C493" s="4">
        <v>0.47</v>
      </c>
      <c r="D493" s="11">
        <v>0.67169999999999996</v>
      </c>
      <c r="E493" s="11">
        <v>8.7534247930000006</v>
      </c>
      <c r="F493" s="4">
        <f t="shared" si="103"/>
        <v>1911.3749999999634</v>
      </c>
      <c r="G493" s="21">
        <f>G489*8/12+G501*4/12</f>
        <v>3.99</v>
      </c>
      <c r="H493" s="4">
        <f t="shared" si="99"/>
        <v>341.89266381693818</v>
      </c>
      <c r="I493" s="4">
        <f t="shared" si="100"/>
        <v>16.95037468290727</v>
      </c>
      <c r="J493" s="30">
        <f t="shared" si="104"/>
        <v>2555.5744031209861</v>
      </c>
      <c r="K493" s="4">
        <f t="shared" si="101"/>
        <v>24.224609945763433</v>
      </c>
      <c r="L493" s="30">
        <f t="shared" si="102"/>
        <v>181.07376862619896</v>
      </c>
      <c r="M493" s="14">
        <f t="shared" si="93"/>
        <v>15.047660591685043</v>
      </c>
      <c r="N493" s="6"/>
      <c r="O493" s="7">
        <f t="shared" si="94"/>
        <v>18.805342832580799</v>
      </c>
      <c r="P493" s="7"/>
      <c r="Q493" s="43">
        <f t="shared" si="95"/>
        <v>4.1906552892054874E-2</v>
      </c>
      <c r="R493" s="21">
        <f t="shared" si="105"/>
        <v>1.0031205548149882</v>
      </c>
      <c r="S493" s="21">
        <f t="shared" si="106"/>
        <v>7.3939743586634883</v>
      </c>
      <c r="T493" s="36">
        <f t="shared" si="96"/>
        <v>-3.7149546920214549E-2</v>
      </c>
      <c r="U493" s="36">
        <f t="shared" si="97"/>
        <v>-3.264137087186314E-2</v>
      </c>
      <c r="V493" s="36">
        <f t="shared" si="98"/>
        <v>-4.5081760483514088E-3</v>
      </c>
      <c r="Y493" s="34"/>
      <c r="Z493" s="34"/>
    </row>
    <row r="494" spans="1:26" x14ac:dyDescent="0.2">
      <c r="A494" s="1">
        <v>1911.06</v>
      </c>
      <c r="B494" s="58">
        <v>9.67</v>
      </c>
      <c r="C494" s="4">
        <v>0.47</v>
      </c>
      <c r="D494" s="11">
        <v>0.66</v>
      </c>
      <c r="E494" s="11">
        <v>8.7534247930000006</v>
      </c>
      <c r="F494" s="4">
        <f t="shared" si="103"/>
        <v>1911.4583333332967</v>
      </c>
      <c r="G494" s="21">
        <f>G489*7/12+G501*5/12</f>
        <v>3.9924999999999997</v>
      </c>
      <c r="H494" s="4">
        <f t="shared" si="99"/>
        <v>348.74494294407089</v>
      </c>
      <c r="I494" s="4">
        <f t="shared" si="100"/>
        <v>16.95037468290727</v>
      </c>
      <c r="J494" s="30">
        <f t="shared" si="104"/>
        <v>2617.3520895536749</v>
      </c>
      <c r="K494" s="4">
        <f t="shared" si="101"/>
        <v>23.802653810039999</v>
      </c>
      <c r="L494" s="30">
        <f t="shared" si="102"/>
        <v>178.64037012465619</v>
      </c>
      <c r="M494" s="14">
        <f t="shared" si="93"/>
        <v>15.328355684719286</v>
      </c>
      <c r="N494" s="6"/>
      <c r="O494" s="7">
        <f t="shared" si="94"/>
        <v>19.161771874042564</v>
      </c>
      <c r="P494" s="7"/>
      <c r="Q494" s="43">
        <f t="shared" si="95"/>
        <v>4.0664609815320142E-2</v>
      </c>
      <c r="R494" s="21">
        <f t="shared" si="105"/>
        <v>1.0031226619577531</v>
      </c>
      <c r="S494" s="21">
        <f t="shared" si="106"/>
        <v>7.4170476609503142</v>
      </c>
      <c r="T494" s="36">
        <f t="shared" si="96"/>
        <v>-4.6302102945966483E-2</v>
      </c>
      <c r="U494" s="36">
        <f t="shared" si="97"/>
        <v>-3.1506404362893425E-2</v>
      </c>
      <c r="V494" s="36">
        <f t="shared" si="98"/>
        <v>-1.4795698583073058E-2</v>
      </c>
      <c r="Y494" s="34"/>
      <c r="Z494" s="34"/>
    </row>
    <row r="495" spans="1:26" x14ac:dyDescent="0.2">
      <c r="A495" s="1">
        <v>1911.07</v>
      </c>
      <c r="B495" s="58">
        <v>9.6300000000000008</v>
      </c>
      <c r="C495" s="4">
        <v>0.47</v>
      </c>
      <c r="D495" s="11">
        <v>0.64829999999999999</v>
      </c>
      <c r="E495" s="11">
        <v>8.8485090910000004</v>
      </c>
      <c r="F495" s="4">
        <f t="shared" si="103"/>
        <v>1911.5416666666299</v>
      </c>
      <c r="G495" s="21">
        <f>G489*6/12+G501*6/12</f>
        <v>3.9950000000000001</v>
      </c>
      <c r="H495" s="4">
        <f t="shared" si="99"/>
        <v>343.5703166188905</v>
      </c>
      <c r="I495" s="4">
        <f t="shared" si="100"/>
        <v>16.768229367692474</v>
      </c>
      <c r="J495" s="30">
        <f t="shared" si="104"/>
        <v>2589.0034184773112</v>
      </c>
      <c r="K495" s="4">
        <f t="shared" si="101"/>
        <v>23.1294534022873</v>
      </c>
      <c r="L495" s="30">
        <f t="shared" si="102"/>
        <v>174.29396845263145</v>
      </c>
      <c r="M495" s="14">
        <f t="shared" si="93"/>
        <v>15.083110578700275</v>
      </c>
      <c r="N495" s="6"/>
      <c r="O495" s="7">
        <f t="shared" si="94"/>
        <v>18.861627429791668</v>
      </c>
      <c r="P495" s="7"/>
      <c r="Q495" s="43">
        <f t="shared" si="95"/>
        <v>4.1520123743290976E-2</v>
      </c>
      <c r="R495" s="21">
        <f t="shared" si="105"/>
        <v>1.003124769096664</v>
      </c>
      <c r="S495" s="21">
        <f t="shared" si="106"/>
        <v>7.3602576092566814</v>
      </c>
      <c r="T495" s="36">
        <f t="shared" si="96"/>
        <v>-4.5511796698328943E-2</v>
      </c>
      <c r="U495" s="36">
        <f t="shared" si="97"/>
        <v>-3.0425216669317967E-2</v>
      </c>
      <c r="V495" s="36">
        <f t="shared" si="98"/>
        <v>-1.5086580029010976E-2</v>
      </c>
      <c r="Y495" s="34"/>
      <c r="Z495" s="34"/>
    </row>
    <row r="496" spans="1:26" x14ac:dyDescent="0.2">
      <c r="A496" s="1">
        <v>1911.08</v>
      </c>
      <c r="B496" s="58">
        <v>9.17</v>
      </c>
      <c r="C496" s="4">
        <v>0.47</v>
      </c>
      <c r="D496" s="11">
        <v>0.63670000000000004</v>
      </c>
      <c r="E496" s="11">
        <v>9.1340049590000003</v>
      </c>
      <c r="F496" s="4">
        <f t="shared" si="103"/>
        <v>1911.6249999999632</v>
      </c>
      <c r="G496" s="21">
        <f>G489*5/12+G501*7/12</f>
        <v>3.9975000000000001</v>
      </c>
      <c r="H496" s="4">
        <f t="shared" si="99"/>
        <v>316.93305871786322</v>
      </c>
      <c r="I496" s="4">
        <f t="shared" si="100"/>
        <v>16.244115332322323</v>
      </c>
      <c r="J496" s="30">
        <f t="shared" si="104"/>
        <v>2398.4768331239766</v>
      </c>
      <c r="K496" s="4">
        <f t="shared" si="101"/>
        <v>22.005591983169413</v>
      </c>
      <c r="L496" s="30">
        <f t="shared" si="102"/>
        <v>166.53328240458407</v>
      </c>
      <c r="M496" s="14">
        <f t="shared" si="93"/>
        <v>13.89979066565445</v>
      </c>
      <c r="N496" s="6"/>
      <c r="O496" s="7">
        <f t="shared" si="94"/>
        <v>17.392599372771901</v>
      </c>
      <c r="P496" s="7"/>
      <c r="Q496" s="43">
        <f t="shared" si="95"/>
        <v>4.9103896459398826E-2</v>
      </c>
      <c r="R496" s="21">
        <f t="shared" si="105"/>
        <v>1.0031268762317218</v>
      </c>
      <c r="S496" s="21">
        <f t="shared" si="106"/>
        <v>7.1524828873148145</v>
      </c>
      <c r="T496" s="36">
        <f t="shared" si="96"/>
        <v>-3.8782683468645662E-2</v>
      </c>
      <c r="U496" s="36">
        <f t="shared" si="97"/>
        <v>-2.6759746446060495E-2</v>
      </c>
      <c r="V496" s="36">
        <f t="shared" si="98"/>
        <v>-1.2022937022585167E-2</v>
      </c>
      <c r="Y496" s="34"/>
      <c r="Z496" s="34"/>
    </row>
    <row r="497" spans="1:26" x14ac:dyDescent="0.2">
      <c r="A497" s="1">
        <v>1911.09</v>
      </c>
      <c r="B497" s="58">
        <v>8.67</v>
      </c>
      <c r="C497" s="4">
        <v>0.47</v>
      </c>
      <c r="D497" s="11">
        <v>0.625</v>
      </c>
      <c r="E497" s="11">
        <v>9.229089256</v>
      </c>
      <c r="F497" s="4">
        <f t="shared" si="103"/>
        <v>1911.7083333332964</v>
      </c>
      <c r="G497" s="21">
        <f>G489*4/12+G501*8/12</f>
        <v>4</v>
      </c>
      <c r="H497" s="4">
        <f t="shared" si="99"/>
        <v>296.56486724522807</v>
      </c>
      <c r="I497" s="4">
        <f t="shared" si="100"/>
        <v>16.076757509256883</v>
      </c>
      <c r="J497" s="30">
        <f t="shared" si="104"/>
        <v>2254.473791300029</v>
      </c>
      <c r="K497" s="4">
        <f t="shared" si="101"/>
        <v>21.378666900607559</v>
      </c>
      <c r="L497" s="30">
        <f t="shared" si="102"/>
        <v>162.51973697376218</v>
      </c>
      <c r="M497" s="14">
        <f t="shared" si="93"/>
        <v>12.997953983252444</v>
      </c>
      <c r="N497" s="6"/>
      <c r="O497" s="7">
        <f t="shared" si="94"/>
        <v>16.27997035927315</v>
      </c>
      <c r="P497" s="7"/>
      <c r="Q497" s="43">
        <f t="shared" si="95"/>
        <v>5.3875847855920804E-2</v>
      </c>
      <c r="R497" s="21">
        <f t="shared" si="105"/>
        <v>1.0031289833629269</v>
      </c>
      <c r="S497" s="21">
        <f t="shared" si="106"/>
        <v>7.1009276987209171</v>
      </c>
      <c r="T497" s="36">
        <f t="shared" si="96"/>
        <v>-2.8760687778725758E-2</v>
      </c>
      <c r="U497" s="36">
        <f t="shared" si="97"/>
        <v>-2.4064280389012316E-2</v>
      </c>
      <c r="V497" s="36">
        <f t="shared" si="98"/>
        <v>-4.6964073897134417E-3</v>
      </c>
      <c r="Y497" s="34"/>
      <c r="Z497" s="34"/>
    </row>
    <row r="498" spans="1:26" x14ac:dyDescent="0.2">
      <c r="A498" s="1">
        <v>1911.1</v>
      </c>
      <c r="B498" s="58">
        <v>8.7200000000000006</v>
      </c>
      <c r="C498" s="4">
        <v>0.47</v>
      </c>
      <c r="D498" s="11">
        <v>0.61329999999999996</v>
      </c>
      <c r="E498" s="11">
        <v>9.229089256</v>
      </c>
      <c r="F498" s="4">
        <f t="shared" si="103"/>
        <v>1911.7916666666297</v>
      </c>
      <c r="G498" s="21">
        <f>G489*3/12+G501*9/12</f>
        <v>4.0024999999999995</v>
      </c>
      <c r="H498" s="4">
        <f t="shared" si="99"/>
        <v>298.27516059727668</v>
      </c>
      <c r="I498" s="4">
        <f t="shared" si="100"/>
        <v>16.076757509256883</v>
      </c>
      <c r="J498" s="30">
        <f t="shared" si="104"/>
        <v>2277.6599404416193</v>
      </c>
      <c r="K498" s="4">
        <f t="shared" si="101"/>
        <v>20.978458256228183</v>
      </c>
      <c r="L498" s="30">
        <f t="shared" si="102"/>
        <v>160.19367448083082</v>
      </c>
      <c r="M498" s="14">
        <f t="shared" si="93"/>
        <v>13.066472850619197</v>
      </c>
      <c r="N498" s="6"/>
      <c r="O498" s="7">
        <f t="shared" si="94"/>
        <v>16.382298462120698</v>
      </c>
      <c r="P498" s="7"/>
      <c r="Q498" s="43">
        <f t="shared" si="95"/>
        <v>5.344740984881332E-2</v>
      </c>
      <c r="R498" s="21">
        <f t="shared" si="105"/>
        <v>1.0031310904902799</v>
      </c>
      <c r="S498" s="21">
        <f t="shared" si="106"/>
        <v>7.1231463833515605</v>
      </c>
      <c r="T498" s="36">
        <f t="shared" si="96"/>
        <v>-2.7876494527275919E-2</v>
      </c>
      <c r="U498" s="36">
        <f t="shared" si="97"/>
        <v>-2.3488603821643195E-2</v>
      </c>
      <c r="V498" s="36">
        <f t="shared" si="98"/>
        <v>-4.3878907056327243E-3</v>
      </c>
      <c r="Y498" s="34"/>
      <c r="Z498" s="34"/>
    </row>
    <row r="499" spans="1:26" x14ac:dyDescent="0.2">
      <c r="A499" s="1">
        <v>1911.11</v>
      </c>
      <c r="B499" s="58">
        <v>9.07</v>
      </c>
      <c r="C499" s="4">
        <v>0.47</v>
      </c>
      <c r="D499" s="11">
        <v>0.60170000000000001</v>
      </c>
      <c r="E499" s="11">
        <v>9.1340049590000003</v>
      </c>
      <c r="F499" s="4">
        <f t="shared" si="103"/>
        <v>1911.8749999999629</v>
      </c>
      <c r="G499" s="21">
        <f>G489*2/12+G501*10/12</f>
        <v>4.0049999999999999</v>
      </c>
      <c r="H499" s="4">
        <f t="shared" si="99"/>
        <v>313.4768639663053</v>
      </c>
      <c r="I499" s="4">
        <f t="shared" si="100"/>
        <v>16.244115332322323</v>
      </c>
      <c r="J499" s="30">
        <f t="shared" si="104"/>
        <v>2404.0785297221837</v>
      </c>
      <c r="K499" s="4">
        <f t="shared" si="101"/>
        <v>20.795923820124131</v>
      </c>
      <c r="L499" s="30">
        <f t="shared" si="102"/>
        <v>159.48556244033492</v>
      </c>
      <c r="M499" s="14">
        <f t="shared" si="93"/>
        <v>13.727997586413098</v>
      </c>
      <c r="N499" s="6"/>
      <c r="O499" s="7">
        <f t="shared" si="94"/>
        <v>17.22646715336683</v>
      </c>
      <c r="P499" s="7"/>
      <c r="Q499" s="43">
        <f t="shared" si="95"/>
        <v>4.7451194942915192E-2</v>
      </c>
      <c r="R499" s="21">
        <f t="shared" si="105"/>
        <v>1.0031331976137821</v>
      </c>
      <c r="S499" s="21">
        <f t="shared" si="106"/>
        <v>7.219833186184121</v>
      </c>
      <c r="T499" s="36">
        <f t="shared" si="96"/>
        <v>-2.6951141017772962E-2</v>
      </c>
      <c r="U499" s="36">
        <f t="shared" si="97"/>
        <v>-2.3368393912026275E-2</v>
      </c>
      <c r="V499" s="36">
        <f t="shared" si="98"/>
        <v>-3.5827471057466864E-3</v>
      </c>
      <c r="Y499" s="34"/>
      <c r="Z499" s="34"/>
    </row>
    <row r="500" spans="1:26" x14ac:dyDescent="0.2">
      <c r="A500" s="1">
        <v>1911.12</v>
      </c>
      <c r="B500" s="58">
        <v>9.11</v>
      </c>
      <c r="C500" s="4">
        <v>0.47</v>
      </c>
      <c r="D500" s="11">
        <v>0.59</v>
      </c>
      <c r="E500" s="11">
        <v>9.0388396689999997</v>
      </c>
      <c r="F500" s="4">
        <f t="shared" si="103"/>
        <v>1911.9583333332962</v>
      </c>
      <c r="G500" s="21">
        <f>G489*1/12+G501*11/12</f>
        <v>4.0075000000000003</v>
      </c>
      <c r="H500" s="4">
        <f t="shared" si="99"/>
        <v>318.17433379899467</v>
      </c>
      <c r="I500" s="4">
        <f t="shared" si="100"/>
        <v>16.415141260760429</v>
      </c>
      <c r="J500" s="30">
        <f t="shared" si="104"/>
        <v>2450.5945423338812</v>
      </c>
      <c r="K500" s="4">
        <f t="shared" si="101"/>
        <v>20.606241157124796</v>
      </c>
      <c r="L500" s="30">
        <f t="shared" si="102"/>
        <v>158.71029417969157</v>
      </c>
      <c r="M500" s="14">
        <f t="shared" si="93"/>
        <v>13.929258419578241</v>
      </c>
      <c r="N500" s="6"/>
      <c r="O500" s="7">
        <f t="shared" si="94"/>
        <v>17.49407644299604</v>
      </c>
      <c r="P500" s="7"/>
      <c r="Q500" s="43">
        <f t="shared" si="95"/>
        <v>4.4098435429173535E-2</v>
      </c>
      <c r="R500" s="21">
        <f t="shared" si="105"/>
        <v>1.0031353047334335</v>
      </c>
      <c r="S500" s="21">
        <f t="shared" si="106"/>
        <v>7.3187064239899442</v>
      </c>
      <c r="T500" s="36">
        <f t="shared" si="96"/>
        <v>-2.4356634205700001E-2</v>
      </c>
      <c r="U500" s="36">
        <f t="shared" si="97"/>
        <v>-2.3260362364417753E-2</v>
      </c>
      <c r="V500" s="36">
        <f t="shared" si="98"/>
        <v>-1.0962718412822481E-3</v>
      </c>
      <c r="Y500" s="34"/>
      <c r="Z500" s="34"/>
    </row>
    <row r="501" spans="1:26" x14ac:dyDescent="0.2">
      <c r="A501" s="1">
        <v>1912.01</v>
      </c>
      <c r="B501" s="58">
        <v>9.1199999999999992</v>
      </c>
      <c r="C501" s="4">
        <v>0.4708</v>
      </c>
      <c r="D501" s="11">
        <v>0.59919999999999995</v>
      </c>
      <c r="E501" s="11">
        <v>9.1340049590000003</v>
      </c>
      <c r="F501" s="4">
        <f t="shared" si="103"/>
        <v>1912.0416666666295</v>
      </c>
      <c r="G501" s="21">
        <v>4.01</v>
      </c>
      <c r="H501" s="4">
        <f t="shared" si="99"/>
        <v>315.20496134208423</v>
      </c>
      <c r="I501" s="4">
        <f t="shared" si="100"/>
        <v>16.271764890334786</v>
      </c>
      <c r="J501" s="30">
        <f t="shared" si="104"/>
        <v>2438.1681165324853</v>
      </c>
      <c r="K501" s="4">
        <f t="shared" si="101"/>
        <v>20.709518951335181</v>
      </c>
      <c r="L501" s="30">
        <f t="shared" si="102"/>
        <v>160.19192274410801</v>
      </c>
      <c r="M501" s="14">
        <f t="shared" si="93"/>
        <v>13.794952631845828</v>
      </c>
      <c r="N501" s="6"/>
      <c r="O501" s="7">
        <f t="shared" si="94"/>
        <v>17.34076614648027</v>
      </c>
      <c r="P501" s="7"/>
      <c r="Q501" s="43">
        <f t="shared" si="95"/>
        <v>4.7047640823835585E-2</v>
      </c>
      <c r="R501" s="21">
        <f t="shared" si="105"/>
        <v>1.0003506907546551</v>
      </c>
      <c r="S501" s="21">
        <f t="shared" si="106"/>
        <v>7.2651616517011313</v>
      </c>
      <c r="T501" s="36">
        <f t="shared" si="96"/>
        <v>-2.1191134802391542E-2</v>
      </c>
      <c r="U501" s="36">
        <f t="shared" si="97"/>
        <v>-1.9380715036719343E-2</v>
      </c>
      <c r="V501" s="36">
        <f t="shared" si="98"/>
        <v>-1.8104197656721999E-3</v>
      </c>
      <c r="Y501" s="34"/>
      <c r="Z501" s="34"/>
    </row>
    <row r="502" spans="1:26" x14ac:dyDescent="0.2">
      <c r="A502" s="1">
        <v>1912.02</v>
      </c>
      <c r="B502" s="58">
        <v>9.0399999999999991</v>
      </c>
      <c r="C502" s="4">
        <v>0.47170000000000001</v>
      </c>
      <c r="D502" s="11">
        <v>0.60829999999999995</v>
      </c>
      <c r="E502" s="11">
        <v>9.229089256</v>
      </c>
      <c r="F502" s="4">
        <f t="shared" si="103"/>
        <v>1912.1249999999627</v>
      </c>
      <c r="G502" s="21">
        <f>G501*11/12+G513*1/12</f>
        <v>4.0466666666666669</v>
      </c>
      <c r="H502" s="4">
        <f t="shared" si="99"/>
        <v>309.22103805038773</v>
      </c>
      <c r="I502" s="4">
        <f t="shared" si="100"/>
        <v>16.134907483226538</v>
      </c>
      <c r="J502" s="30">
        <f t="shared" si="104"/>
        <v>2402.2819124648381</v>
      </c>
      <c r="K502" s="4">
        <f t="shared" si="101"/>
        <v>20.807428921023323</v>
      </c>
      <c r="L502" s="30">
        <f t="shared" si="102"/>
        <v>161.64912470711957</v>
      </c>
      <c r="M502" s="14">
        <f t="shared" si="93"/>
        <v>13.5316343696866</v>
      </c>
      <c r="N502" s="6"/>
      <c r="O502" s="7">
        <f t="shared" si="94"/>
        <v>17.024470442136405</v>
      </c>
      <c r="P502" s="7"/>
      <c r="Q502" s="43">
        <f t="shared" si="95"/>
        <v>4.914293070284783E-2</v>
      </c>
      <c r="R502" s="21">
        <f t="shared" si="105"/>
        <v>1.0003863444173371</v>
      </c>
      <c r="S502" s="21">
        <f t="shared" si="106"/>
        <v>7.192832635983704</v>
      </c>
      <c r="T502" s="36">
        <f t="shared" si="96"/>
        <v>-1.7098368530148678E-2</v>
      </c>
      <c r="U502" s="36">
        <f t="shared" si="97"/>
        <v>-1.8087330716241246E-2</v>
      </c>
      <c r="V502" s="36">
        <f t="shared" si="98"/>
        <v>9.8896218609256792E-4</v>
      </c>
      <c r="Y502" s="34"/>
      <c r="Z502" s="34"/>
    </row>
    <row r="503" spans="1:26" x14ac:dyDescent="0.2">
      <c r="A503" s="1">
        <v>1912.03</v>
      </c>
      <c r="B503" s="58">
        <v>9.3000000000000007</v>
      </c>
      <c r="C503" s="4">
        <v>0.47249999999999998</v>
      </c>
      <c r="D503" s="11">
        <v>0.61750000000000005</v>
      </c>
      <c r="E503" s="11">
        <v>9.4194198349999994</v>
      </c>
      <c r="F503" s="4">
        <f t="shared" si="103"/>
        <v>1912.208333333296</v>
      </c>
      <c r="G503" s="21">
        <f>G501*10/12+G513*2/12</f>
        <v>4.083333333333333</v>
      </c>
      <c r="H503" s="4">
        <f t="shared" si="99"/>
        <v>311.686680435558</v>
      </c>
      <c r="I503" s="4">
        <f t="shared" si="100"/>
        <v>15.835694247935603</v>
      </c>
      <c r="J503" s="30">
        <f t="shared" si="104"/>
        <v>2431.689090957917</v>
      </c>
      <c r="K503" s="4">
        <f t="shared" si="101"/>
        <v>20.69532528698463</v>
      </c>
      <c r="L503" s="30">
        <f t="shared" si="102"/>
        <v>161.4589262007004</v>
      </c>
      <c r="M503" s="14">
        <f t="shared" si="93"/>
        <v>13.639769173944176</v>
      </c>
      <c r="N503" s="6"/>
      <c r="O503" s="7">
        <f t="shared" si="94"/>
        <v>17.17251377704374</v>
      </c>
      <c r="P503" s="7"/>
      <c r="Q503" s="43">
        <f t="shared" si="95"/>
        <v>5.0265881303448667E-2</v>
      </c>
      <c r="R503" s="21">
        <f t="shared" si="105"/>
        <v>1.0004219860003025</v>
      </c>
      <c r="S503" s="21">
        <f t="shared" si="106"/>
        <v>7.0502156586546949</v>
      </c>
      <c r="T503" s="36">
        <f t="shared" si="96"/>
        <v>-1.2995211417227148E-2</v>
      </c>
      <c r="U503" s="36">
        <f t="shared" si="97"/>
        <v>-1.4633648542101474E-2</v>
      </c>
      <c r="V503" s="36">
        <f t="shared" si="98"/>
        <v>1.6384371248743257E-3</v>
      </c>
      <c r="Y503" s="34"/>
      <c r="Z503" s="34"/>
    </row>
    <row r="504" spans="1:26" x14ac:dyDescent="0.2">
      <c r="A504" s="1">
        <v>1912.04</v>
      </c>
      <c r="B504" s="58">
        <v>9.59</v>
      </c>
      <c r="C504" s="4">
        <v>0.4733</v>
      </c>
      <c r="D504" s="11">
        <v>0.62670000000000003</v>
      </c>
      <c r="E504" s="11">
        <v>9.7048347110000002</v>
      </c>
      <c r="F504" s="4">
        <f t="shared" si="103"/>
        <v>1912.2916666666292</v>
      </c>
      <c r="G504" s="21">
        <f>G501*9/12+G513*3/12</f>
        <v>4.12</v>
      </c>
      <c r="H504" s="4">
        <f t="shared" si="99"/>
        <v>311.95353657785762</v>
      </c>
      <c r="I504" s="4">
        <f t="shared" si="100"/>
        <v>15.395996753107406</v>
      </c>
      <c r="J504" s="30">
        <f t="shared" si="104"/>
        <v>2443.7806170076174</v>
      </c>
      <c r="K504" s="4">
        <f t="shared" si="101"/>
        <v>20.385952176573866</v>
      </c>
      <c r="L504" s="30">
        <f t="shared" si="102"/>
        <v>159.69940695293784</v>
      </c>
      <c r="M504" s="14">
        <f t="shared" si="93"/>
        <v>13.654392690553237</v>
      </c>
      <c r="N504" s="6"/>
      <c r="O504" s="7">
        <f t="shared" si="94"/>
        <v>17.200337051440417</v>
      </c>
      <c r="P504" s="7"/>
      <c r="Q504" s="43">
        <f t="shared" si="95"/>
        <v>5.1641620629539017E-2</v>
      </c>
      <c r="R504" s="21">
        <f t="shared" si="105"/>
        <v>1.0004576155364637</v>
      </c>
      <c r="S504" s="21">
        <f t="shared" si="106"/>
        <v>6.8457595454299085</v>
      </c>
      <c r="T504" s="36">
        <f t="shared" si="96"/>
        <v>-7.1727380939491381E-3</v>
      </c>
      <c r="U504" s="36">
        <f t="shared" si="97"/>
        <v>-1.1414869605843148E-2</v>
      </c>
      <c r="V504" s="36">
        <f t="shared" si="98"/>
        <v>4.2421315118940095E-3</v>
      </c>
      <c r="Y504" s="34"/>
      <c r="Z504" s="34"/>
    </row>
    <row r="505" spans="1:26" x14ac:dyDescent="0.2">
      <c r="A505" s="1">
        <v>1912.05</v>
      </c>
      <c r="B505" s="58">
        <v>9.58</v>
      </c>
      <c r="C505" s="4">
        <v>0.47420000000000001</v>
      </c>
      <c r="D505" s="11">
        <v>0.63580000000000003</v>
      </c>
      <c r="E505" s="11">
        <v>9.7048347110000002</v>
      </c>
      <c r="F505" s="4">
        <f t="shared" si="103"/>
        <v>1912.3749999999625</v>
      </c>
      <c r="G505" s="21">
        <f>G501*8/12+G513*4/12</f>
        <v>4.1566666666666663</v>
      </c>
      <c r="H505" s="4">
        <f t="shared" si="99"/>
        <v>311.62824613304235</v>
      </c>
      <c r="I505" s="4">
        <f t="shared" si="100"/>
        <v>15.425272893140781</v>
      </c>
      <c r="J505" s="30">
        <f t="shared" si="104"/>
        <v>2451.3022288823486</v>
      </c>
      <c r="K505" s="4">
        <f t="shared" si="101"/>
        <v>20.681966481355772</v>
      </c>
      <c r="L505" s="30">
        <f t="shared" si="102"/>
        <v>162.68663435526065</v>
      </c>
      <c r="M505" s="14">
        <f t="shared" si="93"/>
        <v>13.645500685612372</v>
      </c>
      <c r="N505" s="6"/>
      <c r="O505" s="7">
        <f t="shared" si="94"/>
        <v>17.198878723155349</v>
      </c>
      <c r="P505" s="7"/>
      <c r="Q505" s="43">
        <f t="shared" si="95"/>
        <v>5.0116700725255377E-2</v>
      </c>
      <c r="R505" s="21">
        <f t="shared" si="105"/>
        <v>1.0004932330586358</v>
      </c>
      <c r="S505" s="21">
        <f t="shared" si="106"/>
        <v>6.8488922713567915</v>
      </c>
      <c r="T505" s="36">
        <f t="shared" si="96"/>
        <v>-3.2084820167707084E-3</v>
      </c>
      <c r="U505" s="36">
        <f t="shared" si="97"/>
        <v>-1.1144897810831833E-2</v>
      </c>
      <c r="V505" s="36">
        <f t="shared" si="98"/>
        <v>7.9364157940611246E-3</v>
      </c>
      <c r="Y505" s="34"/>
      <c r="Z505" s="34"/>
    </row>
    <row r="506" spans="1:26" x14ac:dyDescent="0.2">
      <c r="A506" s="1">
        <v>1912.06</v>
      </c>
      <c r="B506" s="58">
        <v>9.58</v>
      </c>
      <c r="C506" s="4">
        <v>0.47499999999999998</v>
      </c>
      <c r="D506" s="11">
        <v>0.64500000000000002</v>
      </c>
      <c r="E506" s="11">
        <v>9.6096694209999995</v>
      </c>
      <c r="F506" s="4">
        <f t="shared" si="103"/>
        <v>1912.4583333332957</v>
      </c>
      <c r="G506" s="21">
        <f>G501*7/12+G513*5/12</f>
        <v>4.1933333333333334</v>
      </c>
      <c r="H506" s="4">
        <f t="shared" si="99"/>
        <v>314.71432444814388</v>
      </c>
      <c r="I506" s="4">
        <f t="shared" si="100"/>
        <v>15.604311494036361</v>
      </c>
      <c r="J506" s="30">
        <f t="shared" si="104"/>
        <v>2485.8064319336841</v>
      </c>
      <c r="K506" s="4">
        <f t="shared" si="101"/>
        <v>21.189012449796746</v>
      </c>
      <c r="L506" s="30">
        <f t="shared" si="102"/>
        <v>167.36379421682949</v>
      </c>
      <c r="M506" s="14">
        <f t="shared" si="93"/>
        <v>13.78541740450253</v>
      </c>
      <c r="N506" s="6"/>
      <c r="O506" s="7">
        <f t="shared" si="94"/>
        <v>17.384332578345717</v>
      </c>
      <c r="P506" s="7"/>
      <c r="Q506" s="43">
        <f t="shared" si="95"/>
        <v>4.6814057743688242E-2</v>
      </c>
      <c r="R506" s="21">
        <f t="shared" si="105"/>
        <v>1.0005288385995368</v>
      </c>
      <c r="S506" s="21">
        <f t="shared" si="106"/>
        <v>6.9201289281175127</v>
      </c>
      <c r="T506" s="36">
        <f t="shared" si="96"/>
        <v>-5.0636770243509543E-3</v>
      </c>
      <c r="U506" s="36">
        <f t="shared" si="97"/>
        <v>-1.1852190205361546E-2</v>
      </c>
      <c r="V506" s="36">
        <f t="shared" si="98"/>
        <v>6.7885131810105914E-3</v>
      </c>
      <c r="Y506" s="34"/>
      <c r="Z506" s="34"/>
    </row>
    <row r="507" spans="1:26" x14ac:dyDescent="0.2">
      <c r="A507" s="1">
        <v>1912.07</v>
      </c>
      <c r="B507" s="58">
        <v>9.59</v>
      </c>
      <c r="C507" s="4">
        <v>0.4758</v>
      </c>
      <c r="D507" s="11">
        <v>0.6542</v>
      </c>
      <c r="E507" s="11">
        <v>9.6096694209999995</v>
      </c>
      <c r="F507" s="4">
        <f t="shared" si="103"/>
        <v>1912.541666666629</v>
      </c>
      <c r="G507" s="21">
        <f>G501*6/12+G513*6/12</f>
        <v>4.2300000000000004</v>
      </c>
      <c r="H507" s="4">
        <f t="shared" si="99"/>
        <v>315.04283626907096</v>
      </c>
      <c r="I507" s="4">
        <f t="shared" si="100"/>
        <v>15.630592439710528</v>
      </c>
      <c r="J507" s="30">
        <f t="shared" si="104"/>
        <v>2498.689551907119</v>
      </c>
      <c r="K507" s="4">
        <f t="shared" si="101"/>
        <v>21.491243325049659</v>
      </c>
      <c r="L507" s="30">
        <f t="shared" si="102"/>
        <v>170.45283679433132</v>
      </c>
      <c r="M507" s="14">
        <f t="shared" si="93"/>
        <v>13.802876645015784</v>
      </c>
      <c r="N507" s="6"/>
      <c r="O507" s="7">
        <f t="shared" si="94"/>
        <v>17.414315464952477</v>
      </c>
      <c r="P507" s="7"/>
      <c r="Q507" s="43">
        <f t="shared" si="95"/>
        <v>4.6355634792276848E-2</v>
      </c>
      <c r="R507" s="21">
        <f t="shared" si="105"/>
        <v>1.0005644321917888</v>
      </c>
      <c r="S507" s="21">
        <f t="shared" si="106"/>
        <v>6.9237885594084734</v>
      </c>
      <c r="T507" s="36">
        <f t="shared" si="96"/>
        <v>-4.9925314815402189E-3</v>
      </c>
      <c r="U507" s="36">
        <f t="shared" si="97"/>
        <v>-1.2178456771505752E-2</v>
      </c>
      <c r="V507" s="36">
        <f t="shared" si="98"/>
        <v>7.1859252899655335E-3</v>
      </c>
      <c r="Y507" s="34"/>
      <c r="Z507" s="34"/>
    </row>
    <row r="508" spans="1:26" x14ac:dyDescent="0.2">
      <c r="A508" s="1">
        <v>1912.08</v>
      </c>
      <c r="B508" s="58">
        <v>9.81</v>
      </c>
      <c r="C508" s="4">
        <v>0.47670000000000001</v>
      </c>
      <c r="D508" s="11">
        <v>0.6633</v>
      </c>
      <c r="E508" s="11">
        <v>9.7048347110000002</v>
      </c>
      <c r="F508" s="4">
        <f t="shared" si="103"/>
        <v>1912.6249999999623</v>
      </c>
      <c r="G508" s="21">
        <f>G501*5/12+G513*7/12</f>
        <v>4.2666666666666666</v>
      </c>
      <c r="H508" s="4">
        <f t="shared" si="99"/>
        <v>319.10992636379387</v>
      </c>
      <c r="I508" s="4">
        <f t="shared" si="100"/>
        <v>15.506595504344601</v>
      </c>
      <c r="J508" s="30">
        <f t="shared" si="104"/>
        <v>2541.1956537205506</v>
      </c>
      <c r="K508" s="4">
        <f t="shared" si="101"/>
        <v>21.576515204597804</v>
      </c>
      <c r="L508" s="30">
        <f t="shared" si="102"/>
        <v>171.82212814605924</v>
      </c>
      <c r="M508" s="14">
        <f t="shared" si="93"/>
        <v>13.984761763426272</v>
      </c>
      <c r="N508" s="6"/>
      <c r="O508" s="7">
        <f t="shared" si="94"/>
        <v>17.649150043747607</v>
      </c>
      <c r="P508" s="7"/>
      <c r="Q508" s="43">
        <f t="shared" si="95"/>
        <v>4.7238873758240686E-2</v>
      </c>
      <c r="R508" s="21">
        <f t="shared" si="105"/>
        <v>1.000600013867917</v>
      </c>
      <c r="S508" s="21">
        <f t="shared" si="106"/>
        <v>6.859763803849793</v>
      </c>
      <c r="T508" s="36">
        <f t="shared" si="96"/>
        <v>-1.3375699452522483E-3</v>
      </c>
      <c r="U508" s="36">
        <f t="shared" si="97"/>
        <v>-9.7585899235531626E-3</v>
      </c>
      <c r="V508" s="36">
        <f t="shared" si="98"/>
        <v>8.4210199783009143E-3</v>
      </c>
      <c r="Y508" s="34"/>
      <c r="Z508" s="34"/>
    </row>
    <row r="509" spans="1:26" x14ac:dyDescent="0.2">
      <c r="A509" s="1">
        <v>1912.09</v>
      </c>
      <c r="B509" s="58">
        <v>9.86</v>
      </c>
      <c r="C509" s="4">
        <v>0.47749999999999998</v>
      </c>
      <c r="D509" s="11">
        <v>0.67249999999999999</v>
      </c>
      <c r="E509" s="11">
        <v>9.8000000000000007</v>
      </c>
      <c r="F509" s="4">
        <f t="shared" si="103"/>
        <v>1912.7083333332955</v>
      </c>
      <c r="G509" s="21">
        <f>G501*4/12+G513*8/12</f>
        <v>4.3033333333333337</v>
      </c>
      <c r="H509" s="4">
        <f t="shared" si="99"/>
        <v>317.6217897959184</v>
      </c>
      <c r="I509" s="4">
        <f t="shared" si="100"/>
        <v>15.381785459183677</v>
      </c>
      <c r="J509" s="30">
        <f t="shared" si="104"/>
        <v>2539.5526389718175</v>
      </c>
      <c r="K509" s="4">
        <f t="shared" si="101"/>
        <v>21.663352295918372</v>
      </c>
      <c r="L509" s="30">
        <f t="shared" si="102"/>
        <v>173.20985291161739</v>
      </c>
      <c r="M509" s="14">
        <f t="shared" si="93"/>
        <v>13.926285001315872</v>
      </c>
      <c r="N509" s="6"/>
      <c r="O509" s="7">
        <f t="shared" si="94"/>
        <v>17.579229265969378</v>
      </c>
      <c r="P509" s="7"/>
      <c r="Q509" s="43">
        <f t="shared" si="95"/>
        <v>4.6975292586145051E-2</v>
      </c>
      <c r="R509" s="21">
        <f t="shared" si="105"/>
        <v>1.0006355836603513</v>
      </c>
      <c r="S509" s="21">
        <f t="shared" si="106"/>
        <v>6.7972263796340471</v>
      </c>
      <c r="T509" s="36">
        <f t="shared" si="96"/>
        <v>1.7557145178128675E-3</v>
      </c>
      <c r="U509" s="36">
        <f t="shared" si="97"/>
        <v>-8.5335596805291569E-3</v>
      </c>
      <c r="V509" s="36">
        <f t="shared" si="98"/>
        <v>1.0289274198342024E-2</v>
      </c>
      <c r="Y509" s="34"/>
      <c r="Z509" s="34"/>
    </row>
    <row r="510" spans="1:26" x14ac:dyDescent="0.2">
      <c r="A510" s="1">
        <v>1912.1</v>
      </c>
      <c r="B510" s="58">
        <v>9.84</v>
      </c>
      <c r="C510" s="4">
        <v>0.4783</v>
      </c>
      <c r="D510" s="11">
        <v>0.68169999999999997</v>
      </c>
      <c r="E510" s="11">
        <v>9.8000000000000007</v>
      </c>
      <c r="F510" s="4">
        <f t="shared" si="103"/>
        <v>1912.7916666666288</v>
      </c>
      <c r="G510" s="21">
        <f>G501*3/12+G513*9/12</f>
        <v>4.34</v>
      </c>
      <c r="H510" s="4">
        <f t="shared" si="99"/>
        <v>316.97752653061229</v>
      </c>
      <c r="I510" s="4">
        <f t="shared" si="100"/>
        <v>15.40755598979592</v>
      </c>
      <c r="J510" s="30">
        <f t="shared" si="104"/>
        <v>2544.6673735379686</v>
      </c>
      <c r="K510" s="4">
        <f t="shared" si="101"/>
        <v>21.959713397959188</v>
      </c>
      <c r="L510" s="30">
        <f t="shared" si="102"/>
        <v>176.2906248517107</v>
      </c>
      <c r="M510" s="14">
        <f t="shared" si="93"/>
        <v>13.905092701178464</v>
      </c>
      <c r="N510" s="6"/>
      <c r="O510" s="7">
        <f t="shared" si="94"/>
        <v>17.556109765014828</v>
      </c>
      <c r="P510" s="7"/>
      <c r="Q510" s="43">
        <f t="shared" si="95"/>
        <v>3.987384801686799E-2</v>
      </c>
      <c r="R510" s="21">
        <f t="shared" si="105"/>
        <v>1.000671141601426</v>
      </c>
      <c r="S510" s="21">
        <f t="shared" si="106"/>
        <v>6.8015465856566504</v>
      </c>
      <c r="T510" s="36">
        <f t="shared" si="96"/>
        <v>3.5927814022957971E-3</v>
      </c>
      <c r="U510" s="36">
        <f t="shared" si="97"/>
        <v>-8.8737870377096906E-3</v>
      </c>
      <c r="V510" s="36">
        <f t="shared" si="98"/>
        <v>1.2466568440005488E-2</v>
      </c>
      <c r="Y510" s="34"/>
      <c r="Z510" s="34"/>
    </row>
    <row r="511" spans="1:26" x14ac:dyDescent="0.2">
      <c r="A511" s="1">
        <v>1912.11</v>
      </c>
      <c r="B511" s="58">
        <v>9.73</v>
      </c>
      <c r="C511" s="4">
        <v>0.47920000000000001</v>
      </c>
      <c r="D511" s="11">
        <v>0.69079999999999997</v>
      </c>
      <c r="E511" s="11">
        <v>9.8000000000000007</v>
      </c>
      <c r="F511" s="4">
        <f t="shared" si="103"/>
        <v>1912.874999999962</v>
      </c>
      <c r="G511" s="21">
        <f>G501*2/12+G513*10/12</f>
        <v>4.3766666666666669</v>
      </c>
      <c r="H511" s="4">
        <f t="shared" si="99"/>
        <v>313.43407857142864</v>
      </c>
      <c r="I511" s="4">
        <f t="shared" si="100"/>
        <v>15.436547836734697</v>
      </c>
      <c r="J511" s="30">
        <f t="shared" si="104"/>
        <v>2526.5478246925186</v>
      </c>
      <c r="K511" s="4">
        <f t="shared" si="101"/>
        <v>22.252853183673473</v>
      </c>
      <c r="L511" s="30">
        <f t="shared" si="102"/>
        <v>179.37710558043079</v>
      </c>
      <c r="M511" s="14">
        <f t="shared" si="93"/>
        <v>13.74954101860653</v>
      </c>
      <c r="N511" s="6"/>
      <c r="O511" s="7">
        <f t="shared" si="94"/>
        <v>17.36510994547768</v>
      </c>
      <c r="P511" s="7"/>
      <c r="Q511" s="43">
        <f t="shared" si="95"/>
        <v>4.367991882974321E-2</v>
      </c>
      <c r="R511" s="21">
        <f t="shared" si="105"/>
        <v>1.0007066877233795</v>
      </c>
      <c r="S511" s="21">
        <f t="shared" si="106"/>
        <v>6.8061113865243215</v>
      </c>
      <c r="T511" s="36">
        <f t="shared" si="96"/>
        <v>-9.1304886212983938E-4</v>
      </c>
      <c r="U511" s="36">
        <f t="shared" si="97"/>
        <v>-9.2134450088283693E-3</v>
      </c>
      <c r="V511" s="36">
        <f t="shared" si="98"/>
        <v>8.3003961466985299E-3</v>
      </c>
      <c r="Y511" s="34"/>
      <c r="Z511" s="34"/>
    </row>
    <row r="512" spans="1:26" x14ac:dyDescent="0.2">
      <c r="A512" s="1">
        <v>1912.12</v>
      </c>
      <c r="B512" s="58">
        <v>9.3800000000000008</v>
      </c>
      <c r="C512" s="4">
        <v>0.48</v>
      </c>
      <c r="D512" s="11">
        <v>0.7</v>
      </c>
      <c r="E512" s="11">
        <v>9.7048347110000002</v>
      </c>
      <c r="F512" s="4">
        <f t="shared" si="103"/>
        <v>1912.9583333332953</v>
      </c>
      <c r="G512" s="21">
        <f>G501*1/12+G513*11/12</f>
        <v>4.4133333333333331</v>
      </c>
      <c r="H512" s="4">
        <f t="shared" si="99"/>
        <v>305.12243723673669</v>
      </c>
      <c r="I512" s="4">
        <f t="shared" si="100"/>
        <v>15.613941351133644</v>
      </c>
      <c r="J512" s="30">
        <f t="shared" si="104"/>
        <v>2470.0373394525141</v>
      </c>
      <c r="K512" s="4">
        <f t="shared" si="101"/>
        <v>22.770331137069896</v>
      </c>
      <c r="L512" s="30">
        <f t="shared" si="102"/>
        <v>184.3311447352622</v>
      </c>
      <c r="M512" s="14">
        <f t="shared" si="93"/>
        <v>13.388999452579634</v>
      </c>
      <c r="N512" s="6"/>
      <c r="O512" s="7">
        <f t="shared" si="94"/>
        <v>16.915632310225782</v>
      </c>
      <c r="P512" s="7"/>
      <c r="Q512" s="43">
        <f t="shared" si="95"/>
        <v>4.3149761425109082E-2</v>
      </c>
      <c r="R512" s="21">
        <f t="shared" si="105"/>
        <v>1.0007422220583555</v>
      </c>
      <c r="S512" s="21">
        <f t="shared" si="106"/>
        <v>6.8777088502928843</v>
      </c>
      <c r="T512" s="36">
        <f t="shared" si="96"/>
        <v>1.0109874232953064E-3</v>
      </c>
      <c r="U512" s="36">
        <f t="shared" si="97"/>
        <v>-1.0518602010658795E-2</v>
      </c>
      <c r="V512" s="36">
        <f t="shared" si="98"/>
        <v>1.1529589433954102E-2</v>
      </c>
      <c r="Y512" s="34"/>
      <c r="Z512" s="34"/>
    </row>
    <row r="513" spans="1:26" x14ac:dyDescent="0.2">
      <c r="A513" s="1">
        <v>1913.01</v>
      </c>
      <c r="B513" s="58">
        <v>9.3000000000000007</v>
      </c>
      <c r="C513" s="4">
        <v>0.48</v>
      </c>
      <c r="D513" s="11">
        <v>0.69420000000000004</v>
      </c>
      <c r="E513" s="11">
        <v>9.8000000000000007</v>
      </c>
      <c r="F513" s="4">
        <f t="shared" si="103"/>
        <v>1913.0416666666285</v>
      </c>
      <c r="G513" s="21">
        <v>4.45</v>
      </c>
      <c r="H513" s="4">
        <f t="shared" si="99"/>
        <v>299.58241836734703</v>
      </c>
      <c r="I513" s="4">
        <f t="shared" si="100"/>
        <v>15.46231836734694</v>
      </c>
      <c r="J513" s="30">
        <f t="shared" si="104"/>
        <v>2435.6205167492112</v>
      </c>
      <c r="K513" s="4">
        <f t="shared" si="101"/>
        <v>22.362377938775516</v>
      </c>
      <c r="L513" s="30">
        <f t="shared" si="102"/>
        <v>181.80728631476367</v>
      </c>
      <c r="M513" s="14">
        <f t="shared" ref="M513:M576" si="107">H513/AVERAGE(K393:K512)</f>
        <v>13.148088791761561</v>
      </c>
      <c r="N513" s="6"/>
      <c r="O513" s="7">
        <f t="shared" ref="O513:O576" si="108">J513/AVERAGE(L393:L512)</f>
        <v>16.61651071171892</v>
      </c>
      <c r="P513" s="7"/>
      <c r="Q513" s="43">
        <f t="shared" ref="Q513:Q576" si="109">1/M513-(G513/100-(((E513/E393)^(1/10))-1))</f>
        <v>4.4020582792522751E-2</v>
      </c>
      <c r="R513" s="21">
        <f t="shared" si="105"/>
        <v>1.0056452933353177</v>
      </c>
      <c r="S513" s="21">
        <f t="shared" si="106"/>
        <v>6.8159763978240475</v>
      </c>
      <c r="T513" s="36">
        <f t="shared" si="96"/>
        <v>4.8543282949877753E-3</v>
      </c>
      <c r="U513" s="36">
        <f t="shared" si="97"/>
        <v>-8.7187838070484913E-3</v>
      </c>
      <c r="V513" s="36">
        <f t="shared" si="98"/>
        <v>1.3573112102036267E-2</v>
      </c>
      <c r="Y513" s="34"/>
      <c r="Z513" s="34"/>
    </row>
    <row r="514" spans="1:26" x14ac:dyDescent="0.2">
      <c r="A514" s="1">
        <v>1913.02</v>
      </c>
      <c r="B514" s="58">
        <v>8.9700000000000006</v>
      </c>
      <c r="C514" s="4">
        <v>0.48</v>
      </c>
      <c r="D514" s="11">
        <v>0.68830000000000002</v>
      </c>
      <c r="E514" s="11">
        <v>9.8000000000000007</v>
      </c>
      <c r="F514" s="4">
        <f t="shared" si="103"/>
        <v>1913.1249999999618</v>
      </c>
      <c r="G514" s="21">
        <f>G513*11/12+G525*1/12</f>
        <v>4.4258333333333333</v>
      </c>
      <c r="H514" s="4">
        <f t="shared" si="99"/>
        <v>288.95207448979596</v>
      </c>
      <c r="I514" s="4">
        <f t="shared" si="100"/>
        <v>15.46231836734694</v>
      </c>
      <c r="J514" s="30">
        <f t="shared" si="104"/>
        <v>2359.6710597753108</v>
      </c>
      <c r="K514" s="4">
        <f t="shared" si="101"/>
        <v>22.172320275510209</v>
      </c>
      <c r="L514" s="30">
        <f t="shared" si="102"/>
        <v>181.06595211185581</v>
      </c>
      <c r="M514" s="14">
        <f t="shared" si="107"/>
        <v>12.682960516236756</v>
      </c>
      <c r="N514" s="6"/>
      <c r="O514" s="7">
        <f t="shared" si="108"/>
        <v>16.037450941848537</v>
      </c>
      <c r="P514" s="7"/>
      <c r="Q514" s="43">
        <f t="shared" si="109"/>
        <v>4.7051512502896783E-2</v>
      </c>
      <c r="R514" s="21">
        <f t="shared" si="105"/>
        <v>1.0056273197322045</v>
      </c>
      <c r="S514" s="21">
        <f t="shared" si="106"/>
        <v>6.8544545839563664</v>
      </c>
      <c r="T514" s="36">
        <f t="shared" ref="T514:T577" si="110">(($J634/$J514)^(1/10)-1)</f>
        <v>1.2731790139462129E-2</v>
      </c>
      <c r="U514" s="36">
        <f t="shared" ref="U514:U577" si="111">(($S634/$S514)^(1/10)-1)</f>
        <v>-8.7187612357875199E-3</v>
      </c>
      <c r="V514" s="36">
        <f t="shared" ref="V514:V577" si="112">T514-U514</f>
        <v>2.1450551375249649E-2</v>
      </c>
      <c r="Y514" s="34"/>
      <c r="Z514" s="34"/>
    </row>
    <row r="515" spans="1:26" x14ac:dyDescent="0.2">
      <c r="A515" s="1">
        <v>1913.03</v>
      </c>
      <c r="B515" s="58">
        <v>8.8000000000000007</v>
      </c>
      <c r="C515" s="4">
        <v>0.48</v>
      </c>
      <c r="D515" s="11">
        <v>0.6825</v>
      </c>
      <c r="E515" s="11">
        <v>9.8000000000000007</v>
      </c>
      <c r="F515" s="4">
        <f t="shared" si="103"/>
        <v>1913.2083333332951</v>
      </c>
      <c r="G515" s="21">
        <f>G513*10/12+G525*2/12</f>
        <v>4.4016666666666673</v>
      </c>
      <c r="H515" s="4">
        <f t="shared" si="99"/>
        <v>283.47583673469393</v>
      </c>
      <c r="I515" s="4">
        <f t="shared" si="100"/>
        <v>15.46231836734694</v>
      </c>
      <c r="J515" s="30">
        <f t="shared" si="104"/>
        <v>2325.4729284742198</v>
      </c>
      <c r="K515" s="4">
        <f t="shared" si="101"/>
        <v>21.985483928571433</v>
      </c>
      <c r="L515" s="30">
        <f t="shared" si="102"/>
        <v>180.35628110041537</v>
      </c>
      <c r="M515" s="14">
        <f t="shared" si="107"/>
        <v>12.443453515183656</v>
      </c>
      <c r="N515" s="6"/>
      <c r="O515" s="7">
        <f t="shared" si="108"/>
        <v>15.745059939032124</v>
      </c>
      <c r="P515" s="7"/>
      <c r="Q515" s="43">
        <f t="shared" si="109"/>
        <v>5.2210253654173991E-2</v>
      </c>
      <c r="R515" s="21">
        <f t="shared" si="105"/>
        <v>1.0056093495067409</v>
      </c>
      <c r="S515" s="21">
        <f t="shared" si="106"/>
        <v>6.8930267914901648</v>
      </c>
      <c r="T515" s="36">
        <f t="shared" si="110"/>
        <v>1.6300255522496698E-2</v>
      </c>
      <c r="U515" s="36">
        <f t="shared" si="111"/>
        <v>-8.7187907954053845E-3</v>
      </c>
      <c r="V515" s="36">
        <f t="shared" si="112"/>
        <v>2.5019046317902083E-2</v>
      </c>
      <c r="Y515" s="34"/>
      <c r="Z515" s="34"/>
    </row>
    <row r="516" spans="1:26" x14ac:dyDescent="0.2">
      <c r="A516" s="1">
        <v>1913.04</v>
      </c>
      <c r="B516" s="58">
        <v>8.7899999999999991</v>
      </c>
      <c r="C516" s="4">
        <v>0.48</v>
      </c>
      <c r="D516" s="11">
        <v>0.67669999999999997</v>
      </c>
      <c r="E516" s="11">
        <v>9.8000000000000007</v>
      </c>
      <c r="F516" s="4">
        <f t="shared" si="103"/>
        <v>1913.2916666666283</v>
      </c>
      <c r="G516" s="21">
        <f>G513*9/12+G525*3/12</f>
        <v>4.3775000000000004</v>
      </c>
      <c r="H516" s="4">
        <f t="shared" si="99"/>
        <v>283.15370510204082</v>
      </c>
      <c r="I516" s="4">
        <f t="shared" si="100"/>
        <v>15.46231836734694</v>
      </c>
      <c r="J516" s="30">
        <f t="shared" si="104"/>
        <v>2333.4006770940182</v>
      </c>
      <c r="K516" s="4">
        <f t="shared" si="101"/>
        <v>21.798647581632654</v>
      </c>
      <c r="L516" s="30">
        <f t="shared" si="102"/>
        <v>179.63734222861459</v>
      </c>
      <c r="M516" s="14">
        <f t="shared" si="107"/>
        <v>12.433067081795164</v>
      </c>
      <c r="N516" s="6"/>
      <c r="O516" s="7">
        <f t="shared" si="108"/>
        <v>15.742029169880425</v>
      </c>
      <c r="P516" s="7"/>
      <c r="Q516" s="43">
        <f t="shared" si="109"/>
        <v>5.2519055048822823E-2</v>
      </c>
      <c r="R516" s="21">
        <f t="shared" si="105"/>
        <v>1.0055913826649947</v>
      </c>
      <c r="S516" s="21">
        <f t="shared" si="106"/>
        <v>6.9316921879229616</v>
      </c>
      <c r="T516" s="36">
        <f t="shared" si="110"/>
        <v>1.2218962920049981E-2</v>
      </c>
      <c r="U516" s="36">
        <f t="shared" si="111"/>
        <v>-9.3069970459457307E-3</v>
      </c>
      <c r="V516" s="36">
        <f t="shared" si="112"/>
        <v>2.1525959965995711E-2</v>
      </c>
      <c r="Y516" s="34"/>
      <c r="Z516" s="34"/>
    </row>
    <row r="517" spans="1:26" x14ac:dyDescent="0.2">
      <c r="A517" s="1">
        <v>1913.05</v>
      </c>
      <c r="B517" s="58">
        <v>8.5500000000000007</v>
      </c>
      <c r="C517" s="4">
        <v>0.48</v>
      </c>
      <c r="D517" s="11">
        <v>0.67079999999999995</v>
      </c>
      <c r="E517" s="11">
        <v>9.6999999999999993</v>
      </c>
      <c r="F517" s="4">
        <f t="shared" si="103"/>
        <v>1913.3749999999616</v>
      </c>
      <c r="G517" s="21">
        <f>G513*8/12+G525*4/12</f>
        <v>4.3533333333333335</v>
      </c>
      <c r="H517" s="4">
        <f t="shared" si="99"/>
        <v>278.26195360824755</v>
      </c>
      <c r="I517" s="4">
        <f t="shared" si="100"/>
        <v>15.621723711340211</v>
      </c>
      <c r="J517" s="30">
        <f t="shared" si="104"/>
        <v>2303.8168466876455</v>
      </c>
      <c r="K517" s="4">
        <f t="shared" si="101"/>
        <v>21.831358886597943</v>
      </c>
      <c r="L517" s="30">
        <f t="shared" si="102"/>
        <v>180.74857786644122</v>
      </c>
      <c r="M517" s="14">
        <f t="shared" si="107"/>
        <v>12.221401061154126</v>
      </c>
      <c r="N517" s="6"/>
      <c r="O517" s="7">
        <f t="shared" si="108"/>
        <v>15.486455408529716</v>
      </c>
      <c r="P517" s="7"/>
      <c r="Q517" s="43">
        <f t="shared" si="109"/>
        <v>5.5448529180466229E-2</v>
      </c>
      <c r="R517" s="21">
        <f t="shared" si="105"/>
        <v>1.0055734192130459</v>
      </c>
      <c r="S517" s="21">
        <f t="shared" si="106"/>
        <v>7.0423102400333626</v>
      </c>
      <c r="T517" s="36">
        <f t="shared" si="110"/>
        <v>9.1185593105977958E-3</v>
      </c>
      <c r="U517" s="36">
        <f t="shared" si="111"/>
        <v>-1.032271393151829E-2</v>
      </c>
      <c r="V517" s="36">
        <f t="shared" si="112"/>
        <v>1.9441273242116086E-2</v>
      </c>
      <c r="Y517" s="34"/>
      <c r="Z517" s="34"/>
    </row>
    <row r="518" spans="1:26" x14ac:dyDescent="0.2">
      <c r="A518" s="1">
        <v>1913.06</v>
      </c>
      <c r="B518" s="58">
        <v>8.1199999999999992</v>
      </c>
      <c r="C518" s="4">
        <v>0.48</v>
      </c>
      <c r="D518" s="11">
        <v>0.66500000000000004</v>
      </c>
      <c r="E518" s="11">
        <v>9.8000000000000007</v>
      </c>
      <c r="F518" s="4">
        <f t="shared" si="103"/>
        <v>1913.4583333332948</v>
      </c>
      <c r="G518" s="21">
        <f>G513*7/12+G525*5/12</f>
        <v>4.3291666666666675</v>
      </c>
      <c r="H518" s="4">
        <f t="shared" si="99"/>
        <v>261.57088571428574</v>
      </c>
      <c r="I518" s="4">
        <f t="shared" si="100"/>
        <v>15.46231836734694</v>
      </c>
      <c r="J518" s="30">
        <f t="shared" si="104"/>
        <v>2176.2944390621847</v>
      </c>
      <c r="K518" s="4">
        <f t="shared" si="101"/>
        <v>21.421753571428578</v>
      </c>
      <c r="L518" s="30">
        <f t="shared" si="102"/>
        <v>178.23101009561</v>
      </c>
      <c r="M518" s="14">
        <f t="shared" si="107"/>
        <v>11.491962852761223</v>
      </c>
      <c r="N518" s="6"/>
      <c r="O518" s="7">
        <f t="shared" si="108"/>
        <v>14.577005951226631</v>
      </c>
      <c r="P518" s="7"/>
      <c r="Q518" s="43">
        <f t="shared" si="109"/>
        <v>6.1927636746905268E-2</v>
      </c>
      <c r="R518" s="21">
        <f t="shared" si="105"/>
        <v>1.0055554591569871</v>
      </c>
      <c r="S518" s="21">
        <f t="shared" si="106"/>
        <v>7.0092991710331756</v>
      </c>
      <c r="T518" s="36">
        <f t="shared" si="110"/>
        <v>1.0878047528940726E-2</v>
      </c>
      <c r="U518" s="36">
        <f t="shared" si="111"/>
        <v>-9.8916250778446901E-3</v>
      </c>
      <c r="V518" s="36">
        <f t="shared" si="112"/>
        <v>2.0769672606785416E-2</v>
      </c>
      <c r="Y518" s="34"/>
      <c r="Z518" s="34"/>
    </row>
    <row r="519" spans="1:26" x14ac:dyDescent="0.2">
      <c r="A519" s="1">
        <v>1913.07</v>
      </c>
      <c r="B519" s="58">
        <v>8.23</v>
      </c>
      <c r="C519" s="4">
        <v>0.48</v>
      </c>
      <c r="D519" s="11">
        <v>0.65920000000000001</v>
      </c>
      <c r="E519" s="11">
        <v>9.9</v>
      </c>
      <c r="F519" s="4">
        <f t="shared" si="103"/>
        <v>1913.5416666666281</v>
      </c>
      <c r="G519" s="21">
        <f>G513*6/12+G525*6/12</f>
        <v>4.3049999999999997</v>
      </c>
      <c r="H519" s="4">
        <f t="shared" si="99"/>
        <v>262.43641111111117</v>
      </c>
      <c r="I519" s="4">
        <f t="shared" si="100"/>
        <v>15.306133333333335</v>
      </c>
      <c r="J519" s="30">
        <f t="shared" si="104"/>
        <v>2194.108064738939</v>
      </c>
      <c r="K519" s="4">
        <f t="shared" si="101"/>
        <v>21.020423111111114</v>
      </c>
      <c r="L519" s="30">
        <f t="shared" si="102"/>
        <v>175.74192421335459</v>
      </c>
      <c r="M519" s="14">
        <f t="shared" si="107"/>
        <v>11.534022795459856</v>
      </c>
      <c r="N519" s="6"/>
      <c r="O519" s="7">
        <f t="shared" si="108"/>
        <v>14.645116150014799</v>
      </c>
      <c r="P519" s="7"/>
      <c r="Q519" s="43">
        <f t="shared" si="109"/>
        <v>6.2886227551677693E-2</v>
      </c>
      <c r="R519" s="21">
        <f t="shared" si="105"/>
        <v>1.0055375025029214</v>
      </c>
      <c r="S519" s="21">
        <f t="shared" si="106"/>
        <v>6.9770447124959745</v>
      </c>
      <c r="T519" s="36">
        <f t="shared" si="110"/>
        <v>5.9752625072555521E-3</v>
      </c>
      <c r="U519" s="36">
        <f t="shared" si="111"/>
        <v>-1.0044690574377735E-2</v>
      </c>
      <c r="V519" s="36">
        <f t="shared" si="112"/>
        <v>1.6019953081633287E-2</v>
      </c>
      <c r="Y519" s="34"/>
      <c r="Z519" s="34"/>
    </row>
    <row r="520" spans="1:26" x14ac:dyDescent="0.2">
      <c r="A520" s="1">
        <v>1913.08</v>
      </c>
      <c r="B520" s="58">
        <v>8.4499999999999993</v>
      </c>
      <c r="C520" s="4">
        <v>0.48</v>
      </c>
      <c r="D520" s="11">
        <v>0.65329999999999999</v>
      </c>
      <c r="E520" s="11">
        <v>9.9</v>
      </c>
      <c r="F520" s="4">
        <f t="shared" si="103"/>
        <v>1913.6249999999613</v>
      </c>
      <c r="G520" s="21">
        <f>G513*5/12+G525*7/12</f>
        <v>4.2808333333333337</v>
      </c>
      <c r="H520" s="4">
        <f t="shared" si="99"/>
        <v>269.45172222222226</v>
      </c>
      <c r="I520" s="4">
        <f t="shared" si="100"/>
        <v>15.306133333333335</v>
      </c>
      <c r="J520" s="30">
        <f t="shared" si="104"/>
        <v>2263.4237508667784</v>
      </c>
      <c r="K520" s="4">
        <f t="shared" si="101"/>
        <v>20.832285222222225</v>
      </c>
      <c r="L520" s="30">
        <f t="shared" si="102"/>
        <v>174.99345993387766</v>
      </c>
      <c r="M520" s="14">
        <f t="shared" si="107"/>
        <v>11.846840543564625</v>
      </c>
      <c r="N520" s="6"/>
      <c r="O520" s="7">
        <f t="shared" si="108"/>
        <v>15.056415065211725</v>
      </c>
      <c r="P520" s="7"/>
      <c r="Q520" s="43">
        <f t="shared" si="109"/>
        <v>6.0838566129037722E-2</v>
      </c>
      <c r="R520" s="21">
        <f t="shared" si="105"/>
        <v>1.0055195492569646</v>
      </c>
      <c r="S520" s="21">
        <f t="shared" si="106"/>
        <v>7.0156801150544146</v>
      </c>
      <c r="T520" s="36">
        <f t="shared" si="110"/>
        <v>4.4722265252603588E-3</v>
      </c>
      <c r="U520" s="36">
        <f t="shared" si="111"/>
        <v>-9.4675766482905654E-3</v>
      </c>
      <c r="V520" s="36">
        <f t="shared" si="112"/>
        <v>1.3939803173550924E-2</v>
      </c>
      <c r="Y520" s="34"/>
      <c r="Z520" s="34"/>
    </row>
    <row r="521" spans="1:26" x14ac:dyDescent="0.2">
      <c r="A521" s="1">
        <v>1913.09</v>
      </c>
      <c r="B521" s="58">
        <v>8.5299999999999994</v>
      </c>
      <c r="C521" s="4">
        <v>0.48</v>
      </c>
      <c r="D521" s="11">
        <v>0.64749999999999996</v>
      </c>
      <c r="E521" s="11">
        <v>10</v>
      </c>
      <c r="F521" s="4">
        <f t="shared" si="103"/>
        <v>1913.7083333332946</v>
      </c>
      <c r="G521" s="21">
        <f>G513*4/12+G525*8/12</f>
        <v>4.2566666666666668</v>
      </c>
      <c r="H521" s="4">
        <f t="shared" si="99"/>
        <v>269.28271700000005</v>
      </c>
      <c r="I521" s="4">
        <f t="shared" si="100"/>
        <v>15.153072000000003</v>
      </c>
      <c r="J521" s="30">
        <f t="shared" si="104"/>
        <v>2272.6113762697055</v>
      </c>
      <c r="K521" s="4">
        <f t="shared" si="101"/>
        <v>20.440862750000004</v>
      </c>
      <c r="L521" s="30">
        <f t="shared" si="102"/>
        <v>172.51065253629946</v>
      </c>
      <c r="M521" s="14">
        <f t="shared" si="107"/>
        <v>11.843316826625969</v>
      </c>
      <c r="N521" s="6"/>
      <c r="O521" s="7">
        <f t="shared" si="108"/>
        <v>15.065935573976555</v>
      </c>
      <c r="P521" s="7"/>
      <c r="Q521" s="43">
        <f t="shared" si="109"/>
        <v>6.09511612218233E-2</v>
      </c>
      <c r="R521" s="21">
        <f t="shared" si="105"/>
        <v>1.005501599425245</v>
      </c>
      <c r="S521" s="21">
        <f t="shared" si="106"/>
        <v>6.9838594719503586</v>
      </c>
      <c r="T521" s="36">
        <f t="shared" si="110"/>
        <v>4.6355399792461505E-3</v>
      </c>
      <c r="U521" s="36">
        <f t="shared" si="111"/>
        <v>-9.0498831368744925E-3</v>
      </c>
      <c r="V521" s="36">
        <f t="shared" si="112"/>
        <v>1.3685423116120643E-2</v>
      </c>
      <c r="Y521" s="34"/>
      <c r="Z521" s="34"/>
    </row>
    <row r="522" spans="1:26" x14ac:dyDescent="0.2">
      <c r="A522" s="1">
        <v>1913.1</v>
      </c>
      <c r="B522" s="58">
        <v>8.26</v>
      </c>
      <c r="C522" s="4">
        <v>0.48</v>
      </c>
      <c r="D522" s="11">
        <v>0.64170000000000005</v>
      </c>
      <c r="E522" s="11">
        <v>10</v>
      </c>
      <c r="F522" s="4">
        <f t="shared" si="103"/>
        <v>1913.7916666666279</v>
      </c>
      <c r="G522" s="21">
        <f>G513*3/12+G525*9/12</f>
        <v>4.2324999999999999</v>
      </c>
      <c r="H522" s="4">
        <f t="shared" ref="H522:H585" si="113">B522*$E$1858/E522</f>
        <v>260.75911400000007</v>
      </c>
      <c r="I522" s="4">
        <f t="shared" ref="I522:I585" si="114">C522*$E$1858/E522</f>
        <v>15.153072000000003</v>
      </c>
      <c r="J522" s="30">
        <f t="shared" si="104"/>
        <v>2211.3334610830666</v>
      </c>
      <c r="K522" s="4">
        <f t="shared" ref="K522:K585" si="115">D522*$E$1858/E522</f>
        <v>20.257763130000008</v>
      </c>
      <c r="L522" s="30">
        <f t="shared" ref="L522:L585" si="116">K522*(J522/H522)</f>
        <v>171.793302902785</v>
      </c>
      <c r="M522" s="14">
        <f t="shared" si="107"/>
        <v>11.471490240312288</v>
      </c>
      <c r="N522" s="6"/>
      <c r="O522" s="7">
        <f t="shared" si="108"/>
        <v>14.609857401411716</v>
      </c>
      <c r="P522" s="7"/>
      <c r="Q522" s="43">
        <f t="shared" si="109"/>
        <v>6.5108721960351362E-2</v>
      </c>
      <c r="R522" s="21">
        <f t="shared" si="105"/>
        <v>1.0054836530139013</v>
      </c>
      <c r="S522" s="21">
        <f t="shared" si="106"/>
        <v>7.022281869207232</v>
      </c>
      <c r="T522" s="36">
        <f t="shared" si="110"/>
        <v>5.8573572307978328E-3</v>
      </c>
      <c r="U522" s="36">
        <f t="shared" si="111"/>
        <v>-9.6245751969068483E-3</v>
      </c>
      <c r="V522" s="36">
        <f t="shared" si="112"/>
        <v>1.5481932427704681E-2</v>
      </c>
      <c r="Y522" s="34"/>
      <c r="Z522" s="34"/>
    </row>
    <row r="523" spans="1:26" x14ac:dyDescent="0.2">
      <c r="A523" s="1">
        <v>1913.11</v>
      </c>
      <c r="B523" s="58">
        <v>8.0500000000000007</v>
      </c>
      <c r="C523" s="4">
        <v>0.48</v>
      </c>
      <c r="D523" s="11">
        <v>0.63580000000000003</v>
      </c>
      <c r="E523" s="11">
        <v>10.1</v>
      </c>
      <c r="F523" s="4">
        <f t="shared" ref="F523:F586" si="117">F522+1/12</f>
        <v>1913.8749999999611</v>
      </c>
      <c r="G523" s="21">
        <f>G513*2/12+G525*10/12</f>
        <v>4.2083333333333339</v>
      </c>
      <c r="H523" s="4">
        <f t="shared" si="113"/>
        <v>251.61350990099018</v>
      </c>
      <c r="I523" s="4">
        <f t="shared" si="114"/>
        <v>15.003041584158419</v>
      </c>
      <c r="J523" s="30">
        <f t="shared" ref="J523:J586" si="118">J522*((H523+(I523/12))/H522)</f>
        <v>2144.3779757104512</v>
      </c>
      <c r="K523" s="4">
        <f t="shared" si="115"/>
        <v>19.872778831683174</v>
      </c>
      <c r="L523" s="30">
        <f t="shared" si="116"/>
        <v>169.365902727541</v>
      </c>
      <c r="M523" s="14">
        <f t="shared" si="107"/>
        <v>11.072537845038005</v>
      </c>
      <c r="N523" s="6"/>
      <c r="O523" s="7">
        <f t="shared" si="108"/>
        <v>14.120136915548967</v>
      </c>
      <c r="P523" s="7"/>
      <c r="Q523" s="43">
        <f t="shared" si="109"/>
        <v>7.0702015740189278E-2</v>
      </c>
      <c r="R523" s="21">
        <f t="shared" ref="R523:R586" si="119">((G523/G524+G523/1200+((1+G524/1200)^(-119))*(1-G523/G524)))</f>
        <v>1.0054657100290856</v>
      </c>
      <c r="S523" s="21">
        <f t="shared" ref="S523:S586" si="120">S522*R522*E522/E523</f>
        <v>6.9908808181621538</v>
      </c>
      <c r="T523" s="36">
        <f t="shared" si="110"/>
        <v>1.24679045871261E-2</v>
      </c>
      <c r="U523" s="36">
        <f t="shared" si="111"/>
        <v>-8.639073767631511E-3</v>
      </c>
      <c r="V523" s="36">
        <f t="shared" si="112"/>
        <v>2.1106978354757611E-2</v>
      </c>
      <c r="Y523" s="34"/>
      <c r="Z523" s="34"/>
    </row>
    <row r="524" spans="1:26" x14ac:dyDescent="0.2">
      <c r="A524" s="1">
        <v>1913.12</v>
      </c>
      <c r="B524" s="58">
        <v>8.0399999999999991</v>
      </c>
      <c r="C524" s="4">
        <v>0.48</v>
      </c>
      <c r="D524" s="11">
        <v>0.63</v>
      </c>
      <c r="E524" s="11">
        <v>10</v>
      </c>
      <c r="F524" s="4">
        <f t="shared" si="117"/>
        <v>1913.9583333332944</v>
      </c>
      <c r="G524" s="21">
        <f>G513*1/12+G525*11/12</f>
        <v>4.184166666666667</v>
      </c>
      <c r="H524" s="4">
        <f t="shared" si="113"/>
        <v>253.81395600000005</v>
      </c>
      <c r="I524" s="4">
        <f t="shared" si="114"/>
        <v>15.153072000000003</v>
      </c>
      <c r="J524" s="30">
        <f t="shared" si="118"/>
        <v>2173.8931408916583</v>
      </c>
      <c r="K524" s="4">
        <f t="shared" si="115"/>
        <v>19.888407000000004</v>
      </c>
      <c r="L524" s="30">
        <f t="shared" si="116"/>
        <v>170.3423729803165</v>
      </c>
      <c r="M524" s="14">
        <f t="shared" si="107"/>
        <v>11.174040870036791</v>
      </c>
      <c r="N524" s="6"/>
      <c r="O524" s="7">
        <f t="shared" si="108"/>
        <v>14.268761140269401</v>
      </c>
      <c r="P524" s="7"/>
      <c r="Q524" s="43">
        <f t="shared" si="109"/>
        <v>6.9106402858134658E-2</v>
      </c>
      <c r="R524" s="21">
        <f t="shared" si="119"/>
        <v>1.0054477704769611</v>
      </c>
      <c r="S524" s="21">
        <f t="shared" si="120"/>
        <v>7.0993818550177448</v>
      </c>
      <c r="T524" s="36">
        <f t="shared" si="110"/>
        <v>1.497981548849614E-2</v>
      </c>
      <c r="U524" s="36">
        <f t="shared" si="111"/>
        <v>-9.6255167220593574E-3</v>
      </c>
      <c r="V524" s="36">
        <f t="shared" si="112"/>
        <v>2.4605332210555497E-2</v>
      </c>
      <c r="Y524" s="34"/>
      <c r="Z524" s="34"/>
    </row>
    <row r="525" spans="1:26" x14ac:dyDescent="0.2">
      <c r="A525" s="1">
        <v>1914.01</v>
      </c>
      <c r="B525" s="58">
        <v>8.3699999999999992</v>
      </c>
      <c r="C525" s="4">
        <v>0.47499999999999998</v>
      </c>
      <c r="D525" s="11">
        <v>0.62080000000000002</v>
      </c>
      <c r="E525" s="11">
        <v>10</v>
      </c>
      <c r="F525" s="4">
        <f t="shared" si="117"/>
        <v>1914.0416666666276</v>
      </c>
      <c r="G525" s="21">
        <v>4.16</v>
      </c>
      <c r="H525" s="4">
        <f t="shared" si="113"/>
        <v>264.23169300000006</v>
      </c>
      <c r="I525" s="4">
        <f t="shared" si="114"/>
        <v>14.995227500000004</v>
      </c>
      <c r="J525" s="30">
        <f t="shared" si="118"/>
        <v>2273.8228266281271</v>
      </c>
      <c r="K525" s="4">
        <f t="shared" si="115"/>
        <v>19.597973120000006</v>
      </c>
      <c r="L525" s="30">
        <f t="shared" si="116"/>
        <v>168.64865122708977</v>
      </c>
      <c r="M525" s="14">
        <f t="shared" si="107"/>
        <v>11.636092105046133</v>
      </c>
      <c r="N525" s="6"/>
      <c r="O525" s="7">
        <f t="shared" si="108"/>
        <v>14.875360055450976</v>
      </c>
      <c r="P525" s="7"/>
      <c r="Q525" s="43">
        <f t="shared" si="109"/>
        <v>6.3421527429306609E-2</v>
      </c>
      <c r="R525" s="21">
        <f t="shared" si="119"/>
        <v>1.0029258782902253</v>
      </c>
      <c r="S525" s="21">
        <f t="shared" si="120"/>
        <v>7.138057657892185</v>
      </c>
      <c r="T525" s="36">
        <f t="shared" si="110"/>
        <v>1.4197189323069459E-2</v>
      </c>
      <c r="U525" s="36">
        <f t="shared" si="111"/>
        <v>-9.626065077590007E-3</v>
      </c>
      <c r="V525" s="36">
        <f t="shared" si="112"/>
        <v>2.3823254400659466E-2</v>
      </c>
      <c r="Y525" s="34"/>
      <c r="Z525" s="34"/>
    </row>
    <row r="526" spans="1:26" x14ac:dyDescent="0.2">
      <c r="A526" s="1">
        <v>1914.02</v>
      </c>
      <c r="B526" s="58">
        <v>8.48</v>
      </c>
      <c r="C526" s="4">
        <v>0.47</v>
      </c>
      <c r="D526" s="11">
        <v>0.61170000000000002</v>
      </c>
      <c r="E526" s="11">
        <v>9.9</v>
      </c>
      <c r="F526" s="4">
        <f t="shared" si="117"/>
        <v>1914.1249999999609</v>
      </c>
      <c r="G526" s="21">
        <f>G525*11/12+G537*1/12</f>
        <v>4.166666666666667</v>
      </c>
      <c r="H526" s="4">
        <f t="shared" si="113"/>
        <v>270.4083555555556</v>
      </c>
      <c r="I526" s="4">
        <f t="shared" si="114"/>
        <v>14.987255555555558</v>
      </c>
      <c r="J526" s="30">
        <f t="shared" si="118"/>
        <v>2337.7231853198791</v>
      </c>
      <c r="K526" s="4">
        <f t="shared" si="115"/>
        <v>19.505753666666671</v>
      </c>
      <c r="L526" s="30">
        <f t="shared" si="116"/>
        <v>168.63033873351063</v>
      </c>
      <c r="M526" s="14">
        <f t="shared" si="107"/>
        <v>11.910233879798234</v>
      </c>
      <c r="N526" s="6"/>
      <c r="O526" s="7">
        <f t="shared" si="108"/>
        <v>15.24217817036936</v>
      </c>
      <c r="P526" s="7"/>
      <c r="Q526" s="43">
        <f t="shared" si="109"/>
        <v>5.8042327223677304E-2</v>
      </c>
      <c r="R526" s="21">
        <f t="shared" si="119"/>
        <v>1.0029316012375706</v>
      </c>
      <c r="S526" s="21">
        <f t="shared" si="120"/>
        <v>7.2312552988159471</v>
      </c>
      <c r="T526" s="36">
        <f t="shared" si="110"/>
        <v>1.2940338427730014E-2</v>
      </c>
      <c r="U526" s="36">
        <f t="shared" si="111"/>
        <v>-9.8679797779215317E-3</v>
      </c>
      <c r="V526" s="36">
        <f t="shared" si="112"/>
        <v>2.2808318205651545E-2</v>
      </c>
      <c r="Y526" s="34"/>
      <c r="Z526" s="34"/>
    </row>
    <row r="527" spans="1:26" x14ac:dyDescent="0.2">
      <c r="A527" s="1">
        <v>1914.03</v>
      </c>
      <c r="B527" s="58">
        <v>8.32</v>
      </c>
      <c r="C527" s="4">
        <v>0.46500000000000002</v>
      </c>
      <c r="D527" s="11">
        <v>0.60250000000000004</v>
      </c>
      <c r="E527" s="11">
        <v>9.9</v>
      </c>
      <c r="F527" s="4">
        <f t="shared" si="117"/>
        <v>1914.2083333332941</v>
      </c>
      <c r="G527" s="21">
        <f>G525*10/12+G537*2/12</f>
        <v>4.1733333333333338</v>
      </c>
      <c r="H527" s="4">
        <f t="shared" si="113"/>
        <v>265.3063111111112</v>
      </c>
      <c r="I527" s="4">
        <f t="shared" si="114"/>
        <v>14.827816666666671</v>
      </c>
      <c r="J527" s="30">
        <f t="shared" si="118"/>
        <v>2304.2976032184602</v>
      </c>
      <c r="K527" s="4">
        <f t="shared" si="115"/>
        <v>19.212386111111115</v>
      </c>
      <c r="L527" s="30">
        <f t="shared" si="116"/>
        <v>166.86770504075986</v>
      </c>
      <c r="M527" s="14">
        <f t="shared" si="107"/>
        <v>11.685526018836825</v>
      </c>
      <c r="N527" s="6"/>
      <c r="O527" s="7">
        <f t="shared" si="108"/>
        <v>14.971980169053346</v>
      </c>
      <c r="P527" s="7"/>
      <c r="Q527" s="43">
        <f t="shared" si="109"/>
        <v>6.0737861694664906E-2</v>
      </c>
      <c r="R527" s="21">
        <f t="shared" si="119"/>
        <v>1.002937324112795</v>
      </c>
      <c r="S527" s="21">
        <f t="shared" si="120"/>
        <v>7.2524544557991462</v>
      </c>
      <c r="T527" s="36">
        <f t="shared" si="110"/>
        <v>1.3547488395359464E-2</v>
      </c>
      <c r="U527" s="36">
        <f t="shared" si="111"/>
        <v>-9.1129440450385957E-3</v>
      </c>
      <c r="V527" s="36">
        <f t="shared" si="112"/>
        <v>2.2660432440398059E-2</v>
      </c>
      <c r="Y527" s="34"/>
      <c r="Z527" s="34"/>
    </row>
    <row r="528" spans="1:26" x14ac:dyDescent="0.2">
      <c r="A528" s="1">
        <v>1914.04</v>
      </c>
      <c r="B528" s="58">
        <v>8.1199999999999992</v>
      </c>
      <c r="C528" s="4">
        <v>0.46</v>
      </c>
      <c r="D528" s="11">
        <v>0.59330000000000005</v>
      </c>
      <c r="E528" s="11">
        <v>9.8000000000000007</v>
      </c>
      <c r="F528" s="4">
        <f t="shared" si="117"/>
        <v>1914.2916666666274</v>
      </c>
      <c r="G528" s="21">
        <f>G525*9/12+G537*3/12</f>
        <v>4.18</v>
      </c>
      <c r="H528" s="4">
        <f t="shared" si="113"/>
        <v>261.57088571428574</v>
      </c>
      <c r="I528" s="4">
        <f t="shared" si="114"/>
        <v>14.81805510204082</v>
      </c>
      <c r="J528" s="30">
        <f t="shared" si="118"/>
        <v>2282.578942650448</v>
      </c>
      <c r="K528" s="4">
        <f t="shared" si="115"/>
        <v>19.112069765306128</v>
      </c>
      <c r="L528" s="30">
        <f t="shared" si="116"/>
        <v>166.78005993528461</v>
      </c>
      <c r="M528" s="14">
        <f t="shared" si="107"/>
        <v>11.522662536200226</v>
      </c>
      <c r="N528" s="6"/>
      <c r="O528" s="7">
        <f t="shared" si="108"/>
        <v>14.78164262596759</v>
      </c>
      <c r="P528" s="7"/>
      <c r="Q528" s="43">
        <f t="shared" si="109"/>
        <v>6.2010776197820174E-2</v>
      </c>
      <c r="R528" s="21">
        <f t="shared" si="119"/>
        <v>1.0029430469159344</v>
      </c>
      <c r="S528" s="21">
        <f t="shared" si="120"/>
        <v>7.3479792780587969</v>
      </c>
      <c r="T528" s="36">
        <f t="shared" si="110"/>
        <v>1.3276523399382789E-2</v>
      </c>
      <c r="U528" s="36">
        <f t="shared" si="111"/>
        <v>-9.3620167725330106E-3</v>
      </c>
      <c r="V528" s="36">
        <f t="shared" si="112"/>
        <v>2.26385401719158E-2</v>
      </c>
      <c r="Y528" s="34"/>
      <c r="Z528" s="34"/>
    </row>
    <row r="529" spans="1:26" x14ac:dyDescent="0.2">
      <c r="A529" s="1">
        <v>1914.05</v>
      </c>
      <c r="B529" s="58">
        <v>8.17</v>
      </c>
      <c r="C529" s="4">
        <v>0.45500000000000002</v>
      </c>
      <c r="D529" s="11">
        <v>0.58420000000000005</v>
      </c>
      <c r="E529" s="11">
        <v>9.9</v>
      </c>
      <c r="F529" s="4">
        <f t="shared" si="117"/>
        <v>1914.3749999999607</v>
      </c>
      <c r="G529" s="21">
        <f>G525*8/12+G537*4/12</f>
        <v>4.1866666666666665</v>
      </c>
      <c r="H529" s="4">
        <f t="shared" si="113"/>
        <v>260.52314444444448</v>
      </c>
      <c r="I529" s="4">
        <f t="shared" si="114"/>
        <v>14.508938888888892</v>
      </c>
      <c r="J529" s="30">
        <f t="shared" si="118"/>
        <v>2283.9868377662992</v>
      </c>
      <c r="K529" s="4">
        <f t="shared" si="115"/>
        <v>18.628839777777785</v>
      </c>
      <c r="L529" s="30">
        <f t="shared" si="116"/>
        <v>163.31763899915205</v>
      </c>
      <c r="M529" s="14">
        <f t="shared" si="107"/>
        <v>11.479008694164476</v>
      </c>
      <c r="N529" s="6"/>
      <c r="O529" s="7">
        <f t="shared" si="108"/>
        <v>14.742681655780228</v>
      </c>
      <c r="P529" s="7"/>
      <c r="Q529" s="43">
        <f t="shared" si="109"/>
        <v>6.5677718833512672E-2</v>
      </c>
      <c r="R529" s="21">
        <f t="shared" si="119"/>
        <v>1.0029487696470247</v>
      </c>
      <c r="S529" s="21">
        <f t="shared" si="120"/>
        <v>7.2951642740355656</v>
      </c>
      <c r="T529" s="36">
        <f t="shared" si="110"/>
        <v>1.339102029937167E-2</v>
      </c>
      <c r="U529" s="36">
        <f t="shared" si="111"/>
        <v>-8.1817421083246744E-3</v>
      </c>
      <c r="V529" s="36">
        <f t="shared" si="112"/>
        <v>2.1572762407696344E-2</v>
      </c>
      <c r="Y529" s="34"/>
      <c r="Z529" s="34"/>
    </row>
    <row r="530" spans="1:26" x14ac:dyDescent="0.2">
      <c r="A530" s="1">
        <v>1914.06</v>
      </c>
      <c r="B530" s="58">
        <v>8.1300000000000008</v>
      </c>
      <c r="C530" s="4">
        <v>0.45</v>
      </c>
      <c r="D530" s="11">
        <v>0.57499999999999996</v>
      </c>
      <c r="E530" s="11">
        <v>9.9</v>
      </c>
      <c r="F530" s="4">
        <f t="shared" si="117"/>
        <v>1914.4583333332939</v>
      </c>
      <c r="G530" s="21">
        <f>G525*7/12+G537*5/12</f>
        <v>4.1933333333333334</v>
      </c>
      <c r="H530" s="4">
        <f t="shared" si="113"/>
        <v>259.2476333333334</v>
      </c>
      <c r="I530" s="4">
        <f t="shared" si="114"/>
        <v>14.349500000000004</v>
      </c>
      <c r="J530" s="30">
        <f t="shared" si="118"/>
        <v>2283.2879433850981</v>
      </c>
      <c r="K530" s="4">
        <f t="shared" si="115"/>
        <v>18.335472222222226</v>
      </c>
      <c r="L530" s="30">
        <f t="shared" si="116"/>
        <v>161.48715466745773</v>
      </c>
      <c r="M530" s="14">
        <f t="shared" si="107"/>
        <v>11.428715168831882</v>
      </c>
      <c r="N530" s="6"/>
      <c r="O530" s="7">
        <f t="shared" si="108"/>
        <v>14.694917610765886</v>
      </c>
      <c r="P530" s="7"/>
      <c r="Q530" s="43">
        <f t="shared" si="109"/>
        <v>6.5994415246006202E-2</v>
      </c>
      <c r="R530" s="21">
        <f t="shared" si="119"/>
        <v>1.0029544923061013</v>
      </c>
      <c r="S530" s="21">
        <f t="shared" si="120"/>
        <v>7.3166760330169014</v>
      </c>
      <c r="T530" s="36">
        <f t="shared" si="110"/>
        <v>1.5848515590267009E-2</v>
      </c>
      <c r="U530" s="36">
        <f t="shared" si="111"/>
        <v>-8.0095128875690147E-3</v>
      </c>
      <c r="V530" s="36">
        <f t="shared" si="112"/>
        <v>2.3858028477836024E-2</v>
      </c>
      <c r="Y530" s="34"/>
      <c r="Z530" s="34"/>
    </row>
    <row r="531" spans="1:26" x14ac:dyDescent="0.2">
      <c r="A531" s="1">
        <v>1914.07</v>
      </c>
      <c r="B531" s="58">
        <v>7.68</v>
      </c>
      <c r="C531" s="4">
        <v>0.44500000000000001</v>
      </c>
      <c r="D531" s="11">
        <v>0.56579999999999997</v>
      </c>
      <c r="E531" s="11">
        <v>10</v>
      </c>
      <c r="F531" s="4">
        <f t="shared" si="117"/>
        <v>1914.5416666666272</v>
      </c>
      <c r="G531" s="21">
        <f>G525*6/12+G537*6/12</f>
        <v>4.2</v>
      </c>
      <c r="H531" s="4">
        <f t="shared" si="113"/>
        <v>242.44915200000005</v>
      </c>
      <c r="I531" s="4">
        <f t="shared" si="114"/>
        <v>14.048160500000003</v>
      </c>
      <c r="J531" s="30">
        <f t="shared" si="118"/>
        <v>2145.648228753641</v>
      </c>
      <c r="K531" s="4">
        <f t="shared" si="115"/>
        <v>17.861683620000001</v>
      </c>
      <c r="L531" s="30">
        <f t="shared" si="116"/>
        <v>158.0739281027096</v>
      </c>
      <c r="M531" s="14">
        <f t="shared" si="107"/>
        <v>10.694345183040138</v>
      </c>
      <c r="N531" s="6"/>
      <c r="O531" s="7">
        <f t="shared" si="108"/>
        <v>13.769849699257289</v>
      </c>
      <c r="P531" s="7"/>
      <c r="Q531" s="43">
        <f t="shared" si="109"/>
        <v>7.2962291281210123E-2</v>
      </c>
      <c r="R531" s="21">
        <f t="shared" si="119"/>
        <v>1.0029602148931998</v>
      </c>
      <c r="S531" s="21">
        <f t="shared" si="120"/>
        <v>7.2649101651020604</v>
      </c>
      <c r="T531" s="36">
        <f t="shared" si="110"/>
        <v>2.6735809697336466E-2</v>
      </c>
      <c r="U531" s="36">
        <f t="shared" si="111"/>
        <v>-7.4237590536836429E-3</v>
      </c>
      <c r="V531" s="36">
        <f t="shared" si="112"/>
        <v>3.4159568751020108E-2</v>
      </c>
      <c r="Y531" s="34"/>
      <c r="Z531" s="34"/>
    </row>
    <row r="532" spans="1:26" x14ac:dyDescent="0.2">
      <c r="A532" s="1">
        <v>1914.08</v>
      </c>
      <c r="B532" s="58">
        <v>7.68</v>
      </c>
      <c r="C532" s="4">
        <v>0.44</v>
      </c>
      <c r="D532" s="11">
        <v>0.55669999999999997</v>
      </c>
      <c r="E532" s="11">
        <v>10.199999999999999</v>
      </c>
      <c r="F532" s="4">
        <f t="shared" si="117"/>
        <v>1914.6249999999604</v>
      </c>
      <c r="G532" s="21">
        <f>G525*5/12+G537*7/12</f>
        <v>4.206666666666667</v>
      </c>
      <c r="H532" s="4">
        <f t="shared" si="113"/>
        <v>237.69524705882358</v>
      </c>
      <c r="I532" s="4">
        <f t="shared" si="114"/>
        <v>13.617956862745103</v>
      </c>
      <c r="J532" s="30">
        <f t="shared" si="118"/>
        <v>2113.6198127573016</v>
      </c>
      <c r="K532" s="4">
        <f t="shared" si="115"/>
        <v>17.229810421568633</v>
      </c>
      <c r="L532" s="30">
        <f t="shared" si="116"/>
        <v>153.20991533359245</v>
      </c>
      <c r="M532" s="14">
        <f t="shared" si="107"/>
        <v>10.492046265076437</v>
      </c>
      <c r="N532" s="6"/>
      <c r="O532" s="7">
        <f t="shared" si="108"/>
        <v>13.528140067051334</v>
      </c>
      <c r="P532" s="7"/>
      <c r="Q532" s="43">
        <f t="shared" si="109"/>
        <v>7.55271024765648E-2</v>
      </c>
      <c r="R532" s="21">
        <f t="shared" si="119"/>
        <v>1.0029659374083564</v>
      </c>
      <c r="S532" s="21">
        <f t="shared" si="120"/>
        <v>7.1435449611476036</v>
      </c>
      <c r="T532" s="36">
        <f t="shared" si="110"/>
        <v>3.2862520619821645E-2</v>
      </c>
      <c r="U532" s="36">
        <f t="shared" si="111"/>
        <v>-4.7036406680173171E-3</v>
      </c>
      <c r="V532" s="36">
        <f t="shared" si="112"/>
        <v>3.7566161287838962E-2</v>
      </c>
      <c r="Y532" s="34"/>
      <c r="Z532" s="34"/>
    </row>
    <row r="533" spans="1:26" x14ac:dyDescent="0.2">
      <c r="A533" s="1">
        <v>1914.09</v>
      </c>
      <c r="B533" s="58">
        <v>7.68</v>
      </c>
      <c r="C533" s="4">
        <v>0.435</v>
      </c>
      <c r="D533" s="11">
        <v>0.54749999999999999</v>
      </c>
      <c r="E533" s="11">
        <v>10.199999999999999</v>
      </c>
      <c r="F533" s="4">
        <f t="shared" si="117"/>
        <v>1914.7083333332937</v>
      </c>
      <c r="G533" s="21">
        <f>G525*4/12+G537*8/12</f>
        <v>4.2133333333333329</v>
      </c>
      <c r="H533" s="4">
        <f t="shared" si="113"/>
        <v>237.69524705882358</v>
      </c>
      <c r="I533" s="4">
        <f t="shared" si="114"/>
        <v>13.463207352941179</v>
      </c>
      <c r="J533" s="30">
        <f t="shared" si="118"/>
        <v>2123.5962083578811</v>
      </c>
      <c r="K533" s="4">
        <f t="shared" si="115"/>
        <v>16.945071323529415</v>
      </c>
      <c r="L533" s="30">
        <f t="shared" si="116"/>
        <v>151.38918282238802</v>
      </c>
      <c r="M533" s="14">
        <f t="shared" si="107"/>
        <v>10.500497301802129</v>
      </c>
      <c r="N533" s="6"/>
      <c r="O533" s="7">
        <f t="shared" si="108"/>
        <v>13.558230015308217</v>
      </c>
      <c r="P533" s="7"/>
      <c r="Q533" s="43">
        <f t="shared" si="109"/>
        <v>7.4202323100275011E-2</v>
      </c>
      <c r="R533" s="21">
        <f t="shared" si="119"/>
        <v>1.0029716598516059</v>
      </c>
      <c r="S533" s="21">
        <f t="shared" si="120"/>
        <v>7.1647322683761461</v>
      </c>
      <c r="T533" s="36">
        <f t="shared" si="110"/>
        <v>3.1277377894172398E-2</v>
      </c>
      <c r="U533" s="36">
        <f t="shared" si="111"/>
        <v>-5.1200046587526193E-3</v>
      </c>
      <c r="V533" s="36">
        <f t="shared" si="112"/>
        <v>3.6397382552925017E-2</v>
      </c>
      <c r="Y533" s="34"/>
      <c r="Z533" s="34"/>
    </row>
    <row r="534" spans="1:26" x14ac:dyDescent="0.2">
      <c r="A534" s="1">
        <v>1914.1</v>
      </c>
      <c r="B534" s="58">
        <v>7.68</v>
      </c>
      <c r="C534" s="4">
        <v>0.43</v>
      </c>
      <c r="D534" s="11">
        <v>0.5383</v>
      </c>
      <c r="E534" s="11">
        <v>10.1</v>
      </c>
      <c r="F534" s="4">
        <f t="shared" si="117"/>
        <v>1914.791666666627</v>
      </c>
      <c r="G534" s="21">
        <f>G525*3/12+G537*9/12</f>
        <v>4.2200000000000006</v>
      </c>
      <c r="H534" s="4">
        <f t="shared" si="113"/>
        <v>240.0486653465347</v>
      </c>
      <c r="I534" s="4">
        <f t="shared" si="114"/>
        <v>13.440224752475253</v>
      </c>
      <c r="J534" s="30">
        <f t="shared" si="118"/>
        <v>2154.628287335986</v>
      </c>
      <c r="K534" s="4">
        <f t="shared" si="115"/>
        <v>16.825286009900992</v>
      </c>
      <c r="L534" s="30">
        <f t="shared" si="116"/>
        <v>151.02036550429182</v>
      </c>
      <c r="M534" s="14">
        <f t="shared" si="107"/>
        <v>10.612759466126224</v>
      </c>
      <c r="N534" s="6"/>
      <c r="O534" s="7">
        <f t="shared" si="108"/>
        <v>13.722477893212861</v>
      </c>
      <c r="P534" s="7"/>
      <c r="Q534" s="43">
        <f t="shared" si="109"/>
        <v>7.2122747418878586E-2</v>
      </c>
      <c r="R534" s="21">
        <f t="shared" si="119"/>
        <v>1.002977382222985</v>
      </c>
      <c r="S534" s="21">
        <f t="shared" si="120"/>
        <v>7.2571721622947472</v>
      </c>
      <c r="T534" s="36">
        <f t="shared" si="110"/>
        <v>2.8350805783321498E-2</v>
      </c>
      <c r="U534" s="36">
        <f t="shared" si="111"/>
        <v>-6.5139247002863332E-3</v>
      </c>
      <c r="V534" s="36">
        <f t="shared" si="112"/>
        <v>3.4864730483607831E-2</v>
      </c>
      <c r="Y534" s="34"/>
      <c r="Z534" s="34"/>
    </row>
    <row r="535" spans="1:26" x14ac:dyDescent="0.2">
      <c r="A535" s="1">
        <v>1914.11</v>
      </c>
      <c r="B535" s="58">
        <v>7.68</v>
      </c>
      <c r="C535" s="4">
        <v>0.42499999999999999</v>
      </c>
      <c r="D535" s="11">
        <v>0.5292</v>
      </c>
      <c r="E535" s="11">
        <v>10.199999999999999</v>
      </c>
      <c r="F535" s="4">
        <f t="shared" si="117"/>
        <v>1914.8749999999602</v>
      </c>
      <c r="G535" s="21">
        <f>G525*2/12+G537*10/12</f>
        <v>4.2266666666666666</v>
      </c>
      <c r="H535" s="4">
        <f t="shared" si="113"/>
        <v>237.69524705882358</v>
      </c>
      <c r="I535" s="4">
        <f t="shared" si="114"/>
        <v>13.153708333333336</v>
      </c>
      <c r="J535" s="30">
        <f t="shared" si="118"/>
        <v>2143.3432328136946</v>
      </c>
      <c r="K535" s="4">
        <f t="shared" si="115"/>
        <v>16.378688117647066</v>
      </c>
      <c r="L535" s="30">
        <f t="shared" si="116"/>
        <v>147.6897446360687</v>
      </c>
      <c r="M535" s="14">
        <f t="shared" si="107"/>
        <v>10.516917642992123</v>
      </c>
      <c r="N535" s="6"/>
      <c r="O535" s="7">
        <f t="shared" si="108"/>
        <v>13.617092303207139</v>
      </c>
      <c r="P535" s="7"/>
      <c r="Q535" s="43">
        <f t="shared" si="109"/>
        <v>7.1602652010321038E-2</v>
      </c>
      <c r="R535" s="21">
        <f t="shared" si="119"/>
        <v>1.0029831045225286</v>
      </c>
      <c r="S535" s="21">
        <f t="shared" si="120"/>
        <v>7.2074189539771609</v>
      </c>
      <c r="T535" s="36">
        <f t="shared" si="110"/>
        <v>3.4988066159721276E-2</v>
      </c>
      <c r="U535" s="36">
        <f t="shared" si="111"/>
        <v>-5.371128359994537E-3</v>
      </c>
      <c r="V535" s="36">
        <f t="shared" si="112"/>
        <v>4.0359194519715813E-2</v>
      </c>
      <c r="Y535" s="34"/>
      <c r="Z535" s="34"/>
    </row>
    <row r="536" spans="1:26" x14ac:dyDescent="0.2">
      <c r="A536" s="1">
        <v>1914.12</v>
      </c>
      <c r="B536" s="58">
        <v>7.35</v>
      </c>
      <c r="C536" s="4">
        <v>0.42</v>
      </c>
      <c r="D536" s="11">
        <v>0.52</v>
      </c>
      <c r="E536" s="11">
        <v>10.1</v>
      </c>
      <c r="F536" s="4">
        <f t="shared" si="117"/>
        <v>1914.9583333332935</v>
      </c>
      <c r="G536" s="21">
        <f>G525*1/12+G537*11/12</f>
        <v>4.2333333333333334</v>
      </c>
      <c r="H536" s="4">
        <f t="shared" si="113"/>
        <v>229.73407425742582</v>
      </c>
      <c r="I536" s="4">
        <f t="shared" si="114"/>
        <v>13.127661386138618</v>
      </c>
      <c r="J536" s="30">
        <f t="shared" si="118"/>
        <v>2081.4203756466222</v>
      </c>
      <c r="K536" s="4">
        <f t="shared" si="115"/>
        <v>16.253295049504956</v>
      </c>
      <c r="L536" s="30">
        <f t="shared" si="116"/>
        <v>147.25695174642769</v>
      </c>
      <c r="M536" s="14">
        <f t="shared" si="107"/>
        <v>10.172217991997867</v>
      </c>
      <c r="N536" s="6"/>
      <c r="O536" s="7">
        <f t="shared" si="108"/>
        <v>13.191719327709947</v>
      </c>
      <c r="P536" s="7"/>
      <c r="Q536" s="43">
        <f t="shared" si="109"/>
        <v>7.3754825935587395E-2</v>
      </c>
      <c r="R536" s="21">
        <f t="shared" si="119"/>
        <v>1.0029888267502722</v>
      </c>
      <c r="S536" s="21">
        <f t="shared" si="120"/>
        <v>7.3004928978372465</v>
      </c>
      <c r="T536" s="36">
        <f t="shared" si="110"/>
        <v>4.3359350795322049E-2</v>
      </c>
      <c r="U536" s="36">
        <f t="shared" si="111"/>
        <v>-6.7650081812419272E-3</v>
      </c>
      <c r="V536" s="36">
        <f t="shared" si="112"/>
        <v>5.0124358976563976E-2</v>
      </c>
      <c r="Y536" s="34"/>
      <c r="Z536" s="34"/>
    </row>
    <row r="537" spans="1:26" x14ac:dyDescent="0.2">
      <c r="A537" s="1">
        <v>1915.01</v>
      </c>
      <c r="B537" s="58">
        <v>7.48</v>
      </c>
      <c r="C537" s="4">
        <v>0.42080000000000001</v>
      </c>
      <c r="D537" s="11">
        <v>0.55000000000000004</v>
      </c>
      <c r="E537" s="11">
        <v>10.1</v>
      </c>
      <c r="F537" s="4">
        <f t="shared" si="117"/>
        <v>1915.0416666666267</v>
      </c>
      <c r="G537" s="21">
        <v>4.24</v>
      </c>
      <c r="H537" s="4">
        <f t="shared" si="113"/>
        <v>233.79739801980205</v>
      </c>
      <c r="I537" s="4">
        <f t="shared" si="114"/>
        <v>13.152666455445548</v>
      </c>
      <c r="J537" s="30">
        <f t="shared" si="118"/>
        <v>2128.165018277924</v>
      </c>
      <c r="K537" s="4">
        <f t="shared" si="115"/>
        <v>17.190985148514859</v>
      </c>
      <c r="L537" s="30">
        <f t="shared" si="116"/>
        <v>156.48272193220032</v>
      </c>
      <c r="M537" s="14">
        <f t="shared" si="107"/>
        <v>10.359834197757268</v>
      </c>
      <c r="N537" s="6"/>
      <c r="O537" s="7">
        <f t="shared" si="108"/>
        <v>13.455503012706052</v>
      </c>
      <c r="P537" s="7"/>
      <c r="Q537" s="43">
        <f t="shared" si="109"/>
        <v>7.1907823631394724E-2</v>
      </c>
      <c r="R537" s="21">
        <f t="shared" si="119"/>
        <v>1.0048142824374222</v>
      </c>
      <c r="S537" s="21">
        <f t="shared" si="120"/>
        <v>7.3223128063004754</v>
      </c>
      <c r="T537" s="36">
        <f t="shared" si="110"/>
        <v>4.5725557855251564E-2</v>
      </c>
      <c r="U537" s="36">
        <f t="shared" si="111"/>
        <v>-6.6053778011641029E-3</v>
      </c>
      <c r="V537" s="36">
        <f t="shared" si="112"/>
        <v>5.2330935656415667E-2</v>
      </c>
      <c r="Y537" s="34"/>
      <c r="Z537" s="34"/>
    </row>
    <row r="538" spans="1:26" x14ac:dyDescent="0.2">
      <c r="A538" s="1">
        <v>1915.02</v>
      </c>
      <c r="B538" s="58">
        <v>7.38</v>
      </c>
      <c r="C538" s="4">
        <v>0.42170000000000002</v>
      </c>
      <c r="D538" s="11">
        <v>0.57999999999999996</v>
      </c>
      <c r="E538" s="11">
        <v>10</v>
      </c>
      <c r="F538" s="4">
        <f t="shared" si="117"/>
        <v>1915.12499999996</v>
      </c>
      <c r="G538" s="21">
        <f>G537*11/12+G549*1/12</f>
        <v>4.2241666666666671</v>
      </c>
      <c r="H538" s="4">
        <f t="shared" si="113"/>
        <v>232.97848200000007</v>
      </c>
      <c r="I538" s="4">
        <f t="shared" si="114"/>
        <v>13.312605130000003</v>
      </c>
      <c r="J538" s="30">
        <f t="shared" si="118"/>
        <v>2130.8090309600016</v>
      </c>
      <c r="K538" s="4">
        <f t="shared" si="115"/>
        <v>18.309962000000006</v>
      </c>
      <c r="L538" s="30">
        <f t="shared" si="116"/>
        <v>167.46195636271014</v>
      </c>
      <c r="M538" s="14">
        <f t="shared" si="107"/>
        <v>10.329786209660696</v>
      </c>
      <c r="N538" s="6"/>
      <c r="O538" s="7">
        <f t="shared" si="108"/>
        <v>13.435767253018028</v>
      </c>
      <c r="P538" s="7"/>
      <c r="Q538" s="43">
        <f t="shared" si="109"/>
        <v>7.1334717986856949E-2</v>
      </c>
      <c r="R538" s="21">
        <f t="shared" si="119"/>
        <v>1.004802029369261</v>
      </c>
      <c r="S538" s="21">
        <f t="shared" si="120"/>
        <v>7.4311401331276112</v>
      </c>
      <c r="T538" s="36">
        <f t="shared" si="110"/>
        <v>4.7544296397374453E-2</v>
      </c>
      <c r="U538" s="36">
        <f t="shared" si="111"/>
        <v>-7.0536965882035396E-3</v>
      </c>
      <c r="V538" s="36">
        <f t="shared" si="112"/>
        <v>5.4597992985577992E-2</v>
      </c>
      <c r="Y538" s="34"/>
      <c r="Z538" s="34"/>
    </row>
    <row r="539" spans="1:26" x14ac:dyDescent="0.2">
      <c r="A539" s="1">
        <v>1915.03</v>
      </c>
      <c r="B539" s="58">
        <v>7.57</v>
      </c>
      <c r="C539" s="4">
        <v>0.42249999999999999</v>
      </c>
      <c r="D539" s="11">
        <v>0.61</v>
      </c>
      <c r="E539" s="11">
        <v>9.9</v>
      </c>
      <c r="F539" s="4">
        <f t="shared" si="117"/>
        <v>1915.2083333332932</v>
      </c>
      <c r="G539" s="21">
        <f>G537*10/12+G549*2/12</f>
        <v>4.2083333333333339</v>
      </c>
      <c r="H539" s="4">
        <f t="shared" si="113"/>
        <v>241.39047777777782</v>
      </c>
      <c r="I539" s="4">
        <f t="shared" si="114"/>
        <v>13.472586111111113</v>
      </c>
      <c r="J539" s="30">
        <f t="shared" si="118"/>
        <v>2218.0130025182621</v>
      </c>
      <c r="K539" s="4">
        <f t="shared" si="115"/>
        <v>19.451544444444451</v>
      </c>
      <c r="L539" s="30">
        <f t="shared" si="116"/>
        <v>178.73024194664995</v>
      </c>
      <c r="M539" s="14">
        <f t="shared" si="107"/>
        <v>10.707013188682813</v>
      </c>
      <c r="N539" s="6"/>
      <c r="O539" s="7">
        <f t="shared" si="108"/>
        <v>13.942381087442403</v>
      </c>
      <c r="P539" s="7"/>
      <c r="Q539" s="43">
        <f t="shared" si="109"/>
        <v>6.8208639007930921E-2</v>
      </c>
      <c r="R539" s="21">
        <f t="shared" si="119"/>
        <v>1.0047897772647538</v>
      </c>
      <c r="S539" s="21">
        <f t="shared" si="120"/>
        <v>7.542247157872711</v>
      </c>
      <c r="T539" s="36">
        <f t="shared" si="110"/>
        <v>4.0445368556087713E-2</v>
      </c>
      <c r="U539" s="36">
        <f t="shared" si="111"/>
        <v>-8.6617252536855815E-3</v>
      </c>
      <c r="V539" s="36">
        <f t="shared" si="112"/>
        <v>4.9107093809773295E-2</v>
      </c>
      <c r="Y539" s="34"/>
      <c r="Z539" s="34"/>
    </row>
    <row r="540" spans="1:26" x14ac:dyDescent="0.2">
      <c r="A540" s="1">
        <v>1915.04</v>
      </c>
      <c r="B540" s="58">
        <v>8.14</v>
      </c>
      <c r="C540" s="4">
        <v>0.42330000000000001</v>
      </c>
      <c r="D540" s="11">
        <v>0.64</v>
      </c>
      <c r="E540" s="11">
        <v>10</v>
      </c>
      <c r="F540" s="4">
        <f t="shared" si="117"/>
        <v>1915.2916666666265</v>
      </c>
      <c r="G540" s="21">
        <f>G537*9/12+G549*3/12</f>
        <v>4.1924999999999999</v>
      </c>
      <c r="H540" s="4">
        <f t="shared" si="113"/>
        <v>256.97084600000005</v>
      </c>
      <c r="I540" s="4">
        <f t="shared" si="114"/>
        <v>13.363115370000003</v>
      </c>
      <c r="J540" s="30">
        <f t="shared" si="118"/>
        <v>2371.4052294149092</v>
      </c>
      <c r="K540" s="4">
        <f t="shared" si="115"/>
        <v>20.204096000000003</v>
      </c>
      <c r="L540" s="30">
        <f t="shared" si="116"/>
        <v>186.44955120706902</v>
      </c>
      <c r="M540" s="14">
        <f t="shared" si="107"/>
        <v>11.401123789000188</v>
      </c>
      <c r="N540" s="6"/>
      <c r="O540" s="7">
        <f t="shared" si="108"/>
        <v>14.855567969356274</v>
      </c>
      <c r="P540" s="7"/>
      <c r="Q540" s="43">
        <f t="shared" si="109"/>
        <v>6.3703423729853159E-2</v>
      </c>
      <c r="R540" s="21">
        <f t="shared" si="119"/>
        <v>1.0047775261250353</v>
      </c>
      <c r="S540" s="21">
        <f t="shared" si="120"/>
        <v>7.5025891134162972</v>
      </c>
      <c r="T540" s="36">
        <f t="shared" si="110"/>
        <v>3.3483833698883636E-2</v>
      </c>
      <c r="U540" s="36">
        <f t="shared" si="111"/>
        <v>-7.1251634677615971E-3</v>
      </c>
      <c r="V540" s="36">
        <f t="shared" si="112"/>
        <v>4.0608997166645233E-2</v>
      </c>
      <c r="Y540" s="34"/>
      <c r="Z540" s="34"/>
    </row>
    <row r="541" spans="1:26" x14ac:dyDescent="0.2">
      <c r="A541" s="1">
        <v>1915.05</v>
      </c>
      <c r="B541" s="58">
        <v>7.95</v>
      </c>
      <c r="C541" s="4">
        <v>0.42420000000000002</v>
      </c>
      <c r="D541" s="11">
        <v>0.67</v>
      </c>
      <c r="E541" s="11">
        <v>10.1</v>
      </c>
      <c r="F541" s="4">
        <f t="shared" si="117"/>
        <v>1915.3749999999598</v>
      </c>
      <c r="G541" s="21">
        <f>G537*8/12+G549*4/12</f>
        <v>4.1766666666666667</v>
      </c>
      <c r="H541" s="4">
        <f t="shared" si="113"/>
        <v>248.48787623762382</v>
      </c>
      <c r="I541" s="4">
        <f t="shared" si="114"/>
        <v>13.258938000000006</v>
      </c>
      <c r="J541" s="30">
        <f t="shared" si="118"/>
        <v>2303.3182607230333</v>
      </c>
      <c r="K541" s="4">
        <f t="shared" si="115"/>
        <v>20.941745544554461</v>
      </c>
      <c r="L541" s="30">
        <f t="shared" si="116"/>
        <v>194.11613014898521</v>
      </c>
      <c r="M541" s="14">
        <f t="shared" si="107"/>
        <v>11.026929876471316</v>
      </c>
      <c r="N541" s="6"/>
      <c r="O541" s="7">
        <f t="shared" si="108"/>
        <v>14.376666202260198</v>
      </c>
      <c r="P541" s="7"/>
      <c r="Q541" s="43">
        <f t="shared" si="109"/>
        <v>6.901695385902698E-2</v>
      </c>
      <c r="R541" s="21">
        <f t="shared" si="119"/>
        <v>1.0047652759512427</v>
      </c>
      <c r="S541" s="21">
        <f t="shared" si="120"/>
        <v>7.463794979119851</v>
      </c>
      <c r="T541" s="36">
        <f t="shared" si="110"/>
        <v>3.964147928245465E-2</v>
      </c>
      <c r="U541" s="36">
        <f t="shared" si="111"/>
        <v>-6.7483709702291783E-3</v>
      </c>
      <c r="V541" s="36">
        <f t="shared" si="112"/>
        <v>4.6389850252683829E-2</v>
      </c>
      <c r="Y541" s="34"/>
      <c r="Z541" s="34"/>
    </row>
    <row r="542" spans="1:26" x14ac:dyDescent="0.2">
      <c r="A542" s="1">
        <v>1915.06</v>
      </c>
      <c r="B542" s="58">
        <v>8.0399999999999991</v>
      </c>
      <c r="C542" s="4">
        <v>0.42499999999999999</v>
      </c>
      <c r="D542" s="11">
        <v>0.7</v>
      </c>
      <c r="E542" s="11">
        <v>10.1</v>
      </c>
      <c r="F542" s="4">
        <f t="shared" si="117"/>
        <v>1915.458333333293</v>
      </c>
      <c r="G542" s="21">
        <f>G537*7/12+G549*5/12</f>
        <v>4.1608333333333327</v>
      </c>
      <c r="H542" s="4">
        <f t="shared" si="113"/>
        <v>251.30094653465352</v>
      </c>
      <c r="I542" s="4">
        <f t="shared" si="114"/>
        <v>13.283943069306932</v>
      </c>
      <c r="J542" s="30">
        <f t="shared" si="118"/>
        <v>2339.6546756327625</v>
      </c>
      <c r="K542" s="4">
        <f t="shared" si="115"/>
        <v>21.87943564356436</v>
      </c>
      <c r="L542" s="30">
        <f t="shared" si="116"/>
        <v>203.70127772922061</v>
      </c>
      <c r="M542" s="14">
        <f t="shared" si="107"/>
        <v>11.154262189096341</v>
      </c>
      <c r="N542" s="6"/>
      <c r="O542" s="7">
        <f t="shared" si="108"/>
        <v>14.54859526342041</v>
      </c>
      <c r="P542" s="7"/>
      <c r="Q542" s="43">
        <f t="shared" si="109"/>
        <v>6.8140042135714576E-2</v>
      </c>
      <c r="R542" s="21">
        <f t="shared" si="119"/>
        <v>1.0047530267445139</v>
      </c>
      <c r="S542" s="21">
        <f t="shared" si="120"/>
        <v>7.4993620218388566</v>
      </c>
      <c r="T542" s="36">
        <f t="shared" si="110"/>
        <v>3.9124820483404932E-2</v>
      </c>
      <c r="U542" s="36">
        <f t="shared" si="111"/>
        <v>-7.9249485135145514E-3</v>
      </c>
      <c r="V542" s="36">
        <f t="shared" si="112"/>
        <v>4.7049768996919483E-2</v>
      </c>
      <c r="Y542" s="34"/>
      <c r="Z542" s="34"/>
    </row>
    <row r="543" spans="1:26" x14ac:dyDescent="0.2">
      <c r="A543" s="1">
        <v>1915.07</v>
      </c>
      <c r="B543" s="58">
        <v>8.01</v>
      </c>
      <c r="C543" s="4">
        <v>0.42580000000000001</v>
      </c>
      <c r="D543" s="11">
        <v>0.73</v>
      </c>
      <c r="E543" s="11">
        <v>10.1</v>
      </c>
      <c r="F543" s="4">
        <f t="shared" si="117"/>
        <v>1915.5416666666263</v>
      </c>
      <c r="G543" s="21">
        <f>G537*6/12+G549*6/12</f>
        <v>4.1449999999999996</v>
      </c>
      <c r="H543" s="4">
        <f t="shared" si="113"/>
        <v>250.36325643564362</v>
      </c>
      <c r="I543" s="4">
        <f t="shared" si="114"/>
        <v>13.308948138613866</v>
      </c>
      <c r="J543" s="30">
        <f t="shared" si="118"/>
        <v>2341.2503356416414</v>
      </c>
      <c r="K543" s="4">
        <f t="shared" si="115"/>
        <v>22.817125742574262</v>
      </c>
      <c r="L543" s="30">
        <f t="shared" si="116"/>
        <v>213.37237765523074</v>
      </c>
      <c r="M543" s="14">
        <f t="shared" si="107"/>
        <v>11.113629393949601</v>
      </c>
      <c r="N543" s="6"/>
      <c r="O543" s="7">
        <f t="shared" si="108"/>
        <v>14.499550030038968</v>
      </c>
      <c r="P543" s="7"/>
      <c r="Q543" s="43">
        <f t="shared" si="109"/>
        <v>6.8626153573738358E-2</v>
      </c>
      <c r="R543" s="21">
        <f t="shared" si="119"/>
        <v>1.0047407785059888</v>
      </c>
      <c r="S543" s="21">
        <f t="shared" si="120"/>
        <v>7.5350066900954484</v>
      </c>
      <c r="T543" s="36">
        <f t="shared" si="110"/>
        <v>4.1173118926300045E-2</v>
      </c>
      <c r="U543" s="36">
        <f t="shared" si="111"/>
        <v>-9.0871284395922514E-3</v>
      </c>
      <c r="V543" s="36">
        <f t="shared" si="112"/>
        <v>5.0260247365892297E-2</v>
      </c>
      <c r="Y543" s="34"/>
      <c r="Z543" s="34"/>
    </row>
    <row r="544" spans="1:26" x14ac:dyDescent="0.2">
      <c r="A544" s="1">
        <v>1915.08</v>
      </c>
      <c r="B544" s="58">
        <v>8.35</v>
      </c>
      <c r="C544" s="4">
        <v>0.42670000000000002</v>
      </c>
      <c r="D544" s="11">
        <v>0.76</v>
      </c>
      <c r="E544" s="11">
        <v>10.1</v>
      </c>
      <c r="F544" s="4">
        <f t="shared" si="117"/>
        <v>1915.6249999999595</v>
      </c>
      <c r="G544" s="21">
        <f>G537*5/12+G549*7/12</f>
        <v>4.1291666666666664</v>
      </c>
      <c r="H544" s="4">
        <f t="shared" si="113"/>
        <v>260.99041089108914</v>
      </c>
      <c r="I544" s="4">
        <f t="shared" si="114"/>
        <v>13.337078841584164</v>
      </c>
      <c r="J544" s="30">
        <f t="shared" si="118"/>
        <v>2451.022629520503</v>
      </c>
      <c r="K544" s="4">
        <f t="shared" si="115"/>
        <v>23.754815841584165</v>
      </c>
      <c r="L544" s="30">
        <f t="shared" si="116"/>
        <v>223.08708963300387</v>
      </c>
      <c r="M544" s="14">
        <f t="shared" si="107"/>
        <v>11.584831641604602</v>
      </c>
      <c r="N544" s="6"/>
      <c r="O544" s="7">
        <f t="shared" si="108"/>
        <v>15.113448857043222</v>
      </c>
      <c r="P544" s="7"/>
      <c r="Q544" s="43">
        <f t="shared" si="109"/>
        <v>6.395924085947774E-2</v>
      </c>
      <c r="R544" s="21">
        <f t="shared" si="119"/>
        <v>1.0047285312368082</v>
      </c>
      <c r="S544" s="21">
        <f t="shared" si="120"/>
        <v>7.5707284878543346</v>
      </c>
      <c r="T544" s="36">
        <f t="shared" si="110"/>
        <v>3.8253007101227032E-2</v>
      </c>
      <c r="U544" s="36">
        <f t="shared" si="111"/>
        <v>-9.1225166993306184E-3</v>
      </c>
      <c r="V544" s="36">
        <f t="shared" si="112"/>
        <v>4.7375523800557651E-2</v>
      </c>
      <c r="Y544" s="34"/>
      <c r="Z544" s="34"/>
    </row>
    <row r="545" spans="1:26" x14ac:dyDescent="0.2">
      <c r="A545" s="1">
        <v>1915.09</v>
      </c>
      <c r="B545" s="58">
        <v>8.66</v>
      </c>
      <c r="C545" s="4">
        <v>0.42749999999999999</v>
      </c>
      <c r="D545" s="11">
        <v>0.79</v>
      </c>
      <c r="E545" s="11">
        <v>10.1</v>
      </c>
      <c r="F545" s="4">
        <f t="shared" si="117"/>
        <v>1915.7083333332928</v>
      </c>
      <c r="G545" s="21">
        <f>G537*4/12+G549*8/12</f>
        <v>4.1133333333333333</v>
      </c>
      <c r="H545" s="4">
        <f t="shared" si="113"/>
        <v>270.67987524752482</v>
      </c>
      <c r="I545" s="4">
        <f t="shared" si="114"/>
        <v>13.362083910891094</v>
      </c>
      <c r="J545" s="30">
        <f t="shared" si="118"/>
        <v>2552.475886565775</v>
      </c>
      <c r="K545" s="4">
        <f t="shared" si="115"/>
        <v>24.692505940594067</v>
      </c>
      <c r="L545" s="30">
        <f t="shared" si="116"/>
        <v>232.84710743498414</v>
      </c>
      <c r="M545" s="14">
        <f t="shared" si="107"/>
        <v>12.011570757825893</v>
      </c>
      <c r="N545" s="6"/>
      <c r="O545" s="7">
        <f t="shared" si="108"/>
        <v>15.664883714157817</v>
      </c>
      <c r="P545" s="7"/>
      <c r="Q545" s="43">
        <f t="shared" si="109"/>
        <v>6.2216271961368107E-2</v>
      </c>
      <c r="R545" s="21">
        <f t="shared" si="119"/>
        <v>1.0047162849381146</v>
      </c>
      <c r="S545" s="21">
        <f t="shared" si="120"/>
        <v>7.6065269139945473</v>
      </c>
      <c r="T545" s="36">
        <f t="shared" si="110"/>
        <v>3.6855850443499705E-2</v>
      </c>
      <c r="U545" s="36">
        <f t="shared" si="111"/>
        <v>-9.1578431390776371E-3</v>
      </c>
      <c r="V545" s="36">
        <f t="shared" si="112"/>
        <v>4.6013693582577342E-2</v>
      </c>
      <c r="Y545" s="34"/>
      <c r="Z545" s="34"/>
    </row>
    <row r="546" spans="1:26" x14ac:dyDescent="0.2">
      <c r="A546" s="1">
        <v>1915.1</v>
      </c>
      <c r="B546" s="58">
        <v>9.14</v>
      </c>
      <c r="C546" s="4">
        <v>0.42830000000000001</v>
      </c>
      <c r="D546" s="11">
        <v>0.82</v>
      </c>
      <c r="E546" s="11">
        <v>10.199999999999999</v>
      </c>
      <c r="F546" s="4">
        <f t="shared" si="117"/>
        <v>1915.791666666626</v>
      </c>
      <c r="G546" s="21">
        <f>G537*3/12+G549*9/12</f>
        <v>4.0975000000000001</v>
      </c>
      <c r="H546" s="4">
        <f t="shared" si="113"/>
        <v>282.88210392156873</v>
      </c>
      <c r="I546" s="4">
        <f t="shared" si="114"/>
        <v>13.255843009803927</v>
      </c>
      <c r="J546" s="30">
        <f t="shared" si="118"/>
        <v>2677.9580490588337</v>
      </c>
      <c r="K546" s="4">
        <f t="shared" si="115"/>
        <v>25.378919607843144</v>
      </c>
      <c r="L546" s="30">
        <f t="shared" si="116"/>
        <v>240.25444203810105</v>
      </c>
      <c r="M546" s="14">
        <f t="shared" si="107"/>
        <v>12.549076133220158</v>
      </c>
      <c r="N546" s="6"/>
      <c r="O546" s="7">
        <f t="shared" si="108"/>
        <v>16.35409672119485</v>
      </c>
      <c r="P546" s="7"/>
      <c r="Q546" s="43">
        <f t="shared" si="109"/>
        <v>5.9814212715783209E-2</v>
      </c>
      <c r="R546" s="21">
        <f t="shared" si="119"/>
        <v>1.0047040396110525</v>
      </c>
      <c r="S546" s="21">
        <f t="shared" si="120"/>
        <v>7.5674759577779298</v>
      </c>
      <c r="T546" s="36">
        <f t="shared" si="110"/>
        <v>3.5677532122646793E-2</v>
      </c>
      <c r="U546" s="36">
        <f t="shared" si="111"/>
        <v>-8.2164544190062028E-3</v>
      </c>
      <c r="V546" s="36">
        <f t="shared" si="112"/>
        <v>4.3893986541652996E-2</v>
      </c>
      <c r="Y546" s="34"/>
      <c r="Z546" s="34"/>
    </row>
    <row r="547" spans="1:26" x14ac:dyDescent="0.2">
      <c r="A547" s="1">
        <v>1915.11</v>
      </c>
      <c r="B547" s="58">
        <v>9.4600000000000009</v>
      </c>
      <c r="C547" s="4">
        <v>0.42920000000000003</v>
      </c>
      <c r="D547" s="11">
        <v>0.85</v>
      </c>
      <c r="E547" s="11">
        <v>10.3</v>
      </c>
      <c r="F547" s="4">
        <f t="shared" si="117"/>
        <v>1915.8749999999593</v>
      </c>
      <c r="G547" s="21">
        <f>G537*2/12+G549*10/12</f>
        <v>4.081666666666667</v>
      </c>
      <c r="H547" s="4">
        <f t="shared" si="113"/>
        <v>289.94348932038844</v>
      </c>
      <c r="I547" s="4">
        <f t="shared" si="114"/>
        <v>13.154729980582527</v>
      </c>
      <c r="J547" s="30">
        <f t="shared" si="118"/>
        <v>2755.1836664320135</v>
      </c>
      <c r="K547" s="4">
        <f t="shared" si="115"/>
        <v>26.052004854368935</v>
      </c>
      <c r="L547" s="30">
        <f t="shared" si="116"/>
        <v>247.55878609589968</v>
      </c>
      <c r="M547" s="14">
        <f t="shared" si="107"/>
        <v>12.857714453559311</v>
      </c>
      <c r="N547" s="6"/>
      <c r="O547" s="7">
        <f t="shared" si="108"/>
        <v>16.740136872288517</v>
      </c>
      <c r="P547" s="7"/>
      <c r="Q547" s="43">
        <f t="shared" si="109"/>
        <v>5.78887195687494E-2</v>
      </c>
      <c r="R547" s="21">
        <f t="shared" si="119"/>
        <v>1.0046917952567669</v>
      </c>
      <c r="S547" s="21">
        <f t="shared" si="120"/>
        <v>7.5292574152696927</v>
      </c>
      <c r="T547" s="36">
        <f t="shared" si="110"/>
        <v>3.4585380940313382E-2</v>
      </c>
      <c r="U547" s="36">
        <f t="shared" si="111"/>
        <v>-8.9507216159639968E-3</v>
      </c>
      <c r="V547" s="36">
        <f t="shared" si="112"/>
        <v>4.3536102556277378E-2</v>
      </c>
      <c r="Y547" s="34"/>
      <c r="Z547" s="34"/>
    </row>
    <row r="548" spans="1:26" x14ac:dyDescent="0.2">
      <c r="A548" s="1">
        <v>1915.12</v>
      </c>
      <c r="B548" s="58">
        <v>9.48</v>
      </c>
      <c r="C548" s="4">
        <v>0.43</v>
      </c>
      <c r="D548" s="11">
        <v>0.88</v>
      </c>
      <c r="E548" s="11">
        <v>10.3</v>
      </c>
      <c r="F548" s="4">
        <f t="shared" si="117"/>
        <v>1915.9583333332926</v>
      </c>
      <c r="G548" s="21">
        <f>G537*1/12+G549*11/12</f>
        <v>4.065833333333333</v>
      </c>
      <c r="H548" s="4">
        <f t="shared" si="113"/>
        <v>290.55647766990296</v>
      </c>
      <c r="I548" s="4">
        <f t="shared" si="114"/>
        <v>13.179249514563109</v>
      </c>
      <c r="J548" s="30">
        <f t="shared" si="118"/>
        <v>2771.4448808128222</v>
      </c>
      <c r="K548" s="4">
        <f t="shared" si="115"/>
        <v>26.971487378640784</v>
      </c>
      <c r="L548" s="30">
        <f t="shared" si="116"/>
        <v>257.26492564507214</v>
      </c>
      <c r="M548" s="14">
        <f t="shared" si="107"/>
        <v>12.87844460218599</v>
      </c>
      <c r="N548" s="6"/>
      <c r="O548" s="7">
        <f t="shared" si="108"/>
        <v>16.7493130309431</v>
      </c>
      <c r="P548" s="7"/>
      <c r="Q548" s="43">
        <f t="shared" si="109"/>
        <v>5.6769648712160524E-2</v>
      </c>
      <c r="R548" s="21">
        <f t="shared" si="119"/>
        <v>1.0046795518764049</v>
      </c>
      <c r="S548" s="21">
        <f t="shared" si="120"/>
        <v>7.5645831494976319</v>
      </c>
      <c r="T548" s="36">
        <f t="shared" si="110"/>
        <v>3.6643430275943745E-2</v>
      </c>
      <c r="U548" s="36">
        <f t="shared" si="111"/>
        <v>-8.4336202922336012E-3</v>
      </c>
      <c r="V548" s="36">
        <f t="shared" si="112"/>
        <v>4.5077050568177346E-2</v>
      </c>
      <c r="Y548" s="34"/>
      <c r="Z548" s="34"/>
    </row>
    <row r="549" spans="1:26" x14ac:dyDescent="0.2">
      <c r="A549" s="1">
        <v>1916.01</v>
      </c>
      <c r="B549" s="58">
        <v>9.33</v>
      </c>
      <c r="C549" s="4">
        <v>0.44080000000000003</v>
      </c>
      <c r="D549" s="11">
        <v>0.93420000000000003</v>
      </c>
      <c r="E549" s="11">
        <v>10.4</v>
      </c>
      <c r="F549" s="4">
        <f t="shared" si="117"/>
        <v>1916.0416666666258</v>
      </c>
      <c r="G549" s="21">
        <v>4.05</v>
      </c>
      <c r="H549" s="4">
        <f t="shared" si="113"/>
        <v>283.20945865384624</v>
      </c>
      <c r="I549" s="4">
        <f t="shared" si="114"/>
        <v>13.38035684615385</v>
      </c>
      <c r="J549" s="30">
        <f t="shared" si="118"/>
        <v>2712.0016533799558</v>
      </c>
      <c r="K549" s="4">
        <f t="shared" si="115"/>
        <v>28.357371519230778</v>
      </c>
      <c r="L549" s="30">
        <f t="shared" si="116"/>
        <v>271.548975840038</v>
      </c>
      <c r="M549" s="14">
        <f t="shared" si="107"/>
        <v>12.543563692516177</v>
      </c>
      <c r="N549" s="6"/>
      <c r="O549" s="7">
        <f t="shared" si="108"/>
        <v>16.297027766820708</v>
      </c>
      <c r="P549" s="7"/>
      <c r="Q549" s="43">
        <f t="shared" si="109"/>
        <v>5.9986791585310777E-2</v>
      </c>
      <c r="R549" s="21">
        <f t="shared" si="119"/>
        <v>1.0021524623582816</v>
      </c>
      <c r="S549" s="21">
        <f t="shared" si="120"/>
        <v>7.5269052586847662</v>
      </c>
      <c r="T549" s="36">
        <f t="shared" si="110"/>
        <v>4.0882565660646408E-2</v>
      </c>
      <c r="U549" s="36">
        <f t="shared" si="111"/>
        <v>-7.5102573656017357E-3</v>
      </c>
      <c r="V549" s="36">
        <f t="shared" si="112"/>
        <v>4.8392823026248144E-2</v>
      </c>
      <c r="Y549" s="34"/>
      <c r="Z549" s="34"/>
    </row>
    <row r="550" spans="1:26" x14ac:dyDescent="0.2">
      <c r="A550" s="1">
        <v>1916.02</v>
      </c>
      <c r="B550" s="58">
        <v>9.1999999999999993</v>
      </c>
      <c r="C550" s="4">
        <v>0.45169999999999999</v>
      </c>
      <c r="D550" s="11">
        <v>0.98829999999999996</v>
      </c>
      <c r="E550" s="11">
        <v>10.4</v>
      </c>
      <c r="F550" s="4">
        <f t="shared" si="117"/>
        <v>1916.1249999999591</v>
      </c>
      <c r="G550" s="21">
        <f>G549*11/12+G561*1/12</f>
        <v>4.0649999999999995</v>
      </c>
      <c r="H550" s="4">
        <f t="shared" si="113"/>
        <v>279.26334615384621</v>
      </c>
      <c r="I550" s="4">
        <f t="shared" si="114"/>
        <v>13.711223201923081</v>
      </c>
      <c r="J550" s="30">
        <f t="shared" si="118"/>
        <v>2685.1553561984533</v>
      </c>
      <c r="K550" s="4">
        <f t="shared" si="115"/>
        <v>29.999561413461546</v>
      </c>
      <c r="L550" s="30">
        <f t="shared" si="116"/>
        <v>288.44989549249254</v>
      </c>
      <c r="M550" s="14">
        <f t="shared" si="107"/>
        <v>12.354652326458799</v>
      </c>
      <c r="N550" s="6"/>
      <c r="O550" s="7">
        <f t="shared" si="108"/>
        <v>16.034835612136877</v>
      </c>
      <c r="P550" s="7"/>
      <c r="Q550" s="43">
        <f t="shared" si="109"/>
        <v>6.1055799767671406E-2</v>
      </c>
      <c r="R550" s="21">
        <f t="shared" si="119"/>
        <v>1.002165815139745</v>
      </c>
      <c r="S550" s="21">
        <f t="shared" si="120"/>
        <v>7.5431066389284371</v>
      </c>
      <c r="T550" s="36">
        <f t="shared" si="110"/>
        <v>4.2503961003233171E-2</v>
      </c>
      <c r="U550" s="36">
        <f t="shared" si="111"/>
        <v>-7.1870378425568093E-3</v>
      </c>
      <c r="V550" s="36">
        <f t="shared" si="112"/>
        <v>4.969099884578998E-2</v>
      </c>
      <c r="Y550" s="34"/>
      <c r="Z550" s="34"/>
    </row>
    <row r="551" spans="1:26" x14ac:dyDescent="0.2">
      <c r="A551" s="1">
        <v>1916.03</v>
      </c>
      <c r="B551" s="58">
        <v>9.17</v>
      </c>
      <c r="C551" s="4">
        <v>0.46250000000000002</v>
      </c>
      <c r="D551" s="11">
        <v>1.042</v>
      </c>
      <c r="E551" s="11">
        <v>10.5</v>
      </c>
      <c r="F551" s="4">
        <f t="shared" si="117"/>
        <v>1916.2083333332923</v>
      </c>
      <c r="G551" s="21">
        <f>G549*10/12+G561*2/12</f>
        <v>4.08</v>
      </c>
      <c r="H551" s="4">
        <f t="shared" si="113"/>
        <v>275.70172666666673</v>
      </c>
      <c r="I551" s="4">
        <f t="shared" si="114"/>
        <v>13.905348809523813</v>
      </c>
      <c r="J551" s="30">
        <f t="shared" si="118"/>
        <v>2662.0517161684988</v>
      </c>
      <c r="K551" s="4">
        <f t="shared" si="115"/>
        <v>31.328375047619055</v>
      </c>
      <c r="L551" s="30">
        <f t="shared" si="116"/>
        <v>302.492681379234</v>
      </c>
      <c r="M551" s="14">
        <f t="shared" si="107"/>
        <v>12.177052795748487</v>
      </c>
      <c r="N551" s="6"/>
      <c r="O551" s="7">
        <f t="shared" si="108"/>
        <v>15.786513243251878</v>
      </c>
      <c r="P551" s="7"/>
      <c r="Q551" s="43">
        <f t="shared" si="109"/>
        <v>6.3063591449976891E-2</v>
      </c>
      <c r="R551" s="21">
        <f t="shared" si="119"/>
        <v>1.0021791670939835</v>
      </c>
      <c r="S551" s="21">
        <f t="shared" si="120"/>
        <v>7.4874489124069044</v>
      </c>
      <c r="T551" s="36">
        <f t="shared" si="110"/>
        <v>3.7131876005485953E-2</v>
      </c>
      <c r="U551" s="36">
        <f t="shared" si="111"/>
        <v>-5.3591637132331948E-3</v>
      </c>
      <c r="V551" s="36">
        <f t="shared" si="112"/>
        <v>4.2491039718719148E-2</v>
      </c>
      <c r="Y551" s="34"/>
      <c r="Z551" s="34"/>
    </row>
    <row r="552" spans="1:26" x14ac:dyDescent="0.2">
      <c r="A552" s="1">
        <v>1916.04</v>
      </c>
      <c r="B552" s="58">
        <v>9.07</v>
      </c>
      <c r="C552" s="4">
        <v>0.4733</v>
      </c>
      <c r="D552" s="11">
        <v>1.097</v>
      </c>
      <c r="E552" s="11">
        <v>10.6</v>
      </c>
      <c r="F552" s="4">
        <f t="shared" si="117"/>
        <v>1916.2916666666256</v>
      </c>
      <c r="G552" s="21">
        <f>G549*9/12+G561*3/12</f>
        <v>4.0949999999999998</v>
      </c>
      <c r="H552" s="4">
        <f t="shared" si="113"/>
        <v>270.12256886792466</v>
      </c>
      <c r="I552" s="4">
        <f t="shared" si="114"/>
        <v>14.095811669811326</v>
      </c>
      <c r="J552" s="30">
        <f t="shared" si="118"/>
        <v>2619.5237817319789</v>
      </c>
      <c r="K552" s="4">
        <f t="shared" si="115"/>
        <v>32.670833301886802</v>
      </c>
      <c r="L552" s="30">
        <f t="shared" si="116"/>
        <v>316.82663600440799</v>
      </c>
      <c r="M552" s="14">
        <f t="shared" si="107"/>
        <v>11.906481776593191</v>
      </c>
      <c r="N552" s="6"/>
      <c r="O552" s="7">
        <f t="shared" si="108"/>
        <v>15.41816172708924</v>
      </c>
      <c r="P552" s="7"/>
      <c r="Q552" s="43">
        <f t="shared" si="109"/>
        <v>6.5748722644587379E-2</v>
      </c>
      <c r="R552" s="21">
        <f t="shared" si="119"/>
        <v>1.0021925182219196</v>
      </c>
      <c r="S552" s="21">
        <f t="shared" si="120"/>
        <v>7.4329750758768292</v>
      </c>
      <c r="T552" s="36">
        <f t="shared" si="110"/>
        <v>3.5755982327786873E-2</v>
      </c>
      <c r="U552" s="36">
        <f t="shared" si="111"/>
        <v>-4.6561790108334833E-3</v>
      </c>
      <c r="V552" s="36">
        <f t="shared" si="112"/>
        <v>4.0412161338620356E-2</v>
      </c>
      <c r="Y552" s="34"/>
      <c r="Z552" s="34"/>
    </row>
    <row r="553" spans="1:26" x14ac:dyDescent="0.2">
      <c r="A553" s="1">
        <v>1916.05</v>
      </c>
      <c r="B553" s="58">
        <v>9.27</v>
      </c>
      <c r="C553" s="4">
        <v>0.48420000000000002</v>
      </c>
      <c r="D553" s="11">
        <v>1.151</v>
      </c>
      <c r="E553" s="11">
        <v>10.7</v>
      </c>
      <c r="F553" s="4">
        <f t="shared" si="117"/>
        <v>1916.3749999999588</v>
      </c>
      <c r="G553" s="21">
        <f>G549*8/12+G561*4/12</f>
        <v>4.1099999999999994</v>
      </c>
      <c r="H553" s="4">
        <f t="shared" si="113"/>
        <v>273.49878785046735</v>
      </c>
      <c r="I553" s="4">
        <f t="shared" si="114"/>
        <v>14.2856648411215</v>
      </c>
      <c r="J553" s="30">
        <f t="shared" si="118"/>
        <v>2663.8094401511839</v>
      </c>
      <c r="K553" s="4">
        <f t="shared" si="115"/>
        <v>33.958695233644868</v>
      </c>
      <c r="L553" s="30">
        <f t="shared" si="116"/>
        <v>330.74915486666805</v>
      </c>
      <c r="M553" s="14">
        <f t="shared" si="107"/>
        <v>12.026256671905166</v>
      </c>
      <c r="N553" s="6"/>
      <c r="O553" s="7">
        <f t="shared" si="108"/>
        <v>15.553193893472116</v>
      </c>
      <c r="P553" s="7"/>
      <c r="Q553" s="43">
        <f t="shared" si="109"/>
        <v>6.4579620295515006E-2</v>
      </c>
      <c r="R553" s="21">
        <f t="shared" si="119"/>
        <v>1.002205868524475</v>
      </c>
      <c r="S553" s="21">
        <f t="shared" si="120"/>
        <v>7.3796526446020456</v>
      </c>
      <c r="T553" s="36">
        <f t="shared" si="110"/>
        <v>3.5794006515664556E-2</v>
      </c>
      <c r="U553" s="36">
        <f t="shared" si="111"/>
        <v>-2.8482834417464797E-3</v>
      </c>
      <c r="V553" s="36">
        <f t="shared" si="112"/>
        <v>3.8642289957411036E-2</v>
      </c>
      <c r="Y553" s="34"/>
      <c r="Z553" s="34"/>
    </row>
    <row r="554" spans="1:26" x14ac:dyDescent="0.2">
      <c r="A554" s="1">
        <v>1916.06</v>
      </c>
      <c r="B554" s="58">
        <v>9.36</v>
      </c>
      <c r="C554" s="4">
        <v>0.495</v>
      </c>
      <c r="D554" s="11">
        <v>1.2050000000000001</v>
      </c>
      <c r="E554" s="11">
        <v>10.8</v>
      </c>
      <c r="F554" s="4">
        <f t="shared" si="117"/>
        <v>1916.4583333332921</v>
      </c>
      <c r="G554" s="21">
        <f>G549*7/12+G561*5/12</f>
        <v>4.125</v>
      </c>
      <c r="H554" s="4">
        <f t="shared" si="113"/>
        <v>273.59713333333337</v>
      </c>
      <c r="I554" s="4">
        <f t="shared" si="114"/>
        <v>14.46907916666667</v>
      </c>
      <c r="J554" s="30">
        <f t="shared" si="118"/>
        <v>2676.5110665794482</v>
      </c>
      <c r="K554" s="4">
        <f t="shared" si="115"/>
        <v>35.222707870370378</v>
      </c>
      <c r="L554" s="30">
        <f t="shared" si="116"/>
        <v>344.5722046184012</v>
      </c>
      <c r="M554" s="14">
        <f t="shared" si="107"/>
        <v>11.995961222946587</v>
      </c>
      <c r="N554" s="6"/>
      <c r="O554" s="7">
        <f t="shared" si="108"/>
        <v>15.493035511158213</v>
      </c>
      <c r="P554" s="7"/>
      <c r="Q554" s="43">
        <f t="shared" si="109"/>
        <v>6.5591255170429991E-2</v>
      </c>
      <c r="R554" s="21">
        <f t="shared" si="119"/>
        <v>1.0022192180025706</v>
      </c>
      <c r="S554" s="21">
        <f t="shared" si="120"/>
        <v>7.3274503437581417</v>
      </c>
      <c r="T554" s="36">
        <f t="shared" si="110"/>
        <v>4.1171911916072501E-2</v>
      </c>
      <c r="U554" s="36">
        <f t="shared" si="111"/>
        <v>-1.0460409510723023E-3</v>
      </c>
      <c r="V554" s="36">
        <f t="shared" si="112"/>
        <v>4.2217952867144803E-2</v>
      </c>
      <c r="Y554" s="34"/>
      <c r="Z554" s="34"/>
    </row>
    <row r="555" spans="1:26" x14ac:dyDescent="0.2">
      <c r="A555" s="1">
        <v>1916.07</v>
      </c>
      <c r="B555" s="58">
        <v>9.23</v>
      </c>
      <c r="C555" s="4">
        <v>0.50580000000000003</v>
      </c>
      <c r="D555" s="11">
        <v>1.2589999999999999</v>
      </c>
      <c r="E555" s="11">
        <v>10.8</v>
      </c>
      <c r="F555" s="4">
        <f t="shared" si="117"/>
        <v>1916.5416666666254</v>
      </c>
      <c r="G555" s="21">
        <f>G549*6/12+G561*6/12</f>
        <v>4.1400000000000006</v>
      </c>
      <c r="H555" s="4">
        <f t="shared" si="113"/>
        <v>269.7971731481482</v>
      </c>
      <c r="I555" s="4">
        <f t="shared" si="114"/>
        <v>14.784768166666671</v>
      </c>
      <c r="J555" s="30">
        <f t="shared" si="118"/>
        <v>2651.3901801265633</v>
      </c>
      <c r="K555" s="4">
        <f t="shared" si="115"/>
        <v>36.801152870370373</v>
      </c>
      <c r="L555" s="30">
        <f t="shared" si="116"/>
        <v>361.65766378974462</v>
      </c>
      <c r="M555" s="14">
        <f t="shared" si="107"/>
        <v>11.791165275254555</v>
      </c>
      <c r="N555" s="6"/>
      <c r="O555" s="7">
        <f t="shared" si="108"/>
        <v>15.208320664732769</v>
      </c>
      <c r="P555" s="7"/>
      <c r="Q555" s="43">
        <f t="shared" si="109"/>
        <v>7.0364500962744228E-2</v>
      </c>
      <c r="R555" s="21">
        <f t="shared" si="119"/>
        <v>1.0022325666571259</v>
      </c>
      <c r="S555" s="21">
        <f t="shared" si="120"/>
        <v>7.3437115534739528</v>
      </c>
      <c r="T555" s="36">
        <f t="shared" si="110"/>
        <v>4.8102474134000595E-2</v>
      </c>
      <c r="U555" s="36">
        <f t="shared" si="111"/>
        <v>3.9863792948291454E-4</v>
      </c>
      <c r="V555" s="36">
        <f t="shared" si="112"/>
        <v>4.770383620451768E-2</v>
      </c>
      <c r="Y555" s="34"/>
      <c r="Z555" s="34"/>
    </row>
    <row r="556" spans="1:26" x14ac:dyDescent="0.2">
      <c r="A556" s="1">
        <v>1916.08</v>
      </c>
      <c r="B556" s="58">
        <v>9.3000000000000007</v>
      </c>
      <c r="C556" s="4">
        <v>0.51670000000000005</v>
      </c>
      <c r="D556" s="11">
        <v>1.3129999999999999</v>
      </c>
      <c r="E556" s="11">
        <v>10.9</v>
      </c>
      <c r="F556" s="4">
        <f t="shared" si="117"/>
        <v>1916.6249999999586</v>
      </c>
      <c r="G556" s="21">
        <f>G549*5/12+G561*7/12</f>
        <v>4.1550000000000002</v>
      </c>
      <c r="H556" s="4">
        <f t="shared" si="113"/>
        <v>269.34933027522948</v>
      </c>
      <c r="I556" s="4">
        <f t="shared" si="114"/>
        <v>14.964817091743123</v>
      </c>
      <c r="J556" s="30">
        <f t="shared" si="118"/>
        <v>2659.244442905328</v>
      </c>
      <c r="K556" s="4">
        <f t="shared" si="115"/>
        <v>38.027491467889917</v>
      </c>
      <c r="L556" s="30">
        <f t="shared" si="116"/>
        <v>375.43956489620376</v>
      </c>
      <c r="M556" s="14">
        <f t="shared" si="107"/>
        <v>11.732082638874168</v>
      </c>
      <c r="N556" s="6"/>
      <c r="O556" s="7">
        <f t="shared" si="108"/>
        <v>15.109356185858449</v>
      </c>
      <c r="P556" s="7"/>
      <c r="Q556" s="43">
        <f t="shared" si="109"/>
        <v>6.9255463374402956E-2</v>
      </c>
      <c r="R556" s="21">
        <f t="shared" si="119"/>
        <v>1.0022459144890594</v>
      </c>
      <c r="S556" s="21">
        <f t="shared" si="120"/>
        <v>7.292582962706434</v>
      </c>
      <c r="T556" s="36">
        <f t="shared" si="110"/>
        <v>5.2914948266491235E-2</v>
      </c>
      <c r="U556" s="36">
        <f t="shared" si="111"/>
        <v>2.2011150961964709E-3</v>
      </c>
      <c r="V556" s="36">
        <f t="shared" si="112"/>
        <v>5.0713833170294764E-2</v>
      </c>
      <c r="Y556" s="34"/>
      <c r="Z556" s="34"/>
    </row>
    <row r="557" spans="1:26" x14ac:dyDescent="0.2">
      <c r="A557" s="1">
        <v>1916.09</v>
      </c>
      <c r="B557" s="58">
        <v>9.68</v>
      </c>
      <c r="C557" s="4">
        <v>0.52749999999999997</v>
      </c>
      <c r="D557" s="11">
        <v>1.3680000000000001</v>
      </c>
      <c r="E557" s="11">
        <v>11.1</v>
      </c>
      <c r="F557" s="4">
        <f t="shared" si="117"/>
        <v>1916.7083333332919</v>
      </c>
      <c r="G557" s="21">
        <f>G549*4/12+G561*8/12</f>
        <v>4.17</v>
      </c>
      <c r="H557" s="4">
        <f t="shared" si="113"/>
        <v>275.30356036036045</v>
      </c>
      <c r="I557" s="4">
        <f t="shared" si="114"/>
        <v>15.002337612612616</v>
      </c>
      <c r="J557" s="30">
        <f t="shared" si="118"/>
        <v>2730.3726199211455</v>
      </c>
      <c r="K557" s="4">
        <f t="shared" si="115"/>
        <v>38.906536216216232</v>
      </c>
      <c r="L557" s="30">
        <f t="shared" si="116"/>
        <v>385.86257686488921</v>
      </c>
      <c r="M557" s="14">
        <f t="shared" si="107"/>
        <v>11.944552417504479</v>
      </c>
      <c r="N557" s="6"/>
      <c r="O557" s="7">
        <f t="shared" si="108"/>
        <v>15.357396326406253</v>
      </c>
      <c r="P557" s="7"/>
      <c r="Q557" s="43">
        <f t="shared" si="109"/>
        <v>6.8308113769912318E-2</v>
      </c>
      <c r="R557" s="21">
        <f t="shared" si="119"/>
        <v>1.0022592614992878</v>
      </c>
      <c r="S557" s="21">
        <f t="shared" si="120"/>
        <v>7.1772684807973866</v>
      </c>
      <c r="T557" s="36">
        <f t="shared" si="110"/>
        <v>5.1564873103981945E-2</v>
      </c>
      <c r="U557" s="36">
        <f t="shared" si="111"/>
        <v>3.7529242849765332E-3</v>
      </c>
      <c r="V557" s="36">
        <f t="shared" si="112"/>
        <v>4.7811948819005412E-2</v>
      </c>
      <c r="Y557" s="34"/>
      <c r="Z557" s="34"/>
    </row>
    <row r="558" spans="1:26" x14ac:dyDescent="0.2">
      <c r="A558" s="1">
        <v>1916.1</v>
      </c>
      <c r="B558" s="58">
        <v>9.98</v>
      </c>
      <c r="C558" s="4">
        <v>0.5383</v>
      </c>
      <c r="D558" s="11">
        <v>1.4219999999999999</v>
      </c>
      <c r="E558" s="11">
        <v>11.3</v>
      </c>
      <c r="F558" s="4">
        <f t="shared" si="117"/>
        <v>1916.7916666666251</v>
      </c>
      <c r="G558" s="21">
        <f>G549*3/12+G561*9/12</f>
        <v>4.1850000000000005</v>
      </c>
      <c r="H558" s="4">
        <f t="shared" si="113"/>
        <v>278.81205486725668</v>
      </c>
      <c r="I558" s="4">
        <f t="shared" si="114"/>
        <v>15.038529973451329</v>
      </c>
      <c r="J558" s="30">
        <f t="shared" si="118"/>
        <v>2777.5976898114022</v>
      </c>
      <c r="K558" s="4">
        <f t="shared" si="115"/>
        <v>39.726527256637169</v>
      </c>
      <c r="L558" s="30">
        <f t="shared" si="116"/>
        <v>395.76592333785709</v>
      </c>
      <c r="M558" s="14">
        <f t="shared" si="107"/>
        <v>12.045741763370803</v>
      </c>
      <c r="N558" s="6"/>
      <c r="O558" s="7">
        <f t="shared" si="108"/>
        <v>15.46016568509366</v>
      </c>
      <c r="P558" s="7"/>
      <c r="Q558" s="43">
        <f t="shared" si="109"/>
        <v>6.7031488912358411E-2</v>
      </c>
      <c r="R558" s="21">
        <f t="shared" si="119"/>
        <v>1.0022726076887278</v>
      </c>
      <c r="S558" s="21">
        <f t="shared" si="120"/>
        <v>7.0661655096744918</v>
      </c>
      <c r="T558" s="36">
        <f t="shared" si="110"/>
        <v>4.7229253159363216E-2</v>
      </c>
      <c r="U558" s="36">
        <f t="shared" si="111"/>
        <v>5.2743940980803927E-3</v>
      </c>
      <c r="V558" s="36">
        <f t="shared" si="112"/>
        <v>4.1954859061282823E-2</v>
      </c>
      <c r="Y558" s="34"/>
      <c r="Z558" s="34"/>
    </row>
    <row r="559" spans="1:26" x14ac:dyDescent="0.2">
      <c r="A559" s="1">
        <v>1916.11</v>
      </c>
      <c r="B559" s="58">
        <v>10.210000000000001</v>
      </c>
      <c r="C559" s="4">
        <v>0.54920000000000002</v>
      </c>
      <c r="D559" s="11">
        <v>1.476</v>
      </c>
      <c r="E559" s="11">
        <v>11.5</v>
      </c>
      <c r="F559" s="4">
        <f t="shared" si="117"/>
        <v>1916.8749999999584</v>
      </c>
      <c r="G559" s="21">
        <f>G549*2/12+G561*10/12</f>
        <v>4.2</v>
      </c>
      <c r="H559" s="4">
        <f t="shared" si="113"/>
        <v>280.27692956521747</v>
      </c>
      <c r="I559" s="4">
        <f t="shared" si="114"/>
        <v>15.076208591304352</v>
      </c>
      <c r="J559" s="30">
        <f t="shared" si="118"/>
        <v>2804.7072401022288</v>
      </c>
      <c r="K559" s="4">
        <f t="shared" si="115"/>
        <v>40.517996869565224</v>
      </c>
      <c r="L559" s="30">
        <f t="shared" si="116"/>
        <v>405.46012599323109</v>
      </c>
      <c r="M559" s="14">
        <f t="shared" si="107"/>
        <v>12.053230403230502</v>
      </c>
      <c r="N559" s="6"/>
      <c r="O559" s="7">
        <f t="shared" si="108"/>
        <v>15.442014290555145</v>
      </c>
      <c r="P559" s="7"/>
      <c r="Q559" s="43">
        <f t="shared" si="109"/>
        <v>6.7521613279590997E-2</v>
      </c>
      <c r="R559" s="21">
        <f t="shared" si="119"/>
        <v>1.0022859530582944</v>
      </c>
      <c r="S559" s="21">
        <f t="shared" si="120"/>
        <v>6.9590550164069658</v>
      </c>
      <c r="T559" s="36">
        <f t="shared" si="110"/>
        <v>4.7427884489693817E-2</v>
      </c>
      <c r="U559" s="36">
        <f t="shared" si="111"/>
        <v>6.7664898615287239E-3</v>
      </c>
      <c r="V559" s="36">
        <f t="shared" si="112"/>
        <v>4.0661394628165093E-2</v>
      </c>
      <c r="Y559" s="34"/>
      <c r="Z559" s="34"/>
    </row>
    <row r="560" spans="1:26" x14ac:dyDescent="0.2">
      <c r="A560" s="1">
        <v>1916.12</v>
      </c>
      <c r="B560" s="58">
        <v>9.8000000000000007</v>
      </c>
      <c r="C560" s="4">
        <v>0.56000000000000005</v>
      </c>
      <c r="D560" s="11">
        <v>1.53</v>
      </c>
      <c r="E560" s="11">
        <v>11.6</v>
      </c>
      <c r="F560" s="4">
        <f t="shared" si="117"/>
        <v>1916.9583333332916</v>
      </c>
      <c r="G560" s="21">
        <f>G549*1/12+G561*11/12</f>
        <v>4.2149999999999999</v>
      </c>
      <c r="H560" s="4">
        <f t="shared" si="113"/>
        <v>266.70277586206902</v>
      </c>
      <c r="I560" s="4">
        <f t="shared" si="114"/>
        <v>15.240158620689661</v>
      </c>
      <c r="J560" s="30">
        <f t="shared" si="118"/>
        <v>2681.5807596089257</v>
      </c>
      <c r="K560" s="4">
        <f t="shared" si="115"/>
        <v>41.638290517241387</v>
      </c>
      <c r="L560" s="30">
        <f t="shared" si="116"/>
        <v>418.65495532669962</v>
      </c>
      <c r="M560" s="14">
        <f t="shared" si="107"/>
        <v>11.413559188849495</v>
      </c>
      <c r="N560" s="6"/>
      <c r="O560" s="7">
        <f t="shared" si="108"/>
        <v>14.599793322642682</v>
      </c>
      <c r="P560" s="7"/>
      <c r="Q560" s="43">
        <f t="shared" si="109"/>
        <v>7.1812050346403089E-2</v>
      </c>
      <c r="R560" s="21">
        <f t="shared" si="119"/>
        <v>1.0022992976089014</v>
      </c>
      <c r="S560" s="21">
        <f t="shared" si="120"/>
        <v>6.9148340973536584</v>
      </c>
      <c r="T560" s="36">
        <f t="shared" si="110"/>
        <v>5.4958154235523526E-2</v>
      </c>
      <c r="U560" s="36">
        <f t="shared" si="111"/>
        <v>7.9327507617692472E-3</v>
      </c>
      <c r="V560" s="36">
        <f t="shared" si="112"/>
        <v>4.7025403473754279E-2</v>
      </c>
      <c r="Y560" s="34"/>
      <c r="Z560" s="34"/>
    </row>
    <row r="561" spans="1:26" x14ac:dyDescent="0.2">
      <c r="A561" s="1">
        <v>1917.01</v>
      </c>
      <c r="B561" s="58">
        <v>9.57</v>
      </c>
      <c r="C561" s="4">
        <v>0.57079999999999997</v>
      </c>
      <c r="D561" s="11">
        <v>1.5089999999999999</v>
      </c>
      <c r="E561" s="11">
        <v>11.7</v>
      </c>
      <c r="F561" s="4">
        <f t="shared" si="117"/>
        <v>1917.0416666666249</v>
      </c>
      <c r="G561" s="21">
        <v>4.2300000000000004</v>
      </c>
      <c r="H561" s="4">
        <f t="shared" si="113"/>
        <v>258.21741282051289</v>
      </c>
      <c r="I561" s="4">
        <f t="shared" si="114"/>
        <v>15.40130608547009</v>
      </c>
      <c r="J561" s="30">
        <f t="shared" si="118"/>
        <v>2609.1685682891857</v>
      </c>
      <c r="K561" s="4">
        <f t="shared" si="115"/>
        <v>40.71578641025642</v>
      </c>
      <c r="L561" s="30">
        <f t="shared" si="116"/>
        <v>411.4143541847838</v>
      </c>
      <c r="M561" s="14">
        <f t="shared" si="107"/>
        <v>10.992361427383429</v>
      </c>
      <c r="N561" s="6"/>
      <c r="O561" s="7">
        <f t="shared" si="108"/>
        <v>14.041135988701294</v>
      </c>
      <c r="P561" s="7"/>
      <c r="Q561" s="43">
        <f t="shared" si="109"/>
        <v>7.7000061756415814E-2</v>
      </c>
      <c r="R561" s="21">
        <f t="shared" si="119"/>
        <v>1.0012364045421127</v>
      </c>
      <c r="S561" s="21">
        <f t="shared" si="120"/>
        <v>6.8714963216044431</v>
      </c>
      <c r="T561" s="36">
        <f t="shared" si="110"/>
        <v>5.8801810018853873E-2</v>
      </c>
      <c r="U561" s="36">
        <f t="shared" si="111"/>
        <v>1.0236826164424118E-2</v>
      </c>
      <c r="V561" s="36">
        <f t="shared" si="112"/>
        <v>4.8564983854429755E-2</v>
      </c>
      <c r="Y561" s="34"/>
      <c r="Z561" s="34"/>
    </row>
    <row r="562" spans="1:26" x14ac:dyDescent="0.2">
      <c r="A562" s="1">
        <v>1917.02</v>
      </c>
      <c r="B562" s="58">
        <v>9.0299999999999994</v>
      </c>
      <c r="C562" s="4">
        <v>0.58169999999999999</v>
      </c>
      <c r="D562" s="11">
        <v>1.488</v>
      </c>
      <c r="E562" s="11">
        <v>12</v>
      </c>
      <c r="F562" s="4">
        <f t="shared" si="117"/>
        <v>1917.1249999999582</v>
      </c>
      <c r="G562" s="21">
        <f>G561*11/12+G573*1/12</f>
        <v>4.2583333333333329</v>
      </c>
      <c r="H562" s="4">
        <f t="shared" si="113"/>
        <v>237.55597250000005</v>
      </c>
      <c r="I562" s="4">
        <f t="shared" si="114"/>
        <v>15.303024275000004</v>
      </c>
      <c r="J562" s="30">
        <f t="shared" si="118"/>
        <v>2413.2800237773445</v>
      </c>
      <c r="K562" s="4">
        <f t="shared" si="115"/>
        <v>39.145436000000011</v>
      </c>
      <c r="L562" s="30">
        <f t="shared" si="116"/>
        <v>397.67006371879171</v>
      </c>
      <c r="M562" s="14">
        <f t="shared" si="107"/>
        <v>10.063187738735728</v>
      </c>
      <c r="N562" s="6"/>
      <c r="O562" s="7">
        <f t="shared" si="108"/>
        <v>12.842799550212739</v>
      </c>
      <c r="P562" s="7"/>
      <c r="Q562" s="43">
        <f t="shared" si="109"/>
        <v>8.55316697341377E-2</v>
      </c>
      <c r="R562" s="21">
        <f t="shared" si="119"/>
        <v>1.0012630192103369</v>
      </c>
      <c r="S562" s="21">
        <f t="shared" si="120"/>
        <v>6.7079924640958959</v>
      </c>
      <c r="T562" s="36">
        <f t="shared" si="110"/>
        <v>7.0221134272459462E-2</v>
      </c>
      <c r="U562" s="36">
        <f t="shared" si="111"/>
        <v>1.3541894569252699E-2</v>
      </c>
      <c r="V562" s="36">
        <f t="shared" si="112"/>
        <v>5.6679239703206763E-2</v>
      </c>
      <c r="Y562" s="34"/>
      <c r="Z562" s="34"/>
    </row>
    <row r="563" spans="1:26" x14ac:dyDescent="0.2">
      <c r="A563" s="1">
        <v>1917.03</v>
      </c>
      <c r="B563" s="58">
        <v>9.31</v>
      </c>
      <c r="C563" s="4">
        <v>0.59250000000000003</v>
      </c>
      <c r="D563" s="11">
        <v>1.468</v>
      </c>
      <c r="E563" s="11">
        <v>12</v>
      </c>
      <c r="F563" s="4">
        <f t="shared" si="117"/>
        <v>1917.2083333332914</v>
      </c>
      <c r="G563" s="21">
        <f>G561*10/12+G573*2/12</f>
        <v>4.2866666666666671</v>
      </c>
      <c r="H563" s="4">
        <f t="shared" si="113"/>
        <v>244.92204916666674</v>
      </c>
      <c r="I563" s="4">
        <f t="shared" si="114"/>
        <v>15.587144375000003</v>
      </c>
      <c r="J563" s="30">
        <f t="shared" si="118"/>
        <v>2501.3059493400983</v>
      </c>
      <c r="K563" s="4">
        <f t="shared" si="115"/>
        <v>38.619287666666672</v>
      </c>
      <c r="L563" s="30">
        <f t="shared" si="116"/>
        <v>394.4057071569564</v>
      </c>
      <c r="M563" s="14">
        <f t="shared" si="107"/>
        <v>10.327157080107877</v>
      </c>
      <c r="N563" s="6"/>
      <c r="O563" s="7">
        <f t="shared" si="108"/>
        <v>13.170393039784495</v>
      </c>
      <c r="P563" s="7"/>
      <c r="Q563" s="43">
        <f t="shared" si="109"/>
        <v>8.3797745412941327E-2</v>
      </c>
      <c r="R563" s="21">
        <f t="shared" si="119"/>
        <v>1.0012896283886159</v>
      </c>
      <c r="S563" s="21">
        <f t="shared" si="120"/>
        <v>6.7164647874408443</v>
      </c>
      <c r="T563" s="36">
        <f t="shared" si="110"/>
        <v>6.9092717594199771E-2</v>
      </c>
      <c r="U563" s="36">
        <f t="shared" si="111"/>
        <v>1.4287155119889317E-2</v>
      </c>
      <c r="V563" s="36">
        <f t="shared" si="112"/>
        <v>5.4805562474310454E-2</v>
      </c>
      <c r="Y563" s="34"/>
      <c r="Z563" s="34"/>
    </row>
    <row r="564" spans="1:26" x14ac:dyDescent="0.2">
      <c r="A564" s="1">
        <v>1917.04</v>
      </c>
      <c r="B564" s="58">
        <v>9.17</v>
      </c>
      <c r="C564" s="4">
        <v>0.60329999999999995</v>
      </c>
      <c r="D564" s="11">
        <v>1.4470000000000001</v>
      </c>
      <c r="E564" s="11">
        <v>12.6</v>
      </c>
      <c r="F564" s="4">
        <f t="shared" si="117"/>
        <v>1917.2916666666247</v>
      </c>
      <c r="G564" s="21">
        <f>G561*9/12+G573*3/12</f>
        <v>4.3150000000000013</v>
      </c>
      <c r="H564" s="4">
        <f t="shared" si="113"/>
        <v>229.75143888888894</v>
      </c>
      <c r="I564" s="4">
        <f t="shared" si="114"/>
        <v>15.115489976190478</v>
      </c>
      <c r="J564" s="30">
        <f t="shared" si="118"/>
        <v>2359.23775889231</v>
      </c>
      <c r="K564" s="4">
        <f t="shared" si="115"/>
        <v>36.254125634920648</v>
      </c>
      <c r="L564" s="30">
        <f t="shared" si="116"/>
        <v>372.28102912946269</v>
      </c>
      <c r="M564" s="14">
        <f t="shared" si="107"/>
        <v>9.6445311972812355</v>
      </c>
      <c r="N564" s="6"/>
      <c r="O564" s="7">
        <f t="shared" si="108"/>
        <v>12.294303251461322</v>
      </c>
      <c r="P564" s="7"/>
      <c r="Q564" s="43">
        <f t="shared" si="109"/>
        <v>9.5404891435485528E-2</v>
      </c>
      <c r="R564" s="21">
        <f t="shared" si="119"/>
        <v>1.0013162320884976</v>
      </c>
      <c r="S564" s="21">
        <f t="shared" si="120"/>
        <v>6.4048824105732063</v>
      </c>
      <c r="T564" s="36">
        <f t="shared" si="110"/>
        <v>7.84221418140858E-2</v>
      </c>
      <c r="U564" s="36">
        <f t="shared" si="111"/>
        <v>1.94069207356935E-2</v>
      </c>
      <c r="V564" s="36">
        <f t="shared" si="112"/>
        <v>5.9015221078392299E-2</v>
      </c>
      <c r="Y564" s="34"/>
      <c r="Z564" s="34"/>
    </row>
    <row r="565" spans="1:26" x14ac:dyDescent="0.2">
      <c r="A565" s="1">
        <v>1917.05</v>
      </c>
      <c r="B565" s="58">
        <v>8.86</v>
      </c>
      <c r="C565" s="4">
        <v>0.61419999999999997</v>
      </c>
      <c r="D565" s="11">
        <v>1.4259999999999999</v>
      </c>
      <c r="E565" s="11">
        <v>12.8</v>
      </c>
      <c r="F565" s="4">
        <f t="shared" si="117"/>
        <v>1917.3749999999579</v>
      </c>
      <c r="G565" s="21">
        <f>G561*8/12+G573*4/12</f>
        <v>4.3433333333333337</v>
      </c>
      <c r="H565" s="4">
        <f t="shared" si="113"/>
        <v>218.51597968750002</v>
      </c>
      <c r="I565" s="4">
        <f t="shared" si="114"/>
        <v>15.148139359375003</v>
      </c>
      <c r="J565" s="30">
        <f t="shared" si="118"/>
        <v>2256.8273111606213</v>
      </c>
      <c r="K565" s="4">
        <f t="shared" si="115"/>
        <v>35.169727656250004</v>
      </c>
      <c r="L565" s="30">
        <f t="shared" si="116"/>
        <v>363.23202547573885</v>
      </c>
      <c r="M565" s="14">
        <f t="shared" si="107"/>
        <v>9.1389888133735777</v>
      </c>
      <c r="N565" s="6"/>
      <c r="O565" s="7">
        <f t="shared" si="108"/>
        <v>11.65115426422398</v>
      </c>
      <c r="P565" s="7"/>
      <c r="Q565" s="43">
        <f t="shared" si="109"/>
        <v>0.10030784408299681</v>
      </c>
      <c r="R565" s="21">
        <f t="shared" si="119"/>
        <v>1.0013428303215028</v>
      </c>
      <c r="S565" s="21">
        <f t="shared" si="120"/>
        <v>6.3131047110387266</v>
      </c>
      <c r="T565" s="36">
        <f t="shared" si="110"/>
        <v>8.6715488233132687E-2</v>
      </c>
      <c r="U565" s="36">
        <f t="shared" si="111"/>
        <v>2.0581622841253644E-2</v>
      </c>
      <c r="V565" s="36">
        <f t="shared" si="112"/>
        <v>6.6133865391879043E-2</v>
      </c>
      <c r="Y565" s="34"/>
      <c r="Z565" s="34"/>
    </row>
    <row r="566" spans="1:26" x14ac:dyDescent="0.2">
      <c r="A566" s="1">
        <v>1917.06</v>
      </c>
      <c r="B566" s="58">
        <v>9.0399999999999991</v>
      </c>
      <c r="C566" s="4">
        <v>0.625</v>
      </c>
      <c r="D566" s="11">
        <v>1.405</v>
      </c>
      <c r="E566" s="11">
        <v>13</v>
      </c>
      <c r="F566" s="4">
        <f t="shared" si="117"/>
        <v>1917.4583333332912</v>
      </c>
      <c r="G566" s="21">
        <f>G561*7/12+G573*5/12</f>
        <v>4.371666666666667</v>
      </c>
      <c r="H566" s="4">
        <f t="shared" si="113"/>
        <v>219.52527384615388</v>
      </c>
      <c r="I566" s="4">
        <f t="shared" si="114"/>
        <v>15.177355769230774</v>
      </c>
      <c r="J566" s="30">
        <f t="shared" si="118"/>
        <v>2280.3138858290636</v>
      </c>
      <c r="K566" s="4">
        <f t="shared" si="115"/>
        <v>34.118695769230776</v>
      </c>
      <c r="L566" s="30">
        <f t="shared" si="116"/>
        <v>354.40719132630915</v>
      </c>
      <c r="M566" s="14">
        <f t="shared" si="107"/>
        <v>9.1482202595395847</v>
      </c>
      <c r="N566" s="6"/>
      <c r="O566" s="7">
        <f t="shared" si="108"/>
        <v>11.666161646433133</v>
      </c>
      <c r="P566" s="7"/>
      <c r="Q566" s="43">
        <f t="shared" si="109"/>
        <v>0.10044670647542246</v>
      </c>
      <c r="R566" s="21">
        <f t="shared" si="119"/>
        <v>1.0013694230991275</v>
      </c>
      <c r="S566" s="21">
        <f t="shared" si="120"/>
        <v>6.2243270296295696</v>
      </c>
      <c r="T566" s="36">
        <f t="shared" si="110"/>
        <v>8.618722622392494E-2</v>
      </c>
      <c r="U566" s="36">
        <f t="shared" si="111"/>
        <v>2.1151300928393457E-2</v>
      </c>
      <c r="V566" s="36">
        <f t="shared" si="112"/>
        <v>6.5035925295531483E-2</v>
      </c>
      <c r="Y566" s="34"/>
      <c r="Z566" s="34"/>
    </row>
    <row r="567" spans="1:26" x14ac:dyDescent="0.2">
      <c r="A567" s="1">
        <v>1917.07</v>
      </c>
      <c r="B567" s="58">
        <v>8.7899999999999991</v>
      </c>
      <c r="C567" s="4">
        <v>0.63580000000000003</v>
      </c>
      <c r="D567" s="11">
        <v>1.3839999999999999</v>
      </c>
      <c r="E567" s="11">
        <v>12.8</v>
      </c>
      <c r="F567" s="4">
        <f t="shared" si="117"/>
        <v>1917.5416666666245</v>
      </c>
      <c r="G567" s="21">
        <f>G561*6/12+G573*6/12</f>
        <v>4.4000000000000004</v>
      </c>
      <c r="H567" s="4">
        <f t="shared" si="113"/>
        <v>216.78955546875002</v>
      </c>
      <c r="I567" s="4">
        <f t="shared" si="114"/>
        <v>15.680864546875004</v>
      </c>
      <c r="J567" s="30">
        <f t="shared" si="118"/>
        <v>2265.4703914288466</v>
      </c>
      <c r="K567" s="4">
        <f t="shared" si="115"/>
        <v>34.133873125000008</v>
      </c>
      <c r="L567" s="30">
        <f t="shared" si="116"/>
        <v>356.70205025455334</v>
      </c>
      <c r="M567" s="14">
        <f t="shared" si="107"/>
        <v>9.003472377228805</v>
      </c>
      <c r="N567" s="6"/>
      <c r="O567" s="7">
        <f t="shared" si="108"/>
        <v>11.489562693980316</v>
      </c>
      <c r="P567" s="7"/>
      <c r="Q567" s="43">
        <f t="shared" si="109"/>
        <v>0.10031754123277209</v>
      </c>
      <c r="R567" s="21">
        <f t="shared" si="119"/>
        <v>1.0013960104328399</v>
      </c>
      <c r="S567" s="21">
        <f t="shared" si="120"/>
        <v>6.3302390600723495</v>
      </c>
      <c r="T567" s="36">
        <f t="shared" si="110"/>
        <v>9.1595640648146404E-2</v>
      </c>
      <c r="U567" s="36">
        <f t="shared" si="111"/>
        <v>2.1474629807934686E-2</v>
      </c>
      <c r="V567" s="36">
        <f t="shared" si="112"/>
        <v>7.0121010840211717E-2</v>
      </c>
      <c r="Y567" s="34"/>
      <c r="Z567" s="34"/>
    </row>
    <row r="568" spans="1:26" x14ac:dyDescent="0.2">
      <c r="A568" s="1">
        <v>1917.08</v>
      </c>
      <c r="B568" s="58">
        <v>8.5299999999999994</v>
      </c>
      <c r="C568" s="4">
        <v>0.64670000000000005</v>
      </c>
      <c r="D568" s="11">
        <v>1.363</v>
      </c>
      <c r="E568" s="11">
        <v>13</v>
      </c>
      <c r="F568" s="4">
        <f t="shared" si="117"/>
        <v>1917.6249999999577</v>
      </c>
      <c r="G568" s="21">
        <f>G561*5/12+G573*7/12</f>
        <v>4.4283333333333337</v>
      </c>
      <c r="H568" s="4">
        <f t="shared" si="113"/>
        <v>207.14055153846158</v>
      </c>
      <c r="I568" s="4">
        <f t="shared" si="114"/>
        <v>15.704313561538468</v>
      </c>
      <c r="J568" s="30">
        <f t="shared" si="118"/>
        <v>2178.313388466323</v>
      </c>
      <c r="K568" s="4">
        <f t="shared" si="115"/>
        <v>33.098777461538468</v>
      </c>
      <c r="L568" s="30">
        <f t="shared" si="116"/>
        <v>348.07047461660005</v>
      </c>
      <c r="M568" s="14">
        <f t="shared" si="107"/>
        <v>8.5726804667537806</v>
      </c>
      <c r="N568" s="6"/>
      <c r="O568" s="7">
        <f t="shared" si="108"/>
        <v>10.95085812828812</v>
      </c>
      <c r="P568" s="7"/>
      <c r="Q568" s="43">
        <f t="shared" si="109"/>
        <v>0.10721879004303458</v>
      </c>
      <c r="R568" s="21">
        <f t="shared" si="119"/>
        <v>1.0014225923340829</v>
      </c>
      <c r="S568" s="21">
        <f t="shared" si="120"/>
        <v>6.2415518915373109</v>
      </c>
      <c r="T568" s="36">
        <f t="shared" si="110"/>
        <v>0.10264761118331589</v>
      </c>
      <c r="U568" s="36">
        <f t="shared" si="111"/>
        <v>2.3801300523448754E-2</v>
      </c>
      <c r="V568" s="36">
        <f t="shared" si="112"/>
        <v>7.8846310659867136E-2</v>
      </c>
      <c r="Y568" s="34"/>
      <c r="Z568" s="34"/>
    </row>
    <row r="569" spans="1:26" x14ac:dyDescent="0.2">
      <c r="A569" s="1">
        <v>1917.09</v>
      </c>
      <c r="B569" s="58">
        <v>8.1199999999999992</v>
      </c>
      <c r="C569" s="4">
        <v>0.65749999999999997</v>
      </c>
      <c r="D569" s="11">
        <v>1.343</v>
      </c>
      <c r="E569" s="11">
        <v>13.3</v>
      </c>
      <c r="F569" s="4">
        <f t="shared" si="117"/>
        <v>1917.708333333291</v>
      </c>
      <c r="G569" s="21">
        <f>G561*4/12+G573*8/12</f>
        <v>4.456666666666667</v>
      </c>
      <c r="H569" s="4">
        <f t="shared" si="113"/>
        <v>192.73644210526317</v>
      </c>
      <c r="I569" s="4">
        <f t="shared" si="114"/>
        <v>15.606429887218049</v>
      </c>
      <c r="J569" s="30">
        <f t="shared" si="118"/>
        <v>2040.5147313814841</v>
      </c>
      <c r="K569" s="4">
        <f t="shared" si="115"/>
        <v>31.877468195488728</v>
      </c>
      <c r="L569" s="30">
        <f t="shared" si="116"/>
        <v>337.48907441444993</v>
      </c>
      <c r="M569" s="14">
        <f t="shared" si="107"/>
        <v>7.950823264217064</v>
      </c>
      <c r="N569" s="6"/>
      <c r="O569" s="7">
        <f t="shared" si="108"/>
        <v>10.172312597694528</v>
      </c>
      <c r="P569" s="7"/>
      <c r="Q569" s="43">
        <f t="shared" si="109"/>
        <v>0.11842264421516827</v>
      </c>
      <c r="R569" s="21">
        <f t="shared" si="119"/>
        <v>1.0014491688142735</v>
      </c>
      <c r="S569" s="21">
        <f t="shared" si="120"/>
        <v>6.1094439082964591</v>
      </c>
      <c r="T569" s="36">
        <f t="shared" si="110"/>
        <v>0.11578614421476363</v>
      </c>
      <c r="U569" s="36">
        <f t="shared" si="111"/>
        <v>2.5691002334874646E-2</v>
      </c>
      <c r="V569" s="36">
        <f t="shared" si="112"/>
        <v>9.0095141879888985E-2</v>
      </c>
      <c r="Y569" s="34"/>
      <c r="Z569" s="34"/>
    </row>
    <row r="570" spans="1:26" x14ac:dyDescent="0.2">
      <c r="A570" s="1">
        <v>1917.1</v>
      </c>
      <c r="B570" s="58">
        <v>7.68</v>
      </c>
      <c r="C570" s="4">
        <v>0.66830000000000001</v>
      </c>
      <c r="D570" s="11">
        <v>1.3220000000000001</v>
      </c>
      <c r="E570" s="11">
        <v>13.5</v>
      </c>
      <c r="F570" s="4">
        <f t="shared" si="117"/>
        <v>1917.7916666666242</v>
      </c>
      <c r="G570" s="21">
        <f>G561*3/12+G573*9/12</f>
        <v>4.4850000000000003</v>
      </c>
      <c r="H570" s="4">
        <f t="shared" si="113"/>
        <v>179.59196444444447</v>
      </c>
      <c r="I570" s="4">
        <f t="shared" si="114"/>
        <v>15.627774718518523</v>
      </c>
      <c r="J570" s="30">
        <f t="shared" si="118"/>
        <v>1915.1408892842153</v>
      </c>
      <c r="K570" s="4">
        <f t="shared" si="115"/>
        <v>30.914137629629639</v>
      </c>
      <c r="L570" s="30">
        <f t="shared" si="116"/>
        <v>329.66357495230898</v>
      </c>
      <c r="M570" s="14">
        <f t="shared" si="107"/>
        <v>7.3871337111081479</v>
      </c>
      <c r="N570" s="6"/>
      <c r="O570" s="7">
        <f t="shared" si="108"/>
        <v>9.4718247309048618</v>
      </c>
      <c r="P570" s="7"/>
      <c r="Q570" s="43">
        <f t="shared" si="109"/>
        <v>0.12822085584760265</v>
      </c>
      <c r="R570" s="21">
        <f t="shared" si="119"/>
        <v>1.001475739884802</v>
      </c>
      <c r="S570" s="21">
        <f t="shared" si="120"/>
        <v>6.0276560790826803</v>
      </c>
      <c r="T570" s="36">
        <f t="shared" si="110"/>
        <v>0.12092534378923592</v>
      </c>
      <c r="U570" s="36">
        <f t="shared" si="111"/>
        <v>2.6774482831725788E-2</v>
      </c>
      <c r="V570" s="36">
        <f t="shared" si="112"/>
        <v>9.415086095751013E-2</v>
      </c>
      <c r="Y570" s="34"/>
      <c r="Z570" s="34"/>
    </row>
    <row r="571" spans="1:26" x14ac:dyDescent="0.2">
      <c r="A571" s="1">
        <v>1917.11</v>
      </c>
      <c r="B571" s="58">
        <v>7.04</v>
      </c>
      <c r="C571" s="4">
        <v>0.67920000000000003</v>
      </c>
      <c r="D571" s="11">
        <v>1.3009999999999999</v>
      </c>
      <c r="E571" s="11">
        <v>13.5</v>
      </c>
      <c r="F571" s="4">
        <f t="shared" si="117"/>
        <v>1917.8749999999575</v>
      </c>
      <c r="G571" s="21">
        <f>G561*2/12+G573*10/12</f>
        <v>4.5133333333333336</v>
      </c>
      <c r="H571" s="4">
        <f t="shared" si="113"/>
        <v>164.62596740740744</v>
      </c>
      <c r="I571" s="4">
        <f t="shared" si="114"/>
        <v>15.88266435555556</v>
      </c>
      <c r="J571" s="30">
        <f t="shared" si="118"/>
        <v>1769.6600045435368</v>
      </c>
      <c r="K571" s="4">
        <f t="shared" si="115"/>
        <v>30.423065851851856</v>
      </c>
      <c r="L571" s="30">
        <f t="shared" si="116"/>
        <v>327.03517981692352</v>
      </c>
      <c r="M571" s="14">
        <f t="shared" si="107"/>
        <v>6.7530136047743081</v>
      </c>
      <c r="N571" s="6"/>
      <c r="O571" s="7">
        <f t="shared" si="108"/>
        <v>8.6855669996580644</v>
      </c>
      <c r="P571" s="7"/>
      <c r="Q571" s="43">
        <f t="shared" si="109"/>
        <v>0.14498243667172828</v>
      </c>
      <c r="R571" s="21">
        <f t="shared" si="119"/>
        <v>1.0015023055570336</v>
      </c>
      <c r="S571" s="21">
        <f t="shared" si="120"/>
        <v>6.0365513315704522</v>
      </c>
      <c r="T571" s="36">
        <f t="shared" si="110"/>
        <v>0.13343864585591136</v>
      </c>
      <c r="U571" s="36">
        <f t="shared" si="111"/>
        <v>2.7507078840413479E-2</v>
      </c>
      <c r="V571" s="36">
        <f t="shared" si="112"/>
        <v>0.10593156701549789</v>
      </c>
      <c r="Y571" s="34"/>
      <c r="Z571" s="34"/>
    </row>
    <row r="572" spans="1:26" x14ac:dyDescent="0.2">
      <c r="A572" s="1">
        <v>1917.12</v>
      </c>
      <c r="B572" s="58">
        <v>6.8</v>
      </c>
      <c r="C572" s="4">
        <v>0.69</v>
      </c>
      <c r="D572" s="11">
        <v>1.28</v>
      </c>
      <c r="E572" s="11">
        <v>13.7</v>
      </c>
      <c r="F572" s="4">
        <f t="shared" si="117"/>
        <v>1917.9583333332907</v>
      </c>
      <c r="G572" s="21">
        <f>G561*1/12+G573*11/12</f>
        <v>4.541666666666667</v>
      </c>
      <c r="H572" s="4">
        <f t="shared" si="113"/>
        <v>156.69235036496354</v>
      </c>
      <c r="I572" s="4">
        <f t="shared" si="114"/>
        <v>15.899664963503653</v>
      </c>
      <c r="J572" s="30">
        <f t="shared" si="118"/>
        <v>1698.6198469187914</v>
      </c>
      <c r="K572" s="4">
        <f t="shared" si="115"/>
        <v>29.495030656934315</v>
      </c>
      <c r="L572" s="30">
        <f t="shared" si="116"/>
        <v>319.74020647883134</v>
      </c>
      <c r="M572" s="14">
        <f t="shared" si="107"/>
        <v>6.4125938981198214</v>
      </c>
      <c r="N572" s="6"/>
      <c r="O572" s="7">
        <f t="shared" si="108"/>
        <v>8.2763996429386637</v>
      </c>
      <c r="P572" s="7"/>
      <c r="Q572" s="43">
        <f t="shared" si="109"/>
        <v>0.15633999923668371</v>
      </c>
      <c r="R572" s="21">
        <f t="shared" si="119"/>
        <v>1.0015288658423072</v>
      </c>
      <c r="S572" s="21">
        <f t="shared" si="120"/>
        <v>5.957362848791683</v>
      </c>
      <c r="T572" s="36">
        <f t="shared" si="110"/>
        <v>0.14115126304508907</v>
      </c>
      <c r="U572" s="36">
        <f t="shared" si="111"/>
        <v>2.9157305756109198E-2</v>
      </c>
      <c r="V572" s="36">
        <f t="shared" si="112"/>
        <v>0.11199395728897987</v>
      </c>
      <c r="Y572" s="34"/>
      <c r="Z572" s="34"/>
    </row>
    <row r="573" spans="1:26" x14ac:dyDescent="0.2">
      <c r="A573" s="1">
        <v>1918.01</v>
      </c>
      <c r="B573" s="58">
        <v>7.21</v>
      </c>
      <c r="C573" s="4">
        <v>0.68</v>
      </c>
      <c r="D573" s="11">
        <v>1.256</v>
      </c>
      <c r="E573" s="11">
        <v>14</v>
      </c>
      <c r="F573" s="4">
        <f t="shared" si="117"/>
        <v>1918.041666666624</v>
      </c>
      <c r="G573" s="21">
        <v>4.57</v>
      </c>
      <c r="H573" s="4">
        <f t="shared" si="113"/>
        <v>162.57983500000003</v>
      </c>
      <c r="I573" s="4">
        <f t="shared" si="114"/>
        <v>15.333465714285719</v>
      </c>
      <c r="J573" s="30">
        <f t="shared" si="118"/>
        <v>1776.2948301147273</v>
      </c>
      <c r="K573" s="4">
        <f t="shared" si="115"/>
        <v>28.321813142857149</v>
      </c>
      <c r="L573" s="30">
        <f t="shared" si="116"/>
        <v>309.43499398392476</v>
      </c>
      <c r="M573" s="14">
        <f t="shared" si="107"/>
        <v>6.640646028655353</v>
      </c>
      <c r="N573" s="6"/>
      <c r="O573" s="7">
        <f t="shared" si="108"/>
        <v>8.5957930734445274</v>
      </c>
      <c r="P573" s="7"/>
      <c r="Q573" s="43">
        <f t="shared" si="109"/>
        <v>0.15411544909528263</v>
      </c>
      <c r="R573" s="21">
        <f t="shared" si="119"/>
        <v>1.0042728992704246</v>
      </c>
      <c r="S573" s="21">
        <f t="shared" si="120"/>
        <v>5.8386179104179705</v>
      </c>
      <c r="T573" s="36">
        <f t="shared" si="110"/>
        <v>0.13693373732090253</v>
      </c>
      <c r="U573" s="36">
        <f t="shared" si="111"/>
        <v>3.1524590147336218E-2</v>
      </c>
      <c r="V573" s="36">
        <f t="shared" si="112"/>
        <v>0.10540914717356631</v>
      </c>
      <c r="Y573" s="34"/>
      <c r="Z573" s="34"/>
    </row>
    <row r="574" spans="1:26" x14ac:dyDescent="0.2">
      <c r="A574" s="1">
        <v>1918.02</v>
      </c>
      <c r="B574" s="58">
        <v>7.43</v>
      </c>
      <c r="C574" s="4">
        <v>0.67</v>
      </c>
      <c r="D574" s="11">
        <v>1.232</v>
      </c>
      <c r="E574" s="11">
        <v>14.1</v>
      </c>
      <c r="F574" s="4">
        <f t="shared" si="117"/>
        <v>1918.1249999999573</v>
      </c>
      <c r="G574" s="21">
        <f>G573*11/12+G585*1/12</f>
        <v>4.5641666666666669</v>
      </c>
      <c r="H574" s="4">
        <f t="shared" si="113"/>
        <v>166.35243049645393</v>
      </c>
      <c r="I574" s="4">
        <f t="shared" si="114"/>
        <v>15.000824822695039</v>
      </c>
      <c r="J574" s="30">
        <f t="shared" si="118"/>
        <v>1831.170839234386</v>
      </c>
      <c r="K574" s="4">
        <f t="shared" si="115"/>
        <v>27.583606241134756</v>
      </c>
      <c r="L574" s="30">
        <f t="shared" si="116"/>
        <v>303.63424952042573</v>
      </c>
      <c r="M574" s="14">
        <f t="shared" si="107"/>
        <v>6.7843435516302826</v>
      </c>
      <c r="N574" s="6"/>
      <c r="O574" s="7">
        <f t="shared" si="108"/>
        <v>8.8052311600834052</v>
      </c>
      <c r="P574" s="7"/>
      <c r="Q574" s="43">
        <f t="shared" si="109"/>
        <v>0.15289235664348769</v>
      </c>
      <c r="R574" s="21">
        <f t="shared" si="119"/>
        <v>1.0042681631239432</v>
      </c>
      <c r="S574" s="21">
        <f t="shared" si="120"/>
        <v>5.8219801640274875</v>
      </c>
      <c r="T574" s="36">
        <f t="shared" si="110"/>
        <v>0.13385817820459467</v>
      </c>
      <c r="U574" s="36">
        <f t="shared" si="111"/>
        <v>3.311026038935827E-2</v>
      </c>
      <c r="V574" s="36">
        <f t="shared" si="112"/>
        <v>0.1007479178152364</v>
      </c>
      <c r="Y574" s="34"/>
      <c r="Z574" s="34"/>
    </row>
    <row r="575" spans="1:26" x14ac:dyDescent="0.2">
      <c r="A575" s="1">
        <v>1918.03</v>
      </c>
      <c r="B575" s="58">
        <v>7.28</v>
      </c>
      <c r="C575" s="4">
        <v>0.66</v>
      </c>
      <c r="D575" s="11">
        <v>1.208</v>
      </c>
      <c r="E575" s="11">
        <v>14</v>
      </c>
      <c r="F575" s="4">
        <f t="shared" si="117"/>
        <v>1918.2083333332905</v>
      </c>
      <c r="G575" s="21">
        <f>G573*10/12+G585*2/12</f>
        <v>4.5583333333333336</v>
      </c>
      <c r="H575" s="4">
        <f t="shared" si="113"/>
        <v>164.15828000000005</v>
      </c>
      <c r="I575" s="4">
        <f t="shared" si="114"/>
        <v>14.882481428571433</v>
      </c>
      <c r="J575" s="30">
        <f t="shared" si="118"/>
        <v>1820.6700374116281</v>
      </c>
      <c r="K575" s="4">
        <f t="shared" si="115"/>
        <v>27.239450857142863</v>
      </c>
      <c r="L575" s="30">
        <f t="shared" si="116"/>
        <v>302.11118203203938</v>
      </c>
      <c r="M575" s="14">
        <f t="shared" si="107"/>
        <v>6.6863557604558963</v>
      </c>
      <c r="N575" s="6"/>
      <c r="O575" s="7">
        <f t="shared" si="108"/>
        <v>8.7019899189196011</v>
      </c>
      <c r="P575" s="7"/>
      <c r="Q575" s="43">
        <f t="shared" si="109"/>
        <v>0.15436291759318094</v>
      </c>
      <c r="R575" s="21">
        <f t="shared" si="119"/>
        <v>1.0042634270244146</v>
      </c>
      <c r="S575" s="21">
        <f t="shared" si="120"/>
        <v>5.8885923916795742</v>
      </c>
      <c r="T575" s="36">
        <f t="shared" si="110"/>
        <v>0.14087057280347093</v>
      </c>
      <c r="U575" s="36">
        <f t="shared" si="111"/>
        <v>3.2028415220414663E-2</v>
      </c>
      <c r="V575" s="36">
        <f t="shared" si="112"/>
        <v>0.10884215758305626</v>
      </c>
      <c r="Y575" s="34"/>
      <c r="Z575" s="34"/>
    </row>
    <row r="576" spans="1:26" x14ac:dyDescent="0.2">
      <c r="A576" s="1">
        <v>1918.04</v>
      </c>
      <c r="B576" s="58">
        <v>7.21</v>
      </c>
      <c r="C576" s="4">
        <v>0.65</v>
      </c>
      <c r="D576" s="11">
        <v>1.1830000000000001</v>
      </c>
      <c r="E576" s="11">
        <v>14.2</v>
      </c>
      <c r="F576" s="4">
        <f t="shared" si="117"/>
        <v>1918.2916666666238</v>
      </c>
      <c r="G576" s="21">
        <f>G573*9/12+G585*3/12</f>
        <v>4.5525000000000002</v>
      </c>
      <c r="H576" s="4">
        <f t="shared" si="113"/>
        <v>160.28997816901412</v>
      </c>
      <c r="I576" s="4">
        <f t="shared" si="114"/>
        <v>14.450552816901412</v>
      </c>
      <c r="J576" s="30">
        <f t="shared" si="118"/>
        <v>1791.1227785433778</v>
      </c>
      <c r="K576" s="4">
        <f t="shared" si="115"/>
        <v>26.300006126760572</v>
      </c>
      <c r="L576" s="30">
        <f t="shared" si="116"/>
        <v>293.88325201342803</v>
      </c>
      <c r="M576" s="14">
        <f t="shared" si="107"/>
        <v>6.5207277305471596</v>
      </c>
      <c r="N576" s="6"/>
      <c r="O576" s="7">
        <f t="shared" si="108"/>
        <v>8.5097432226761747</v>
      </c>
      <c r="P576" s="7"/>
      <c r="Q576" s="43">
        <f t="shared" si="109"/>
        <v>0.15854915404352549</v>
      </c>
      <c r="R576" s="21">
        <f t="shared" si="119"/>
        <v>1.0042586909718596</v>
      </c>
      <c r="S576" s="21">
        <f t="shared" si="120"/>
        <v>5.8304064548346712</v>
      </c>
      <c r="T576" s="36">
        <f t="shared" si="110"/>
        <v>0.15013607556016129</v>
      </c>
      <c r="U576" s="36">
        <f t="shared" si="111"/>
        <v>3.3148808797931251E-2</v>
      </c>
      <c r="V576" s="36">
        <f t="shared" si="112"/>
        <v>0.11698726676223004</v>
      </c>
      <c r="Y576" s="34"/>
      <c r="Z576" s="34"/>
    </row>
    <row r="577" spans="1:26" x14ac:dyDescent="0.2">
      <c r="A577" s="1">
        <v>1918.05</v>
      </c>
      <c r="B577" s="58">
        <v>7.44</v>
      </c>
      <c r="C577" s="4">
        <v>0.64</v>
      </c>
      <c r="D577" s="11">
        <v>1.159</v>
      </c>
      <c r="E577" s="11">
        <v>14.5</v>
      </c>
      <c r="F577" s="4">
        <f t="shared" si="117"/>
        <v>1918.374999999957</v>
      </c>
      <c r="G577" s="21">
        <f>G573*8/12+G585*4/12</f>
        <v>4.5466666666666669</v>
      </c>
      <c r="H577" s="4">
        <f t="shared" si="113"/>
        <v>161.98111448275867</v>
      </c>
      <c r="I577" s="4">
        <f t="shared" si="114"/>
        <v>13.933859310344831</v>
      </c>
      <c r="J577" s="30">
        <f t="shared" si="118"/>
        <v>1822.9950384220604</v>
      </c>
      <c r="K577" s="4">
        <f t="shared" si="115"/>
        <v>25.233348344827593</v>
      </c>
      <c r="L577" s="30">
        <f t="shared" si="116"/>
        <v>283.98538300150108</v>
      </c>
      <c r="M577" s="14">
        <f t="shared" ref="M577:M640" si="121">H577/AVERAGE(K457:K576)</f>
        <v>6.5823632316210814</v>
      </c>
      <c r="N577" s="6"/>
      <c r="O577" s="7">
        <f t="shared" ref="O577:O640" si="122">J577/AVERAGE(L457:L576)</f>
        <v>8.6117930242140517</v>
      </c>
      <c r="P577" s="7"/>
      <c r="Q577" s="43">
        <f t="shared" ref="Q577:Q640" si="123">1/M577-(G577/100-(((E577/E457)^(1/10))-1))</f>
        <v>0.15937049095408246</v>
      </c>
      <c r="R577" s="21">
        <f t="shared" si="119"/>
        <v>1.0042539549662983</v>
      </c>
      <c r="S577" s="21">
        <f t="shared" si="120"/>
        <v>5.7340935330454679</v>
      </c>
      <c r="T577" s="36">
        <f t="shared" si="110"/>
        <v>0.15132497355288921</v>
      </c>
      <c r="U577" s="36">
        <f t="shared" si="111"/>
        <v>3.4365222142025864E-2</v>
      </c>
      <c r="V577" s="36">
        <f t="shared" si="112"/>
        <v>0.11695975141086334</v>
      </c>
      <c r="Y577" s="34"/>
      <c r="Z577" s="34"/>
    </row>
    <row r="578" spans="1:26" x14ac:dyDescent="0.2">
      <c r="A578" s="1">
        <v>1918.06</v>
      </c>
      <c r="B578" s="58">
        <v>7.45</v>
      </c>
      <c r="C578" s="4">
        <v>0.63</v>
      </c>
      <c r="D578" s="11">
        <v>1.135</v>
      </c>
      <c r="E578" s="11">
        <v>14.7</v>
      </c>
      <c r="F578" s="4">
        <f t="shared" si="117"/>
        <v>1918.4583333332903</v>
      </c>
      <c r="G578" s="21">
        <f>G573*7/12+G585*5/12</f>
        <v>4.5408333333333335</v>
      </c>
      <c r="H578" s="4">
        <f t="shared" si="113"/>
        <v>159.99204421768715</v>
      </c>
      <c r="I578" s="4">
        <f t="shared" si="114"/>
        <v>13.529528571428575</v>
      </c>
      <c r="J578" s="30">
        <f t="shared" si="118"/>
        <v>1813.2981676408263</v>
      </c>
      <c r="K578" s="4">
        <f t="shared" si="115"/>
        <v>24.374626870748308</v>
      </c>
      <c r="L578" s="30">
        <f t="shared" si="116"/>
        <v>276.25415037212588</v>
      </c>
      <c r="M578" s="14">
        <f t="shared" si="121"/>
        <v>6.4962913186410569</v>
      </c>
      <c r="N578" s="6"/>
      <c r="O578" s="7">
        <f t="shared" si="122"/>
        <v>8.5204377107995235</v>
      </c>
      <c r="P578" s="7"/>
      <c r="Q578" s="43">
        <f t="shared" si="123"/>
        <v>0.1628850485196715</v>
      </c>
      <c r="R578" s="21">
        <f t="shared" si="119"/>
        <v>1.004249219007751</v>
      </c>
      <c r="S578" s="21">
        <f t="shared" si="120"/>
        <v>5.6801393589292513</v>
      </c>
      <c r="T578" s="36">
        <f t="shared" ref="T578:T641" si="124">(($J698/$J578)^(1/10)-1)</f>
        <v>0.14724108245885215</v>
      </c>
      <c r="U578" s="36">
        <f t="shared" ref="U578:U641" si="125">(($S698/$S578)^(1/10)-1)</f>
        <v>3.6047055497378633E-2</v>
      </c>
      <c r="V578" s="36">
        <f t="shared" ref="V578:V641" si="126">T578-U578</f>
        <v>0.11119402696147351</v>
      </c>
      <c r="Y578" s="34"/>
      <c r="Z578" s="34"/>
    </row>
    <row r="579" spans="1:26" x14ac:dyDescent="0.2">
      <c r="A579" s="1">
        <v>1918.07</v>
      </c>
      <c r="B579" s="58">
        <v>7.51</v>
      </c>
      <c r="C579" s="4">
        <v>0.62</v>
      </c>
      <c r="D579" s="11">
        <v>1.111</v>
      </c>
      <c r="E579" s="11">
        <v>15.1</v>
      </c>
      <c r="F579" s="4">
        <f t="shared" si="117"/>
        <v>1918.5416666666235</v>
      </c>
      <c r="G579" s="21">
        <f>G573*6/12+G585*6/12</f>
        <v>4.5350000000000001</v>
      </c>
      <c r="H579" s="4">
        <f t="shared" si="113"/>
        <v>157.00823774834441</v>
      </c>
      <c r="I579" s="4">
        <f t="shared" si="114"/>
        <v>12.962064900662256</v>
      </c>
      <c r="J579" s="30">
        <f t="shared" si="118"/>
        <v>1791.7229901006042</v>
      </c>
      <c r="K579" s="4">
        <f t="shared" si="115"/>
        <v>23.227184039735103</v>
      </c>
      <c r="L579" s="30">
        <f t="shared" si="116"/>
        <v>265.06048495363132</v>
      </c>
      <c r="M579" s="14">
        <f t="shared" si="121"/>
        <v>6.3713240938489886</v>
      </c>
      <c r="N579" s="6"/>
      <c r="O579" s="7">
        <f t="shared" si="122"/>
        <v>8.3767541875861724</v>
      </c>
      <c r="P579" s="7"/>
      <c r="Q579" s="43">
        <f t="shared" si="123"/>
        <v>0.16764209330860855</v>
      </c>
      <c r="R579" s="21">
        <f t="shared" si="119"/>
        <v>1.004244483096238</v>
      </c>
      <c r="S579" s="21">
        <f t="shared" si="120"/>
        <v>5.5531688788993607</v>
      </c>
      <c r="T579" s="36">
        <f t="shared" si="124"/>
        <v>0.14986543186353485</v>
      </c>
      <c r="U579" s="36">
        <f t="shared" si="125"/>
        <v>3.849390218616433E-2</v>
      </c>
      <c r="V579" s="36">
        <f t="shared" si="126"/>
        <v>0.11137152967737052</v>
      </c>
      <c r="Y579" s="34"/>
      <c r="Z579" s="34"/>
    </row>
    <row r="580" spans="1:26" x14ac:dyDescent="0.2">
      <c r="A580" s="1">
        <v>1918.08</v>
      </c>
      <c r="B580" s="58">
        <v>7.58</v>
      </c>
      <c r="C580" s="4">
        <v>0.61</v>
      </c>
      <c r="D580" s="11">
        <v>1.087</v>
      </c>
      <c r="E580" s="11">
        <v>15.4</v>
      </c>
      <c r="F580" s="4">
        <f t="shared" si="117"/>
        <v>1918.6249999999568</v>
      </c>
      <c r="G580" s="21">
        <f>G573*5/12+G585*7/12</f>
        <v>4.5291666666666668</v>
      </c>
      <c r="H580" s="4">
        <f t="shared" si="113"/>
        <v>155.38458571428575</v>
      </c>
      <c r="I580" s="4">
        <f t="shared" si="114"/>
        <v>12.50456428571429</v>
      </c>
      <c r="J580" s="30">
        <f t="shared" si="118"/>
        <v>1785.08591753062</v>
      </c>
      <c r="K580" s="4">
        <f t="shared" si="115"/>
        <v>22.282723571428576</v>
      </c>
      <c r="L580" s="30">
        <f t="shared" si="116"/>
        <v>255.98791455881056</v>
      </c>
      <c r="M580" s="14">
        <f t="shared" si="121"/>
        <v>6.303073760914593</v>
      </c>
      <c r="N580" s="6"/>
      <c r="O580" s="7">
        <f t="shared" si="122"/>
        <v>8.3067830935780957</v>
      </c>
      <c r="P580" s="7"/>
      <c r="Q580" s="43">
        <f t="shared" si="123"/>
        <v>0.17147949792457629</v>
      </c>
      <c r="R580" s="21">
        <f t="shared" si="119"/>
        <v>1.0042397472317799</v>
      </c>
      <c r="S580" s="21">
        <f t="shared" si="120"/>
        <v>5.4681014335116691</v>
      </c>
      <c r="T580" s="36">
        <f t="shared" si="124"/>
        <v>0.15436100616055959</v>
      </c>
      <c r="U580" s="36">
        <f t="shared" si="125"/>
        <v>4.0202616247487777E-2</v>
      </c>
      <c r="V580" s="36">
        <f t="shared" si="126"/>
        <v>0.11415838991307181</v>
      </c>
      <c r="Y580" s="34"/>
      <c r="Z580" s="34"/>
    </row>
    <row r="581" spans="1:26" x14ac:dyDescent="0.2">
      <c r="A581" s="1">
        <v>1918.09</v>
      </c>
      <c r="B581" s="58">
        <v>7.54</v>
      </c>
      <c r="C581" s="4">
        <v>0.6</v>
      </c>
      <c r="D581" s="11">
        <v>1.0629999999999999</v>
      </c>
      <c r="E581" s="11">
        <v>15.7</v>
      </c>
      <c r="F581" s="4">
        <f t="shared" si="117"/>
        <v>1918.7083333332901</v>
      </c>
      <c r="G581" s="21">
        <f>G573*4/12+G585*8/12</f>
        <v>4.5233333333333334</v>
      </c>
      <c r="H581" s="4">
        <f t="shared" si="113"/>
        <v>151.61115031847137</v>
      </c>
      <c r="I581" s="4">
        <f t="shared" si="114"/>
        <v>12.06454777070064</v>
      </c>
      <c r="J581" s="30">
        <f t="shared" si="118"/>
        <v>1753.2859902566599</v>
      </c>
      <c r="K581" s="4">
        <f t="shared" si="115"/>
        <v>21.374357133757965</v>
      </c>
      <c r="L581" s="30">
        <f t="shared" si="116"/>
        <v>247.18077024440706</v>
      </c>
      <c r="M581" s="14">
        <f t="shared" si="121"/>
        <v>6.1491705624316806</v>
      </c>
      <c r="N581" s="6"/>
      <c r="O581" s="7">
        <f t="shared" si="122"/>
        <v>8.1234555716579742</v>
      </c>
      <c r="P581" s="7"/>
      <c r="Q581" s="43">
        <f t="shared" si="123"/>
        <v>0.17755205758811704</v>
      </c>
      <c r="R581" s="21">
        <f t="shared" si="119"/>
        <v>1.004235011414397</v>
      </c>
      <c r="S581" s="21">
        <f t="shared" si="120"/>
        <v>5.3863557924830179</v>
      </c>
      <c r="T581" s="36">
        <f t="shared" si="124"/>
        <v>0.16334466746396381</v>
      </c>
      <c r="U581" s="36">
        <f t="shared" si="125"/>
        <v>4.0666450798550802E-2</v>
      </c>
      <c r="V581" s="36">
        <f t="shared" si="126"/>
        <v>0.12267821666541301</v>
      </c>
      <c r="Y581" s="34"/>
      <c r="Z581" s="34"/>
    </row>
    <row r="582" spans="1:26" x14ac:dyDescent="0.2">
      <c r="A582" s="1">
        <v>1918.1</v>
      </c>
      <c r="B582" s="58">
        <v>7.86</v>
      </c>
      <c r="C582" s="4">
        <v>0.59</v>
      </c>
      <c r="D582" s="11">
        <v>1.038</v>
      </c>
      <c r="E582" s="11">
        <v>16</v>
      </c>
      <c r="F582" s="4">
        <f t="shared" si="117"/>
        <v>1918.7916666666233</v>
      </c>
      <c r="G582" s="21">
        <f>G573*3/12+G585*9/12</f>
        <v>4.5175000000000001</v>
      </c>
      <c r="H582" s="4">
        <f t="shared" si="113"/>
        <v>155.08222125000003</v>
      </c>
      <c r="I582" s="4">
        <f t="shared" si="114"/>
        <v>11.641031875000003</v>
      </c>
      <c r="J582" s="30">
        <f t="shared" si="118"/>
        <v>1804.6451296996404</v>
      </c>
      <c r="K582" s="4">
        <f t="shared" si="115"/>
        <v>20.480323875000007</v>
      </c>
      <c r="L582" s="30">
        <f t="shared" si="116"/>
        <v>238.32336445651742</v>
      </c>
      <c r="M582" s="14">
        <f t="shared" si="121"/>
        <v>6.2905153211913216</v>
      </c>
      <c r="N582" s="6"/>
      <c r="O582" s="7">
        <f t="shared" si="122"/>
        <v>8.3278481223266851</v>
      </c>
      <c r="P582" s="7"/>
      <c r="Q582" s="43">
        <f t="shared" si="123"/>
        <v>0.17481795180631346</v>
      </c>
      <c r="R582" s="21">
        <f t="shared" si="119"/>
        <v>1.0042302756441095</v>
      </c>
      <c r="S582" s="21">
        <f t="shared" si="120"/>
        <v>5.3077451881696955</v>
      </c>
      <c r="T582" s="36">
        <f t="shared" si="124"/>
        <v>0.16337444076672858</v>
      </c>
      <c r="U582" s="36">
        <f t="shared" si="125"/>
        <v>4.2910825267364228E-2</v>
      </c>
      <c r="V582" s="36">
        <f t="shared" si="126"/>
        <v>0.12046361549936435</v>
      </c>
      <c r="Y582" s="34"/>
      <c r="Z582" s="34"/>
    </row>
    <row r="583" spans="1:26" x14ac:dyDescent="0.2">
      <c r="A583" s="1">
        <v>1918.11</v>
      </c>
      <c r="B583" s="58">
        <v>8.06</v>
      </c>
      <c r="C583" s="4">
        <v>0.57999999999999996</v>
      </c>
      <c r="D583" s="11">
        <v>1.014</v>
      </c>
      <c r="E583" s="11">
        <v>16.3</v>
      </c>
      <c r="F583" s="4">
        <f t="shared" si="117"/>
        <v>1918.8749999999566</v>
      </c>
      <c r="G583" s="21">
        <f>G573*2/12+G585*10/12</f>
        <v>4.5116666666666667</v>
      </c>
      <c r="H583" s="4">
        <f t="shared" si="113"/>
        <v>156.10143190184053</v>
      </c>
      <c r="I583" s="4">
        <f t="shared" si="114"/>
        <v>11.233105521472394</v>
      </c>
      <c r="J583" s="30">
        <f t="shared" si="118"/>
        <v>1827.3983995980268</v>
      </c>
      <c r="K583" s="4">
        <f t="shared" si="115"/>
        <v>19.638567239263807</v>
      </c>
      <c r="L583" s="30">
        <f t="shared" si="116"/>
        <v>229.89850833652594</v>
      </c>
      <c r="M583" s="14">
        <f t="shared" si="121"/>
        <v>6.3333274953541556</v>
      </c>
      <c r="N583" s="6"/>
      <c r="O583" s="7">
        <f t="shared" si="122"/>
        <v>8.4011602614822483</v>
      </c>
      <c r="P583" s="7"/>
      <c r="Q583" s="43">
        <f t="shared" si="123"/>
        <v>0.1746379741172473</v>
      </c>
      <c r="R583" s="21">
        <f t="shared" si="119"/>
        <v>1.0042255399209381</v>
      </c>
      <c r="S583" s="21">
        <f t="shared" si="120"/>
        <v>5.2320966020754343</v>
      </c>
      <c r="T583" s="36">
        <f t="shared" si="124"/>
        <v>0.16989821952414319</v>
      </c>
      <c r="U583" s="36">
        <f t="shared" si="125"/>
        <v>4.452025187686659E-2</v>
      </c>
      <c r="V583" s="36">
        <f t="shared" si="126"/>
        <v>0.1253779676472766</v>
      </c>
      <c r="Y583" s="34"/>
      <c r="Z583" s="34"/>
    </row>
    <row r="584" spans="1:26" x14ac:dyDescent="0.2">
      <c r="A584" s="1">
        <v>1918.12</v>
      </c>
      <c r="B584" s="58">
        <v>7.9</v>
      </c>
      <c r="C584" s="4">
        <v>0.56999999999999995</v>
      </c>
      <c r="D584" s="11">
        <v>0.99</v>
      </c>
      <c r="E584" s="11">
        <v>16.5</v>
      </c>
      <c r="F584" s="4">
        <f t="shared" si="117"/>
        <v>1918.9583333332898</v>
      </c>
      <c r="G584" s="21">
        <f>G573*1/12+G585*11/12</f>
        <v>4.5058333333333334</v>
      </c>
      <c r="H584" s="4">
        <f t="shared" si="113"/>
        <v>151.14806666666672</v>
      </c>
      <c r="I584" s="4">
        <f t="shared" si="114"/>
        <v>10.905620000000003</v>
      </c>
      <c r="J584" s="30">
        <f t="shared" si="118"/>
        <v>1780.0507942486408</v>
      </c>
      <c r="K584" s="4">
        <f t="shared" si="115"/>
        <v>18.941340000000007</v>
      </c>
      <c r="L584" s="30">
        <f t="shared" si="116"/>
        <v>223.06965649444993</v>
      </c>
      <c r="M584" s="14">
        <f t="shared" si="121"/>
        <v>6.1345804112834319</v>
      </c>
      <c r="N584" s="6"/>
      <c r="O584" s="7">
        <f t="shared" si="122"/>
        <v>8.1546927110037348</v>
      </c>
      <c r="P584" s="7"/>
      <c r="Q584" s="43">
        <f t="shared" si="123"/>
        <v>0.17998283511502522</v>
      </c>
      <c r="R584" s="21">
        <f t="shared" si="119"/>
        <v>1.0042208042449028</v>
      </c>
      <c r="S584" s="21">
        <f t="shared" si="120"/>
        <v>5.1905177013784636</v>
      </c>
      <c r="T584" s="36">
        <f t="shared" si="124"/>
        <v>0.17447357005386244</v>
      </c>
      <c r="U584" s="36">
        <f t="shared" si="125"/>
        <v>4.6077266159973762E-2</v>
      </c>
      <c r="V584" s="36">
        <f t="shared" si="126"/>
        <v>0.12839630389388867</v>
      </c>
      <c r="Y584" s="34"/>
      <c r="Z584" s="34"/>
    </row>
    <row r="585" spans="1:26" x14ac:dyDescent="0.2">
      <c r="A585" s="1">
        <v>1919.01</v>
      </c>
      <c r="B585" s="58">
        <v>7.85</v>
      </c>
      <c r="C585" s="4">
        <v>0.56669999999999998</v>
      </c>
      <c r="D585" s="11">
        <v>0.98499999999999999</v>
      </c>
      <c r="E585" s="11">
        <v>16.5</v>
      </c>
      <c r="F585" s="4">
        <f t="shared" si="117"/>
        <v>1919.0416666666231</v>
      </c>
      <c r="G585" s="21">
        <v>4.5</v>
      </c>
      <c r="H585" s="4">
        <f t="shared" si="113"/>
        <v>150.19143333333335</v>
      </c>
      <c r="I585" s="4">
        <f t="shared" si="114"/>
        <v>10.842482200000003</v>
      </c>
      <c r="J585" s="30">
        <f t="shared" si="118"/>
        <v>1779.4255232417997</v>
      </c>
      <c r="K585" s="4">
        <f t="shared" si="115"/>
        <v>18.84567666666667</v>
      </c>
      <c r="L585" s="30">
        <f t="shared" si="116"/>
        <v>223.27823444499018</v>
      </c>
      <c r="M585" s="14">
        <f t="shared" si="121"/>
        <v>6.0984676399501039</v>
      </c>
      <c r="N585" s="6"/>
      <c r="O585" s="7">
        <f t="shared" si="122"/>
        <v>8.1245805645506195</v>
      </c>
      <c r="P585" s="7"/>
      <c r="Q585" s="43">
        <f t="shared" si="123"/>
        <v>0.1821311332968038</v>
      </c>
      <c r="R585" s="21">
        <f t="shared" si="119"/>
        <v>1.0006271734238761</v>
      </c>
      <c r="S585" s="21">
        <f t="shared" si="120"/>
        <v>5.212425860525685</v>
      </c>
      <c r="T585" s="36">
        <f t="shared" si="124"/>
        <v>0.18325551576602428</v>
      </c>
      <c r="U585" s="36">
        <f t="shared" si="125"/>
        <v>4.57524711083237E-2</v>
      </c>
      <c r="V585" s="36">
        <f t="shared" si="126"/>
        <v>0.13750304465770058</v>
      </c>
      <c r="Y585" s="34"/>
      <c r="Z585" s="34"/>
    </row>
    <row r="586" spans="1:26" x14ac:dyDescent="0.2">
      <c r="A586" s="1">
        <v>1919.02</v>
      </c>
      <c r="B586" s="58">
        <v>7.88</v>
      </c>
      <c r="C586" s="4">
        <v>0.56330000000000002</v>
      </c>
      <c r="D586" s="11">
        <v>0.98</v>
      </c>
      <c r="E586" s="11">
        <v>16.2</v>
      </c>
      <c r="F586" s="4">
        <f t="shared" si="117"/>
        <v>1919.1249999999563</v>
      </c>
      <c r="G586" s="21">
        <f>G585*11/12+G597*1/12</f>
        <v>4.5391666666666666</v>
      </c>
      <c r="H586" s="4">
        <f t="shared" ref="H586:H649" si="127">B586*$E$1858/E586</f>
        <v>153.55736543209881</v>
      </c>
      <c r="I586" s="4">
        <f t="shared" ref="I586:I649" si="128">C586*$E$1858/E586</f>
        <v>10.977013191358029</v>
      </c>
      <c r="J586" s="30">
        <f t="shared" si="118"/>
        <v>1830.1418442093791</v>
      </c>
      <c r="K586" s="4">
        <f t="shared" ref="K586:K649" si="129">D586*$E$1858/E586</f>
        <v>19.09723580246914</v>
      </c>
      <c r="L586" s="30">
        <f t="shared" ref="L586:L649" si="130">K586*(J586/H586)</f>
        <v>227.6064730108111</v>
      </c>
      <c r="M586" s="14">
        <f t="shared" si="121"/>
        <v>6.2396927713649788</v>
      </c>
      <c r="N586" s="6"/>
      <c r="O586" s="7">
        <f t="shared" si="122"/>
        <v>8.3299751954304515</v>
      </c>
      <c r="P586" s="7"/>
      <c r="Q586" s="43">
        <f t="shared" si="123"/>
        <v>0.17495652068251058</v>
      </c>
      <c r="R586" s="21">
        <f t="shared" si="119"/>
        <v>1.0006654468310299</v>
      </c>
      <c r="S586" s="21">
        <f t="shared" si="120"/>
        <v>5.3122818991196903</v>
      </c>
      <c r="T586" s="36">
        <f t="shared" si="124"/>
        <v>0.18089251715294319</v>
      </c>
      <c r="U586" s="36">
        <f t="shared" si="125"/>
        <v>4.4306671110342144E-2</v>
      </c>
      <c r="V586" s="36">
        <f t="shared" si="126"/>
        <v>0.13658584604260104</v>
      </c>
      <c r="Y586" s="34"/>
      <c r="Z586" s="34"/>
    </row>
    <row r="587" spans="1:26" x14ac:dyDescent="0.2">
      <c r="A587" s="1">
        <v>1919.03</v>
      </c>
      <c r="B587" s="58">
        <v>8.1199999999999992</v>
      </c>
      <c r="C587" s="4">
        <v>0.56000000000000005</v>
      </c>
      <c r="D587" s="11">
        <v>0.97499999999999998</v>
      </c>
      <c r="E587" s="11">
        <v>16.399999999999999</v>
      </c>
      <c r="F587" s="4">
        <f t="shared" ref="F587:F650" si="131">F586+1/12</f>
        <v>1919.2083333332896</v>
      </c>
      <c r="G587" s="21">
        <f>G585*10/12+G597*2/12</f>
        <v>4.5783333333333331</v>
      </c>
      <c r="H587" s="4">
        <f t="shared" si="127"/>
        <v>156.30455365853663</v>
      </c>
      <c r="I587" s="4">
        <f t="shared" si="128"/>
        <v>10.779624390243907</v>
      </c>
      <c r="J587" s="30">
        <f t="shared" ref="J587:J650" si="132">J586*((H587+(I587/12))/H586)</f>
        <v>1873.589869296311</v>
      </c>
      <c r="K587" s="4">
        <f t="shared" si="129"/>
        <v>18.768096036585373</v>
      </c>
      <c r="L587" s="30">
        <f t="shared" si="130"/>
        <v>224.96922691673686</v>
      </c>
      <c r="M587" s="14">
        <f t="shared" si="121"/>
        <v>6.3560740048691438</v>
      </c>
      <c r="N587" s="6"/>
      <c r="O587" s="7">
        <f t="shared" si="122"/>
        <v>8.5005462473323909</v>
      </c>
      <c r="P587" s="7"/>
      <c r="Q587" s="43">
        <f t="shared" si="123"/>
        <v>0.17293190745470649</v>
      </c>
      <c r="R587" s="21">
        <f t="shared" ref="R587:R650" si="133">((G587/G588+G587/1200+((1+G588/1200)^(-119))*(1-G587/G588)))</f>
        <v>1.0007037060469857</v>
      </c>
      <c r="S587" s="21">
        <f t="shared" ref="S587:S650" si="134">S586*R586*E586/E587</f>
        <v>5.2509899044179837</v>
      </c>
      <c r="T587" s="36">
        <f t="shared" si="124"/>
        <v>0.18121561867449487</v>
      </c>
      <c r="U587" s="36">
        <f t="shared" si="125"/>
        <v>4.6668663899576357E-2</v>
      </c>
      <c r="V587" s="36">
        <f t="shared" si="126"/>
        <v>0.13454695477491851</v>
      </c>
      <c r="Y587" s="34"/>
      <c r="Z587" s="34"/>
    </row>
    <row r="588" spans="1:26" x14ac:dyDescent="0.2">
      <c r="A588" s="1">
        <v>1919.04</v>
      </c>
      <c r="B588" s="58">
        <v>8.39</v>
      </c>
      <c r="C588" s="4">
        <v>0.55669999999999997</v>
      </c>
      <c r="D588" s="11">
        <v>0.97</v>
      </c>
      <c r="E588" s="11">
        <v>16.7</v>
      </c>
      <c r="F588" s="4">
        <f t="shared" si="131"/>
        <v>1919.2916666666229</v>
      </c>
      <c r="G588" s="21">
        <f>G585*9/12+G597*3/12</f>
        <v>4.6174999999999997</v>
      </c>
      <c r="H588" s="4">
        <f t="shared" si="127"/>
        <v>158.60064131736533</v>
      </c>
      <c r="I588" s="4">
        <f t="shared" si="128"/>
        <v>10.52359678443114</v>
      </c>
      <c r="J588" s="30">
        <f t="shared" si="132"/>
        <v>1911.6246021161089</v>
      </c>
      <c r="K588" s="4">
        <f t="shared" si="129"/>
        <v>18.336426946107792</v>
      </c>
      <c r="L588" s="30">
        <f t="shared" si="130"/>
        <v>221.01023409447268</v>
      </c>
      <c r="M588" s="14">
        <f t="shared" si="121"/>
        <v>6.4561395558192745</v>
      </c>
      <c r="N588" s="6"/>
      <c r="O588" s="7">
        <f t="shared" si="122"/>
        <v>8.6477422275317544</v>
      </c>
      <c r="P588" s="7"/>
      <c r="Q588" s="43">
        <f t="shared" si="123"/>
        <v>0.16981497465453702</v>
      </c>
      <c r="R588" s="21">
        <f t="shared" si="133"/>
        <v>1.0007419511129143</v>
      </c>
      <c r="S588" s="21">
        <f t="shared" si="134"/>
        <v>5.1602895178065076</v>
      </c>
      <c r="T588" s="36">
        <f t="shared" si="124"/>
        <v>0.17918756948696379</v>
      </c>
      <c r="U588" s="36">
        <f t="shared" si="125"/>
        <v>4.9648274311074214E-2</v>
      </c>
      <c r="V588" s="36">
        <f t="shared" si="126"/>
        <v>0.12953929517588958</v>
      </c>
      <c r="Y588" s="34"/>
      <c r="Z588" s="34"/>
    </row>
    <row r="589" spans="1:26" x14ac:dyDescent="0.2">
      <c r="A589" s="1">
        <v>1919.05</v>
      </c>
      <c r="B589" s="58">
        <v>8.9700000000000006</v>
      </c>
      <c r="C589" s="4">
        <v>0.55330000000000001</v>
      </c>
      <c r="D589" s="11">
        <v>0.96499999999999997</v>
      </c>
      <c r="E589" s="11">
        <v>16.899999999999999</v>
      </c>
      <c r="F589" s="4">
        <f t="shared" si="131"/>
        <v>1919.3749999999561</v>
      </c>
      <c r="G589" s="21">
        <f>G585*8/12+G597*4/12</f>
        <v>4.6566666666666663</v>
      </c>
      <c r="H589" s="4">
        <f t="shared" si="127"/>
        <v>167.55800769230774</v>
      </c>
      <c r="I589" s="4">
        <f t="shared" si="128"/>
        <v>10.335545781065093</v>
      </c>
      <c r="J589" s="30">
        <f t="shared" si="132"/>
        <v>2029.9696189408771</v>
      </c>
      <c r="K589" s="4">
        <f t="shared" si="129"/>
        <v>18.026028698224856</v>
      </c>
      <c r="L589" s="30">
        <f t="shared" si="130"/>
        <v>218.38580627401853</v>
      </c>
      <c r="M589" s="14">
        <f t="shared" si="121"/>
        <v>6.8290022614820316</v>
      </c>
      <c r="N589" s="6"/>
      <c r="O589" s="7">
        <f t="shared" si="122"/>
        <v>9.1580224805396515</v>
      </c>
      <c r="P589" s="7"/>
      <c r="Q589" s="43">
        <f t="shared" si="123"/>
        <v>0.16114095836448952</v>
      </c>
      <c r="R589" s="21">
        <f t="shared" si="133"/>
        <v>1.0007801820698572</v>
      </c>
      <c r="S589" s="21">
        <f t="shared" si="134"/>
        <v>5.1030043755009062</v>
      </c>
      <c r="T589" s="36">
        <f t="shared" si="124"/>
        <v>0.17352592506401177</v>
      </c>
      <c r="U589" s="36">
        <f t="shared" si="125"/>
        <v>5.0735029935927489E-2</v>
      </c>
      <c r="V589" s="36">
        <f t="shared" si="126"/>
        <v>0.12279089512808428</v>
      </c>
      <c r="Y589" s="34"/>
      <c r="Z589" s="34"/>
    </row>
    <row r="590" spans="1:26" x14ac:dyDescent="0.2">
      <c r="A590" s="1">
        <v>1919.06</v>
      </c>
      <c r="B590" s="58">
        <v>9.2100000000000009</v>
      </c>
      <c r="C590" s="4">
        <v>0.55000000000000004</v>
      </c>
      <c r="D590" s="11">
        <v>0.96</v>
      </c>
      <c r="E590" s="11">
        <v>16.899999999999999</v>
      </c>
      <c r="F590" s="4">
        <f t="shared" si="131"/>
        <v>1919.4583333332894</v>
      </c>
      <c r="G590" s="21">
        <f>G585*7/12+G597*5/12</f>
        <v>4.6958333333333329</v>
      </c>
      <c r="H590" s="4">
        <f t="shared" si="127"/>
        <v>172.04116508875748</v>
      </c>
      <c r="I590" s="4">
        <f t="shared" si="128"/>
        <v>10.27390236686391</v>
      </c>
      <c r="J590" s="30">
        <f t="shared" si="132"/>
        <v>2094.6555701947536</v>
      </c>
      <c r="K590" s="4">
        <f t="shared" si="129"/>
        <v>17.932629585798821</v>
      </c>
      <c r="L590" s="30">
        <f t="shared" si="130"/>
        <v>218.33543402681468</v>
      </c>
      <c r="M590" s="14">
        <f t="shared" si="121"/>
        <v>7.0216152147841342</v>
      </c>
      <c r="N590" s="6"/>
      <c r="O590" s="7">
        <f t="shared" si="122"/>
        <v>9.4259041506496697</v>
      </c>
      <c r="P590" s="7"/>
      <c r="Q590" s="43">
        <f t="shared" si="123"/>
        <v>0.15565526932897689</v>
      </c>
      <c r="R590" s="21">
        <f t="shared" si="133"/>
        <v>1.0008183989587263</v>
      </c>
      <c r="S590" s="21">
        <f t="shared" si="134"/>
        <v>5.1069856480170746</v>
      </c>
      <c r="T590" s="36">
        <f t="shared" si="124"/>
        <v>0.17171752509691496</v>
      </c>
      <c r="U590" s="36">
        <f t="shared" si="125"/>
        <v>5.0569117240239825E-2</v>
      </c>
      <c r="V590" s="36">
        <f t="shared" si="126"/>
        <v>0.12114840785667513</v>
      </c>
      <c r="Y590" s="34"/>
      <c r="Z590" s="34"/>
    </row>
    <row r="591" spans="1:26" x14ac:dyDescent="0.2">
      <c r="A591" s="1">
        <v>1919.07</v>
      </c>
      <c r="B591" s="58">
        <v>9.51</v>
      </c>
      <c r="C591" s="4">
        <v>0.54669999999999996</v>
      </c>
      <c r="D591" s="11">
        <v>0.95499999999999996</v>
      </c>
      <c r="E591" s="11">
        <v>17.399999999999999</v>
      </c>
      <c r="F591" s="4">
        <f t="shared" si="131"/>
        <v>1919.5416666666226</v>
      </c>
      <c r="G591" s="21">
        <f>G585*6/12+G597*6/12</f>
        <v>4.7349999999999994</v>
      </c>
      <c r="H591" s="4">
        <f t="shared" si="127"/>
        <v>172.54036724137939</v>
      </c>
      <c r="I591" s="4">
        <f t="shared" si="128"/>
        <v>9.9188032356321862</v>
      </c>
      <c r="J591" s="30">
        <f t="shared" si="132"/>
        <v>2110.7972279513442</v>
      </c>
      <c r="K591" s="4">
        <f t="shared" si="129"/>
        <v>17.326608908045984</v>
      </c>
      <c r="L591" s="30">
        <f t="shared" si="130"/>
        <v>211.96754497303192</v>
      </c>
      <c r="M591" s="14">
        <f t="shared" si="121"/>
        <v>7.0528371654463156</v>
      </c>
      <c r="N591" s="6"/>
      <c r="O591" s="7">
        <f t="shared" si="122"/>
        <v>9.4754185080965705</v>
      </c>
      <c r="P591" s="7"/>
      <c r="Q591" s="43">
        <f t="shared" si="123"/>
        <v>0.15772882117381548</v>
      </c>
      <c r="R591" s="21">
        <f t="shared" si="133"/>
        <v>1.0008566018203051</v>
      </c>
      <c r="S591" s="21">
        <f t="shared" si="134"/>
        <v>4.9642926365423303</v>
      </c>
      <c r="T591" s="36">
        <f t="shared" si="124"/>
        <v>0.17979925831988131</v>
      </c>
      <c r="U591" s="36">
        <f t="shared" si="125"/>
        <v>5.2857385544895275E-2</v>
      </c>
      <c r="V591" s="36">
        <f t="shared" si="126"/>
        <v>0.12694187277498603</v>
      </c>
      <c r="Y591" s="34"/>
      <c r="Z591" s="34"/>
    </row>
    <row r="592" spans="1:26" x14ac:dyDescent="0.2">
      <c r="A592" s="1">
        <v>1919.08</v>
      </c>
      <c r="B592" s="58">
        <v>8.8699999999999992</v>
      </c>
      <c r="C592" s="4">
        <v>0.54330000000000001</v>
      </c>
      <c r="D592" s="11">
        <v>0.95</v>
      </c>
      <c r="E592" s="11">
        <v>17.7</v>
      </c>
      <c r="F592" s="4">
        <f t="shared" si="131"/>
        <v>1919.6249999999559</v>
      </c>
      <c r="G592" s="21">
        <f>G585*5/12+G597*7/12</f>
        <v>4.774166666666666</v>
      </c>
      <c r="H592" s="4">
        <f t="shared" si="127"/>
        <v>158.2012107344633</v>
      </c>
      <c r="I592" s="4">
        <f t="shared" si="128"/>
        <v>9.690047101694919</v>
      </c>
      <c r="J592" s="30">
        <f t="shared" si="132"/>
        <v>1945.2558232593472</v>
      </c>
      <c r="K592" s="4">
        <f t="shared" si="129"/>
        <v>16.943759887005655</v>
      </c>
      <c r="L592" s="30">
        <f t="shared" si="130"/>
        <v>208.3419427391635</v>
      </c>
      <c r="M592" s="14">
        <f t="shared" si="121"/>
        <v>6.4791311017052786</v>
      </c>
      <c r="N592" s="6"/>
      <c r="O592" s="7">
        <f t="shared" si="122"/>
        <v>8.7144609504817172</v>
      </c>
      <c r="P592" s="7"/>
      <c r="Q592" s="43">
        <f t="shared" si="123"/>
        <v>0.17064096355555286</v>
      </c>
      <c r="R592" s="21">
        <f t="shared" si="133"/>
        <v>1.0008947906952499</v>
      </c>
      <c r="S592" s="21">
        <f t="shared" si="134"/>
        <v>4.8843324305385849</v>
      </c>
      <c r="T592" s="36">
        <f t="shared" si="124"/>
        <v>0.19638077411163768</v>
      </c>
      <c r="U592" s="36">
        <f t="shared" si="125"/>
        <v>5.5098822920063073E-2</v>
      </c>
      <c r="V592" s="36">
        <f t="shared" si="126"/>
        <v>0.14128195119157461</v>
      </c>
      <c r="Y592" s="34"/>
      <c r="Z592" s="34"/>
    </row>
    <row r="593" spans="1:26" x14ac:dyDescent="0.2">
      <c r="A593" s="1">
        <v>1919.09</v>
      </c>
      <c r="B593" s="58">
        <v>9.01</v>
      </c>
      <c r="C593" s="4">
        <v>0.54</v>
      </c>
      <c r="D593" s="11">
        <v>0.94499999999999995</v>
      </c>
      <c r="E593" s="11">
        <v>17.8</v>
      </c>
      <c r="F593" s="4">
        <f t="shared" si="131"/>
        <v>1919.7083333332891</v>
      </c>
      <c r="G593" s="21">
        <f>G585*4/12+G597*8/12</f>
        <v>4.8133333333333326</v>
      </c>
      <c r="H593" s="4">
        <f t="shared" si="127"/>
        <v>159.79538707865171</v>
      </c>
      <c r="I593" s="4">
        <f t="shared" si="128"/>
        <v>9.5770820224719131</v>
      </c>
      <c r="J593" s="30">
        <f t="shared" si="132"/>
        <v>1974.6713400121412</v>
      </c>
      <c r="K593" s="4">
        <f t="shared" si="129"/>
        <v>16.759893539325844</v>
      </c>
      <c r="L593" s="30">
        <f t="shared" si="130"/>
        <v>207.1103680700858</v>
      </c>
      <c r="M593" s="14">
        <f t="shared" si="121"/>
        <v>6.5584816720612631</v>
      </c>
      <c r="N593" s="6"/>
      <c r="O593" s="7">
        <f t="shared" si="122"/>
        <v>8.830183545823628</v>
      </c>
      <c r="P593" s="7"/>
      <c r="Q593" s="43">
        <f t="shared" si="123"/>
        <v>0.16792341432674901</v>
      </c>
      <c r="R593" s="21">
        <f t="shared" si="133"/>
        <v>1.0009329656240877</v>
      </c>
      <c r="S593" s="21">
        <f t="shared" si="134"/>
        <v>4.8612382627962853</v>
      </c>
      <c r="T593" s="36">
        <f t="shared" si="124"/>
        <v>0.19956546211141046</v>
      </c>
      <c r="U593" s="36">
        <f t="shared" si="125"/>
        <v>5.6127929331281523E-2</v>
      </c>
      <c r="V593" s="36">
        <f t="shared" si="126"/>
        <v>0.14343753278012894</v>
      </c>
      <c r="Y593" s="34"/>
      <c r="Z593" s="34"/>
    </row>
    <row r="594" spans="1:26" x14ac:dyDescent="0.2">
      <c r="A594" s="1">
        <v>1919.1</v>
      </c>
      <c r="B594" s="58">
        <v>9.4700000000000006</v>
      </c>
      <c r="C594" s="4">
        <v>0.53669999999999995</v>
      </c>
      <c r="D594" s="11">
        <v>0.94</v>
      </c>
      <c r="E594" s="11">
        <v>18.100000000000001</v>
      </c>
      <c r="F594" s="4">
        <f t="shared" si="131"/>
        <v>1919.7916666666224</v>
      </c>
      <c r="G594" s="21">
        <f>G585*3/12+G597*9/12</f>
        <v>4.8524999999999991</v>
      </c>
      <c r="H594" s="4">
        <f t="shared" si="127"/>
        <v>165.16988011049727</v>
      </c>
      <c r="I594" s="4">
        <f t="shared" si="128"/>
        <v>9.3607892983425423</v>
      </c>
      <c r="J594" s="30">
        <f t="shared" si="132"/>
        <v>2050.7262944648792</v>
      </c>
      <c r="K594" s="4">
        <f t="shared" si="129"/>
        <v>16.394898342541438</v>
      </c>
      <c r="L594" s="30">
        <f t="shared" si="130"/>
        <v>203.55678107676729</v>
      </c>
      <c r="M594" s="14">
        <f t="shared" si="121"/>
        <v>6.7947041999493036</v>
      </c>
      <c r="N594" s="6"/>
      <c r="O594" s="7">
        <f t="shared" si="122"/>
        <v>9.1548959122599456</v>
      </c>
      <c r="P594" s="7"/>
      <c r="Q594" s="43">
        <f t="shared" si="123"/>
        <v>0.16192257750459021</v>
      </c>
      <c r="R594" s="21">
        <f t="shared" si="133"/>
        <v>1.0009711266472197</v>
      </c>
      <c r="S594" s="21">
        <f t="shared" si="134"/>
        <v>4.7851254492569248</v>
      </c>
      <c r="T594" s="36">
        <f t="shared" si="124"/>
        <v>0.18209174235471881</v>
      </c>
      <c r="U594" s="36">
        <f t="shared" si="125"/>
        <v>5.8323959274907189E-2</v>
      </c>
      <c r="V594" s="36">
        <f t="shared" si="126"/>
        <v>0.12376778307981162</v>
      </c>
      <c r="Y594" s="34"/>
      <c r="Z594" s="34"/>
    </row>
    <row r="595" spans="1:26" x14ac:dyDescent="0.2">
      <c r="A595" s="1">
        <v>1919.11</v>
      </c>
      <c r="B595" s="58">
        <v>9.19</v>
      </c>
      <c r="C595" s="4">
        <v>0.5333</v>
      </c>
      <c r="D595" s="11">
        <v>0.93500000000000005</v>
      </c>
      <c r="E595" s="11">
        <v>18.5</v>
      </c>
      <c r="F595" s="4">
        <f t="shared" si="131"/>
        <v>1919.8749999999557</v>
      </c>
      <c r="G595" s="21">
        <f>G585*2/12+G597*10/12</f>
        <v>4.8916666666666666</v>
      </c>
      <c r="H595" s="4">
        <f t="shared" si="127"/>
        <v>156.82064378378382</v>
      </c>
      <c r="I595" s="4">
        <f t="shared" si="128"/>
        <v>9.1003753351351371</v>
      </c>
      <c r="J595" s="30">
        <f t="shared" si="132"/>
        <v>1956.4790853830934</v>
      </c>
      <c r="K595" s="4">
        <f t="shared" si="129"/>
        <v>15.955092702702705</v>
      </c>
      <c r="L595" s="30">
        <f t="shared" si="130"/>
        <v>199.05418333331798</v>
      </c>
      <c r="M595" s="14">
        <f t="shared" si="121"/>
        <v>6.4670225741331349</v>
      </c>
      <c r="N595" s="6"/>
      <c r="O595" s="7">
        <f t="shared" si="122"/>
        <v>8.7209241391434986</v>
      </c>
      <c r="P595" s="7"/>
      <c r="Q595" s="43">
        <f t="shared" si="123"/>
        <v>0.17028557703903735</v>
      </c>
      <c r="R595" s="21">
        <f t="shared" si="133"/>
        <v>1.0010092738049188</v>
      </c>
      <c r="S595" s="21">
        <f t="shared" si="134"/>
        <v>4.6862097653430741</v>
      </c>
      <c r="T595" s="36">
        <f t="shared" si="124"/>
        <v>0.15214509279830746</v>
      </c>
      <c r="U595" s="36">
        <f t="shared" si="125"/>
        <v>6.106433055266991E-2</v>
      </c>
      <c r="V595" s="36">
        <f t="shared" si="126"/>
        <v>9.1080762245637548E-2</v>
      </c>
      <c r="Y595" s="34"/>
      <c r="Z595" s="34"/>
    </row>
    <row r="596" spans="1:26" x14ac:dyDescent="0.2">
      <c r="A596" s="1">
        <v>1919.12</v>
      </c>
      <c r="B596" s="58">
        <v>8.92</v>
      </c>
      <c r="C596" s="4">
        <v>0.53</v>
      </c>
      <c r="D596" s="11">
        <v>0.93</v>
      </c>
      <c r="E596" s="11">
        <v>18.899999999999999</v>
      </c>
      <c r="F596" s="4">
        <f t="shared" si="131"/>
        <v>1919.9583333332889</v>
      </c>
      <c r="G596" s="21">
        <f>G585*1/12+G597*11/12</f>
        <v>4.9308333333333332</v>
      </c>
      <c r="H596" s="4">
        <f t="shared" si="127"/>
        <v>148.99184550264556</v>
      </c>
      <c r="I596" s="4">
        <f t="shared" si="128"/>
        <v>8.8526544973545001</v>
      </c>
      <c r="J596" s="30">
        <f t="shared" si="132"/>
        <v>1868.0114981351933</v>
      </c>
      <c r="K596" s="4">
        <f t="shared" si="129"/>
        <v>15.53390317460318</v>
      </c>
      <c r="L596" s="30">
        <f t="shared" si="130"/>
        <v>194.75904633023876</v>
      </c>
      <c r="M596" s="14">
        <f t="shared" si="121"/>
        <v>6.1607170337991795</v>
      </c>
      <c r="N596" s="6"/>
      <c r="O596" s="7">
        <f t="shared" si="122"/>
        <v>8.3160977133829697</v>
      </c>
      <c r="P596" s="7"/>
      <c r="Q596" s="43">
        <f t="shared" si="123"/>
        <v>0.17884105892950647</v>
      </c>
      <c r="R596" s="21">
        <f t="shared" si="133"/>
        <v>1.0010474071373323</v>
      </c>
      <c r="S596" s="21">
        <f t="shared" si="134"/>
        <v>4.5916602926410803</v>
      </c>
      <c r="T596" s="36">
        <f t="shared" si="124"/>
        <v>0.16313220849180432</v>
      </c>
      <c r="U596" s="36">
        <f t="shared" si="125"/>
        <v>6.4372853539080399E-2</v>
      </c>
      <c r="V596" s="36">
        <f t="shared" si="126"/>
        <v>9.8759354952723921E-2</v>
      </c>
      <c r="Y596" s="34"/>
      <c r="Z596" s="34"/>
    </row>
    <row r="597" spans="1:26" x14ac:dyDescent="0.2">
      <c r="A597" s="1">
        <v>1920.01</v>
      </c>
      <c r="B597" s="58">
        <v>8.83</v>
      </c>
      <c r="C597" s="4">
        <v>0.52829999999999999</v>
      </c>
      <c r="D597" s="11">
        <v>0.91920000000000002</v>
      </c>
      <c r="E597" s="11">
        <v>19.3</v>
      </c>
      <c r="F597" s="4">
        <f t="shared" si="131"/>
        <v>1920.0416666666222</v>
      </c>
      <c r="G597" s="21">
        <v>4.97</v>
      </c>
      <c r="H597" s="4">
        <f t="shared" si="127"/>
        <v>144.43180673575134</v>
      </c>
      <c r="I597" s="4">
        <f t="shared" si="128"/>
        <v>8.6413729896373077</v>
      </c>
      <c r="J597" s="30">
        <f t="shared" si="132"/>
        <v>1819.8677704324568</v>
      </c>
      <c r="K597" s="4">
        <f t="shared" si="129"/>
        <v>15.035302010362697</v>
      </c>
      <c r="L597" s="30">
        <f t="shared" si="130"/>
        <v>189.44761660039799</v>
      </c>
      <c r="M597" s="14">
        <f t="shared" si="121"/>
        <v>5.9896677711394419</v>
      </c>
      <c r="N597" s="6"/>
      <c r="O597" s="7">
        <f t="shared" si="122"/>
        <v>8.0935613101848372</v>
      </c>
      <c r="P597" s="7"/>
      <c r="Q597" s="43">
        <f t="shared" si="123"/>
        <v>0.18634209615215619</v>
      </c>
      <c r="R597" s="21">
        <f t="shared" si="133"/>
        <v>1.0033603338970001</v>
      </c>
      <c r="S597" s="21">
        <f t="shared" si="134"/>
        <v>4.5012060111208179</v>
      </c>
      <c r="T597" s="36">
        <f t="shared" si="124"/>
        <v>0.16896747118832156</v>
      </c>
      <c r="U597" s="36">
        <f t="shared" si="125"/>
        <v>6.764139689307469E-2</v>
      </c>
      <c r="V597" s="36">
        <f t="shared" si="126"/>
        <v>0.10132607429524687</v>
      </c>
      <c r="Y597" s="34"/>
      <c r="Z597" s="34"/>
    </row>
    <row r="598" spans="1:26" x14ac:dyDescent="0.2">
      <c r="A598" s="1">
        <v>1920.02</v>
      </c>
      <c r="B598" s="58">
        <v>8.1</v>
      </c>
      <c r="C598" s="4">
        <v>0.52669999999999995</v>
      </c>
      <c r="D598" s="11">
        <v>0.9083</v>
      </c>
      <c r="E598" s="11">
        <v>19.5</v>
      </c>
      <c r="F598" s="4">
        <f t="shared" si="131"/>
        <v>1920.1249999999554</v>
      </c>
      <c r="G598" s="21">
        <f>G597*11/12+G609*1/12</f>
        <v>4.9799999999999995</v>
      </c>
      <c r="H598" s="4">
        <f t="shared" si="127"/>
        <v>131.13235384615388</v>
      </c>
      <c r="I598" s="4">
        <f t="shared" si="128"/>
        <v>8.5268408358974366</v>
      </c>
      <c r="J598" s="30">
        <f t="shared" si="132"/>
        <v>1661.245493057819</v>
      </c>
      <c r="K598" s="4">
        <f t="shared" si="129"/>
        <v>14.704631728205131</v>
      </c>
      <c r="L598" s="30">
        <f t="shared" si="130"/>
        <v>186.28509646227369</v>
      </c>
      <c r="M598" s="14">
        <f t="shared" si="121"/>
        <v>5.4553476499077753</v>
      </c>
      <c r="N598" s="6"/>
      <c r="O598" s="7">
        <f t="shared" si="122"/>
        <v>7.3825458808385056</v>
      </c>
      <c r="P598" s="7"/>
      <c r="Q598" s="43">
        <f t="shared" si="123"/>
        <v>0.20369703325046362</v>
      </c>
      <c r="R598" s="21">
        <f t="shared" si="133"/>
        <v>1.003369024607683</v>
      </c>
      <c r="S598" s="21">
        <f t="shared" si="134"/>
        <v>4.4700102168598557</v>
      </c>
      <c r="T598" s="36">
        <f t="shared" si="124"/>
        <v>0.18797880726469263</v>
      </c>
      <c r="U598" s="36">
        <f t="shared" si="125"/>
        <v>6.926614317005142E-2</v>
      </c>
      <c r="V598" s="36">
        <f t="shared" si="126"/>
        <v>0.11871266409464121</v>
      </c>
      <c r="Y598" s="34"/>
      <c r="Z598" s="34"/>
    </row>
    <row r="599" spans="1:26" x14ac:dyDescent="0.2">
      <c r="A599" s="1">
        <v>1920.03</v>
      </c>
      <c r="B599" s="58">
        <v>8.67</v>
      </c>
      <c r="C599" s="4">
        <v>0.52500000000000002</v>
      </c>
      <c r="D599" s="11">
        <v>0.89749999999999996</v>
      </c>
      <c r="E599" s="11">
        <v>19.7</v>
      </c>
      <c r="F599" s="4">
        <f t="shared" si="131"/>
        <v>1920.2083333332887</v>
      </c>
      <c r="G599" s="21">
        <f>G597*10/12+G609*2/12</f>
        <v>4.99</v>
      </c>
      <c r="H599" s="4">
        <f t="shared" si="127"/>
        <v>138.9352096446701</v>
      </c>
      <c r="I599" s="4">
        <f t="shared" si="128"/>
        <v>8.4130317258883274</v>
      </c>
      <c r="J599" s="30">
        <f t="shared" si="132"/>
        <v>1768.9773725956329</v>
      </c>
      <c r="K599" s="4">
        <f t="shared" si="129"/>
        <v>14.382278045685283</v>
      </c>
      <c r="L599" s="30">
        <f t="shared" si="130"/>
        <v>183.12078337999773</v>
      </c>
      <c r="M599" s="14">
        <f t="shared" si="121"/>
        <v>5.7988227275571624</v>
      </c>
      <c r="N599" s="6"/>
      <c r="O599" s="7">
        <f t="shared" si="122"/>
        <v>7.8563273114693439</v>
      </c>
      <c r="P599" s="7"/>
      <c r="Q599" s="43">
        <f t="shared" si="123"/>
        <v>0.19179383998495117</v>
      </c>
      <c r="R599" s="21">
        <f t="shared" si="133"/>
        <v>1.0033777150892671</v>
      </c>
      <c r="S599" s="21">
        <f t="shared" si="134"/>
        <v>4.4395360878123098</v>
      </c>
      <c r="T599" s="36">
        <f t="shared" si="124"/>
        <v>0.18601584961496509</v>
      </c>
      <c r="U599" s="36">
        <f t="shared" si="125"/>
        <v>7.0885252648408059E-2</v>
      </c>
      <c r="V599" s="36">
        <f t="shared" si="126"/>
        <v>0.11513059696655703</v>
      </c>
      <c r="Y599" s="34"/>
      <c r="Z599" s="34"/>
    </row>
    <row r="600" spans="1:26" x14ac:dyDescent="0.2">
      <c r="A600" s="1">
        <v>1920.04</v>
      </c>
      <c r="B600" s="58">
        <v>8.6</v>
      </c>
      <c r="C600" s="4">
        <v>0.52329999999999999</v>
      </c>
      <c r="D600" s="11">
        <v>0.88670000000000004</v>
      </c>
      <c r="E600" s="11">
        <v>20.3</v>
      </c>
      <c r="F600" s="4">
        <f t="shared" si="131"/>
        <v>1920.2916666666219</v>
      </c>
      <c r="G600" s="21">
        <f>G597*9/12+G609*3/12</f>
        <v>5</v>
      </c>
      <c r="H600" s="4">
        <f t="shared" si="127"/>
        <v>133.74016748768474</v>
      </c>
      <c r="I600" s="4">
        <f t="shared" si="128"/>
        <v>8.1379336798029573</v>
      </c>
      <c r="J600" s="30">
        <f t="shared" si="132"/>
        <v>1711.4666786958062</v>
      </c>
      <c r="K600" s="4">
        <f t="shared" si="129"/>
        <v>13.789233315270939</v>
      </c>
      <c r="L600" s="30">
        <f t="shared" si="130"/>
        <v>176.46017488367113</v>
      </c>
      <c r="M600" s="14">
        <f t="shared" si="121"/>
        <v>5.5998587255061869</v>
      </c>
      <c r="N600" s="6"/>
      <c r="O600" s="7">
        <f t="shared" si="122"/>
        <v>7.596115367581544</v>
      </c>
      <c r="P600" s="7"/>
      <c r="Q600" s="43">
        <f t="shared" si="123"/>
        <v>0.20002702354681723</v>
      </c>
      <c r="R600" s="21">
        <f t="shared" si="133"/>
        <v>1.0033864053419226</v>
      </c>
      <c r="S600" s="21">
        <f t="shared" si="134"/>
        <v>4.3228705440470714</v>
      </c>
      <c r="T600" s="36">
        <f t="shared" si="124"/>
        <v>0.19696434381990313</v>
      </c>
      <c r="U600" s="36">
        <f t="shared" si="125"/>
        <v>7.3364465691549974E-2</v>
      </c>
      <c r="V600" s="36">
        <f t="shared" si="126"/>
        <v>0.12359987812835316</v>
      </c>
      <c r="Y600" s="34"/>
      <c r="Z600" s="34"/>
    </row>
    <row r="601" spans="1:26" x14ac:dyDescent="0.2">
      <c r="A601" s="1">
        <v>1920.05</v>
      </c>
      <c r="B601" s="58">
        <v>8.06</v>
      </c>
      <c r="C601" s="4">
        <v>0.52170000000000005</v>
      </c>
      <c r="D601" s="11">
        <v>0.87580000000000002</v>
      </c>
      <c r="E601" s="11">
        <v>20.6</v>
      </c>
      <c r="F601" s="4">
        <f t="shared" si="131"/>
        <v>1920.3749999999552</v>
      </c>
      <c r="G601" s="21">
        <f>G597*8/12+G609*4/12</f>
        <v>5.01</v>
      </c>
      <c r="H601" s="4">
        <f t="shared" si="127"/>
        <v>123.5171524271845</v>
      </c>
      <c r="I601" s="4">
        <f t="shared" si="128"/>
        <v>7.9949005485436926</v>
      </c>
      <c r="J601" s="30">
        <f t="shared" si="132"/>
        <v>1589.169096388199</v>
      </c>
      <c r="K601" s="4">
        <f t="shared" si="129"/>
        <v>13.421379912621362</v>
      </c>
      <c r="L601" s="30">
        <f t="shared" si="130"/>
        <v>172.67919288049436</v>
      </c>
      <c r="M601" s="14">
        <f t="shared" si="121"/>
        <v>5.1889504620474973</v>
      </c>
      <c r="N601" s="6"/>
      <c r="O601" s="7">
        <f t="shared" si="122"/>
        <v>7.0502187719604716</v>
      </c>
      <c r="P601" s="7"/>
      <c r="Q601" s="43">
        <f t="shared" si="123"/>
        <v>0.21766737891949159</v>
      </c>
      <c r="R601" s="21">
        <f t="shared" si="133"/>
        <v>1.0033950953658182</v>
      </c>
      <c r="S601" s="21">
        <f t="shared" si="134"/>
        <v>4.2743419213486602</v>
      </c>
      <c r="T601" s="36">
        <f t="shared" si="124"/>
        <v>0.19958456398027824</v>
      </c>
      <c r="U601" s="36">
        <f t="shared" si="125"/>
        <v>7.5468877672946189E-2</v>
      </c>
      <c r="V601" s="36">
        <f t="shared" si="126"/>
        <v>0.12411568630733205</v>
      </c>
      <c r="Y601" s="34"/>
      <c r="Z601" s="34"/>
    </row>
    <row r="602" spans="1:26" x14ac:dyDescent="0.2">
      <c r="A602" s="1">
        <v>1920.06</v>
      </c>
      <c r="B602" s="58">
        <v>7.92</v>
      </c>
      <c r="C602" s="4">
        <v>0.52</v>
      </c>
      <c r="D602" s="11">
        <v>0.86499999999999999</v>
      </c>
      <c r="E602" s="11">
        <v>20.9</v>
      </c>
      <c r="F602" s="4">
        <f t="shared" si="131"/>
        <v>1920.4583333332885</v>
      </c>
      <c r="G602" s="21">
        <f>G597*7/12+G609*5/12</f>
        <v>5.0199999999999996</v>
      </c>
      <c r="H602" s="4">
        <f t="shared" si="127"/>
        <v>119.62951578947373</v>
      </c>
      <c r="I602" s="4">
        <f t="shared" si="128"/>
        <v>7.8544631578947399</v>
      </c>
      <c r="J602" s="30">
        <f t="shared" si="132"/>
        <v>1547.5721246985527</v>
      </c>
      <c r="K602" s="4">
        <f t="shared" si="129"/>
        <v>13.065597368421056</v>
      </c>
      <c r="L602" s="30">
        <f t="shared" si="130"/>
        <v>169.02145048791007</v>
      </c>
      <c r="M602" s="14">
        <f t="shared" si="121"/>
        <v>5.0436396804516228</v>
      </c>
      <c r="N602" s="6"/>
      <c r="O602" s="7">
        <f t="shared" si="122"/>
        <v>6.8644453350168089</v>
      </c>
      <c r="P602" s="7"/>
      <c r="Q602" s="43">
        <f t="shared" si="123"/>
        <v>0.22570609227300786</v>
      </c>
      <c r="R602" s="21">
        <f t="shared" si="133"/>
        <v>1.0034037851611233</v>
      </c>
      <c r="S602" s="21">
        <f t="shared" si="134"/>
        <v>4.2272912262121407</v>
      </c>
      <c r="T602" s="36">
        <f t="shared" si="124"/>
        <v>0.19117619572981881</v>
      </c>
      <c r="U602" s="36">
        <f t="shared" si="125"/>
        <v>7.7557779973142393E-2</v>
      </c>
      <c r="V602" s="36">
        <f t="shared" si="126"/>
        <v>0.11361841575667642</v>
      </c>
      <c r="Y602" s="34"/>
      <c r="Z602" s="34"/>
    </row>
    <row r="603" spans="1:26" x14ac:dyDescent="0.2">
      <c r="A603" s="1">
        <v>1920.07</v>
      </c>
      <c r="B603" s="58">
        <v>7.91</v>
      </c>
      <c r="C603" s="4">
        <v>0.51829999999999998</v>
      </c>
      <c r="D603" s="11">
        <v>0.85419999999999996</v>
      </c>
      <c r="E603" s="11">
        <v>20.8</v>
      </c>
      <c r="F603" s="4">
        <f t="shared" si="131"/>
        <v>1920.5416666666217</v>
      </c>
      <c r="G603" s="21">
        <f>G597*6/12+G609*6/12</f>
        <v>5.0299999999999994</v>
      </c>
      <c r="H603" s="4">
        <f t="shared" si="127"/>
        <v>120.05288413461541</v>
      </c>
      <c r="I603" s="4">
        <f t="shared" si="128"/>
        <v>7.8664234951923087</v>
      </c>
      <c r="J603" s="30">
        <f t="shared" si="132"/>
        <v>1561.5292253515288</v>
      </c>
      <c r="K603" s="4">
        <f t="shared" si="129"/>
        <v>12.964497298076926</v>
      </c>
      <c r="L603" s="30">
        <f t="shared" si="130"/>
        <v>168.62936337487685</v>
      </c>
      <c r="M603" s="14">
        <f t="shared" si="121"/>
        <v>5.0805929195407966</v>
      </c>
      <c r="N603" s="6"/>
      <c r="O603" s="7">
        <f t="shared" si="122"/>
        <v>6.9264957589329397</v>
      </c>
      <c r="P603" s="7"/>
      <c r="Q603" s="43">
        <f t="shared" si="123"/>
        <v>0.22364726750461536</v>
      </c>
      <c r="R603" s="21">
        <f t="shared" si="133"/>
        <v>1.0034124747280067</v>
      </c>
      <c r="S603" s="21">
        <f t="shared" si="134"/>
        <v>4.2620727097508198</v>
      </c>
      <c r="T603" s="36">
        <f t="shared" si="124"/>
        <v>0.18941984411646229</v>
      </c>
      <c r="U603" s="36">
        <f t="shared" si="125"/>
        <v>7.8224607807439561E-2</v>
      </c>
      <c r="V603" s="36">
        <f t="shared" si="126"/>
        <v>0.11119523630902273</v>
      </c>
      <c r="Y603" s="34"/>
      <c r="Z603" s="34"/>
    </row>
    <row r="604" spans="1:26" x14ac:dyDescent="0.2">
      <c r="A604" s="1">
        <v>1920.08</v>
      </c>
      <c r="B604" s="58">
        <v>7.6</v>
      </c>
      <c r="C604" s="4">
        <v>0.51670000000000005</v>
      </c>
      <c r="D604" s="11">
        <v>0.84330000000000005</v>
      </c>
      <c r="E604" s="11">
        <v>20.3</v>
      </c>
      <c r="F604" s="4">
        <f t="shared" si="131"/>
        <v>1920.624999999955</v>
      </c>
      <c r="G604" s="21">
        <f>G597*5/12+G609*7/12</f>
        <v>5.0399999999999991</v>
      </c>
      <c r="H604" s="4">
        <f t="shared" si="127"/>
        <v>118.18898522167491</v>
      </c>
      <c r="I604" s="4">
        <f t="shared" si="128"/>
        <v>8.0352958768472931</v>
      </c>
      <c r="J604" s="30">
        <f t="shared" si="132"/>
        <v>1545.9950697700372</v>
      </c>
      <c r="K604" s="4">
        <f t="shared" si="129"/>
        <v>13.114312004926113</v>
      </c>
      <c r="L604" s="30">
        <f t="shared" si="130"/>
        <v>171.54442662329902</v>
      </c>
      <c r="M604" s="14">
        <f t="shared" si="121"/>
        <v>5.0207010779228591</v>
      </c>
      <c r="N604" s="6"/>
      <c r="O604" s="7">
        <f t="shared" si="122"/>
        <v>6.8578754838189075</v>
      </c>
      <c r="P604" s="7"/>
      <c r="Q604" s="43">
        <f t="shared" si="123"/>
        <v>0.22431643473371796</v>
      </c>
      <c r="R604" s="21">
        <f t="shared" si="133"/>
        <v>1.0034211640666379</v>
      </c>
      <c r="S604" s="21">
        <f t="shared" si="134"/>
        <v>4.3819523174071344</v>
      </c>
      <c r="T604" s="36">
        <f t="shared" si="124"/>
        <v>0.19025797397288469</v>
      </c>
      <c r="U604" s="36">
        <f t="shared" si="125"/>
        <v>7.6146876508933925E-2</v>
      </c>
      <c r="V604" s="36">
        <f t="shared" si="126"/>
        <v>0.11411109746395076</v>
      </c>
      <c r="Y604" s="34"/>
      <c r="Z604" s="34"/>
    </row>
    <row r="605" spans="1:26" x14ac:dyDescent="0.2">
      <c r="A605" s="1">
        <v>1920.09</v>
      </c>
      <c r="B605" s="58">
        <v>7.87</v>
      </c>
      <c r="C605" s="4">
        <v>0.51500000000000001</v>
      </c>
      <c r="D605" s="11">
        <v>0.83250000000000002</v>
      </c>
      <c r="E605" s="11">
        <v>20</v>
      </c>
      <c r="F605" s="4">
        <f t="shared" si="131"/>
        <v>1920.7083333332882</v>
      </c>
      <c r="G605" s="21">
        <f>G597*4/12+G609*8/12</f>
        <v>5.05</v>
      </c>
      <c r="H605" s="4">
        <f t="shared" si="127"/>
        <v>124.22362150000004</v>
      </c>
      <c r="I605" s="4">
        <f t="shared" si="128"/>
        <v>8.1289917500000008</v>
      </c>
      <c r="J605" s="30">
        <f t="shared" si="132"/>
        <v>1633.7934350632029</v>
      </c>
      <c r="K605" s="4">
        <f t="shared" si="129"/>
        <v>13.140554625000004</v>
      </c>
      <c r="L605" s="30">
        <f t="shared" si="130"/>
        <v>172.82503617409355</v>
      </c>
      <c r="M605" s="14">
        <f t="shared" si="121"/>
        <v>5.2971627701080601</v>
      </c>
      <c r="N605" s="6"/>
      <c r="O605" s="7">
        <f t="shared" si="122"/>
        <v>7.2473452714932405</v>
      </c>
      <c r="P605" s="7"/>
      <c r="Q605" s="43">
        <f t="shared" si="123"/>
        <v>0.21326971272005232</v>
      </c>
      <c r="R605" s="21">
        <f t="shared" si="133"/>
        <v>1.0034298531771852</v>
      </c>
      <c r="S605" s="21">
        <f t="shared" si="134"/>
        <v>4.462897850645426</v>
      </c>
      <c r="T605" s="36">
        <f t="shared" si="124"/>
        <v>0.18339246211333848</v>
      </c>
      <c r="U605" s="36">
        <f t="shared" si="125"/>
        <v>7.3788958079249234E-2</v>
      </c>
      <c r="V605" s="36">
        <f t="shared" si="126"/>
        <v>0.10960350403408925</v>
      </c>
      <c r="Y605" s="34"/>
      <c r="Z605" s="34"/>
    </row>
    <row r="606" spans="1:26" x14ac:dyDescent="0.2">
      <c r="A606" s="1">
        <v>1920.1</v>
      </c>
      <c r="B606" s="58">
        <v>7.88</v>
      </c>
      <c r="C606" s="4">
        <v>0.51329999999999998</v>
      </c>
      <c r="D606" s="11">
        <v>0.82169999999999999</v>
      </c>
      <c r="E606" s="11">
        <v>19.899999999999999</v>
      </c>
      <c r="F606" s="4">
        <f t="shared" si="131"/>
        <v>1920.7916666666215</v>
      </c>
      <c r="G606" s="21">
        <f>G597*3/12+G609*9/12</f>
        <v>5.0600000000000005</v>
      </c>
      <c r="H606" s="4">
        <f t="shared" si="127"/>
        <v>125.00649849246234</v>
      </c>
      <c r="I606" s="4">
        <f t="shared" si="128"/>
        <v>8.1428725477386958</v>
      </c>
      <c r="J606" s="30">
        <f t="shared" si="132"/>
        <v>1653.014472934286</v>
      </c>
      <c r="K606" s="4">
        <f t="shared" si="129"/>
        <v>13.035258859296487</v>
      </c>
      <c r="L606" s="30">
        <f t="shared" si="130"/>
        <v>172.37081121955623</v>
      </c>
      <c r="M606" s="14">
        <f t="shared" si="121"/>
        <v>5.351177393424158</v>
      </c>
      <c r="N606" s="6"/>
      <c r="O606" s="7">
        <f t="shared" si="122"/>
        <v>7.3327658910836133</v>
      </c>
      <c r="P606" s="7"/>
      <c r="Q606" s="43">
        <f t="shared" si="123"/>
        <v>0.21393756305947337</v>
      </c>
      <c r="R606" s="21">
        <f t="shared" si="133"/>
        <v>1.0034385420598178</v>
      </c>
      <c r="S606" s="21">
        <f t="shared" si="134"/>
        <v>4.50070847740494</v>
      </c>
      <c r="T606" s="36">
        <f t="shared" si="124"/>
        <v>0.16586868535422217</v>
      </c>
      <c r="U606" s="36">
        <f t="shared" si="125"/>
        <v>7.3791189902679077E-2</v>
      </c>
      <c r="V606" s="36">
        <f t="shared" si="126"/>
        <v>9.207749545154309E-2</v>
      </c>
      <c r="Y606" s="34"/>
      <c r="Z606" s="34"/>
    </row>
    <row r="607" spans="1:26" x14ac:dyDescent="0.2">
      <c r="A607" s="1">
        <v>1920.11</v>
      </c>
      <c r="B607" s="58">
        <v>7.48</v>
      </c>
      <c r="C607" s="4">
        <v>0.51170000000000004</v>
      </c>
      <c r="D607" s="11">
        <v>0.81079999999999997</v>
      </c>
      <c r="E607" s="11">
        <v>19.8</v>
      </c>
      <c r="F607" s="4">
        <f t="shared" si="131"/>
        <v>1920.8749999999548</v>
      </c>
      <c r="G607" s="21">
        <f>G597*2/12+G609*10/12</f>
        <v>5.0699999999999994</v>
      </c>
      <c r="H607" s="4">
        <f t="shared" si="127"/>
        <v>119.26028888888891</v>
      </c>
      <c r="I607" s="4">
        <f t="shared" si="128"/>
        <v>8.1584879444444471</v>
      </c>
      <c r="J607" s="30">
        <f t="shared" si="132"/>
        <v>1586.0201471504392</v>
      </c>
      <c r="K607" s="4">
        <f t="shared" si="129"/>
        <v>12.927305111111114</v>
      </c>
      <c r="L607" s="30">
        <f t="shared" si="130"/>
        <v>171.91779883817864</v>
      </c>
      <c r="M607" s="14">
        <f t="shared" si="121"/>
        <v>5.1264079309479271</v>
      </c>
      <c r="N607" s="6"/>
      <c r="O607" s="7">
        <f t="shared" si="122"/>
        <v>7.0372510508450175</v>
      </c>
      <c r="P607" s="7"/>
      <c r="Q607" s="43">
        <f t="shared" si="123"/>
        <v>0.22368938063015104</v>
      </c>
      <c r="R607" s="21">
        <f t="shared" si="133"/>
        <v>1.0034472307147033</v>
      </c>
      <c r="S607" s="21">
        <f t="shared" si="134"/>
        <v>4.5389933646863208</v>
      </c>
      <c r="T607" s="36">
        <f t="shared" si="124"/>
        <v>0.16319479470239706</v>
      </c>
      <c r="U607" s="36">
        <f t="shared" si="125"/>
        <v>7.3794103911501319E-2</v>
      </c>
      <c r="V607" s="36">
        <f t="shared" si="126"/>
        <v>8.9400690790895743E-2</v>
      </c>
      <c r="Y607" s="34"/>
      <c r="Z607" s="34"/>
    </row>
    <row r="608" spans="1:26" x14ac:dyDescent="0.2">
      <c r="A608" s="1">
        <v>1920.12</v>
      </c>
      <c r="B608" s="58">
        <v>6.81</v>
      </c>
      <c r="C608" s="4">
        <v>0.51</v>
      </c>
      <c r="D608" s="11">
        <v>0.8</v>
      </c>
      <c r="E608" s="11">
        <v>19.399999999999999</v>
      </c>
      <c r="F608" s="4">
        <f t="shared" si="131"/>
        <v>1920.958333333288</v>
      </c>
      <c r="G608" s="21">
        <f>G597*1/12+G609*11/12</f>
        <v>5.0799999999999992</v>
      </c>
      <c r="H608" s="4">
        <f t="shared" si="127"/>
        <v>110.81660257731963</v>
      </c>
      <c r="I608" s="4">
        <f t="shared" si="128"/>
        <v>8.2990407216494866</v>
      </c>
      <c r="J608" s="30">
        <f t="shared" si="132"/>
        <v>1482.9264330675483</v>
      </c>
      <c r="K608" s="4">
        <f t="shared" si="129"/>
        <v>13.018103092783511</v>
      </c>
      <c r="L608" s="30">
        <f t="shared" si="130"/>
        <v>174.20574837797926</v>
      </c>
      <c r="M608" s="14">
        <f t="shared" si="121"/>
        <v>4.7842410450832498</v>
      </c>
      <c r="N608" s="6"/>
      <c r="O608" s="7">
        <f t="shared" si="122"/>
        <v>6.5824249808668842</v>
      </c>
      <c r="P608" s="7"/>
      <c r="Q608" s="43">
        <f t="shared" si="123"/>
        <v>0.23534006085393727</v>
      </c>
      <c r="R608" s="21">
        <f t="shared" si="133"/>
        <v>1.0034559191420109</v>
      </c>
      <c r="S608" s="21">
        <f t="shared" si="134"/>
        <v>4.648550431759416</v>
      </c>
      <c r="T608" s="36">
        <f t="shared" si="124"/>
        <v>0.16573358508088321</v>
      </c>
      <c r="U608" s="36">
        <f t="shared" si="125"/>
        <v>7.3475658499204677E-2</v>
      </c>
      <c r="V608" s="36">
        <f t="shared" si="126"/>
        <v>9.2257926581678529E-2</v>
      </c>
      <c r="Y608" s="34"/>
      <c r="Z608" s="34"/>
    </row>
    <row r="609" spans="1:26" x14ac:dyDescent="0.2">
      <c r="A609" s="1">
        <v>1921.01</v>
      </c>
      <c r="B609" s="58">
        <v>7.11</v>
      </c>
      <c r="C609" s="4">
        <v>0.50580000000000003</v>
      </c>
      <c r="D609" s="11">
        <v>0.75749999999999995</v>
      </c>
      <c r="E609" s="11">
        <v>19</v>
      </c>
      <c r="F609" s="4">
        <f t="shared" si="131"/>
        <v>1921.0416666666213</v>
      </c>
      <c r="G609" s="21">
        <v>5.09</v>
      </c>
      <c r="H609" s="4">
        <f t="shared" si="127"/>
        <v>118.1341468421053</v>
      </c>
      <c r="I609" s="4">
        <f t="shared" si="128"/>
        <v>8.40397348421053</v>
      </c>
      <c r="J609" s="30">
        <f t="shared" si="132"/>
        <v>1590.2200973206805</v>
      </c>
      <c r="K609" s="4">
        <f t="shared" si="129"/>
        <v>12.586021973684213</v>
      </c>
      <c r="L609" s="30">
        <f t="shared" si="130"/>
        <v>169.42218336433407</v>
      </c>
      <c r="M609" s="14">
        <f t="shared" si="121"/>
        <v>5.1221841468873759</v>
      </c>
      <c r="N609" s="6"/>
      <c r="O609" s="7">
        <f t="shared" si="122"/>
        <v>7.0609227162370782</v>
      </c>
      <c r="P609" s="7"/>
      <c r="Q609" s="43">
        <f t="shared" si="123"/>
        <v>0.21920796290222022</v>
      </c>
      <c r="R609" s="21">
        <f t="shared" si="133"/>
        <v>1.0093750608638843</v>
      </c>
      <c r="S609" s="21">
        <f t="shared" si="134"/>
        <v>4.7628178766250127</v>
      </c>
      <c r="T609" s="36">
        <f t="shared" si="124"/>
        <v>0.16311673642059321</v>
      </c>
      <c r="U609" s="36">
        <f t="shared" si="125"/>
        <v>7.2471538690655368E-2</v>
      </c>
      <c r="V609" s="36">
        <f t="shared" si="126"/>
        <v>9.0645197729937843E-2</v>
      </c>
      <c r="Y609" s="34"/>
      <c r="Z609" s="34"/>
    </row>
    <row r="610" spans="1:26" x14ac:dyDescent="0.2">
      <c r="A610" s="1">
        <v>1921.02</v>
      </c>
      <c r="B610" s="58">
        <v>7.06</v>
      </c>
      <c r="C610" s="4">
        <v>0.50170000000000003</v>
      </c>
      <c r="D610" s="11">
        <v>0.71499999999999997</v>
      </c>
      <c r="E610" s="11">
        <v>18.399999999999999</v>
      </c>
      <c r="F610" s="4">
        <f t="shared" si="131"/>
        <v>1921.1249999999545</v>
      </c>
      <c r="G610" s="21">
        <f>G609*11/12+G621*1/12</f>
        <v>5.024166666666666</v>
      </c>
      <c r="H610" s="4">
        <f t="shared" si="127"/>
        <v>121.12849673913048</v>
      </c>
      <c r="I610" s="4">
        <f t="shared" si="128"/>
        <v>8.6076723532608739</v>
      </c>
      <c r="J610" s="30">
        <f t="shared" si="132"/>
        <v>1640.1832113430023</v>
      </c>
      <c r="K610" s="4">
        <f t="shared" si="129"/>
        <v>12.267262771739135</v>
      </c>
      <c r="L610" s="30">
        <f t="shared" si="130"/>
        <v>166.10920624791029</v>
      </c>
      <c r="M610" s="14">
        <f t="shared" si="121"/>
        <v>5.274857191205049</v>
      </c>
      <c r="N610" s="6"/>
      <c r="O610" s="7">
        <f t="shared" si="122"/>
        <v>7.2857884017168848</v>
      </c>
      <c r="P610" s="7"/>
      <c r="Q610" s="43">
        <f t="shared" si="123"/>
        <v>0.2141431784325914</v>
      </c>
      <c r="R610" s="21">
        <f t="shared" si="133"/>
        <v>1.0093356823927233</v>
      </c>
      <c r="S610" s="21">
        <f t="shared" si="134"/>
        <v>4.9642348966270324</v>
      </c>
      <c r="T610" s="36">
        <f t="shared" si="124"/>
        <v>0.17010499357006514</v>
      </c>
      <c r="U610" s="36">
        <f t="shared" si="125"/>
        <v>6.9433905952720476E-2</v>
      </c>
      <c r="V610" s="36">
        <f t="shared" si="126"/>
        <v>0.10067108761734467</v>
      </c>
      <c r="Y610" s="34"/>
      <c r="Z610" s="34"/>
    </row>
    <row r="611" spans="1:26" x14ac:dyDescent="0.2">
      <c r="A611" s="1">
        <v>1921.03</v>
      </c>
      <c r="B611" s="58">
        <v>6.88</v>
      </c>
      <c r="C611" s="4">
        <v>0.4975</v>
      </c>
      <c r="D611" s="11">
        <v>0.67249999999999999</v>
      </c>
      <c r="E611" s="11">
        <v>18.3</v>
      </c>
      <c r="F611" s="4">
        <f t="shared" si="131"/>
        <v>1921.2083333332878</v>
      </c>
      <c r="G611" s="21">
        <f>G609*10/12+G621*2/12</f>
        <v>4.958333333333333</v>
      </c>
      <c r="H611" s="4">
        <f t="shared" si="127"/>
        <v>118.68526338797817</v>
      </c>
      <c r="I611" s="4">
        <f t="shared" si="128"/>
        <v>8.5822556010928981</v>
      </c>
      <c r="J611" s="30">
        <f t="shared" si="132"/>
        <v>1616.7840022037451</v>
      </c>
      <c r="K611" s="4">
        <f t="shared" si="129"/>
        <v>11.60113948087432</v>
      </c>
      <c r="L611" s="30">
        <f t="shared" si="130"/>
        <v>158.03593626192131</v>
      </c>
      <c r="M611" s="14">
        <f t="shared" si="121"/>
        <v>5.1923481586841769</v>
      </c>
      <c r="N611" s="6"/>
      <c r="O611" s="7">
        <f t="shared" si="122"/>
        <v>7.1866431496339827</v>
      </c>
      <c r="P611" s="7"/>
      <c r="Q611" s="43">
        <f t="shared" si="123"/>
        <v>0.21609205781717528</v>
      </c>
      <c r="R611" s="21">
        <f t="shared" si="133"/>
        <v>1.0092963694422421</v>
      </c>
      <c r="S611" s="21">
        <f t="shared" si="134"/>
        <v>5.037959632337957</v>
      </c>
      <c r="T611" s="36">
        <f t="shared" si="124"/>
        <v>0.17529084842368081</v>
      </c>
      <c r="U611" s="36">
        <f t="shared" si="125"/>
        <v>6.8586400266291481E-2</v>
      </c>
      <c r="V611" s="36">
        <f t="shared" si="126"/>
        <v>0.10670444815738933</v>
      </c>
      <c r="Y611" s="34"/>
      <c r="Z611" s="34"/>
    </row>
    <row r="612" spans="1:26" x14ac:dyDescent="0.2">
      <c r="A612" s="1">
        <v>1921.04</v>
      </c>
      <c r="B612" s="58">
        <v>6.91</v>
      </c>
      <c r="C612" s="4">
        <v>0.49330000000000002</v>
      </c>
      <c r="D612" s="11">
        <v>0.63</v>
      </c>
      <c r="E612" s="11">
        <v>18.100000000000001</v>
      </c>
      <c r="F612" s="4">
        <f t="shared" si="131"/>
        <v>1921.291666666621</v>
      </c>
      <c r="G612" s="21">
        <f>G609*9/12+G621*3/12</f>
        <v>4.8925000000000001</v>
      </c>
      <c r="H612" s="4">
        <f t="shared" si="127"/>
        <v>120.51994419889506</v>
      </c>
      <c r="I612" s="4">
        <f t="shared" si="128"/>
        <v>8.6038333535911633</v>
      </c>
      <c r="J612" s="30">
        <f t="shared" si="132"/>
        <v>1651.543955911988</v>
      </c>
      <c r="K612" s="4">
        <f t="shared" si="129"/>
        <v>10.988070165745858</v>
      </c>
      <c r="L612" s="30">
        <f t="shared" si="130"/>
        <v>150.57491927996415</v>
      </c>
      <c r="M612" s="14">
        <f t="shared" si="121"/>
        <v>5.2970859227396758</v>
      </c>
      <c r="N612" s="6"/>
      <c r="O612" s="7">
        <f t="shared" si="122"/>
        <v>7.3471112451693363</v>
      </c>
      <c r="P612" s="7"/>
      <c r="Q612" s="43">
        <f t="shared" si="123"/>
        <v>0.21520858180944377</v>
      </c>
      <c r="R612" s="21">
        <f t="shared" si="133"/>
        <v>1.0092571223325355</v>
      </c>
      <c r="S612" s="21">
        <f t="shared" si="134"/>
        <v>5.1409799394237288</v>
      </c>
      <c r="T612" s="36">
        <f t="shared" si="124"/>
        <v>0.1624222384357481</v>
      </c>
      <c r="U612" s="36">
        <f t="shared" si="125"/>
        <v>6.7159652991352958E-2</v>
      </c>
      <c r="V612" s="36">
        <f t="shared" si="126"/>
        <v>9.5262585444395143E-2</v>
      </c>
      <c r="Y612" s="34"/>
      <c r="Z612" s="34"/>
    </row>
    <row r="613" spans="1:26" x14ac:dyDescent="0.2">
      <c r="A613" s="1">
        <v>1921.05</v>
      </c>
      <c r="B613" s="58">
        <v>7.12</v>
      </c>
      <c r="C613" s="4">
        <v>0.48920000000000002</v>
      </c>
      <c r="D613" s="11">
        <v>0.58750000000000002</v>
      </c>
      <c r="E613" s="11">
        <v>17.7</v>
      </c>
      <c r="F613" s="4">
        <f t="shared" si="131"/>
        <v>1921.3749999999543</v>
      </c>
      <c r="G613" s="21">
        <f>G609*8/12+G621*4/12</f>
        <v>4.8266666666666662</v>
      </c>
      <c r="H613" s="4">
        <f t="shared" si="127"/>
        <v>126.98902146892658</v>
      </c>
      <c r="I613" s="4">
        <f t="shared" si="128"/>
        <v>8.7251445649717532</v>
      </c>
      <c r="J613" s="30">
        <f t="shared" si="132"/>
        <v>1750.156642181817</v>
      </c>
      <c r="K613" s="4">
        <f t="shared" si="129"/>
        <v>10.478377824858761</v>
      </c>
      <c r="L613" s="30">
        <f t="shared" si="130"/>
        <v>144.41250383171595</v>
      </c>
      <c r="M613" s="14">
        <f t="shared" si="121"/>
        <v>5.609469225330777</v>
      </c>
      <c r="N613" s="6"/>
      <c r="O613" s="7">
        <f t="shared" si="122"/>
        <v>7.7953012232006378</v>
      </c>
      <c r="P613" s="7"/>
      <c r="Q613" s="43">
        <f t="shared" si="123"/>
        <v>0.20295342319783577</v>
      </c>
      <c r="R613" s="21">
        <f t="shared" si="133"/>
        <v>1.0092179413853946</v>
      </c>
      <c r="S613" s="21">
        <f t="shared" si="134"/>
        <v>5.3058264528441113</v>
      </c>
      <c r="T613" s="36">
        <f t="shared" si="124"/>
        <v>0.14612928022673488</v>
      </c>
      <c r="U613" s="36">
        <f t="shared" si="125"/>
        <v>6.5230175097410248E-2</v>
      </c>
      <c r="V613" s="36">
        <f t="shared" si="126"/>
        <v>8.0899105129324633E-2</v>
      </c>
      <c r="Y613" s="34"/>
      <c r="Z613" s="34"/>
    </row>
    <row r="614" spans="1:26" x14ac:dyDescent="0.2">
      <c r="A614" s="1">
        <v>1921.06</v>
      </c>
      <c r="B614" s="58">
        <v>6.55</v>
      </c>
      <c r="C614" s="4">
        <v>0.48499999999999999</v>
      </c>
      <c r="D614" s="11">
        <v>0.54500000000000004</v>
      </c>
      <c r="E614" s="11">
        <v>17.600000000000001</v>
      </c>
      <c r="F614" s="4">
        <f t="shared" si="131"/>
        <v>1921.4583333332876</v>
      </c>
      <c r="G614" s="21">
        <f>G609*7/12+G621*5/12</f>
        <v>4.7608333333333333</v>
      </c>
      <c r="H614" s="4">
        <f t="shared" si="127"/>
        <v>117.48653125000001</v>
      </c>
      <c r="I614" s="4">
        <f t="shared" si="128"/>
        <v>8.6993843750000028</v>
      </c>
      <c r="J614" s="30">
        <f t="shared" si="132"/>
        <v>1629.1849832358414</v>
      </c>
      <c r="K614" s="4">
        <f t="shared" si="129"/>
        <v>9.7755968750000015</v>
      </c>
      <c r="L614" s="30">
        <f t="shared" si="130"/>
        <v>135.55813982649369</v>
      </c>
      <c r="M614" s="14">
        <f t="shared" si="121"/>
        <v>5.2161109609893215</v>
      </c>
      <c r="N614" s="6"/>
      <c r="O614" s="7">
        <f t="shared" si="122"/>
        <v>7.2663741034908442</v>
      </c>
      <c r="P614" s="7"/>
      <c r="Q614" s="43">
        <f t="shared" si="123"/>
        <v>0.21644775043781009</v>
      </c>
      <c r="R614" s="21">
        <f t="shared" si="133"/>
        <v>1.0091788269243167</v>
      </c>
      <c r="S614" s="21">
        <f t="shared" si="134"/>
        <v>5.3851598821902735</v>
      </c>
      <c r="T614" s="36">
        <f t="shared" si="124"/>
        <v>0.15274418739271223</v>
      </c>
      <c r="U614" s="36">
        <f t="shared" si="125"/>
        <v>6.5104610088245751E-2</v>
      </c>
      <c r="V614" s="36">
        <f t="shared" si="126"/>
        <v>8.7639577304466476E-2</v>
      </c>
      <c r="Y614" s="34"/>
      <c r="Z614" s="34"/>
    </row>
    <row r="615" spans="1:26" x14ac:dyDescent="0.2">
      <c r="A615" s="1">
        <v>1921.07</v>
      </c>
      <c r="B615" s="58">
        <v>6.53</v>
      </c>
      <c r="C615" s="4">
        <v>0.48080000000000001</v>
      </c>
      <c r="D615" s="11">
        <v>0.50249999999999995</v>
      </c>
      <c r="E615" s="11">
        <v>17.7</v>
      </c>
      <c r="F615" s="4">
        <f t="shared" si="131"/>
        <v>1921.5416666666208</v>
      </c>
      <c r="G615" s="21">
        <f>G609*6/12+G621*6/12</f>
        <v>4.6950000000000003</v>
      </c>
      <c r="H615" s="4">
        <f t="shared" si="127"/>
        <v>116.46605480225993</v>
      </c>
      <c r="I615" s="4">
        <f t="shared" si="128"/>
        <v>8.5753260564971772</v>
      </c>
      <c r="J615" s="30">
        <f t="shared" si="132"/>
        <v>1624.9435421449423</v>
      </c>
      <c r="K615" s="4">
        <f t="shared" si="129"/>
        <v>8.962357203389832</v>
      </c>
      <c r="L615" s="30">
        <f t="shared" si="130"/>
        <v>125.0435114744002</v>
      </c>
      <c r="M615" s="14">
        <f t="shared" si="121"/>
        <v>5.1977793619054733</v>
      </c>
      <c r="N615" s="6"/>
      <c r="O615" s="7">
        <f t="shared" si="122"/>
        <v>7.2590804721952757</v>
      </c>
      <c r="P615" s="7"/>
      <c r="Q615" s="43">
        <f t="shared" si="123"/>
        <v>0.21723137134873211</v>
      </c>
      <c r="R615" s="21">
        <f t="shared" si="133"/>
        <v>1.0091397792745151</v>
      </c>
      <c r="S615" s="21">
        <f t="shared" si="134"/>
        <v>5.4038854381735959</v>
      </c>
      <c r="T615" s="36">
        <f t="shared" si="124"/>
        <v>0.15740803163018824</v>
      </c>
      <c r="U615" s="36">
        <f t="shared" si="125"/>
        <v>6.4791523394092998E-2</v>
      </c>
      <c r="V615" s="36">
        <f t="shared" si="126"/>
        <v>9.2616508236095241E-2</v>
      </c>
      <c r="Y615" s="34"/>
      <c r="Z615" s="34"/>
    </row>
    <row r="616" spans="1:26" x14ac:dyDescent="0.2">
      <c r="A616" s="1">
        <v>1921.08</v>
      </c>
      <c r="B616" s="58">
        <v>6.45</v>
      </c>
      <c r="C616" s="4">
        <v>0.47670000000000001</v>
      </c>
      <c r="D616" s="11">
        <v>0.46</v>
      </c>
      <c r="E616" s="11">
        <v>17.7</v>
      </c>
      <c r="F616" s="4">
        <f t="shared" si="131"/>
        <v>1921.6249999999541</v>
      </c>
      <c r="G616" s="21">
        <f>G609*5/12+G621*7/12</f>
        <v>4.6291666666666664</v>
      </c>
      <c r="H616" s="4">
        <f t="shared" si="127"/>
        <v>115.03921186440681</v>
      </c>
      <c r="I616" s="4">
        <f t="shared" si="128"/>
        <v>8.5022003559322066</v>
      </c>
      <c r="J616" s="30">
        <f t="shared" si="132"/>
        <v>1614.9213980163222</v>
      </c>
      <c r="K616" s="4">
        <f t="shared" si="129"/>
        <v>8.2043468926553711</v>
      </c>
      <c r="L616" s="30">
        <f t="shared" si="130"/>
        <v>115.1726888507765</v>
      </c>
      <c r="M616" s="14">
        <f t="shared" si="121"/>
        <v>5.1612948232157327</v>
      </c>
      <c r="N616" s="6"/>
      <c r="O616" s="7">
        <f t="shared" si="122"/>
        <v>7.2275602020151322</v>
      </c>
      <c r="P616" s="7"/>
      <c r="Q616" s="43">
        <f t="shared" si="123"/>
        <v>0.21585157871859106</v>
      </c>
      <c r="R616" s="21">
        <f t="shared" si="133"/>
        <v>1.0091007987629279</v>
      </c>
      <c r="S616" s="21">
        <f t="shared" si="134"/>
        <v>5.4532757583032687</v>
      </c>
      <c r="T616" s="36">
        <f t="shared" si="124"/>
        <v>0.15520438301000405</v>
      </c>
      <c r="U616" s="36">
        <f t="shared" si="125"/>
        <v>6.3882556258163525E-2</v>
      </c>
      <c r="V616" s="36">
        <f t="shared" si="126"/>
        <v>9.1321826751840529E-2</v>
      </c>
      <c r="Y616" s="34"/>
      <c r="Z616" s="34"/>
    </row>
    <row r="617" spans="1:26" x14ac:dyDescent="0.2">
      <c r="A617" s="1">
        <v>1921.09</v>
      </c>
      <c r="B617" s="58">
        <v>6.61</v>
      </c>
      <c r="C617" s="4">
        <v>0.47249999999999998</v>
      </c>
      <c r="D617" s="11">
        <v>0.41749999999999998</v>
      </c>
      <c r="E617" s="11">
        <v>17.5</v>
      </c>
      <c r="F617" s="4">
        <f t="shared" si="131"/>
        <v>1921.7083333332873</v>
      </c>
      <c r="G617" s="21">
        <f>G609*4/12+G621*8/12</f>
        <v>4.5633333333333335</v>
      </c>
      <c r="H617" s="4">
        <f t="shared" si="127"/>
        <v>119.24024514285718</v>
      </c>
      <c r="I617" s="4">
        <f t="shared" si="128"/>
        <v>8.5236030000000014</v>
      </c>
      <c r="J617" s="30">
        <f t="shared" si="132"/>
        <v>1683.8667382994079</v>
      </c>
      <c r="K617" s="4">
        <f t="shared" si="129"/>
        <v>7.5314375714285733</v>
      </c>
      <c r="L617" s="30">
        <f t="shared" si="130"/>
        <v>106.35618203328332</v>
      </c>
      <c r="M617" s="14">
        <f t="shared" si="121"/>
        <v>5.3775244254582608</v>
      </c>
      <c r="N617" s="6"/>
      <c r="O617" s="7">
        <f t="shared" si="122"/>
        <v>7.5505875789303625</v>
      </c>
      <c r="P617" s="7"/>
      <c r="Q617" s="43">
        <f t="shared" si="123"/>
        <v>0.20640123633622973</v>
      </c>
      <c r="R617" s="21">
        <f t="shared" si="133"/>
        <v>1.0090618857182294</v>
      </c>
      <c r="S617" s="21">
        <f t="shared" si="134"/>
        <v>5.5657952655620919</v>
      </c>
      <c r="T617" s="36">
        <f t="shared" si="124"/>
        <v>0.13342049673951006</v>
      </c>
      <c r="U617" s="36">
        <f t="shared" si="125"/>
        <v>6.2479788382081125E-2</v>
      </c>
      <c r="V617" s="36">
        <f t="shared" si="126"/>
        <v>7.0940708357428939E-2</v>
      </c>
      <c r="Y617" s="34"/>
      <c r="Z617" s="34"/>
    </row>
    <row r="618" spans="1:26" x14ac:dyDescent="0.2">
      <c r="A618" s="1">
        <v>1921.1</v>
      </c>
      <c r="B618" s="58">
        <v>6.7</v>
      </c>
      <c r="C618" s="4">
        <v>0.46829999999999999</v>
      </c>
      <c r="D618" s="11">
        <v>0.375</v>
      </c>
      <c r="E618" s="11">
        <v>17.5</v>
      </c>
      <c r="F618" s="4">
        <f t="shared" si="131"/>
        <v>1921.7916666666206</v>
      </c>
      <c r="G618" s="21">
        <f>G609*3/12+G621*9/12</f>
        <v>4.4974999999999996</v>
      </c>
      <c r="H618" s="4">
        <f t="shared" si="127"/>
        <v>120.8637885714286</v>
      </c>
      <c r="I618" s="4">
        <f t="shared" si="128"/>
        <v>8.4478376400000013</v>
      </c>
      <c r="J618" s="30">
        <f t="shared" si="132"/>
        <v>1716.7352565912506</v>
      </c>
      <c r="K618" s="4">
        <f t="shared" si="129"/>
        <v>6.7647642857142873</v>
      </c>
      <c r="L618" s="30">
        <f t="shared" si="130"/>
        <v>96.085928540555074</v>
      </c>
      <c r="M618" s="14">
        <f t="shared" si="121"/>
        <v>5.4792576780533491</v>
      </c>
      <c r="N618" s="6"/>
      <c r="O618" s="7">
        <f t="shared" si="122"/>
        <v>7.7141620987324915</v>
      </c>
      <c r="P618" s="7"/>
      <c r="Q618" s="43">
        <f t="shared" si="123"/>
        <v>0.20360686991963531</v>
      </c>
      <c r="R618" s="21">
        <f t="shared" si="133"/>
        <v>1.0090230404708369</v>
      </c>
      <c r="S618" s="21">
        <f t="shared" si="134"/>
        <v>5.6162318661896782</v>
      </c>
      <c r="T618" s="36">
        <f t="shared" si="124"/>
        <v>0.11664170789688089</v>
      </c>
      <c r="U618" s="36">
        <f t="shared" si="125"/>
        <v>6.2296997971143186E-2</v>
      </c>
      <c r="V618" s="36">
        <f t="shared" si="126"/>
        <v>5.43447099257377E-2</v>
      </c>
      <c r="Y618" s="34"/>
      <c r="Z618" s="34"/>
    </row>
    <row r="619" spans="1:26" x14ac:dyDescent="0.2">
      <c r="A619" s="1">
        <v>1921.11</v>
      </c>
      <c r="B619" s="58">
        <v>7.06</v>
      </c>
      <c r="C619" s="4">
        <v>0.4642</v>
      </c>
      <c r="D619" s="11">
        <v>0.33250000000000002</v>
      </c>
      <c r="E619" s="11">
        <v>17.399999999999999</v>
      </c>
      <c r="F619" s="4">
        <f t="shared" si="131"/>
        <v>1921.8749999999538</v>
      </c>
      <c r="G619" s="21">
        <f>G609*2/12+G621*10/12</f>
        <v>4.4316666666666666</v>
      </c>
      <c r="H619" s="4">
        <f t="shared" si="127"/>
        <v>128.08990459770121</v>
      </c>
      <c r="I619" s="4">
        <f t="shared" si="128"/>
        <v>8.4220019425287393</v>
      </c>
      <c r="J619" s="30">
        <f t="shared" si="132"/>
        <v>1829.3429335214073</v>
      </c>
      <c r="K619" s="4">
        <f t="shared" si="129"/>
        <v>6.0325627873563246</v>
      </c>
      <c r="L619" s="30">
        <f t="shared" si="130"/>
        <v>86.155315211879312</v>
      </c>
      <c r="M619" s="14">
        <f t="shared" si="121"/>
        <v>5.8381969932008948</v>
      </c>
      <c r="N619" s="6"/>
      <c r="O619" s="7">
        <f t="shared" si="122"/>
        <v>8.2399460787630954</v>
      </c>
      <c r="P619" s="7"/>
      <c r="Q619" s="43">
        <f t="shared" si="123"/>
        <v>0.19353770826111427</v>
      </c>
      <c r="R619" s="21">
        <f t="shared" si="133"/>
        <v>1.0089842633529238</v>
      </c>
      <c r="S619" s="21">
        <f t="shared" si="134"/>
        <v>5.6994757866786472</v>
      </c>
      <c r="T619" s="36">
        <f t="shared" si="124"/>
        <v>0.11332002889117776</v>
      </c>
      <c r="U619" s="36">
        <f t="shared" si="125"/>
        <v>6.2237375274959872E-2</v>
      </c>
      <c r="V619" s="36">
        <f t="shared" si="126"/>
        <v>5.1082653616217888E-2</v>
      </c>
      <c r="Y619" s="34"/>
      <c r="Z619" s="34"/>
    </row>
    <row r="620" spans="1:26" x14ac:dyDescent="0.2">
      <c r="A620" s="1">
        <v>1921.12</v>
      </c>
      <c r="B620" s="58">
        <v>7.31</v>
      </c>
      <c r="C620" s="4">
        <v>0.46</v>
      </c>
      <c r="D620" s="11">
        <v>0.28999999999999998</v>
      </c>
      <c r="E620" s="11">
        <v>17.3</v>
      </c>
      <c r="F620" s="4">
        <f t="shared" si="131"/>
        <v>1921.9583333332871</v>
      </c>
      <c r="G620" s="21">
        <f>G609*1/12+G621*11/12</f>
        <v>4.3658333333333328</v>
      </c>
      <c r="H620" s="4">
        <f t="shared" si="127"/>
        <v>133.39228843930636</v>
      </c>
      <c r="I620" s="4">
        <f t="shared" si="128"/>
        <v>8.3940427745664774</v>
      </c>
      <c r="J620" s="30">
        <f t="shared" si="132"/>
        <v>1915.060151819913</v>
      </c>
      <c r="K620" s="4">
        <f t="shared" si="129"/>
        <v>5.2918965317919087</v>
      </c>
      <c r="L620" s="30">
        <f t="shared" si="130"/>
        <v>75.97365855373117</v>
      </c>
      <c r="M620" s="14">
        <f t="shared" si="121"/>
        <v>6.1141588494172732</v>
      </c>
      <c r="N620" s="6"/>
      <c r="O620" s="7">
        <f t="shared" si="122"/>
        <v>8.6498527940779333</v>
      </c>
      <c r="P620" s="7"/>
      <c r="Q620" s="43">
        <f t="shared" si="123"/>
        <v>0.18696752320380894</v>
      </c>
      <c r="R620" s="21">
        <f t="shared" si="133"/>
        <v>1.0089455546984269</v>
      </c>
      <c r="S620" s="21">
        <f t="shared" si="134"/>
        <v>5.7839223109412812</v>
      </c>
      <c r="T620" s="36">
        <f t="shared" si="124"/>
        <v>8.7052791666405893E-2</v>
      </c>
      <c r="U620" s="36">
        <f t="shared" si="125"/>
        <v>6.1471044956979082E-2</v>
      </c>
      <c r="V620" s="36">
        <f t="shared" si="126"/>
        <v>2.5581746709426811E-2</v>
      </c>
      <c r="Y620" s="34"/>
      <c r="Z620" s="34"/>
    </row>
    <row r="621" spans="1:26" x14ac:dyDescent="0.2">
      <c r="A621" s="1">
        <v>1922.01</v>
      </c>
      <c r="B621" s="58">
        <v>7.3</v>
      </c>
      <c r="C621" s="4">
        <v>0.4642</v>
      </c>
      <c r="D621" s="11">
        <v>0.32329999999999998</v>
      </c>
      <c r="E621" s="11">
        <v>16.899999999999999</v>
      </c>
      <c r="F621" s="4">
        <f t="shared" si="131"/>
        <v>1922.0416666666204</v>
      </c>
      <c r="G621" s="21">
        <v>4.3</v>
      </c>
      <c r="H621" s="4">
        <f t="shared" si="127"/>
        <v>136.36270414201186</v>
      </c>
      <c r="I621" s="4">
        <f t="shared" si="128"/>
        <v>8.671173597633139</v>
      </c>
      <c r="J621" s="30">
        <f t="shared" si="132"/>
        <v>1968.0792811978786</v>
      </c>
      <c r="K621" s="4">
        <f t="shared" si="129"/>
        <v>6.0391866094674569</v>
      </c>
      <c r="L621" s="30">
        <f t="shared" si="130"/>
        <v>87.161648165927971</v>
      </c>
      <c r="M621" s="14">
        <f t="shared" si="121"/>
        <v>6.28708729034713</v>
      </c>
      <c r="N621" s="6"/>
      <c r="O621" s="7">
        <f t="shared" si="122"/>
        <v>8.9170964731832143</v>
      </c>
      <c r="P621" s="7"/>
      <c r="Q621" s="43">
        <f t="shared" si="123"/>
        <v>0.17951956182160134</v>
      </c>
      <c r="R621" s="21">
        <f t="shared" si="133"/>
        <v>1.0031803360364855</v>
      </c>
      <c r="S621" s="21">
        <f t="shared" si="134"/>
        <v>5.9737848985309467</v>
      </c>
      <c r="T621" s="36">
        <f t="shared" si="124"/>
        <v>8.5386471884165926E-2</v>
      </c>
      <c r="U621" s="36">
        <f t="shared" si="125"/>
        <v>6.0320506332032897E-2</v>
      </c>
      <c r="V621" s="36">
        <f t="shared" si="126"/>
        <v>2.5065965552133029E-2</v>
      </c>
      <c r="Y621" s="34"/>
      <c r="Z621" s="34"/>
    </row>
    <row r="622" spans="1:26" x14ac:dyDescent="0.2">
      <c r="A622" s="1">
        <v>1922.02</v>
      </c>
      <c r="B622" s="58">
        <v>7.46</v>
      </c>
      <c r="C622" s="4">
        <v>0.46829999999999999</v>
      </c>
      <c r="D622" s="11">
        <v>0.35670000000000002</v>
      </c>
      <c r="E622" s="11">
        <v>16.899999999999999</v>
      </c>
      <c r="F622" s="4">
        <f t="shared" si="131"/>
        <v>1922.1249999999536</v>
      </c>
      <c r="G622" s="21">
        <f>G621*11/12+G633*1/12</f>
        <v>4.3049999999999997</v>
      </c>
      <c r="H622" s="4">
        <f t="shared" si="127"/>
        <v>139.35147573964502</v>
      </c>
      <c r="I622" s="4">
        <f t="shared" si="128"/>
        <v>8.7477608698224874</v>
      </c>
      <c r="J622" s="30">
        <f t="shared" si="132"/>
        <v>2021.7364016006743</v>
      </c>
      <c r="K622" s="4">
        <f t="shared" si="129"/>
        <v>6.6630926804733752</v>
      </c>
      <c r="L622" s="30">
        <f t="shared" si="130"/>
        <v>96.669353143560386</v>
      </c>
      <c r="M622" s="14">
        <f t="shared" si="121"/>
        <v>6.461305872696987</v>
      </c>
      <c r="N622" s="6"/>
      <c r="O622" s="7">
        <f t="shared" si="122"/>
        <v>9.185537869040056</v>
      </c>
      <c r="P622" s="7"/>
      <c r="Q622" s="43">
        <f t="shared" si="123"/>
        <v>0.1740801068152889</v>
      </c>
      <c r="R622" s="21">
        <f t="shared" si="133"/>
        <v>1.0031845960283758</v>
      </c>
      <c r="S622" s="21">
        <f t="shared" si="134"/>
        <v>5.9927835419179578</v>
      </c>
      <c r="T622" s="36">
        <f t="shared" si="124"/>
        <v>8.3916754121699411E-2</v>
      </c>
      <c r="U622" s="36">
        <f t="shared" si="125"/>
        <v>6.2073880429736938E-2</v>
      </c>
      <c r="V622" s="36">
        <f t="shared" si="126"/>
        <v>2.1842873691962472E-2</v>
      </c>
      <c r="Y622" s="34"/>
      <c r="Z622" s="34"/>
    </row>
    <row r="623" spans="1:26" x14ac:dyDescent="0.2">
      <c r="A623" s="1">
        <v>1922.03</v>
      </c>
      <c r="B623" s="58">
        <v>7.74</v>
      </c>
      <c r="C623" s="4">
        <v>0.47249999999999998</v>
      </c>
      <c r="D623" s="11">
        <v>0.39</v>
      </c>
      <c r="E623" s="11">
        <v>16.7</v>
      </c>
      <c r="F623" s="4">
        <f t="shared" si="131"/>
        <v>1922.2083333332869</v>
      </c>
      <c r="G623" s="21">
        <f>G621*10/12+G633*2/12</f>
        <v>4.3100000000000005</v>
      </c>
      <c r="H623" s="4">
        <f t="shared" si="127"/>
        <v>146.31334491017969</v>
      </c>
      <c r="I623" s="4">
        <f t="shared" si="128"/>
        <v>8.9319193113772464</v>
      </c>
      <c r="J623" s="30">
        <f t="shared" si="132"/>
        <v>2133.5392830787591</v>
      </c>
      <c r="K623" s="4">
        <f t="shared" si="129"/>
        <v>7.3723778443113801</v>
      </c>
      <c r="L623" s="30">
        <f t="shared" si="130"/>
        <v>107.5039173644336</v>
      </c>
      <c r="M623" s="14">
        <f t="shared" si="121"/>
        <v>6.8213872490360474</v>
      </c>
      <c r="N623" s="6"/>
      <c r="O623" s="7">
        <f t="shared" si="122"/>
        <v>9.7174091458281193</v>
      </c>
      <c r="P623" s="7"/>
      <c r="Q623" s="43">
        <f t="shared" si="123"/>
        <v>0.16243257308781883</v>
      </c>
      <c r="R623" s="21">
        <f t="shared" si="133"/>
        <v>1.0031888559901481</v>
      </c>
      <c r="S623" s="21">
        <f t="shared" si="134"/>
        <v>6.0838665573818842</v>
      </c>
      <c r="T623" s="36">
        <f t="shared" si="124"/>
        <v>8.0061470782864852E-2</v>
      </c>
      <c r="U623" s="36">
        <f t="shared" si="125"/>
        <v>6.1821595873386315E-2</v>
      </c>
      <c r="V623" s="36">
        <f t="shared" si="126"/>
        <v>1.8239874909478537E-2</v>
      </c>
      <c r="Y623" s="34"/>
      <c r="Z623" s="34"/>
    </row>
    <row r="624" spans="1:26" x14ac:dyDescent="0.2">
      <c r="A624" s="1">
        <v>1922.04</v>
      </c>
      <c r="B624" s="58">
        <v>8.2100000000000009</v>
      </c>
      <c r="C624" s="4">
        <v>0.47670000000000001</v>
      </c>
      <c r="D624" s="11">
        <v>0.42330000000000001</v>
      </c>
      <c r="E624" s="11">
        <v>16.7</v>
      </c>
      <c r="F624" s="4">
        <f t="shared" si="131"/>
        <v>1922.2916666666201</v>
      </c>
      <c r="G624" s="21">
        <f>G621*9/12+G633*3/12</f>
        <v>4.3149999999999995</v>
      </c>
      <c r="H624" s="4">
        <f t="shared" si="127"/>
        <v>155.19800538922161</v>
      </c>
      <c r="I624" s="4">
        <f t="shared" si="128"/>
        <v>9.0113141497006009</v>
      </c>
      <c r="J624" s="30">
        <f t="shared" si="132"/>
        <v>2274.0455248187232</v>
      </c>
      <c r="K624" s="4">
        <f t="shared" si="129"/>
        <v>8.0018654910179663</v>
      </c>
      <c r="L624" s="30">
        <f t="shared" si="130"/>
        <v>117.24768217488008</v>
      </c>
      <c r="M624" s="14">
        <f t="shared" si="121"/>
        <v>7.2732533902098675</v>
      </c>
      <c r="N624" s="6"/>
      <c r="O624" s="7">
        <f t="shared" si="122"/>
        <v>10.378612240077564</v>
      </c>
      <c r="P624" s="7"/>
      <c r="Q624" s="43">
        <f t="shared" si="123"/>
        <v>0.1501186001936364</v>
      </c>
      <c r="R624" s="21">
        <f t="shared" si="133"/>
        <v>1.0031931159218126</v>
      </c>
      <c r="S624" s="21">
        <f t="shared" si="134"/>
        <v>6.1032671316966525</v>
      </c>
      <c r="T624" s="36">
        <f t="shared" si="124"/>
        <v>4.5916567580980727E-2</v>
      </c>
      <c r="U624" s="36">
        <f t="shared" si="125"/>
        <v>6.2836560148972875E-2</v>
      </c>
      <c r="V624" s="36">
        <f t="shared" si="126"/>
        <v>-1.6919992567992148E-2</v>
      </c>
      <c r="Y624" s="34"/>
      <c r="Z624" s="34"/>
    </row>
    <row r="625" spans="1:26" x14ac:dyDescent="0.2">
      <c r="A625" s="1">
        <v>1922.05</v>
      </c>
      <c r="B625" s="58">
        <v>8.5299999999999994</v>
      </c>
      <c r="C625" s="4">
        <v>0.48080000000000001</v>
      </c>
      <c r="D625" s="11">
        <v>0.45669999999999999</v>
      </c>
      <c r="E625" s="11">
        <v>16.7</v>
      </c>
      <c r="F625" s="4">
        <f t="shared" si="131"/>
        <v>1922.3749999999534</v>
      </c>
      <c r="G625" s="21">
        <f>G621*8/12+G633*4/12</f>
        <v>4.32</v>
      </c>
      <c r="H625" s="4">
        <f t="shared" si="127"/>
        <v>161.24713592814373</v>
      </c>
      <c r="I625" s="4">
        <f t="shared" si="128"/>
        <v>9.0888186347305417</v>
      </c>
      <c r="J625" s="30">
        <f t="shared" si="132"/>
        <v>2373.7785323668018</v>
      </c>
      <c r="K625" s="4">
        <f t="shared" si="129"/>
        <v>8.6332434910179661</v>
      </c>
      <c r="L625" s="30">
        <f t="shared" si="130"/>
        <v>127.09316010925187</v>
      </c>
      <c r="M625" s="14">
        <f t="shared" si="121"/>
        <v>7.593467258919385</v>
      </c>
      <c r="N625" s="6"/>
      <c r="O625" s="7">
        <f t="shared" si="122"/>
        <v>10.851308007115502</v>
      </c>
      <c r="P625" s="7"/>
      <c r="Q625" s="43">
        <f t="shared" si="123"/>
        <v>0.14427069252660291</v>
      </c>
      <c r="R625" s="21">
        <f t="shared" si="133"/>
        <v>1.0031973758233814</v>
      </c>
      <c r="S625" s="21">
        <f t="shared" si="134"/>
        <v>6.1227555711499484</v>
      </c>
      <c r="T625" s="36">
        <f t="shared" si="124"/>
        <v>3.0457950462606354E-2</v>
      </c>
      <c r="U625" s="36">
        <f t="shared" si="125"/>
        <v>6.4629222340574666E-2</v>
      </c>
      <c r="V625" s="36">
        <f t="shared" si="126"/>
        <v>-3.4171271877968312E-2</v>
      </c>
      <c r="Y625" s="34"/>
      <c r="Z625" s="34"/>
    </row>
    <row r="626" spans="1:26" x14ac:dyDescent="0.2">
      <c r="A626" s="1">
        <v>1922.06</v>
      </c>
      <c r="B626" s="58">
        <v>8.4499999999999993</v>
      </c>
      <c r="C626" s="4">
        <v>0.48499999999999999</v>
      </c>
      <c r="D626" s="11">
        <v>0.49</v>
      </c>
      <c r="E626" s="11">
        <v>16.7</v>
      </c>
      <c r="F626" s="4">
        <f t="shared" si="131"/>
        <v>1922.4583333332866</v>
      </c>
      <c r="G626" s="21">
        <f>G621*7/12+G633*5/12</f>
        <v>4.3250000000000002</v>
      </c>
      <c r="H626" s="4">
        <f t="shared" si="127"/>
        <v>159.73485329341318</v>
      </c>
      <c r="I626" s="4">
        <f t="shared" si="128"/>
        <v>9.1682134730538962</v>
      </c>
      <c r="J626" s="30">
        <f t="shared" si="132"/>
        <v>2362.7630497283271</v>
      </c>
      <c r="K626" s="4">
        <f t="shared" si="129"/>
        <v>9.262731137724554</v>
      </c>
      <c r="L626" s="30">
        <f t="shared" si="130"/>
        <v>137.01229519134682</v>
      </c>
      <c r="M626" s="14">
        <f t="shared" si="121"/>
        <v>7.5579873517551333</v>
      </c>
      <c r="N626" s="6"/>
      <c r="O626" s="7">
        <f t="shared" si="122"/>
        <v>10.815617689535211</v>
      </c>
      <c r="P626" s="7"/>
      <c r="Q626" s="43">
        <f t="shared" si="123"/>
        <v>0.14587981797708535</v>
      </c>
      <c r="R626" s="21">
        <f t="shared" si="133"/>
        <v>1.0032016356948654</v>
      </c>
      <c r="S626" s="21">
        <f t="shared" si="134"/>
        <v>6.1423323217856174</v>
      </c>
      <c r="T626" s="36">
        <f t="shared" si="124"/>
        <v>1.8087288159285952E-2</v>
      </c>
      <c r="U626" s="36">
        <f t="shared" si="125"/>
        <v>6.5658098466928827E-2</v>
      </c>
      <c r="V626" s="36">
        <f t="shared" si="126"/>
        <v>-4.7570810307642875E-2</v>
      </c>
      <c r="Y626" s="34"/>
      <c r="Z626" s="34"/>
    </row>
    <row r="627" spans="1:26" x14ac:dyDescent="0.2">
      <c r="A627" s="1">
        <v>1922.07</v>
      </c>
      <c r="B627" s="58">
        <v>8.51</v>
      </c>
      <c r="C627" s="4">
        <v>0.48920000000000002</v>
      </c>
      <c r="D627" s="11">
        <v>0.52329999999999999</v>
      </c>
      <c r="E627" s="11">
        <v>16.8</v>
      </c>
      <c r="F627" s="4">
        <f t="shared" si="131"/>
        <v>1922.5416666666199</v>
      </c>
      <c r="G627" s="21">
        <f>G621*6/12+G633*6/12</f>
        <v>4.33</v>
      </c>
      <c r="H627" s="4">
        <f t="shared" si="127"/>
        <v>159.91151130952383</v>
      </c>
      <c r="I627" s="4">
        <f t="shared" si="128"/>
        <v>9.1925630238095248</v>
      </c>
      <c r="J627" s="30">
        <f t="shared" si="132"/>
        <v>2376.7073351533713</v>
      </c>
      <c r="K627" s="4">
        <f t="shared" si="129"/>
        <v>9.8333365297619064</v>
      </c>
      <c r="L627" s="30">
        <f t="shared" si="130"/>
        <v>146.14934764815033</v>
      </c>
      <c r="M627" s="14">
        <f t="shared" si="121"/>
        <v>7.6020950457740391</v>
      </c>
      <c r="N627" s="6"/>
      <c r="O627" s="7">
        <f t="shared" si="122"/>
        <v>10.892058792535369</v>
      </c>
      <c r="P627" s="7"/>
      <c r="Q627" s="43">
        <f t="shared" si="123"/>
        <v>0.14569327464091705</v>
      </c>
      <c r="R627" s="21">
        <f t="shared" si="133"/>
        <v>1.0032058955362759</v>
      </c>
      <c r="S627" s="21">
        <f t="shared" si="134"/>
        <v>6.1253192736717903</v>
      </c>
      <c r="T627" s="36">
        <f t="shared" si="124"/>
        <v>2.3567495778983538E-2</v>
      </c>
      <c r="U627" s="36">
        <f t="shared" si="125"/>
        <v>6.6540567520546379E-2</v>
      </c>
      <c r="V627" s="36">
        <f t="shared" si="126"/>
        <v>-4.297307174156284E-2</v>
      </c>
      <c r="Y627" s="34"/>
      <c r="Z627" s="34"/>
    </row>
    <row r="628" spans="1:26" x14ac:dyDescent="0.2">
      <c r="A628" s="1">
        <v>1922.08</v>
      </c>
      <c r="B628" s="58">
        <v>8.83</v>
      </c>
      <c r="C628" s="4">
        <v>0.49330000000000002</v>
      </c>
      <c r="D628" s="11">
        <v>0.55669999999999997</v>
      </c>
      <c r="E628" s="11">
        <v>16.600000000000001</v>
      </c>
      <c r="F628" s="4">
        <f t="shared" si="131"/>
        <v>1922.6249999999532</v>
      </c>
      <c r="G628" s="21">
        <f>G621*5/12+G633*7/12</f>
        <v>4.335</v>
      </c>
      <c r="H628" s="4">
        <f t="shared" si="127"/>
        <v>167.92372710843375</v>
      </c>
      <c r="I628" s="4">
        <f t="shared" si="128"/>
        <v>9.3812881746987973</v>
      </c>
      <c r="J628" s="30">
        <f t="shared" si="132"/>
        <v>2507.4092460025436</v>
      </c>
      <c r="K628" s="4">
        <f t="shared" si="129"/>
        <v>10.586991945783135</v>
      </c>
      <c r="L628" s="30">
        <f t="shared" si="130"/>
        <v>158.08320806903919</v>
      </c>
      <c r="M628" s="14">
        <f t="shared" si="121"/>
        <v>8.0200306898957834</v>
      </c>
      <c r="N628" s="6"/>
      <c r="O628" s="7">
        <f t="shared" si="122"/>
        <v>11.501719558533324</v>
      </c>
      <c r="P628" s="7"/>
      <c r="Q628" s="43">
        <f t="shared" si="123"/>
        <v>0.13648243579404412</v>
      </c>
      <c r="R628" s="21">
        <f t="shared" si="133"/>
        <v>1.0032101553476238</v>
      </c>
      <c r="S628" s="21">
        <f t="shared" si="134"/>
        <v>6.2189920267556591</v>
      </c>
      <c r="T628" s="36">
        <f t="shared" si="124"/>
        <v>6.1936125765673422E-2</v>
      </c>
      <c r="U628" s="36">
        <f t="shared" si="125"/>
        <v>6.6293715830372912E-2</v>
      </c>
      <c r="V628" s="36">
        <f t="shared" si="126"/>
        <v>-4.3575900646994903E-3</v>
      </c>
      <c r="Y628" s="34"/>
      <c r="Z628" s="34"/>
    </row>
    <row r="629" spans="1:26" x14ac:dyDescent="0.2">
      <c r="A629" s="1">
        <v>1922.09</v>
      </c>
      <c r="B629" s="58">
        <v>9.06</v>
      </c>
      <c r="C629" s="4">
        <v>0.4975</v>
      </c>
      <c r="D629" s="11">
        <v>0.59</v>
      </c>
      <c r="E629" s="11">
        <v>16.600000000000001</v>
      </c>
      <c r="F629" s="4">
        <f t="shared" si="131"/>
        <v>1922.7083333332864</v>
      </c>
      <c r="G629" s="21">
        <f>G621*4/12+G633*8/12</f>
        <v>4.34</v>
      </c>
      <c r="H629" s="4">
        <f t="shared" si="127"/>
        <v>172.29773132530124</v>
      </c>
      <c r="I629" s="4">
        <f t="shared" si="128"/>
        <v>9.4611612951807249</v>
      </c>
      <c r="J629" s="30">
        <f t="shared" si="132"/>
        <v>2584.4938592420049</v>
      </c>
      <c r="K629" s="4">
        <f t="shared" si="129"/>
        <v>11.22027168674699</v>
      </c>
      <c r="L629" s="30">
        <f t="shared" si="130"/>
        <v>168.30589149589215</v>
      </c>
      <c r="M629" s="14">
        <f t="shared" si="121"/>
        <v>8.2650830022843103</v>
      </c>
      <c r="N629" s="6"/>
      <c r="O629" s="7">
        <f t="shared" si="122"/>
        <v>11.861543308882679</v>
      </c>
      <c r="P629" s="7"/>
      <c r="Q629" s="43">
        <f t="shared" si="123"/>
        <v>0.13170642498863791</v>
      </c>
      <c r="R629" s="21">
        <f t="shared" si="133"/>
        <v>1.0032144151289202</v>
      </c>
      <c r="S629" s="21">
        <f t="shared" si="134"/>
        <v>6.2389559572671782</v>
      </c>
      <c r="T629" s="36">
        <f t="shared" si="124"/>
        <v>6.9986153695603681E-2</v>
      </c>
      <c r="U629" s="36">
        <f t="shared" si="125"/>
        <v>6.7327478405122099E-2</v>
      </c>
      <c r="V629" s="36">
        <f t="shared" si="126"/>
        <v>2.6586752904815825E-3</v>
      </c>
      <c r="Y629" s="34"/>
      <c r="Z629" s="34"/>
    </row>
    <row r="630" spans="1:26" x14ac:dyDescent="0.2">
      <c r="A630" s="1">
        <v>1922.1</v>
      </c>
      <c r="B630" s="58">
        <v>9.26</v>
      </c>
      <c r="C630" s="4">
        <v>0.50170000000000003</v>
      </c>
      <c r="D630" s="11">
        <v>0.62329999999999997</v>
      </c>
      <c r="E630" s="11">
        <v>16.7</v>
      </c>
      <c r="F630" s="4">
        <f t="shared" si="131"/>
        <v>1922.7916666666197</v>
      </c>
      <c r="G630" s="21">
        <f>G621*3/12+G633*9/12</f>
        <v>4.3449999999999998</v>
      </c>
      <c r="H630" s="4">
        <f t="shared" si="127"/>
        <v>175.04671497005992</v>
      </c>
      <c r="I630" s="4">
        <f t="shared" si="128"/>
        <v>9.483902473053897</v>
      </c>
      <c r="J630" s="30">
        <f t="shared" si="132"/>
        <v>2637.5840649029456</v>
      </c>
      <c r="K630" s="4">
        <f t="shared" si="129"/>
        <v>11.782572077844314</v>
      </c>
      <c r="L630" s="30">
        <f t="shared" si="130"/>
        <v>177.53846086976304</v>
      </c>
      <c r="M630" s="14">
        <f t="shared" si="121"/>
        <v>8.4321519987619062</v>
      </c>
      <c r="N630" s="6"/>
      <c r="O630" s="7">
        <f t="shared" si="122"/>
        <v>12.107471819097539</v>
      </c>
      <c r="P630" s="7"/>
      <c r="Q630" s="43">
        <f t="shared" si="123"/>
        <v>0.12989248661951491</v>
      </c>
      <c r="R630" s="21">
        <f t="shared" si="133"/>
        <v>1.0032186748801766</v>
      </c>
      <c r="S630" s="21">
        <f t="shared" si="134"/>
        <v>6.2215314465849758</v>
      </c>
      <c r="T630" s="36">
        <f t="shared" si="124"/>
        <v>5.3539262109139063E-2</v>
      </c>
      <c r="U630" s="36">
        <f t="shared" si="125"/>
        <v>6.9007264494567178E-2</v>
      </c>
      <c r="V630" s="36">
        <f t="shared" si="126"/>
        <v>-1.5468002385428115E-2</v>
      </c>
      <c r="Y630" s="34"/>
      <c r="Z630" s="34"/>
    </row>
    <row r="631" spans="1:26" x14ac:dyDescent="0.2">
      <c r="A631" s="1">
        <v>1922.11</v>
      </c>
      <c r="B631" s="58">
        <v>8.8000000000000007</v>
      </c>
      <c r="C631" s="4">
        <v>0.50580000000000003</v>
      </c>
      <c r="D631" s="11">
        <v>0.65669999999999995</v>
      </c>
      <c r="E631" s="11">
        <v>16.8</v>
      </c>
      <c r="F631" s="4">
        <f t="shared" si="131"/>
        <v>1922.8749999999529</v>
      </c>
      <c r="G631" s="21">
        <f>G621*2/12+G633*10/12</f>
        <v>4.3499999999999996</v>
      </c>
      <c r="H631" s="4">
        <f t="shared" si="127"/>
        <v>165.36090476190481</v>
      </c>
      <c r="I631" s="4">
        <f t="shared" si="128"/>
        <v>9.504493821428575</v>
      </c>
      <c r="J631" s="30">
        <f t="shared" si="132"/>
        <v>2503.5737606020675</v>
      </c>
      <c r="K631" s="4">
        <f t="shared" si="129"/>
        <v>12.340057517857144</v>
      </c>
      <c r="L631" s="30">
        <f t="shared" si="130"/>
        <v>186.82919188492926</v>
      </c>
      <c r="M631" s="14">
        <f t="shared" si="121"/>
        <v>7.9982537722698446</v>
      </c>
      <c r="N631" s="6"/>
      <c r="O631" s="7">
        <f t="shared" si="122"/>
        <v>11.491767155410148</v>
      </c>
      <c r="P631" s="7"/>
      <c r="Q631" s="43">
        <f t="shared" si="123"/>
        <v>0.13690598043210184</v>
      </c>
      <c r="R631" s="21">
        <f t="shared" si="133"/>
        <v>1.0032229346014039</v>
      </c>
      <c r="S631" s="21">
        <f t="shared" si="134"/>
        <v>6.2044044113447061</v>
      </c>
      <c r="T631" s="36">
        <f t="shared" si="124"/>
        <v>5.9457509838695799E-2</v>
      </c>
      <c r="U631" s="36">
        <f t="shared" si="125"/>
        <v>7.068911847756465E-2</v>
      </c>
      <c r="V631" s="36">
        <f t="shared" si="126"/>
        <v>-1.1231608638868851E-2</v>
      </c>
      <c r="Y631" s="34"/>
      <c r="Z631" s="34"/>
    </row>
    <row r="632" spans="1:26" x14ac:dyDescent="0.2">
      <c r="A632" s="1">
        <v>1922.12</v>
      </c>
      <c r="B632" s="58">
        <v>8.7799999999999994</v>
      </c>
      <c r="C632" s="4">
        <v>0.51</v>
      </c>
      <c r="D632" s="11">
        <v>0.69</v>
      </c>
      <c r="E632" s="11">
        <v>16.899999999999999</v>
      </c>
      <c r="F632" s="4">
        <f t="shared" si="131"/>
        <v>1922.9583333332862</v>
      </c>
      <c r="G632" s="21">
        <f>G621*1/12+G633*11/12</f>
        <v>4.3549999999999995</v>
      </c>
      <c r="H632" s="4">
        <f t="shared" si="127"/>
        <v>164.00884142011839</v>
      </c>
      <c r="I632" s="4">
        <f t="shared" si="128"/>
        <v>9.5267094674556247</v>
      </c>
      <c r="J632" s="30">
        <f t="shared" si="132"/>
        <v>2495.1230207700191</v>
      </c>
      <c r="K632" s="4">
        <f t="shared" si="129"/>
        <v>12.889077514792902</v>
      </c>
      <c r="L632" s="30">
        <f t="shared" si="130"/>
        <v>196.08597771427256</v>
      </c>
      <c r="M632" s="14">
        <f t="shared" si="121"/>
        <v>7.9646798649400079</v>
      </c>
      <c r="N632" s="6"/>
      <c r="O632" s="7">
        <f t="shared" si="122"/>
        <v>11.44971327639581</v>
      </c>
      <c r="P632" s="7"/>
      <c r="Q632" s="43">
        <f t="shared" si="123"/>
        <v>0.13904051336828607</v>
      </c>
      <c r="R632" s="21">
        <f t="shared" si="133"/>
        <v>1.0032271942926132</v>
      </c>
      <c r="S632" s="21">
        <f t="shared" si="134"/>
        <v>6.1875700270326996</v>
      </c>
      <c r="T632" s="36">
        <f t="shared" si="124"/>
        <v>5.7754057837540174E-2</v>
      </c>
      <c r="U632" s="36">
        <f t="shared" si="125"/>
        <v>7.2373180407452997E-2</v>
      </c>
      <c r="V632" s="36">
        <f t="shared" si="126"/>
        <v>-1.4619122569912824E-2</v>
      </c>
      <c r="Y632" s="34"/>
      <c r="Z632" s="34"/>
    </row>
    <row r="633" spans="1:26" x14ac:dyDescent="0.2">
      <c r="A633" s="1">
        <v>1923.01</v>
      </c>
      <c r="B633" s="58">
        <v>8.9</v>
      </c>
      <c r="C633" s="4">
        <v>0.51170000000000004</v>
      </c>
      <c r="D633" s="11">
        <v>0.71419999999999995</v>
      </c>
      <c r="E633" s="11">
        <v>16.8</v>
      </c>
      <c r="F633" s="4">
        <f t="shared" si="131"/>
        <v>1923.0416666666194</v>
      </c>
      <c r="G633" s="21">
        <v>4.3600000000000003</v>
      </c>
      <c r="H633" s="4">
        <f t="shared" si="127"/>
        <v>167.24000595238098</v>
      </c>
      <c r="I633" s="4">
        <f t="shared" si="128"/>
        <v>9.6153607916666708</v>
      </c>
      <c r="J633" s="30">
        <f t="shared" si="132"/>
        <v>2556.4699899938455</v>
      </c>
      <c r="K633" s="4">
        <f t="shared" si="129"/>
        <v>13.420540702380954</v>
      </c>
      <c r="L633" s="30">
        <f t="shared" si="130"/>
        <v>205.14953560152858</v>
      </c>
      <c r="M633" s="14">
        <f t="shared" si="121"/>
        <v>8.154200483069161</v>
      </c>
      <c r="N633" s="6"/>
      <c r="O633" s="7">
        <f t="shared" si="122"/>
        <v>11.72595361411514</v>
      </c>
      <c r="P633" s="7"/>
      <c r="Q633" s="43">
        <f t="shared" si="123"/>
        <v>0.13441486988785206</v>
      </c>
      <c r="R633" s="21">
        <f t="shared" si="133"/>
        <v>1.0056455223186209</v>
      </c>
      <c r="S633" s="21">
        <f t="shared" si="134"/>
        <v>6.2444881517430657</v>
      </c>
      <c r="T633" s="36">
        <f t="shared" si="124"/>
        <v>6.1539389511197973E-2</v>
      </c>
      <c r="U633" s="36">
        <f t="shared" si="125"/>
        <v>7.3617985826168297E-2</v>
      </c>
      <c r="V633" s="36">
        <f t="shared" si="126"/>
        <v>-1.2078596314970325E-2</v>
      </c>
      <c r="Y633" s="34"/>
      <c r="Z633" s="34"/>
    </row>
    <row r="634" spans="1:26" x14ac:dyDescent="0.2">
      <c r="A634" s="1">
        <v>1923.02</v>
      </c>
      <c r="B634" s="58">
        <v>9.2799999999999994</v>
      </c>
      <c r="C634" s="4">
        <v>0.51329999999999998</v>
      </c>
      <c r="D634" s="11">
        <v>0.73829999999999996</v>
      </c>
      <c r="E634" s="11">
        <v>16.8</v>
      </c>
      <c r="F634" s="4">
        <f t="shared" si="131"/>
        <v>1923.1249999999527</v>
      </c>
      <c r="G634" s="21">
        <f>G633*11/12+G645*1/12</f>
        <v>4.335</v>
      </c>
      <c r="H634" s="4">
        <f t="shared" si="127"/>
        <v>174.38059047619052</v>
      </c>
      <c r="I634" s="4">
        <f t="shared" si="128"/>
        <v>9.645426410714288</v>
      </c>
      <c r="J634" s="30">
        <f t="shared" si="132"/>
        <v>2677.9094956140307</v>
      </c>
      <c r="K634" s="4">
        <f t="shared" si="129"/>
        <v>13.873404089285716</v>
      </c>
      <c r="L634" s="30">
        <f t="shared" si="130"/>
        <v>213.04963153144811</v>
      </c>
      <c r="M634" s="14">
        <f t="shared" si="121"/>
        <v>8.5333605790659774</v>
      </c>
      <c r="N634" s="6"/>
      <c r="O634" s="7">
        <f t="shared" si="122"/>
        <v>12.272020083350821</v>
      </c>
      <c r="P634" s="7"/>
      <c r="Q634" s="43">
        <f t="shared" si="123"/>
        <v>0.12921581550482791</v>
      </c>
      <c r="R634" s="21">
        <f t="shared" si="133"/>
        <v>1.0056270198581208</v>
      </c>
      <c r="S634" s="21">
        <f t="shared" si="134"/>
        <v>6.2797415489720949</v>
      </c>
      <c r="T634" s="36">
        <f t="shared" si="124"/>
        <v>4.5695857243910787E-2</v>
      </c>
      <c r="U634" s="36">
        <f t="shared" si="125"/>
        <v>7.513108654325773E-2</v>
      </c>
      <c r="V634" s="36">
        <f t="shared" si="126"/>
        <v>-2.9435229299346943E-2</v>
      </c>
      <c r="Y634" s="34"/>
      <c r="Z634" s="34"/>
    </row>
    <row r="635" spans="1:26" x14ac:dyDescent="0.2">
      <c r="A635" s="1">
        <v>1923.03</v>
      </c>
      <c r="B635" s="58">
        <v>9.43</v>
      </c>
      <c r="C635" s="4">
        <v>0.51500000000000001</v>
      </c>
      <c r="D635" s="11">
        <v>0.76249999999999996</v>
      </c>
      <c r="E635" s="11">
        <v>16.8</v>
      </c>
      <c r="F635" s="4">
        <f t="shared" si="131"/>
        <v>1923.208333333286</v>
      </c>
      <c r="G635" s="21">
        <f>G633*10/12+G645*2/12</f>
        <v>4.3099999999999996</v>
      </c>
      <c r="H635" s="4">
        <f t="shared" si="127"/>
        <v>177.1992422619048</v>
      </c>
      <c r="I635" s="4">
        <f t="shared" si="128"/>
        <v>9.6773711309523822</v>
      </c>
      <c r="J635" s="30">
        <f t="shared" si="132"/>
        <v>2733.5790401753316</v>
      </c>
      <c r="K635" s="4">
        <f t="shared" si="129"/>
        <v>14.328146577380956</v>
      </c>
      <c r="L635" s="30">
        <f t="shared" si="130"/>
        <v>221.03436035351967</v>
      </c>
      <c r="M635" s="14">
        <f t="shared" si="121"/>
        <v>8.7007375009785388</v>
      </c>
      <c r="N635" s="6"/>
      <c r="O635" s="7">
        <f t="shared" si="122"/>
        <v>12.511853851855701</v>
      </c>
      <c r="P635" s="7"/>
      <c r="Q635" s="43">
        <f t="shared" si="123"/>
        <v>0.12721147552406903</v>
      </c>
      <c r="R635" s="21">
        <f t="shared" si="133"/>
        <v>1.0056085211624202</v>
      </c>
      <c r="S635" s="21">
        <f t="shared" si="134"/>
        <v>6.315077779372027</v>
      </c>
      <c r="T635" s="36">
        <f t="shared" si="124"/>
        <v>4.4712447628235674E-2</v>
      </c>
      <c r="U635" s="36">
        <f t="shared" si="125"/>
        <v>7.5816127455445637E-2</v>
      </c>
      <c r="V635" s="36">
        <f t="shared" si="126"/>
        <v>-3.1103679827209962E-2</v>
      </c>
      <c r="Y635" s="34"/>
      <c r="Z635" s="34"/>
    </row>
    <row r="636" spans="1:26" x14ac:dyDescent="0.2">
      <c r="A636" s="1">
        <v>1923.04</v>
      </c>
      <c r="B636" s="58">
        <v>9.1</v>
      </c>
      <c r="C636" s="4">
        <v>0.51670000000000005</v>
      </c>
      <c r="D636" s="11">
        <v>0.78669999999999995</v>
      </c>
      <c r="E636" s="11">
        <v>16.899999999999999</v>
      </c>
      <c r="F636" s="4">
        <f t="shared" si="131"/>
        <v>1923.2916666666192</v>
      </c>
      <c r="G636" s="21">
        <f>G633*9/12+G645*3/12</f>
        <v>4.2850000000000001</v>
      </c>
      <c r="H636" s="4">
        <f t="shared" si="127"/>
        <v>169.98638461538468</v>
      </c>
      <c r="I636" s="4">
        <f t="shared" si="128"/>
        <v>9.6518642781065136</v>
      </c>
      <c r="J636" s="30">
        <f t="shared" si="132"/>
        <v>2634.7172254487236</v>
      </c>
      <c r="K636" s="4">
        <f t="shared" si="129"/>
        <v>14.695416349112431</v>
      </c>
      <c r="L636" s="30">
        <f t="shared" si="130"/>
        <v>227.77275178686932</v>
      </c>
      <c r="M636" s="14">
        <f t="shared" si="121"/>
        <v>8.3728096684638196</v>
      </c>
      <c r="N636" s="6"/>
      <c r="O636" s="7">
        <f t="shared" si="122"/>
        <v>12.04067197655176</v>
      </c>
      <c r="P636" s="7"/>
      <c r="Q636" s="43">
        <f t="shared" si="123"/>
        <v>0.13258943586124272</v>
      </c>
      <c r="R636" s="21">
        <f t="shared" si="133"/>
        <v>1.0055900262385207</v>
      </c>
      <c r="S636" s="21">
        <f t="shared" si="134"/>
        <v>6.3129191271734566</v>
      </c>
      <c r="T636" s="36">
        <f t="shared" si="124"/>
        <v>5.979300965651535E-2</v>
      </c>
      <c r="U636" s="36">
        <f t="shared" si="125"/>
        <v>7.629017997406895E-2</v>
      </c>
      <c r="V636" s="36">
        <f t="shared" si="126"/>
        <v>-1.64971703175536E-2</v>
      </c>
      <c r="Y636" s="34"/>
      <c r="Z636" s="34"/>
    </row>
    <row r="637" spans="1:26" x14ac:dyDescent="0.2">
      <c r="A637" s="1">
        <v>1923.05</v>
      </c>
      <c r="B637" s="58">
        <v>8.67</v>
      </c>
      <c r="C637" s="4">
        <v>0.51829999999999998</v>
      </c>
      <c r="D637" s="11">
        <v>0.81079999999999997</v>
      </c>
      <c r="E637" s="11">
        <v>16.899999999999999</v>
      </c>
      <c r="F637" s="4">
        <f t="shared" si="131"/>
        <v>1923.3749999999525</v>
      </c>
      <c r="G637" s="21">
        <f>G633*8/12+G645*4/12</f>
        <v>4.26</v>
      </c>
      <c r="H637" s="4">
        <f t="shared" si="127"/>
        <v>161.95406094674561</v>
      </c>
      <c r="I637" s="4">
        <f t="shared" si="128"/>
        <v>9.6817519940828429</v>
      </c>
      <c r="J637" s="30">
        <f t="shared" si="132"/>
        <v>2522.724854154169</v>
      </c>
      <c r="K637" s="4">
        <f t="shared" si="129"/>
        <v>15.145600071005921</v>
      </c>
      <c r="L637" s="30">
        <f t="shared" si="130"/>
        <v>235.91987448076125</v>
      </c>
      <c r="M637" s="14">
        <f t="shared" si="121"/>
        <v>8.0004978675982148</v>
      </c>
      <c r="N637" s="6"/>
      <c r="O637" s="7">
        <f t="shared" si="122"/>
        <v>11.50777066019287</v>
      </c>
      <c r="P637" s="7"/>
      <c r="Q637" s="43">
        <f t="shared" si="123"/>
        <v>0.13948108359684197</v>
      </c>
      <c r="R637" s="21">
        <f t="shared" si="133"/>
        <v>1.0055715350934378</v>
      </c>
      <c r="S637" s="21">
        <f t="shared" si="134"/>
        <v>6.3482085107360149</v>
      </c>
      <c r="T637" s="36">
        <f t="shared" si="124"/>
        <v>9.2122313295782909E-2</v>
      </c>
      <c r="U637" s="36">
        <f t="shared" si="125"/>
        <v>7.6126272209097623E-2</v>
      </c>
      <c r="V637" s="36">
        <f t="shared" si="126"/>
        <v>1.5996041086685286E-2</v>
      </c>
      <c r="Y637" s="34"/>
      <c r="Z637" s="34"/>
    </row>
    <row r="638" spans="1:26" x14ac:dyDescent="0.2">
      <c r="A638" s="1">
        <v>1923.06</v>
      </c>
      <c r="B638" s="58">
        <v>8.34</v>
      </c>
      <c r="C638" s="4">
        <v>0.52</v>
      </c>
      <c r="D638" s="11">
        <v>0.83499999999999996</v>
      </c>
      <c r="E638" s="11">
        <v>17</v>
      </c>
      <c r="F638" s="4">
        <f t="shared" si="131"/>
        <v>1923.4583333332857</v>
      </c>
      <c r="G638" s="21">
        <f>G633*7/12+G645*5/12</f>
        <v>4.2349999999999994</v>
      </c>
      <c r="H638" s="4">
        <f t="shared" si="127"/>
        <v>154.87330941176475</v>
      </c>
      <c r="I638" s="4">
        <f t="shared" si="128"/>
        <v>9.6563694117647092</v>
      </c>
      <c r="J638" s="30">
        <f t="shared" si="132"/>
        <v>2424.9640599439517</v>
      </c>
      <c r="K638" s="4">
        <f t="shared" si="129"/>
        <v>15.505900882352947</v>
      </c>
      <c r="L638" s="30">
        <f t="shared" si="130"/>
        <v>242.78716907112707</v>
      </c>
      <c r="M638" s="14">
        <f t="shared" si="121"/>
        <v>7.6718252826730851</v>
      </c>
      <c r="N638" s="6"/>
      <c r="O638" s="7">
        <f t="shared" si="122"/>
        <v>11.038669785687135</v>
      </c>
      <c r="P638" s="7"/>
      <c r="Q638" s="43">
        <f t="shared" si="123"/>
        <v>0.14462548934004027</v>
      </c>
      <c r="R638" s="21">
        <f t="shared" si="133"/>
        <v>1.0055530477342007</v>
      </c>
      <c r="S638" s="21">
        <f t="shared" si="134"/>
        <v>6.3460273197208981</v>
      </c>
      <c r="T638" s="36">
        <f t="shared" si="124"/>
        <v>0.11346615187143994</v>
      </c>
      <c r="U638" s="36">
        <f t="shared" si="125"/>
        <v>7.5747303318780324E-2</v>
      </c>
      <c r="V638" s="36">
        <f t="shared" si="126"/>
        <v>3.7718848552659612E-2</v>
      </c>
      <c r="Y638" s="34"/>
      <c r="Z638" s="34"/>
    </row>
    <row r="639" spans="1:26" x14ac:dyDescent="0.2">
      <c r="A639" s="1">
        <v>1923.07</v>
      </c>
      <c r="B639" s="58">
        <v>8.06</v>
      </c>
      <c r="C639" s="4">
        <v>0.52170000000000005</v>
      </c>
      <c r="D639" s="11">
        <v>0.85919999999999996</v>
      </c>
      <c r="E639" s="11">
        <v>17.2</v>
      </c>
      <c r="F639" s="4">
        <f t="shared" si="131"/>
        <v>1923.541666666619</v>
      </c>
      <c r="G639" s="21">
        <f>G633*6/12+G645*6/12</f>
        <v>4.21</v>
      </c>
      <c r="H639" s="4">
        <f t="shared" si="127"/>
        <v>147.93333372093031</v>
      </c>
      <c r="I639" s="4">
        <f t="shared" si="128"/>
        <v>9.5752878662790746</v>
      </c>
      <c r="J639" s="30">
        <f t="shared" si="132"/>
        <v>2328.793749694129</v>
      </c>
      <c r="K639" s="4">
        <f t="shared" si="129"/>
        <v>15.769766790697679</v>
      </c>
      <c r="L639" s="30">
        <f t="shared" si="130"/>
        <v>248.25056944630214</v>
      </c>
      <c r="M639" s="14">
        <f t="shared" si="121"/>
        <v>7.3459851194906536</v>
      </c>
      <c r="N639" s="6"/>
      <c r="O639" s="7">
        <f t="shared" si="122"/>
        <v>10.57499635874974</v>
      </c>
      <c r="P639" s="7"/>
      <c r="Q639" s="43">
        <f t="shared" si="123"/>
        <v>0.15082031447916536</v>
      </c>
      <c r="R639" s="21">
        <f t="shared" si="133"/>
        <v>1.0055345641678535</v>
      </c>
      <c r="S639" s="21">
        <f t="shared" si="134"/>
        <v>6.3070663319736893</v>
      </c>
      <c r="T639" s="36">
        <f t="shared" si="124"/>
        <v>0.12360512033295912</v>
      </c>
      <c r="U639" s="36">
        <f t="shared" si="125"/>
        <v>7.3509420818807181E-2</v>
      </c>
      <c r="V639" s="36">
        <f t="shared" si="126"/>
        <v>5.0095699514151937E-2</v>
      </c>
      <c r="Y639" s="34"/>
      <c r="Z639" s="34"/>
    </row>
    <row r="640" spans="1:26" x14ac:dyDescent="0.2">
      <c r="A640" s="1">
        <v>1923.08</v>
      </c>
      <c r="B640" s="58">
        <v>8.1</v>
      </c>
      <c r="C640" s="4">
        <v>0.52329999999999999</v>
      </c>
      <c r="D640" s="11">
        <v>0.88329999999999997</v>
      </c>
      <c r="E640" s="11">
        <v>17.100000000000001</v>
      </c>
      <c r="F640" s="4">
        <f t="shared" si="131"/>
        <v>1923.6249999999523</v>
      </c>
      <c r="G640" s="21">
        <f>G633*5/12+G645*7/12</f>
        <v>4.1849999999999996</v>
      </c>
      <c r="H640" s="4">
        <f t="shared" si="127"/>
        <v>149.53689473684213</v>
      </c>
      <c r="I640" s="4">
        <f t="shared" si="128"/>
        <v>9.6608218538011705</v>
      </c>
      <c r="J640" s="30">
        <f t="shared" si="132"/>
        <v>2366.7108383753957</v>
      </c>
      <c r="K640" s="4">
        <f t="shared" si="129"/>
        <v>16.306906064327485</v>
      </c>
      <c r="L640" s="30">
        <f t="shared" si="130"/>
        <v>258.08835599222061</v>
      </c>
      <c r="M640" s="14">
        <f t="shared" si="121"/>
        <v>7.441783174217373</v>
      </c>
      <c r="N640" s="6"/>
      <c r="O640" s="7">
        <f t="shared" si="122"/>
        <v>10.717769172275753</v>
      </c>
      <c r="P640" s="7"/>
      <c r="Q640" s="43">
        <f t="shared" si="123"/>
        <v>0.14870190194385624</v>
      </c>
      <c r="R640" s="21">
        <f t="shared" si="133"/>
        <v>1.0055160844014541</v>
      </c>
      <c r="S640" s="21">
        <f t="shared" si="134"/>
        <v>6.3790607578445133</v>
      </c>
      <c r="T640" s="36">
        <f t="shared" si="124"/>
        <v>0.11561987147598662</v>
      </c>
      <c r="U640" s="36">
        <f t="shared" si="125"/>
        <v>7.190681665087606E-2</v>
      </c>
      <c r="V640" s="36">
        <f t="shared" si="126"/>
        <v>4.3713054825110564E-2</v>
      </c>
      <c r="Y640" s="34"/>
      <c r="Z640" s="34"/>
    </row>
    <row r="641" spans="1:26" x14ac:dyDescent="0.2">
      <c r="A641" s="1">
        <v>1923.09</v>
      </c>
      <c r="B641" s="58">
        <v>8.15</v>
      </c>
      <c r="C641" s="4">
        <v>0.52500000000000002</v>
      </c>
      <c r="D641" s="11">
        <v>0.90749999999999997</v>
      </c>
      <c r="E641" s="11">
        <v>17.2</v>
      </c>
      <c r="F641" s="4">
        <f t="shared" si="131"/>
        <v>1923.7083333332855</v>
      </c>
      <c r="G641" s="21">
        <f>G633*4/12+G645*8/12</f>
        <v>4.16</v>
      </c>
      <c r="H641" s="4">
        <f t="shared" si="127"/>
        <v>149.58519476744192</v>
      </c>
      <c r="I641" s="4">
        <f t="shared" si="128"/>
        <v>9.6358561046511646</v>
      </c>
      <c r="J641" s="30">
        <f t="shared" si="132"/>
        <v>2380.1841195531629</v>
      </c>
      <c r="K641" s="4">
        <f t="shared" si="129"/>
        <v>16.656265552325586</v>
      </c>
      <c r="L641" s="30">
        <f t="shared" si="130"/>
        <v>265.03277159441654</v>
      </c>
      <c r="M641" s="14">
        <f t="shared" ref="M641:M704" si="135">H641/AVERAGE(K521:K640)</f>
        <v>7.4581838671897964</v>
      </c>
      <c r="N641" s="6"/>
      <c r="O641" s="7">
        <f t="shared" ref="O641:O704" si="136">J641/AVERAGE(L521:L640)</f>
        <v>10.745088848507413</v>
      </c>
      <c r="P641" s="7"/>
      <c r="Q641" s="43">
        <f t="shared" ref="Q641:Q704" si="137">1/M641-(G641/100-(((E641/E521)^(1/10))-1))</f>
        <v>0.14821085527765068</v>
      </c>
      <c r="R641" s="21">
        <f t="shared" si="133"/>
        <v>1.0054976084420746</v>
      </c>
      <c r="S641" s="21">
        <f t="shared" si="134"/>
        <v>6.3769560547159347</v>
      </c>
      <c r="T641" s="36">
        <f t="shared" si="124"/>
        <v>0.11444129250825585</v>
      </c>
      <c r="U641" s="36">
        <f t="shared" si="125"/>
        <v>7.2371361516544885E-2</v>
      </c>
      <c r="V641" s="36">
        <f t="shared" si="126"/>
        <v>4.2069930991710969E-2</v>
      </c>
      <c r="Y641" s="34"/>
      <c r="Z641" s="34"/>
    </row>
    <row r="642" spans="1:26" x14ac:dyDescent="0.2">
      <c r="A642" s="1">
        <v>1923.1</v>
      </c>
      <c r="B642" s="58">
        <v>8.0299999999999994</v>
      </c>
      <c r="C642" s="4">
        <v>0.52669999999999995</v>
      </c>
      <c r="D642" s="11">
        <v>0.93169999999999997</v>
      </c>
      <c r="E642" s="11">
        <v>17.3</v>
      </c>
      <c r="F642" s="4">
        <f t="shared" si="131"/>
        <v>1923.7916666666188</v>
      </c>
      <c r="G642" s="21">
        <f>G633*3/12+G645*9/12</f>
        <v>4.1349999999999998</v>
      </c>
      <c r="H642" s="4">
        <f t="shared" si="127"/>
        <v>146.53079017341042</v>
      </c>
      <c r="I642" s="4">
        <f t="shared" si="128"/>
        <v>9.6111789768786142</v>
      </c>
      <c r="J642" s="30">
        <f t="shared" si="132"/>
        <v>2344.3270904746478</v>
      </c>
      <c r="K642" s="4">
        <f t="shared" si="129"/>
        <v>17.00158620231214</v>
      </c>
      <c r="L642" s="30">
        <f t="shared" si="130"/>
        <v>272.00617063452421</v>
      </c>
      <c r="M642" s="14">
        <f t="shared" si="135"/>
        <v>7.3174003956214815</v>
      </c>
      <c r="N642" s="6"/>
      <c r="O642" s="7">
        <f t="shared" si="136"/>
        <v>10.5465071027799</v>
      </c>
      <c r="P642" s="7"/>
      <c r="Q642" s="43">
        <f t="shared" si="137"/>
        <v>0.1516527076029616</v>
      </c>
      <c r="R642" s="21">
        <f t="shared" si="133"/>
        <v>1.005479136296801</v>
      </c>
      <c r="S642" s="21">
        <f t="shared" si="134"/>
        <v>6.3749503970579058</v>
      </c>
      <c r="T642" s="36">
        <f t="shared" ref="T642:T705" si="138">(($J762/$J642)^(1/10)-1)</f>
        <v>0.10519370076487333</v>
      </c>
      <c r="U642" s="36">
        <f t="shared" ref="U642:U705" si="139">(($S762/$S642)^(1/10)-1)</f>
        <v>7.2833150280132264E-2</v>
      </c>
      <c r="V642" s="36">
        <f t="shared" ref="V642:V705" si="140">T642-U642</f>
        <v>3.2360550484741069E-2</v>
      </c>
      <c r="Y642" s="34"/>
      <c r="Z642" s="34"/>
    </row>
    <row r="643" spans="1:26" x14ac:dyDescent="0.2">
      <c r="A643" s="1">
        <v>1923.11</v>
      </c>
      <c r="B643" s="58">
        <v>8.27</v>
      </c>
      <c r="C643" s="4">
        <v>0.52829999999999999</v>
      </c>
      <c r="D643" s="11">
        <v>0.95579999999999998</v>
      </c>
      <c r="E643" s="11">
        <v>17.3</v>
      </c>
      <c r="F643" s="4">
        <f t="shared" si="131"/>
        <v>1923.874999999952</v>
      </c>
      <c r="G643" s="21">
        <f>G633*2/12+G645*10/12</f>
        <v>4.1099999999999994</v>
      </c>
      <c r="H643" s="4">
        <f t="shared" si="127"/>
        <v>150.91029075144513</v>
      </c>
      <c r="I643" s="4">
        <f t="shared" si="128"/>
        <v>9.6403756473988444</v>
      </c>
      <c r="J643" s="30">
        <f t="shared" si="132"/>
        <v>2427.2470782544815</v>
      </c>
      <c r="K643" s="4">
        <f t="shared" si="129"/>
        <v>17.441361052023122</v>
      </c>
      <c r="L643" s="30">
        <f t="shared" si="130"/>
        <v>280.5275401929423</v>
      </c>
      <c r="M643" s="14">
        <f t="shared" si="135"/>
        <v>7.5463279119162374</v>
      </c>
      <c r="N643" s="6"/>
      <c r="O643" s="7">
        <f t="shared" si="136"/>
        <v>10.878671811855503</v>
      </c>
      <c r="P643" s="7"/>
      <c r="Q643" s="43">
        <f t="shared" si="137"/>
        <v>0.1467063621149533</v>
      </c>
      <c r="R643" s="21">
        <f t="shared" si="133"/>
        <v>1.0054606679727343</v>
      </c>
      <c r="S643" s="21">
        <f t="shared" si="134"/>
        <v>6.4098796191687315</v>
      </c>
      <c r="T643" s="36">
        <f t="shared" si="138"/>
        <v>0.10440085308835823</v>
      </c>
      <c r="U643" s="36">
        <f t="shared" si="139"/>
        <v>7.2673785052318696E-2</v>
      </c>
      <c r="V643" s="36">
        <f t="shared" si="140"/>
        <v>3.172706803603953E-2</v>
      </c>
      <c r="Y643" s="34"/>
      <c r="Z643" s="34"/>
    </row>
    <row r="644" spans="1:26" x14ac:dyDescent="0.2">
      <c r="A644" s="1">
        <v>1923.12</v>
      </c>
      <c r="B644" s="58">
        <v>8.5500000000000007</v>
      </c>
      <c r="C644" s="4">
        <v>0.53</v>
      </c>
      <c r="D644" s="11">
        <v>0.98</v>
      </c>
      <c r="E644" s="11">
        <v>17.3</v>
      </c>
      <c r="F644" s="4">
        <f t="shared" si="131"/>
        <v>1923.9583333332853</v>
      </c>
      <c r="G644" s="21">
        <f>G633*1/12+G645*11/12</f>
        <v>4.085</v>
      </c>
      <c r="H644" s="4">
        <f t="shared" si="127"/>
        <v>156.01970809248559</v>
      </c>
      <c r="I644" s="4">
        <f t="shared" si="128"/>
        <v>9.671397109826593</v>
      </c>
      <c r="J644" s="30">
        <f t="shared" si="132"/>
        <v>2522.3900763843681</v>
      </c>
      <c r="K644" s="4">
        <f t="shared" si="129"/>
        <v>17.882960693641621</v>
      </c>
      <c r="L644" s="30">
        <f t="shared" si="130"/>
        <v>289.11605553879303</v>
      </c>
      <c r="M644" s="14">
        <f t="shared" si="135"/>
        <v>7.8097391449387459</v>
      </c>
      <c r="N644" s="6"/>
      <c r="O644" s="7">
        <f t="shared" si="136"/>
        <v>11.258350617018133</v>
      </c>
      <c r="P644" s="7"/>
      <c r="Q644" s="43">
        <f t="shared" si="137"/>
        <v>0.1435374023368956</v>
      </c>
      <c r="R644" s="21">
        <f t="shared" si="133"/>
        <v>1.0054422034769896</v>
      </c>
      <c r="S644" s="21">
        <f t="shared" si="134"/>
        <v>6.4448818435142083</v>
      </c>
      <c r="T644" s="36">
        <f t="shared" si="138"/>
        <v>0.10268626500295097</v>
      </c>
      <c r="U644" s="36">
        <f t="shared" si="139"/>
        <v>7.2515111782604169E-2</v>
      </c>
      <c r="V644" s="36">
        <f t="shared" si="140"/>
        <v>3.0171153220346802E-2</v>
      </c>
      <c r="Y644" s="34"/>
      <c r="Z644" s="34"/>
    </row>
    <row r="645" spans="1:26" x14ac:dyDescent="0.2">
      <c r="A645" s="1">
        <v>1924.01</v>
      </c>
      <c r="B645" s="58">
        <v>8.83</v>
      </c>
      <c r="C645" s="4">
        <v>0.53169999999999995</v>
      </c>
      <c r="D645" s="11">
        <v>0.9758</v>
      </c>
      <c r="E645" s="11">
        <v>17.3</v>
      </c>
      <c r="F645" s="4">
        <f t="shared" si="131"/>
        <v>1924.0416666666185</v>
      </c>
      <c r="G645" s="21">
        <v>4.0599999999999996</v>
      </c>
      <c r="H645" s="4">
        <f t="shared" si="127"/>
        <v>161.12912543352604</v>
      </c>
      <c r="I645" s="4">
        <f t="shared" si="128"/>
        <v>9.7024185722543361</v>
      </c>
      <c r="J645" s="30">
        <f t="shared" si="132"/>
        <v>2618.0663479269124</v>
      </c>
      <c r="K645" s="4">
        <f t="shared" si="129"/>
        <v>17.806319433526014</v>
      </c>
      <c r="L645" s="30">
        <f t="shared" si="130"/>
        <v>289.32153367011114</v>
      </c>
      <c r="M645" s="14">
        <f t="shared" si="135"/>
        <v>8.0722494460373824</v>
      </c>
      <c r="N645" s="6"/>
      <c r="O645" s="7">
        <f t="shared" si="136"/>
        <v>11.633992739691031</v>
      </c>
      <c r="P645" s="7"/>
      <c r="Q645" s="43">
        <f t="shared" si="137"/>
        <v>0.13962335892935626</v>
      </c>
      <c r="R645" s="21">
        <f t="shared" si="133"/>
        <v>1.0047430787771652</v>
      </c>
      <c r="S645" s="21">
        <f t="shared" si="134"/>
        <v>6.4799562018917687</v>
      </c>
      <c r="T645" s="36">
        <f t="shared" si="138"/>
        <v>0.10509792838807575</v>
      </c>
      <c r="U645" s="36">
        <f t="shared" si="139"/>
        <v>7.2357129894484284E-2</v>
      </c>
      <c r="V645" s="36">
        <f t="shared" si="140"/>
        <v>3.2740798493591461E-2</v>
      </c>
      <c r="Y645" s="34"/>
      <c r="Z645" s="34"/>
    </row>
    <row r="646" spans="1:26" x14ac:dyDescent="0.2">
      <c r="A646" s="1">
        <v>1924.02</v>
      </c>
      <c r="B646" s="58">
        <v>8.8699999999999992</v>
      </c>
      <c r="C646" s="4">
        <v>0.5333</v>
      </c>
      <c r="D646" s="11">
        <v>0.97170000000000001</v>
      </c>
      <c r="E646" s="11">
        <v>17.2</v>
      </c>
      <c r="F646" s="4">
        <f t="shared" si="131"/>
        <v>1924.1249999999518</v>
      </c>
      <c r="G646" s="21">
        <f>G645*11/12+G657*1/12</f>
        <v>4.043333333333333</v>
      </c>
      <c r="H646" s="4">
        <f t="shared" si="127"/>
        <v>162.80008313953493</v>
      </c>
      <c r="I646" s="4">
        <f t="shared" si="128"/>
        <v>9.7881944011627944</v>
      </c>
      <c r="J646" s="30">
        <f t="shared" si="132"/>
        <v>2658.4699061628876</v>
      </c>
      <c r="K646" s="4">
        <f t="shared" si="129"/>
        <v>17.834593098837214</v>
      </c>
      <c r="L646" s="30">
        <f t="shared" si="130"/>
        <v>291.23283064469877</v>
      </c>
      <c r="M646" s="14">
        <f t="shared" si="135"/>
        <v>8.1620662208503614</v>
      </c>
      <c r="N646" s="6"/>
      <c r="O646" s="7">
        <f t="shared" si="136"/>
        <v>11.760979709538775</v>
      </c>
      <c r="P646" s="7"/>
      <c r="Q646" s="43">
        <f t="shared" si="137"/>
        <v>0.13887619650281105</v>
      </c>
      <c r="R646" s="21">
        <f t="shared" si="133"/>
        <v>1.0047302452630666</v>
      </c>
      <c r="S646" s="21">
        <f t="shared" si="134"/>
        <v>6.5485440001219564</v>
      </c>
      <c r="T646" s="36">
        <f t="shared" si="138"/>
        <v>0.11083473751217987</v>
      </c>
      <c r="U646" s="36">
        <f t="shared" si="139"/>
        <v>7.0948723075598297E-2</v>
      </c>
      <c r="V646" s="36">
        <f t="shared" si="140"/>
        <v>3.9886014436581574E-2</v>
      </c>
      <c r="Y646" s="34"/>
      <c r="Z646" s="34"/>
    </row>
    <row r="647" spans="1:26" x14ac:dyDescent="0.2">
      <c r="A647" s="1">
        <v>1924.03</v>
      </c>
      <c r="B647" s="58">
        <v>8.6999999999999993</v>
      </c>
      <c r="C647" s="4">
        <v>0.53500000000000003</v>
      </c>
      <c r="D647" s="11">
        <v>0.96750000000000003</v>
      </c>
      <c r="E647" s="11">
        <v>17.100000000000001</v>
      </c>
      <c r="F647" s="4">
        <f t="shared" si="131"/>
        <v>1924.2083333332851</v>
      </c>
      <c r="G647" s="21">
        <f>G645*10/12+G657*2/12</f>
        <v>4.0266666666666664</v>
      </c>
      <c r="H647" s="4">
        <f t="shared" si="127"/>
        <v>160.61370175438597</v>
      </c>
      <c r="I647" s="4">
        <f t="shared" si="128"/>
        <v>9.8768195906432759</v>
      </c>
      <c r="J647" s="30">
        <f t="shared" si="132"/>
        <v>2636.207467829161</v>
      </c>
      <c r="K647" s="4">
        <f t="shared" si="129"/>
        <v>17.861351315789477</v>
      </c>
      <c r="L647" s="30">
        <f t="shared" si="130"/>
        <v>293.16445116376019</v>
      </c>
      <c r="M647" s="14">
        <f t="shared" si="135"/>
        <v>8.0580770441160912</v>
      </c>
      <c r="N647" s="6"/>
      <c r="O647" s="7">
        <f t="shared" si="136"/>
        <v>11.610015219838775</v>
      </c>
      <c r="P647" s="7"/>
      <c r="Q647" s="43">
        <f t="shared" si="137"/>
        <v>0.14000792613364049</v>
      </c>
      <c r="R647" s="21">
        <f t="shared" si="133"/>
        <v>1.004717412888221</v>
      </c>
      <c r="S647" s="21">
        <f t="shared" si="134"/>
        <v>6.617996945787513</v>
      </c>
      <c r="T647" s="36">
        <f t="shared" si="138"/>
        <v>0.10631629825857303</v>
      </c>
      <c r="U647" s="36">
        <f t="shared" si="139"/>
        <v>7.0345310103740788E-2</v>
      </c>
      <c r="V647" s="36">
        <f t="shared" si="140"/>
        <v>3.597098815483224E-2</v>
      </c>
      <c r="Y647" s="34"/>
      <c r="Z647" s="34"/>
    </row>
    <row r="648" spans="1:26" x14ac:dyDescent="0.2">
      <c r="A648" s="1">
        <v>1924.04</v>
      </c>
      <c r="B648" s="58">
        <v>8.5</v>
      </c>
      <c r="C648" s="4">
        <v>0.53669999999999995</v>
      </c>
      <c r="D648" s="11">
        <v>0.96330000000000005</v>
      </c>
      <c r="E648" s="11">
        <v>17</v>
      </c>
      <c r="F648" s="4">
        <f t="shared" si="131"/>
        <v>1924.2916666666183</v>
      </c>
      <c r="G648" s="21">
        <f>G645*9/12+G657*3/12</f>
        <v>4.01</v>
      </c>
      <c r="H648" s="4">
        <f t="shared" si="127"/>
        <v>157.84450000000004</v>
      </c>
      <c r="I648" s="4">
        <f t="shared" si="128"/>
        <v>9.9664874294117674</v>
      </c>
      <c r="J648" s="30">
        <f t="shared" si="132"/>
        <v>2604.3875613917894</v>
      </c>
      <c r="K648" s="4">
        <f t="shared" si="129"/>
        <v>17.888424335294122</v>
      </c>
      <c r="L648" s="30">
        <f t="shared" si="130"/>
        <v>295.15371033984832</v>
      </c>
      <c r="M648" s="14">
        <f t="shared" si="135"/>
        <v>7.9236203483279803</v>
      </c>
      <c r="N648" s="6"/>
      <c r="O648" s="7">
        <f t="shared" si="136"/>
        <v>11.416959092815103</v>
      </c>
      <c r="P648" s="7"/>
      <c r="Q648" s="43">
        <f t="shared" si="137"/>
        <v>0.1427333485836208</v>
      </c>
      <c r="R648" s="21">
        <f t="shared" si="133"/>
        <v>1.0047045816540427</v>
      </c>
      <c r="S648" s="21">
        <f t="shared" si="134"/>
        <v>6.6883298096965653</v>
      </c>
      <c r="T648" s="36">
        <f t="shared" si="138"/>
        <v>0.10987792776965288</v>
      </c>
      <c r="U648" s="36">
        <f t="shared" si="139"/>
        <v>6.9737831549172569E-2</v>
      </c>
      <c r="V648" s="36">
        <f t="shared" si="140"/>
        <v>4.0140096220480315E-2</v>
      </c>
      <c r="Y648" s="34"/>
      <c r="Z648" s="34"/>
    </row>
    <row r="649" spans="1:26" x14ac:dyDescent="0.2">
      <c r="A649" s="1">
        <v>1924.05</v>
      </c>
      <c r="B649" s="58">
        <v>8.4700000000000006</v>
      </c>
      <c r="C649" s="4">
        <v>0.5383</v>
      </c>
      <c r="D649" s="11">
        <v>0.95920000000000005</v>
      </c>
      <c r="E649" s="11">
        <v>17</v>
      </c>
      <c r="F649" s="4">
        <f t="shared" si="131"/>
        <v>1924.3749999999516</v>
      </c>
      <c r="G649" s="21">
        <f>G645*8/12+G657*4/12</f>
        <v>3.9933333333333332</v>
      </c>
      <c r="H649" s="4">
        <f t="shared" si="127"/>
        <v>157.28740176470595</v>
      </c>
      <c r="I649" s="4">
        <f t="shared" si="128"/>
        <v>9.9961993352941203</v>
      </c>
      <c r="J649" s="30">
        <f t="shared" si="132"/>
        <v>2608.940132981948</v>
      </c>
      <c r="K649" s="4">
        <f t="shared" si="129"/>
        <v>17.812287576470595</v>
      </c>
      <c r="L649" s="30">
        <f t="shared" si="130"/>
        <v>295.45399947535827</v>
      </c>
      <c r="M649" s="14">
        <f t="shared" si="135"/>
        <v>7.899698330665295</v>
      </c>
      <c r="N649" s="6"/>
      <c r="O649" s="7">
        <f t="shared" si="136"/>
        <v>11.383531722775823</v>
      </c>
      <c r="P649" s="7"/>
      <c r="Q649" s="43">
        <f t="shared" si="137"/>
        <v>0.14221000739146006</v>
      </c>
      <c r="R649" s="21">
        <f t="shared" si="133"/>
        <v>1.0046917515619485</v>
      </c>
      <c r="S649" s="21">
        <f t="shared" si="134"/>
        <v>6.7197956034154513</v>
      </c>
      <c r="T649" s="36">
        <f t="shared" si="138"/>
        <v>9.8266073395384179E-2</v>
      </c>
      <c r="U649" s="36">
        <f t="shared" si="139"/>
        <v>6.9757192900352871E-2</v>
      </c>
      <c r="V649" s="36">
        <f t="shared" si="140"/>
        <v>2.8508880495031308E-2</v>
      </c>
      <c r="Y649" s="34"/>
      <c r="Z649" s="34"/>
    </row>
    <row r="650" spans="1:26" x14ac:dyDescent="0.2">
      <c r="A650" s="1">
        <v>1924.06</v>
      </c>
      <c r="B650" s="58">
        <v>8.6300000000000008</v>
      </c>
      <c r="C650" s="4">
        <v>0.54</v>
      </c>
      <c r="D650" s="11">
        <v>0.95499999999999996</v>
      </c>
      <c r="E650" s="11">
        <v>17</v>
      </c>
      <c r="F650" s="4">
        <f t="shared" si="131"/>
        <v>1924.4583333332848</v>
      </c>
      <c r="G650" s="21">
        <f>G645*7/12+G657*5/12</f>
        <v>3.9766666666666666</v>
      </c>
      <c r="H650" s="4">
        <f t="shared" ref="H650:H713" si="141">B650*$E$1858/E650</f>
        <v>160.25859235294124</v>
      </c>
      <c r="I650" s="4">
        <f t="shared" ref="I650:I713" si="142">C650*$E$1858/E650</f>
        <v>10.02776823529412</v>
      </c>
      <c r="J650" s="30">
        <f t="shared" si="132"/>
        <v>2672.0844927530575</v>
      </c>
      <c r="K650" s="4">
        <f t="shared" ref="K650:K713" si="143">D650*$E$1858/E650</f>
        <v>17.734293823529416</v>
      </c>
      <c r="L650" s="30">
        <f t="shared" ref="L650:L713" si="144">K650*(J650/H650)</f>
        <v>295.69417040314829</v>
      </c>
      <c r="M650" s="14">
        <f t="shared" si="135"/>
        <v>8.0516769463966469</v>
      </c>
      <c r="N650" s="6"/>
      <c r="O650" s="7">
        <f t="shared" si="136"/>
        <v>11.603299337130551</v>
      </c>
      <c r="P650" s="7"/>
      <c r="Q650" s="43">
        <f t="shared" si="137"/>
        <v>0.13998729179276165</v>
      </c>
      <c r="R650" s="21">
        <f t="shared" si="133"/>
        <v>1.0046789226133559</v>
      </c>
      <c r="S650" s="21">
        <f t="shared" si="134"/>
        <v>6.7513232149337501</v>
      </c>
      <c r="T650" s="36">
        <f t="shared" si="138"/>
        <v>9.6672880962743735E-2</v>
      </c>
      <c r="U650" s="36">
        <f t="shared" si="139"/>
        <v>6.8974774421313834E-2</v>
      </c>
      <c r="V650" s="36">
        <f t="shared" si="140"/>
        <v>2.7698106541429901E-2</v>
      </c>
      <c r="Y650" s="34"/>
      <c r="Z650" s="34"/>
    </row>
    <row r="651" spans="1:26" x14ac:dyDescent="0.2">
      <c r="A651" s="1">
        <v>1924.07</v>
      </c>
      <c r="B651" s="58">
        <v>9.0299999999999994</v>
      </c>
      <c r="C651" s="4">
        <v>0.54169999999999996</v>
      </c>
      <c r="D651" s="11">
        <v>0.95079999999999998</v>
      </c>
      <c r="E651" s="11">
        <v>17.100000000000001</v>
      </c>
      <c r="F651" s="4">
        <f t="shared" ref="F651:F714" si="145">F650+1/12</f>
        <v>1924.5416666666181</v>
      </c>
      <c r="G651" s="21">
        <f>G645*6/12+G657*6/12</f>
        <v>3.96</v>
      </c>
      <c r="H651" s="4">
        <f t="shared" si="141"/>
        <v>166.7059456140351</v>
      </c>
      <c r="I651" s="4">
        <f t="shared" si="142"/>
        <v>10.000510602339181</v>
      </c>
      <c r="J651" s="30">
        <f t="shared" ref="J651:J714" si="146">J650*((H651+(I651/12))/H650)</f>
        <v>2793.4803140793456</v>
      </c>
      <c r="K651" s="4">
        <f t="shared" si="143"/>
        <v>17.55304685380117</v>
      </c>
      <c r="L651" s="30">
        <f t="shared" si="144"/>
        <v>294.13522509708105</v>
      </c>
      <c r="M651" s="14">
        <f t="shared" si="135"/>
        <v>8.3777121399718339</v>
      </c>
      <c r="N651" s="6"/>
      <c r="O651" s="7">
        <f t="shared" si="136"/>
        <v>12.071823287457518</v>
      </c>
      <c r="P651" s="7"/>
      <c r="Q651" s="43">
        <f t="shared" si="137"/>
        <v>0.13487887811364768</v>
      </c>
      <c r="R651" s="21">
        <f t="shared" ref="R651:R714" si="147">((G651/G652+G651/1200+((1+G652/1200)^(-119))*(1-G651/G652)))</f>
        <v>1.0046660948096857</v>
      </c>
      <c r="S651" s="21">
        <f t="shared" ref="S651:S714" si="148">S650*R650*E650/E651</f>
        <v>6.7432459809649723</v>
      </c>
      <c r="T651" s="36">
        <f t="shared" si="138"/>
        <v>8.6960988830152797E-2</v>
      </c>
      <c r="U651" s="36">
        <f t="shared" si="139"/>
        <v>6.9619791761140082E-2</v>
      </c>
      <c r="V651" s="36">
        <f t="shared" si="140"/>
        <v>1.7341197069012715E-2</v>
      </c>
      <c r="Y651" s="34"/>
      <c r="Z651" s="34"/>
    </row>
    <row r="652" spans="1:26" x14ac:dyDescent="0.2">
      <c r="A652" s="1">
        <v>1924.08</v>
      </c>
      <c r="B652" s="58">
        <v>9.34</v>
      </c>
      <c r="C652" s="4">
        <v>0.54330000000000001</v>
      </c>
      <c r="D652" s="11">
        <v>0.94669999999999999</v>
      </c>
      <c r="E652" s="11">
        <v>17</v>
      </c>
      <c r="F652" s="4">
        <f t="shared" si="145"/>
        <v>1924.6249999999513</v>
      </c>
      <c r="G652" s="21">
        <f>G645*5/12+G657*7/12</f>
        <v>3.9433333333333329</v>
      </c>
      <c r="H652" s="4">
        <f t="shared" si="141"/>
        <v>173.44325058823532</v>
      </c>
      <c r="I652" s="4">
        <f t="shared" si="142"/>
        <v>10.089049041176473</v>
      </c>
      <c r="J652" s="30">
        <f t="shared" si="146"/>
        <v>2920.4653398848914</v>
      </c>
      <c r="K652" s="4">
        <f t="shared" si="143"/>
        <v>17.580163311764711</v>
      </c>
      <c r="L652" s="30">
        <f t="shared" si="144"/>
        <v>296.01761640996006</v>
      </c>
      <c r="M652" s="14">
        <f t="shared" si="135"/>
        <v>8.7174183085483286</v>
      </c>
      <c r="N652" s="6"/>
      <c r="O652" s="7">
        <f t="shared" si="136"/>
        <v>12.559042780803466</v>
      </c>
      <c r="P652" s="7"/>
      <c r="Q652" s="43">
        <f t="shared" si="137"/>
        <v>0.12768930742272613</v>
      </c>
      <c r="R652" s="21">
        <f t="shared" si="147"/>
        <v>1.0046532681523594</v>
      </c>
      <c r="S652" s="21">
        <f t="shared" si="148"/>
        <v>6.8145618448962297</v>
      </c>
      <c r="T652" s="36">
        <f t="shared" si="138"/>
        <v>7.8275524532663177E-2</v>
      </c>
      <c r="U652" s="36">
        <f t="shared" si="139"/>
        <v>6.9009742832124354E-2</v>
      </c>
      <c r="V652" s="36">
        <f t="shared" si="140"/>
        <v>9.2657817005388221E-3</v>
      </c>
      <c r="Y652" s="34"/>
      <c r="Z652" s="34"/>
    </row>
    <row r="653" spans="1:26" x14ac:dyDescent="0.2">
      <c r="A653" s="1">
        <v>1924.09</v>
      </c>
      <c r="B653" s="58">
        <v>9.25</v>
      </c>
      <c r="C653" s="4">
        <v>0.54500000000000004</v>
      </c>
      <c r="D653" s="11">
        <v>0.9425</v>
      </c>
      <c r="E653" s="11">
        <v>17.100000000000001</v>
      </c>
      <c r="F653" s="4">
        <f t="shared" si="145"/>
        <v>1924.7083333332846</v>
      </c>
      <c r="G653" s="21">
        <f>G645*4/12+G657*8/12</f>
        <v>3.9266666666666667</v>
      </c>
      <c r="H653" s="4">
        <f t="shared" si="141"/>
        <v>170.76744152046786</v>
      </c>
      <c r="I653" s="4">
        <f t="shared" si="142"/>
        <v>10.061433040935674</v>
      </c>
      <c r="J653" s="30">
        <f t="shared" si="146"/>
        <v>2889.5276388507077</v>
      </c>
      <c r="K653" s="4">
        <f t="shared" si="143"/>
        <v>17.39981769005848</v>
      </c>
      <c r="L653" s="30">
        <f t="shared" si="144"/>
        <v>294.41943779640991</v>
      </c>
      <c r="M653" s="14">
        <f t="shared" si="135"/>
        <v>8.5816703752090504</v>
      </c>
      <c r="N653" s="6"/>
      <c r="O653" s="7">
        <f t="shared" si="136"/>
        <v>12.362730876100683</v>
      </c>
      <c r="P653" s="7"/>
      <c r="Q653" s="43">
        <f t="shared" si="137"/>
        <v>0.13028797514421844</v>
      </c>
      <c r="R653" s="21">
        <f t="shared" si="147"/>
        <v>1.0046404426428017</v>
      </c>
      <c r="S653" s="21">
        <f t="shared" si="148"/>
        <v>6.8062351511417116</v>
      </c>
      <c r="T653" s="36">
        <f t="shared" si="138"/>
        <v>7.5642651751946177E-2</v>
      </c>
      <c r="U653" s="36">
        <f t="shared" si="139"/>
        <v>6.8069763845179265E-2</v>
      </c>
      <c r="V653" s="36">
        <f t="shared" si="140"/>
        <v>7.5728879067669119E-3</v>
      </c>
      <c r="Y653" s="34"/>
      <c r="Z653" s="34"/>
    </row>
    <row r="654" spans="1:26" x14ac:dyDescent="0.2">
      <c r="A654" s="1">
        <v>1924.1</v>
      </c>
      <c r="B654" s="58">
        <v>9.1300000000000008</v>
      </c>
      <c r="C654" s="4">
        <v>0.54669999999999996</v>
      </c>
      <c r="D654" s="11">
        <v>0.93830000000000002</v>
      </c>
      <c r="E654" s="11">
        <v>17.2</v>
      </c>
      <c r="F654" s="4">
        <f t="shared" si="145"/>
        <v>1924.7916666666179</v>
      </c>
      <c r="G654" s="21">
        <f>G645*3/12+G657*9/12</f>
        <v>3.91</v>
      </c>
      <c r="H654" s="4">
        <f t="shared" si="141"/>
        <v>167.57212616279077</v>
      </c>
      <c r="I654" s="4">
        <f t="shared" si="142"/>
        <v>10.034138156976747</v>
      </c>
      <c r="J654" s="30">
        <f t="shared" si="146"/>
        <v>2849.6090687838887</v>
      </c>
      <c r="K654" s="4">
        <f t="shared" si="143"/>
        <v>17.221569110465122</v>
      </c>
      <c r="L654" s="30">
        <f t="shared" si="144"/>
        <v>292.85741393646464</v>
      </c>
      <c r="M654" s="14">
        <f t="shared" si="135"/>
        <v>8.4194910358724222</v>
      </c>
      <c r="N654" s="6"/>
      <c r="O654" s="7">
        <f t="shared" si="136"/>
        <v>12.130082536261682</v>
      </c>
      <c r="P654" s="7"/>
      <c r="Q654" s="43">
        <f t="shared" si="137"/>
        <v>0.13435201723474421</v>
      </c>
      <c r="R654" s="21">
        <f t="shared" si="147"/>
        <v>1.0046276182824381</v>
      </c>
      <c r="S654" s="21">
        <f t="shared" si="148"/>
        <v>6.7980643327939259</v>
      </c>
      <c r="T654" s="36">
        <f t="shared" si="138"/>
        <v>7.9231455131178574E-2</v>
      </c>
      <c r="U654" s="36">
        <f t="shared" si="139"/>
        <v>6.9497356889955952E-2</v>
      </c>
      <c r="V654" s="36">
        <f t="shared" si="140"/>
        <v>9.7340982412226218E-3</v>
      </c>
      <c r="Y654" s="34"/>
      <c r="Z654" s="34"/>
    </row>
    <row r="655" spans="1:26" x14ac:dyDescent="0.2">
      <c r="A655" s="1">
        <v>1924.11</v>
      </c>
      <c r="B655" s="58">
        <v>9.64</v>
      </c>
      <c r="C655" s="4">
        <v>0.54830000000000001</v>
      </c>
      <c r="D655" s="11">
        <v>0.93420000000000003</v>
      </c>
      <c r="E655" s="11">
        <v>17.2</v>
      </c>
      <c r="F655" s="4">
        <f t="shared" si="145"/>
        <v>1924.8749999999511</v>
      </c>
      <c r="G655" s="21">
        <f>G645*2/12+G657*10/12</f>
        <v>3.8933333333333335</v>
      </c>
      <c r="H655" s="4">
        <f t="shared" si="141"/>
        <v>176.93267209302331</v>
      </c>
      <c r="I655" s="4">
        <f t="shared" si="142"/>
        <v>10.063504575581398</v>
      </c>
      <c r="J655" s="30">
        <f t="shared" si="146"/>
        <v>3023.0487196908948</v>
      </c>
      <c r="K655" s="4">
        <f t="shared" si="143"/>
        <v>17.146317662790704</v>
      </c>
      <c r="L655" s="30">
        <f t="shared" si="144"/>
        <v>292.95976285635209</v>
      </c>
      <c r="M655" s="14">
        <f t="shared" si="135"/>
        <v>8.888327361250969</v>
      </c>
      <c r="N655" s="6"/>
      <c r="O655" s="7">
        <f t="shared" si="136"/>
        <v>12.803950814956565</v>
      </c>
      <c r="P655" s="7"/>
      <c r="Q655" s="43">
        <f t="shared" si="137"/>
        <v>0.12721517587619616</v>
      </c>
      <c r="R655" s="21">
        <f t="shared" si="147"/>
        <v>1.004614795072696</v>
      </c>
      <c r="S655" s="21">
        <f t="shared" si="148"/>
        <v>6.8295231795855535</v>
      </c>
      <c r="T655" s="36">
        <f t="shared" si="138"/>
        <v>7.6270500110678929E-2</v>
      </c>
      <c r="U655" s="36">
        <f t="shared" si="139"/>
        <v>6.9512243898488091E-2</v>
      </c>
      <c r="V655" s="36">
        <f t="shared" si="140"/>
        <v>6.7582562121908385E-3</v>
      </c>
      <c r="Y655" s="34"/>
      <c r="Z655" s="34"/>
    </row>
    <row r="656" spans="1:26" x14ac:dyDescent="0.2">
      <c r="A656" s="1">
        <v>1924.12</v>
      </c>
      <c r="B656" s="58">
        <v>10.16</v>
      </c>
      <c r="C656" s="4">
        <v>0.55000000000000004</v>
      </c>
      <c r="D656" s="11">
        <v>0.93</v>
      </c>
      <c r="E656" s="11">
        <v>17.3</v>
      </c>
      <c r="F656" s="4">
        <f t="shared" si="145"/>
        <v>1924.9583333332844</v>
      </c>
      <c r="G656" s="21">
        <f>G645*1/12+G657*11/12</f>
        <v>3.8766666666666669</v>
      </c>
      <c r="H656" s="4">
        <f t="shared" si="141"/>
        <v>185.39885780346825</v>
      </c>
      <c r="I656" s="4">
        <f t="shared" si="142"/>
        <v>10.036355491329482</v>
      </c>
      <c r="J656" s="30">
        <f t="shared" si="146"/>
        <v>3181.990861400272</v>
      </c>
      <c r="K656" s="4">
        <f t="shared" si="143"/>
        <v>16.970564739884395</v>
      </c>
      <c r="L656" s="30">
        <f t="shared" si="144"/>
        <v>291.26491152581229</v>
      </c>
      <c r="M656" s="14">
        <f t="shared" si="135"/>
        <v>9.310639680416374</v>
      </c>
      <c r="N656" s="6"/>
      <c r="O656" s="7">
        <f t="shared" si="136"/>
        <v>13.408391594348094</v>
      </c>
      <c r="P656" s="7"/>
      <c r="Q656" s="43">
        <f t="shared" si="137"/>
        <v>0.12392891919221902</v>
      </c>
      <c r="R656" s="21">
        <f t="shared" si="147"/>
        <v>1.0046019730150058</v>
      </c>
      <c r="S656" s="21">
        <f t="shared" si="148"/>
        <v>6.8213808385815815</v>
      </c>
      <c r="T656" s="36">
        <f t="shared" si="138"/>
        <v>7.2696321943440223E-2</v>
      </c>
      <c r="U656" s="36">
        <f t="shared" si="139"/>
        <v>7.0942531993489544E-2</v>
      </c>
      <c r="V656" s="36">
        <f t="shared" si="140"/>
        <v>1.7537899499506793E-3</v>
      </c>
      <c r="Y656" s="34"/>
      <c r="Z656" s="34"/>
    </row>
    <row r="657" spans="1:26" x14ac:dyDescent="0.2">
      <c r="A657" s="1">
        <v>1925.01</v>
      </c>
      <c r="B657" s="58">
        <v>10.58</v>
      </c>
      <c r="C657" s="4">
        <v>0.55420000000000003</v>
      </c>
      <c r="D657" s="11">
        <v>0.95669999999999999</v>
      </c>
      <c r="E657" s="11">
        <v>17.3</v>
      </c>
      <c r="F657" s="4">
        <f t="shared" si="145"/>
        <v>1925.0416666666176</v>
      </c>
      <c r="G657" s="21">
        <v>3.86</v>
      </c>
      <c r="H657" s="4">
        <f t="shared" si="141"/>
        <v>193.06298381502893</v>
      </c>
      <c r="I657" s="4">
        <f t="shared" si="142"/>
        <v>10.112996751445088</v>
      </c>
      <c r="J657" s="30">
        <f t="shared" si="146"/>
        <v>3327.9939230541872</v>
      </c>
      <c r="K657" s="4">
        <f t="shared" si="143"/>
        <v>17.457784179190757</v>
      </c>
      <c r="L657" s="30">
        <f t="shared" si="144"/>
        <v>300.9349514353442</v>
      </c>
      <c r="M657" s="14">
        <f t="shared" si="135"/>
        <v>9.6926188522549914</v>
      </c>
      <c r="N657" s="6"/>
      <c r="O657" s="7">
        <f t="shared" si="136"/>
        <v>13.95306569548138</v>
      </c>
      <c r="P657" s="7"/>
      <c r="Q657" s="43">
        <f t="shared" si="137"/>
        <v>0.11986287085323867</v>
      </c>
      <c r="R657" s="21">
        <f t="shared" si="147"/>
        <v>1.0044518074010109</v>
      </c>
      <c r="S657" s="21">
        <f t="shared" si="148"/>
        <v>6.8527726491258116</v>
      </c>
      <c r="T657" s="36">
        <f t="shared" si="138"/>
        <v>6.6744815695120474E-2</v>
      </c>
      <c r="U657" s="36">
        <f t="shared" si="139"/>
        <v>6.937049498737724E-2</v>
      </c>
      <c r="V657" s="36">
        <f t="shared" si="140"/>
        <v>-2.6256792922567662E-3</v>
      </c>
      <c r="Y657" s="34"/>
      <c r="Z657" s="34"/>
    </row>
    <row r="658" spans="1:26" x14ac:dyDescent="0.2">
      <c r="A658" s="1">
        <v>1925.02</v>
      </c>
      <c r="B658" s="58">
        <v>10.67</v>
      </c>
      <c r="C658" s="4">
        <v>0.55830000000000002</v>
      </c>
      <c r="D658" s="11">
        <v>0.98329999999999995</v>
      </c>
      <c r="E658" s="11">
        <v>17.2</v>
      </c>
      <c r="F658" s="4">
        <f t="shared" si="145"/>
        <v>1925.1249999999509</v>
      </c>
      <c r="G658" s="21">
        <f>G657*11/12+G669*1/12</f>
        <v>3.8450000000000002</v>
      </c>
      <c r="H658" s="4">
        <f t="shared" si="141"/>
        <v>195.8373040697675</v>
      </c>
      <c r="I658" s="4">
        <f t="shared" si="142"/>
        <v>10.247044691860468</v>
      </c>
      <c r="J658" s="30">
        <f t="shared" si="146"/>
        <v>3390.5370505960582</v>
      </c>
      <c r="K658" s="4">
        <f t="shared" si="143"/>
        <v>18.047499633720932</v>
      </c>
      <c r="L658" s="30">
        <f t="shared" si="144"/>
        <v>312.45689614349607</v>
      </c>
      <c r="M658" s="14">
        <f t="shared" si="135"/>
        <v>9.8308047228195719</v>
      </c>
      <c r="N658" s="6"/>
      <c r="O658" s="7">
        <f t="shared" si="136"/>
        <v>14.14390248463595</v>
      </c>
      <c r="P658" s="7"/>
      <c r="Q658" s="43">
        <f t="shared" si="137"/>
        <v>0.11900102849113875</v>
      </c>
      <c r="R658" s="21">
        <f t="shared" si="147"/>
        <v>1.0044401732636803</v>
      </c>
      <c r="S658" s="21">
        <f t="shared" si="148"/>
        <v>6.9232989421524191</v>
      </c>
      <c r="T658" s="36">
        <f t="shared" si="138"/>
        <v>6.1161034514012336E-2</v>
      </c>
      <c r="U658" s="36">
        <f t="shared" si="139"/>
        <v>6.7849285998279107E-2</v>
      </c>
      <c r="V658" s="36">
        <f t="shared" si="140"/>
        <v>-6.6882514842667717E-3</v>
      </c>
      <c r="Y658" s="34"/>
      <c r="Z658" s="34"/>
    </row>
    <row r="659" spans="1:26" x14ac:dyDescent="0.2">
      <c r="A659" s="1">
        <v>1925.03</v>
      </c>
      <c r="B659" s="58">
        <v>10.39</v>
      </c>
      <c r="C659" s="4">
        <v>0.5625</v>
      </c>
      <c r="D659" s="11">
        <v>1.01</v>
      </c>
      <c r="E659" s="11">
        <v>17.3</v>
      </c>
      <c r="F659" s="4">
        <f t="shared" si="145"/>
        <v>1925.2083333332841</v>
      </c>
      <c r="G659" s="21">
        <f>G657*10/12+G669*2/12</f>
        <v>3.83</v>
      </c>
      <c r="H659" s="4">
        <f t="shared" si="141"/>
        <v>189.5958791907515</v>
      </c>
      <c r="I659" s="4">
        <f t="shared" si="142"/>
        <v>10.264454479768789</v>
      </c>
      <c r="J659" s="30">
        <f t="shared" si="146"/>
        <v>3297.2881437066999</v>
      </c>
      <c r="K659" s="4">
        <f t="shared" si="143"/>
        <v>18.430398265895956</v>
      </c>
      <c r="L659" s="30">
        <f t="shared" si="144"/>
        <v>320.52560395993902</v>
      </c>
      <c r="M659" s="14">
        <f t="shared" si="135"/>
        <v>9.5185375388100262</v>
      </c>
      <c r="N659" s="6"/>
      <c r="O659" s="7">
        <f t="shared" si="136"/>
        <v>13.685923349947961</v>
      </c>
      <c r="P659" s="7"/>
      <c r="Q659" s="43">
        <f t="shared" si="137"/>
        <v>0.12416250134532489</v>
      </c>
      <c r="R659" s="21">
        <f t="shared" si="147"/>
        <v>1.0044285399691208</v>
      </c>
      <c r="S659" s="21">
        <f t="shared" si="148"/>
        <v>6.9138428283817035</v>
      </c>
      <c r="T659" s="36">
        <f t="shared" si="138"/>
        <v>5.7639446446891673E-2</v>
      </c>
      <c r="U659" s="36">
        <f t="shared" si="139"/>
        <v>6.8349938960863721E-2</v>
      </c>
      <c r="V659" s="36">
        <f t="shared" si="140"/>
        <v>-1.0710492513972047E-2</v>
      </c>
      <c r="Y659" s="34"/>
      <c r="Z659" s="34"/>
    </row>
    <row r="660" spans="1:26" x14ac:dyDescent="0.2">
      <c r="A660" s="1">
        <v>1925.04</v>
      </c>
      <c r="B660" s="58">
        <v>10.28</v>
      </c>
      <c r="C660" s="4">
        <v>0.56669999999999998</v>
      </c>
      <c r="D660" s="11">
        <v>1.0369999999999999</v>
      </c>
      <c r="E660" s="11">
        <v>17.2</v>
      </c>
      <c r="F660" s="4">
        <f t="shared" si="145"/>
        <v>1925.2916666666174</v>
      </c>
      <c r="G660" s="21">
        <f>G657*9/12+G669*3/12</f>
        <v>3.8149999999999999</v>
      </c>
      <c r="H660" s="4">
        <f t="shared" si="141"/>
        <v>188.67923953488375</v>
      </c>
      <c r="I660" s="4">
        <f t="shared" si="142"/>
        <v>10.401218389534886</v>
      </c>
      <c r="J660" s="30">
        <f t="shared" si="146"/>
        <v>3296.4208223085789</v>
      </c>
      <c r="K660" s="4">
        <f t="shared" si="143"/>
        <v>19.033110058139538</v>
      </c>
      <c r="L660" s="30">
        <f t="shared" si="144"/>
        <v>332.52805376789848</v>
      </c>
      <c r="M660" s="14">
        <f t="shared" si="135"/>
        <v>9.4765667879030655</v>
      </c>
      <c r="N660" s="6"/>
      <c r="O660" s="7">
        <f t="shared" si="136"/>
        <v>13.615545452014167</v>
      </c>
      <c r="P660" s="7"/>
      <c r="Q660" s="43">
        <f t="shared" si="137"/>
        <v>0.12310340370448433</v>
      </c>
      <c r="R660" s="21">
        <f t="shared" si="147"/>
        <v>1.0044169075182756</v>
      </c>
      <c r="S660" s="21">
        <f t="shared" si="148"/>
        <v>6.9848358312786178</v>
      </c>
      <c r="T660" s="36">
        <f t="shared" si="138"/>
        <v>6.4998290855300622E-2</v>
      </c>
      <c r="U660" s="36">
        <f t="shared" si="139"/>
        <v>6.6836389105776162E-2</v>
      </c>
      <c r="V660" s="36">
        <f t="shared" si="140"/>
        <v>-1.8380982504755394E-3</v>
      </c>
      <c r="Y660" s="34"/>
      <c r="Z660" s="34"/>
    </row>
    <row r="661" spans="1:26" x14ac:dyDescent="0.2">
      <c r="A661" s="1">
        <v>1925.05</v>
      </c>
      <c r="B661" s="58">
        <v>10.61</v>
      </c>
      <c r="C661" s="4">
        <v>0.57079999999999997</v>
      </c>
      <c r="D661" s="11">
        <v>1.0629999999999999</v>
      </c>
      <c r="E661" s="11">
        <v>17.3</v>
      </c>
      <c r="F661" s="4">
        <f t="shared" si="145"/>
        <v>1925.3749999999507</v>
      </c>
      <c r="G661" s="21">
        <f>G657*8/12+G669*4/12</f>
        <v>3.8</v>
      </c>
      <c r="H661" s="4">
        <f t="shared" si="141"/>
        <v>193.61042138728325</v>
      </c>
      <c r="I661" s="4">
        <f t="shared" si="142"/>
        <v>10.415912208092488</v>
      </c>
      <c r="J661" s="30">
        <f t="shared" si="146"/>
        <v>3397.738379773506</v>
      </c>
      <c r="K661" s="4">
        <f t="shared" si="143"/>
        <v>19.397537976878613</v>
      </c>
      <c r="L661" s="30">
        <f t="shared" si="144"/>
        <v>340.41431646552655</v>
      </c>
      <c r="M661" s="14">
        <f t="shared" si="135"/>
        <v>9.729007694021325</v>
      </c>
      <c r="N661" s="6"/>
      <c r="O661" s="7">
        <f t="shared" si="136"/>
        <v>13.963817337114961</v>
      </c>
      <c r="P661" s="7"/>
      <c r="Q661" s="43">
        <f t="shared" si="137"/>
        <v>0.12007698527266286</v>
      </c>
      <c r="R661" s="21">
        <f t="shared" si="147"/>
        <v>1.0044052759120881</v>
      </c>
      <c r="S661" s="21">
        <f t="shared" si="148"/>
        <v>6.9751340999434834</v>
      </c>
      <c r="T661" s="36">
        <f t="shared" si="138"/>
        <v>7.0242150417554106E-2</v>
      </c>
      <c r="U661" s="36">
        <f t="shared" si="139"/>
        <v>6.7337090545177558E-2</v>
      </c>
      <c r="V661" s="36">
        <f t="shared" si="140"/>
        <v>2.9050598723765475E-3</v>
      </c>
      <c r="Y661" s="34"/>
      <c r="Z661" s="34"/>
    </row>
    <row r="662" spans="1:26" x14ac:dyDescent="0.2">
      <c r="A662" s="1">
        <v>1925.06</v>
      </c>
      <c r="B662" s="58">
        <v>10.8</v>
      </c>
      <c r="C662" s="4">
        <v>0.57499999999999996</v>
      </c>
      <c r="D662" s="11">
        <v>1.0900000000000001</v>
      </c>
      <c r="E662" s="11">
        <v>17.5</v>
      </c>
      <c r="F662" s="4">
        <f t="shared" si="145"/>
        <v>1925.4583333332839</v>
      </c>
      <c r="G662" s="21">
        <f>G657*7/12+G669*5/12</f>
        <v>3.7850000000000001</v>
      </c>
      <c r="H662" s="4">
        <f t="shared" si="141"/>
        <v>194.82521142857149</v>
      </c>
      <c r="I662" s="4">
        <f t="shared" si="142"/>
        <v>10.372638571428572</v>
      </c>
      <c r="J662" s="30">
        <f t="shared" si="146"/>
        <v>3434.2265917397699</v>
      </c>
      <c r="K662" s="4">
        <f t="shared" si="143"/>
        <v>19.662914857142862</v>
      </c>
      <c r="L662" s="30">
        <f t="shared" si="144"/>
        <v>346.60249861077301</v>
      </c>
      <c r="M662" s="14">
        <f t="shared" si="135"/>
        <v>9.7963861804506056</v>
      </c>
      <c r="N662" s="6"/>
      <c r="O662" s="7">
        <f t="shared" si="136"/>
        <v>14.043411328040765</v>
      </c>
      <c r="P662" s="7"/>
      <c r="Q662" s="43">
        <f t="shared" si="137"/>
        <v>0.12073372793126166</v>
      </c>
      <c r="R662" s="21">
        <f t="shared" si="147"/>
        <v>1.0043936451515041</v>
      </c>
      <c r="S662" s="21">
        <f t="shared" si="148"/>
        <v>6.9257945017183768</v>
      </c>
      <c r="T662" s="36">
        <f t="shared" si="138"/>
        <v>7.4258158038316147E-2</v>
      </c>
      <c r="U662" s="36">
        <f t="shared" si="139"/>
        <v>6.922417579358453E-2</v>
      </c>
      <c r="V662" s="36">
        <f t="shared" si="140"/>
        <v>5.0339822447316163E-3</v>
      </c>
      <c r="Y662" s="34"/>
      <c r="Z662" s="34"/>
    </row>
    <row r="663" spans="1:26" x14ac:dyDescent="0.2">
      <c r="A663" s="1">
        <v>1925.07</v>
      </c>
      <c r="B663" s="58">
        <v>11.1</v>
      </c>
      <c r="C663" s="4">
        <v>0.57920000000000005</v>
      </c>
      <c r="D663" s="11">
        <v>1.117</v>
      </c>
      <c r="E663" s="11">
        <v>17.7</v>
      </c>
      <c r="F663" s="4">
        <f t="shared" si="145"/>
        <v>1925.5416666666172</v>
      </c>
      <c r="G663" s="21">
        <f>G657*6/12+G669*6/12</f>
        <v>3.77</v>
      </c>
      <c r="H663" s="4">
        <f t="shared" si="141"/>
        <v>197.97445762711871</v>
      </c>
      <c r="I663" s="4">
        <f t="shared" si="142"/>
        <v>10.330342870056501</v>
      </c>
      <c r="J663" s="30">
        <f t="shared" si="146"/>
        <v>3504.9136439279832</v>
      </c>
      <c r="K663" s="4">
        <f t="shared" si="143"/>
        <v>19.922294519774017</v>
      </c>
      <c r="L663" s="30">
        <f t="shared" si="144"/>
        <v>352.70167029437454</v>
      </c>
      <c r="M663" s="14">
        <f t="shared" si="135"/>
        <v>9.9639938917877959</v>
      </c>
      <c r="N663" s="6"/>
      <c r="O663" s="7">
        <f t="shared" si="136"/>
        <v>14.263012384495752</v>
      </c>
      <c r="P663" s="7"/>
      <c r="Q663" s="43">
        <f t="shared" si="137"/>
        <v>0.12036790116256758</v>
      </c>
      <c r="R663" s="21">
        <f t="shared" si="147"/>
        <v>1.0043820152374694</v>
      </c>
      <c r="S663" s="21">
        <f t="shared" si="148"/>
        <v>6.8776225841890053</v>
      </c>
      <c r="T663" s="36">
        <f t="shared" si="138"/>
        <v>7.7928607588556575E-2</v>
      </c>
      <c r="U663" s="36">
        <f t="shared" si="139"/>
        <v>7.0322166402230879E-2</v>
      </c>
      <c r="V663" s="36">
        <f t="shared" si="140"/>
        <v>7.6064411863256964E-3</v>
      </c>
      <c r="Y663" s="34"/>
      <c r="Z663" s="34"/>
    </row>
    <row r="664" spans="1:26" x14ac:dyDescent="0.2">
      <c r="A664" s="1">
        <v>1925.08</v>
      </c>
      <c r="B664" s="58">
        <v>11.25</v>
      </c>
      <c r="C664" s="4">
        <v>0.58330000000000004</v>
      </c>
      <c r="D664" s="11">
        <v>1.143</v>
      </c>
      <c r="E664" s="11">
        <v>17.7</v>
      </c>
      <c r="F664" s="4">
        <f t="shared" si="145"/>
        <v>1925.6249999999504</v>
      </c>
      <c r="G664" s="21">
        <f>G657*5/12+G669*7/12</f>
        <v>3.7550000000000003</v>
      </c>
      <c r="H664" s="4">
        <f t="shared" si="141"/>
        <v>200.64978813559327</v>
      </c>
      <c r="I664" s="4">
        <f t="shared" si="142"/>
        <v>10.403468570621474</v>
      </c>
      <c r="J664" s="30">
        <f t="shared" si="146"/>
        <v>3567.6258112521086</v>
      </c>
      <c r="K664" s="4">
        <f t="shared" si="143"/>
        <v>20.386018474576275</v>
      </c>
      <c r="L664" s="30">
        <f t="shared" si="144"/>
        <v>362.47078242321425</v>
      </c>
      <c r="M664" s="14">
        <f t="shared" si="135"/>
        <v>10.110918458488937</v>
      </c>
      <c r="N664" s="6"/>
      <c r="O664" s="7">
        <f t="shared" si="136"/>
        <v>14.449940451105393</v>
      </c>
      <c r="P664" s="7"/>
      <c r="Q664" s="43">
        <f t="shared" si="137"/>
        <v>0.11905952231040806</v>
      </c>
      <c r="R664" s="21">
        <f t="shared" si="147"/>
        <v>1.0043703861709314</v>
      </c>
      <c r="S664" s="21">
        <f t="shared" si="148"/>
        <v>6.9077604311504848</v>
      </c>
      <c r="T664" s="36">
        <f t="shared" si="138"/>
        <v>8.3429645200274072E-2</v>
      </c>
      <c r="U664" s="36">
        <f t="shared" si="139"/>
        <v>7.020470103126053E-2</v>
      </c>
      <c r="V664" s="36">
        <f t="shared" si="140"/>
        <v>1.3224944169013542E-2</v>
      </c>
      <c r="Y664" s="34"/>
      <c r="Z664" s="34"/>
    </row>
    <row r="665" spans="1:26" x14ac:dyDescent="0.2">
      <c r="A665" s="1">
        <v>1925.09</v>
      </c>
      <c r="B665" s="58">
        <v>11.51</v>
      </c>
      <c r="C665" s="4">
        <v>0.58750000000000002</v>
      </c>
      <c r="D665" s="11">
        <v>1.17</v>
      </c>
      <c r="E665" s="11">
        <v>17.7</v>
      </c>
      <c r="F665" s="4">
        <f t="shared" si="145"/>
        <v>1925.7083333332837</v>
      </c>
      <c r="G665" s="21">
        <f>G657*4/12+G669*8/12</f>
        <v>3.74</v>
      </c>
      <c r="H665" s="4">
        <f t="shared" si="141"/>
        <v>205.28702768361589</v>
      </c>
      <c r="I665" s="4">
        <f t="shared" si="142"/>
        <v>10.478377824858761</v>
      </c>
      <c r="J665" s="30">
        <f t="shared" si="146"/>
        <v>3665.6033867722363</v>
      </c>
      <c r="K665" s="4">
        <f t="shared" si="143"/>
        <v>20.867577966101699</v>
      </c>
      <c r="L665" s="30">
        <f t="shared" si="144"/>
        <v>372.61129127050526</v>
      </c>
      <c r="M665" s="14">
        <f t="shared" si="135"/>
        <v>10.359247611348501</v>
      </c>
      <c r="N665" s="6"/>
      <c r="O665" s="7">
        <f t="shared" si="136"/>
        <v>14.777258376991169</v>
      </c>
      <c r="P665" s="7"/>
      <c r="Q665" s="43">
        <f t="shared" si="137"/>
        <v>0.11683864606599491</v>
      </c>
      <c r="R665" s="21">
        <f t="shared" si="147"/>
        <v>1.0043587579528388</v>
      </c>
      <c r="S665" s="21">
        <f t="shared" si="148"/>
        <v>6.9379500118108925</v>
      </c>
      <c r="T665" s="36">
        <f t="shared" si="138"/>
        <v>8.3099150693536794E-2</v>
      </c>
      <c r="U665" s="36">
        <f t="shared" si="139"/>
        <v>7.0087510734673231E-2</v>
      </c>
      <c r="V665" s="36">
        <f t="shared" si="140"/>
        <v>1.3011639958863563E-2</v>
      </c>
      <c r="Y665" s="34"/>
      <c r="Z665" s="34"/>
    </row>
    <row r="666" spans="1:26" x14ac:dyDescent="0.2">
      <c r="A666" s="1">
        <v>1925.1</v>
      </c>
      <c r="B666" s="58">
        <v>11.89</v>
      </c>
      <c r="C666" s="4">
        <v>0.5917</v>
      </c>
      <c r="D666" s="11">
        <v>1.1970000000000001</v>
      </c>
      <c r="E666" s="11">
        <v>17.7</v>
      </c>
      <c r="F666" s="4">
        <f t="shared" si="145"/>
        <v>1925.7916666666169</v>
      </c>
      <c r="G666" s="21">
        <f>G657*3/12+G669*9/12</f>
        <v>3.7250000000000001</v>
      </c>
      <c r="H666" s="4">
        <f t="shared" si="141"/>
        <v>212.06453163841815</v>
      </c>
      <c r="I666" s="4">
        <f t="shared" si="142"/>
        <v>10.553287079096048</v>
      </c>
      <c r="J666" s="30">
        <f t="shared" si="146"/>
        <v>3802.3257221880672</v>
      </c>
      <c r="K666" s="4">
        <f t="shared" si="143"/>
        <v>21.349137457627126</v>
      </c>
      <c r="L666" s="30">
        <f t="shared" si="144"/>
        <v>382.79090743979117</v>
      </c>
      <c r="M666" s="14">
        <f t="shared" si="135"/>
        <v>10.718495997022924</v>
      </c>
      <c r="N666" s="6"/>
      <c r="O666" s="7">
        <f t="shared" si="136"/>
        <v>15.256796100151355</v>
      </c>
      <c r="P666" s="7"/>
      <c r="Q666" s="43">
        <f t="shared" si="137"/>
        <v>0.11271163979524521</v>
      </c>
      <c r="R666" s="21">
        <f t="shared" si="147"/>
        <v>1.0043471305841412</v>
      </c>
      <c r="S666" s="21">
        <f t="shared" si="148"/>
        <v>6.9681908566012716</v>
      </c>
      <c r="T666" s="36">
        <f t="shared" si="138"/>
        <v>8.2327386844403216E-2</v>
      </c>
      <c r="U666" s="36">
        <f t="shared" si="139"/>
        <v>6.9970595385996814E-2</v>
      </c>
      <c r="V666" s="36">
        <f t="shared" si="140"/>
        <v>1.2356791458406402E-2</v>
      </c>
      <c r="Y666" s="34"/>
      <c r="Z666" s="34"/>
    </row>
    <row r="667" spans="1:26" x14ac:dyDescent="0.2">
      <c r="A667" s="1">
        <v>1925.11</v>
      </c>
      <c r="B667" s="58">
        <v>12.26</v>
      </c>
      <c r="C667" s="4">
        <v>0.5958</v>
      </c>
      <c r="D667" s="11">
        <v>1.2230000000000001</v>
      </c>
      <c r="E667" s="11">
        <v>18</v>
      </c>
      <c r="F667" s="4">
        <f t="shared" si="145"/>
        <v>1925.8749999999502</v>
      </c>
      <c r="G667" s="21">
        <f>G657*2/12+G669*10/12</f>
        <v>3.71</v>
      </c>
      <c r="H667" s="4">
        <f t="shared" si="141"/>
        <v>215.0192855555556</v>
      </c>
      <c r="I667" s="4">
        <f t="shared" si="142"/>
        <v>10.449305900000002</v>
      </c>
      <c r="J667" s="30">
        <f t="shared" si="146"/>
        <v>3870.9176208884328</v>
      </c>
      <c r="K667" s="4">
        <f t="shared" si="143"/>
        <v>21.449313722222229</v>
      </c>
      <c r="L667" s="30">
        <f t="shared" si="144"/>
        <v>386.14455549319359</v>
      </c>
      <c r="M667" s="14">
        <f t="shared" si="135"/>
        <v>10.886317440307932</v>
      </c>
      <c r="N667" s="6"/>
      <c r="O667" s="7">
        <f t="shared" si="136"/>
        <v>15.458345172036244</v>
      </c>
      <c r="P667" s="7"/>
      <c r="Q667" s="43">
        <f t="shared" si="137"/>
        <v>0.11216870688545683</v>
      </c>
      <c r="R667" s="21">
        <f t="shared" si="147"/>
        <v>1.0043355040657889</v>
      </c>
      <c r="S667" s="21">
        <f t="shared" si="148"/>
        <v>6.8818411173202998</v>
      </c>
      <c r="T667" s="36">
        <f t="shared" si="138"/>
        <v>8.966737817501147E-2</v>
      </c>
      <c r="U667" s="36">
        <f t="shared" si="139"/>
        <v>7.0874478450491996E-2</v>
      </c>
      <c r="V667" s="36">
        <f t="shared" si="140"/>
        <v>1.8792899724519474E-2</v>
      </c>
      <c r="Y667" s="34"/>
      <c r="Z667" s="34"/>
    </row>
    <row r="668" spans="1:26" x14ac:dyDescent="0.2">
      <c r="A668" s="1">
        <v>1925.12</v>
      </c>
      <c r="B668" s="58">
        <v>12.46</v>
      </c>
      <c r="C668" s="4">
        <v>0.6</v>
      </c>
      <c r="D668" s="11">
        <v>1.25</v>
      </c>
      <c r="E668" s="11">
        <v>17.899999999999999</v>
      </c>
      <c r="F668" s="4">
        <f t="shared" si="145"/>
        <v>1925.9583333332835</v>
      </c>
      <c r="G668" s="21">
        <f>G657*1/12+G669*11/12</f>
        <v>3.6950000000000003</v>
      </c>
      <c r="H668" s="4">
        <f t="shared" si="141"/>
        <v>219.74776201117328</v>
      </c>
      <c r="I668" s="4">
        <f t="shared" si="142"/>
        <v>10.581754189944139</v>
      </c>
      <c r="J668" s="30">
        <f t="shared" si="146"/>
        <v>3971.9177133780086</v>
      </c>
      <c r="K668" s="4">
        <f t="shared" si="143"/>
        <v>22.045321229050288</v>
      </c>
      <c r="L668" s="30">
        <f t="shared" si="144"/>
        <v>398.46686530678249</v>
      </c>
      <c r="M668" s="14">
        <f t="shared" si="135"/>
        <v>11.147365239137249</v>
      </c>
      <c r="N668" s="6"/>
      <c r="O668" s="7">
        <f t="shared" si="136"/>
        <v>15.78886697424738</v>
      </c>
      <c r="P668" s="7"/>
      <c r="Q668" s="43">
        <f t="shared" si="137"/>
        <v>0.1095786521554224</v>
      </c>
      <c r="R668" s="21">
        <f t="shared" si="147"/>
        <v>1.0043238783987345</v>
      </c>
      <c r="S668" s="21">
        <f t="shared" si="148"/>
        <v>6.9502900901878215</v>
      </c>
      <c r="T668" s="36">
        <f t="shared" si="138"/>
        <v>8.7190293496408611E-2</v>
      </c>
      <c r="U668" s="36">
        <f t="shared" si="139"/>
        <v>7.0161643644488958E-2</v>
      </c>
      <c r="V668" s="36">
        <f t="shared" si="140"/>
        <v>1.7028649851919653E-2</v>
      </c>
      <c r="Y668" s="34"/>
      <c r="Z668" s="34"/>
    </row>
    <row r="669" spans="1:26" x14ac:dyDescent="0.2">
      <c r="A669" s="1">
        <v>1926.01</v>
      </c>
      <c r="B669" s="58">
        <v>12.65</v>
      </c>
      <c r="C669" s="4">
        <v>0.60750000000000004</v>
      </c>
      <c r="D669" s="11">
        <v>1.2490000000000001</v>
      </c>
      <c r="E669" s="11">
        <v>17.899999999999999</v>
      </c>
      <c r="F669" s="4">
        <f t="shared" si="145"/>
        <v>1926.0416666666167</v>
      </c>
      <c r="G669" s="21">
        <v>3.68</v>
      </c>
      <c r="H669" s="4">
        <f t="shared" si="141"/>
        <v>223.09865083798888</v>
      </c>
      <c r="I669" s="4">
        <f t="shared" si="142"/>
        <v>10.71402611731844</v>
      </c>
      <c r="J669" s="30">
        <f t="shared" si="146"/>
        <v>4048.6225849495636</v>
      </c>
      <c r="K669" s="4">
        <f t="shared" si="143"/>
        <v>22.02768497206705</v>
      </c>
      <c r="L669" s="30">
        <f t="shared" si="144"/>
        <v>399.74147103573176</v>
      </c>
      <c r="M669" s="14">
        <f t="shared" si="135"/>
        <v>11.340966188506233</v>
      </c>
      <c r="N669" s="6"/>
      <c r="O669" s="7">
        <f t="shared" si="136"/>
        <v>16.018850836070293</v>
      </c>
      <c r="P669" s="7"/>
      <c r="Q669" s="43">
        <f t="shared" si="137"/>
        <v>0.10717666605596021</v>
      </c>
      <c r="R669" s="21">
        <f t="shared" si="147"/>
        <v>1.0054209127544818</v>
      </c>
      <c r="S669" s="21">
        <f t="shared" si="148"/>
        <v>6.9803422993737234</v>
      </c>
      <c r="T669" s="36">
        <f t="shared" si="138"/>
        <v>9.1277021951106985E-2</v>
      </c>
      <c r="U669" s="36">
        <f t="shared" si="139"/>
        <v>7.0045506362641285E-2</v>
      </c>
      <c r="V669" s="36">
        <f t="shared" si="140"/>
        <v>2.1231515588465699E-2</v>
      </c>
      <c r="Y669" s="34"/>
      <c r="Z669" s="34"/>
    </row>
    <row r="670" spans="1:26" x14ac:dyDescent="0.2">
      <c r="A670" s="1">
        <v>1926.02</v>
      </c>
      <c r="B670" s="58">
        <v>12.67</v>
      </c>
      <c r="C670" s="4">
        <v>0.61499999999999999</v>
      </c>
      <c r="D670" s="11">
        <v>1.248</v>
      </c>
      <c r="E670" s="11">
        <v>17.899999999999999</v>
      </c>
      <c r="F670" s="4">
        <f t="shared" si="145"/>
        <v>1926.12499999995</v>
      </c>
      <c r="G670" s="21">
        <f>G669*11/12+G681*1/12</f>
        <v>3.6516666666666668</v>
      </c>
      <c r="H670" s="4">
        <f t="shared" si="141"/>
        <v>223.4513759776537</v>
      </c>
      <c r="I670" s="4">
        <f t="shared" si="142"/>
        <v>10.846298044692741</v>
      </c>
      <c r="J670" s="30">
        <f t="shared" si="146"/>
        <v>4071.4260916039239</v>
      </c>
      <c r="K670" s="4">
        <f t="shared" si="143"/>
        <v>22.010048715083808</v>
      </c>
      <c r="L670" s="30">
        <f t="shared" si="144"/>
        <v>401.03707674204401</v>
      </c>
      <c r="M670" s="14">
        <f t="shared" si="135"/>
        <v>11.389435672748011</v>
      </c>
      <c r="N670" s="6"/>
      <c r="O670" s="7">
        <f t="shared" si="136"/>
        <v>16.041273315196619</v>
      </c>
      <c r="P670" s="7"/>
      <c r="Q670" s="43">
        <f t="shared" si="137"/>
        <v>0.10708475333291059</v>
      </c>
      <c r="R670" s="21">
        <f t="shared" si="147"/>
        <v>1.0054004313264016</v>
      </c>
      <c r="S670" s="21">
        <f t="shared" si="148"/>
        <v>7.0181821259750468</v>
      </c>
      <c r="T670" s="36">
        <f t="shared" si="138"/>
        <v>9.7077355087881401E-2</v>
      </c>
      <c r="U670" s="36">
        <f t="shared" si="139"/>
        <v>6.967985956692857E-2</v>
      </c>
      <c r="V670" s="36">
        <f t="shared" si="140"/>
        <v>2.739749552095283E-2</v>
      </c>
      <c r="Y670" s="34"/>
      <c r="Z670" s="34"/>
    </row>
    <row r="671" spans="1:26" x14ac:dyDescent="0.2">
      <c r="A671" s="1">
        <v>1926.03</v>
      </c>
      <c r="B671" s="58">
        <v>11.81</v>
      </c>
      <c r="C671" s="4">
        <v>0.62250000000000005</v>
      </c>
      <c r="D671" s="11">
        <v>1.248</v>
      </c>
      <c r="E671" s="11">
        <v>17.8</v>
      </c>
      <c r="F671" s="4">
        <f t="shared" si="145"/>
        <v>1926.2083333332832</v>
      </c>
      <c r="G671" s="21">
        <f>G669*10/12+G681*2/12</f>
        <v>3.6233333333333335</v>
      </c>
      <c r="H671" s="4">
        <f t="shared" si="141"/>
        <v>209.45433089887646</v>
      </c>
      <c r="I671" s="4">
        <f t="shared" si="142"/>
        <v>11.040247331460677</v>
      </c>
      <c r="J671" s="30">
        <f t="shared" si="146"/>
        <v>3833.1543943011575</v>
      </c>
      <c r="K671" s="4">
        <f t="shared" si="143"/>
        <v>22.133700674157311</v>
      </c>
      <c r="L671" s="30">
        <f t="shared" si="144"/>
        <v>405.06153125214604</v>
      </c>
      <c r="M671" s="14">
        <f t="shared" si="135"/>
        <v>10.712352062732487</v>
      </c>
      <c r="N671" s="6"/>
      <c r="O671" s="7">
        <f t="shared" si="136"/>
        <v>15.046869401752982</v>
      </c>
      <c r="P671" s="7"/>
      <c r="Q671" s="43">
        <f t="shared" si="137"/>
        <v>0.1113169891624648</v>
      </c>
      <c r="R671" s="21">
        <f t="shared" si="147"/>
        <v>1.0053799556662915</v>
      </c>
      <c r="S671" s="21">
        <f t="shared" si="148"/>
        <v>7.0957242542038035</v>
      </c>
      <c r="T671" s="36">
        <f t="shared" si="138"/>
        <v>0.10715725991272818</v>
      </c>
      <c r="U671" s="36">
        <f t="shared" si="139"/>
        <v>6.9495385832488932E-2</v>
      </c>
      <c r="V671" s="36">
        <f t="shared" si="140"/>
        <v>3.7661874080239244E-2</v>
      </c>
      <c r="Y671" s="34"/>
      <c r="Z671" s="34"/>
    </row>
    <row r="672" spans="1:26" x14ac:dyDescent="0.2">
      <c r="A672" s="1">
        <v>1926.04</v>
      </c>
      <c r="B672" s="58">
        <v>11.48</v>
      </c>
      <c r="C672" s="4">
        <v>0.63</v>
      </c>
      <c r="D672" s="11">
        <v>1.2470000000000001</v>
      </c>
      <c r="E672" s="11">
        <v>17.899999999999999</v>
      </c>
      <c r="F672" s="4">
        <f t="shared" si="145"/>
        <v>1926.2916666666165</v>
      </c>
      <c r="G672" s="21">
        <f>G669*9/12+G681*3/12</f>
        <v>3.5950000000000002</v>
      </c>
      <c r="H672" s="4">
        <f t="shared" si="141"/>
        <v>202.46423016759783</v>
      </c>
      <c r="I672" s="4">
        <f t="shared" si="142"/>
        <v>11.110841899441343</v>
      </c>
      <c r="J672" s="30">
        <f t="shared" si="146"/>
        <v>3722.1755274648895</v>
      </c>
      <c r="K672" s="4">
        <f t="shared" si="143"/>
        <v>21.992412458100567</v>
      </c>
      <c r="L672" s="30">
        <f t="shared" si="144"/>
        <v>404.31645320110778</v>
      </c>
      <c r="M672" s="14">
        <f t="shared" si="135"/>
        <v>10.39558768595473</v>
      </c>
      <c r="N672" s="6"/>
      <c r="O672" s="7">
        <f t="shared" si="136"/>
        <v>14.5623667282574</v>
      </c>
      <c r="P672" s="7"/>
      <c r="Q672" s="43">
        <f t="shared" si="137"/>
        <v>0.11403621939591532</v>
      </c>
      <c r="R672" s="21">
        <f t="shared" si="147"/>
        <v>1.0053594857863619</v>
      </c>
      <c r="S672" s="21">
        <f t="shared" si="148"/>
        <v>7.0940447521110261</v>
      </c>
      <c r="T672" s="36">
        <f t="shared" si="138"/>
        <v>0.11088512929981298</v>
      </c>
      <c r="U672" s="36">
        <f t="shared" si="139"/>
        <v>6.9733856888830381E-2</v>
      </c>
      <c r="V672" s="36">
        <f t="shared" si="140"/>
        <v>4.1151272410982598E-2</v>
      </c>
      <c r="Y672" s="34"/>
      <c r="Z672" s="34"/>
    </row>
    <row r="673" spans="1:26" x14ac:dyDescent="0.2">
      <c r="A673" s="1">
        <v>1926.05</v>
      </c>
      <c r="B673" s="58">
        <v>11.56</v>
      </c>
      <c r="C673" s="4">
        <v>0.63749999999999996</v>
      </c>
      <c r="D673" s="11">
        <v>1.246</v>
      </c>
      <c r="E673" s="11">
        <v>17.8</v>
      </c>
      <c r="F673" s="4">
        <f t="shared" si="145"/>
        <v>1926.3749999999498</v>
      </c>
      <c r="G673" s="21">
        <f>G669*8/12+G681*4/12</f>
        <v>3.5666666666666669</v>
      </c>
      <c r="H673" s="4">
        <f t="shared" si="141"/>
        <v>205.02049662921354</v>
      </c>
      <c r="I673" s="4">
        <f t="shared" si="142"/>
        <v>11.306277387640451</v>
      </c>
      <c r="J673" s="30">
        <f t="shared" si="146"/>
        <v>3786.4924105224195</v>
      </c>
      <c r="K673" s="4">
        <f t="shared" si="143"/>
        <v>22.098230000000004</v>
      </c>
      <c r="L673" s="30">
        <f t="shared" si="144"/>
        <v>408.12885324489048</v>
      </c>
      <c r="M673" s="14">
        <f t="shared" si="135"/>
        <v>10.575158463806096</v>
      </c>
      <c r="N673" s="6"/>
      <c r="O673" s="7">
        <f t="shared" si="136"/>
        <v>14.771860041900311</v>
      </c>
      <c r="P673" s="7"/>
      <c r="Q673" s="43">
        <f t="shared" si="137"/>
        <v>0.11110746549615293</v>
      </c>
      <c r="R673" s="21">
        <f t="shared" si="147"/>
        <v>1.0053390216988511</v>
      </c>
      <c r="S673" s="21">
        <f t="shared" si="148"/>
        <v>7.1721329660610822</v>
      </c>
      <c r="T673" s="36">
        <f t="shared" si="138"/>
        <v>0.10329769326495741</v>
      </c>
      <c r="U673" s="36">
        <f t="shared" si="139"/>
        <v>6.8776601827087447E-2</v>
      </c>
      <c r="V673" s="36">
        <f t="shared" si="140"/>
        <v>3.4521091437869966E-2</v>
      </c>
      <c r="Y673" s="34"/>
      <c r="Z673" s="34"/>
    </row>
    <row r="674" spans="1:26" x14ac:dyDescent="0.2">
      <c r="A674" s="1">
        <v>1926.06</v>
      </c>
      <c r="B674" s="58">
        <v>12.11</v>
      </c>
      <c r="C674" s="4">
        <v>0.64500000000000002</v>
      </c>
      <c r="D674" s="11">
        <v>1.2450000000000001</v>
      </c>
      <c r="E674" s="11">
        <v>17.7</v>
      </c>
      <c r="F674" s="4">
        <f t="shared" si="145"/>
        <v>1926.458333333283</v>
      </c>
      <c r="G674" s="21">
        <f>G669*7/12+G681*5/12</f>
        <v>3.5383333333333336</v>
      </c>
      <c r="H674" s="4">
        <f t="shared" si="141"/>
        <v>215.98834971751418</v>
      </c>
      <c r="I674" s="4">
        <f t="shared" si="142"/>
        <v>11.503921186440682</v>
      </c>
      <c r="J674" s="30">
        <f t="shared" si="146"/>
        <v>4006.7613709907491</v>
      </c>
      <c r="K674" s="4">
        <f t="shared" si="143"/>
        <v>22.205243220338989</v>
      </c>
      <c r="L674" s="30">
        <f t="shared" si="144"/>
        <v>411.92550841316955</v>
      </c>
      <c r="M674" s="14">
        <f t="shared" si="135"/>
        <v>11.197979740229957</v>
      </c>
      <c r="N674" s="6"/>
      <c r="O674" s="7">
        <f t="shared" si="136"/>
        <v>15.591949753085149</v>
      </c>
      <c r="P674" s="7"/>
      <c r="Q674" s="43">
        <f t="shared" si="137"/>
        <v>0.10456095641367762</v>
      </c>
      <c r="R674" s="21">
        <f t="shared" si="147"/>
        <v>1.0053185634160247</v>
      </c>
      <c r="S674" s="21">
        <f t="shared" si="148"/>
        <v>7.2511620047893741</v>
      </c>
      <c r="T674" s="36">
        <f t="shared" si="138"/>
        <v>0.10120351831446617</v>
      </c>
      <c r="U674" s="36">
        <f t="shared" si="139"/>
        <v>6.7042914557499333E-2</v>
      </c>
      <c r="V674" s="36">
        <f t="shared" si="140"/>
        <v>3.4160603756966834E-2</v>
      </c>
      <c r="Y674" s="34"/>
      <c r="Z674" s="34"/>
    </row>
    <row r="675" spans="1:26" x14ac:dyDescent="0.2">
      <c r="A675" s="1">
        <v>1926.07</v>
      </c>
      <c r="B675" s="58">
        <v>12.62</v>
      </c>
      <c r="C675" s="4">
        <v>0.65249999999999997</v>
      </c>
      <c r="D675" s="11">
        <v>1.244</v>
      </c>
      <c r="E675" s="11">
        <v>17.5</v>
      </c>
      <c r="F675" s="4">
        <f t="shared" si="145"/>
        <v>1926.5416666666163</v>
      </c>
      <c r="G675" s="21">
        <f>G669*6/12+G681*6/12</f>
        <v>3.51</v>
      </c>
      <c r="H675" s="4">
        <f t="shared" si="141"/>
        <v>227.65686742857147</v>
      </c>
      <c r="I675" s="4">
        <f t="shared" si="142"/>
        <v>11.770689857142859</v>
      </c>
      <c r="J675" s="30">
        <f t="shared" si="146"/>
        <v>4241.4182936448296</v>
      </c>
      <c r="K675" s="4">
        <f t="shared" si="143"/>
        <v>22.440978057142861</v>
      </c>
      <c r="L675" s="30">
        <f t="shared" si="144"/>
        <v>418.09226286007669</v>
      </c>
      <c r="M675" s="14">
        <f t="shared" si="135"/>
        <v>11.869694058481276</v>
      </c>
      <c r="N675" s="6"/>
      <c r="O675" s="7">
        <f t="shared" si="136"/>
        <v>16.469124743360346</v>
      </c>
      <c r="P675" s="7"/>
      <c r="Q675" s="43">
        <f t="shared" si="137"/>
        <v>9.8597390299536375E-2</v>
      </c>
      <c r="R675" s="21">
        <f t="shared" si="147"/>
        <v>1.0052981109501766</v>
      </c>
      <c r="S675" s="21">
        <f t="shared" si="148"/>
        <v>7.3730389442631621</v>
      </c>
      <c r="T675" s="36">
        <f t="shared" si="138"/>
        <v>0.10081264835027293</v>
      </c>
      <c r="U675" s="36">
        <f t="shared" si="139"/>
        <v>6.4709778589431721E-2</v>
      </c>
      <c r="V675" s="36">
        <f t="shared" si="140"/>
        <v>3.6102869760841205E-2</v>
      </c>
      <c r="Y675" s="34"/>
      <c r="Z675" s="34"/>
    </row>
    <row r="676" spans="1:26" x14ac:dyDescent="0.2">
      <c r="A676" s="1">
        <v>1926.08</v>
      </c>
      <c r="B676" s="58">
        <v>13.12</v>
      </c>
      <c r="C676" s="4">
        <v>0.66</v>
      </c>
      <c r="D676" s="11">
        <v>1.2430000000000001</v>
      </c>
      <c r="E676" s="11">
        <v>17.399999999999999</v>
      </c>
      <c r="F676" s="4">
        <f t="shared" si="145"/>
        <v>1926.6249999999495</v>
      </c>
      <c r="G676" s="21">
        <f>G669*5/12+G681*7/12</f>
        <v>3.4816666666666665</v>
      </c>
      <c r="H676" s="4">
        <f t="shared" si="141"/>
        <v>238.03676321839089</v>
      </c>
      <c r="I676" s="4">
        <f t="shared" si="142"/>
        <v>11.974410344827589</v>
      </c>
      <c r="J676" s="30">
        <f t="shared" si="146"/>
        <v>4453.3945631295246</v>
      </c>
      <c r="K676" s="4">
        <f t="shared" si="143"/>
        <v>22.551806149425296</v>
      </c>
      <c r="L676" s="30">
        <f t="shared" si="144"/>
        <v>421.91840258917682</v>
      </c>
      <c r="M676" s="14">
        <f t="shared" si="135"/>
        <v>12.488808219521875</v>
      </c>
      <c r="N676" s="6"/>
      <c r="O676" s="7">
        <f t="shared" si="136"/>
        <v>17.260693795594296</v>
      </c>
      <c r="P676" s="7"/>
      <c r="Q676" s="43">
        <f t="shared" si="137"/>
        <v>9.3136770867251029E-2</v>
      </c>
      <c r="R676" s="21">
        <f t="shared" si="147"/>
        <v>1.0052776643136292</v>
      </c>
      <c r="S676" s="21">
        <f t="shared" si="148"/>
        <v>7.4547004106909336</v>
      </c>
      <c r="T676" s="36">
        <f t="shared" si="138"/>
        <v>9.7173107482416698E-2</v>
      </c>
      <c r="U676" s="36">
        <f t="shared" si="139"/>
        <v>6.2988249465290247E-2</v>
      </c>
      <c r="V676" s="36">
        <f t="shared" si="140"/>
        <v>3.4184858017126452E-2</v>
      </c>
      <c r="Y676" s="34"/>
      <c r="Z676" s="34"/>
    </row>
    <row r="677" spans="1:26" x14ac:dyDescent="0.2">
      <c r="A677" s="1">
        <v>1926.09</v>
      </c>
      <c r="B677" s="58">
        <v>13.32</v>
      </c>
      <c r="C677" s="4">
        <v>0.66749999999999998</v>
      </c>
      <c r="D677" s="11">
        <v>1.242</v>
      </c>
      <c r="E677" s="11">
        <v>17.5</v>
      </c>
      <c r="F677" s="4">
        <f t="shared" si="145"/>
        <v>1926.7083333332828</v>
      </c>
      <c r="G677" s="21">
        <f>G669*4/12+G681*8/12</f>
        <v>3.4533333333333331</v>
      </c>
      <c r="H677" s="4">
        <f t="shared" si="141"/>
        <v>240.28442742857152</v>
      </c>
      <c r="I677" s="4">
        <f t="shared" si="142"/>
        <v>12.041280428571431</v>
      </c>
      <c r="J677" s="30">
        <f t="shared" si="146"/>
        <v>4514.218991159375</v>
      </c>
      <c r="K677" s="4">
        <f t="shared" si="143"/>
        <v>22.404899314285721</v>
      </c>
      <c r="L677" s="30">
        <f t="shared" si="144"/>
        <v>420.92041944594166</v>
      </c>
      <c r="M677" s="14">
        <f t="shared" si="135"/>
        <v>12.692614823344716</v>
      </c>
      <c r="N677" s="6"/>
      <c r="O677" s="7">
        <f t="shared" si="136"/>
        <v>17.470213778374848</v>
      </c>
      <c r="P677" s="7"/>
      <c r="Q677" s="43">
        <f t="shared" si="137"/>
        <v>9.0830411840195371E-2</v>
      </c>
      <c r="R677" s="21">
        <f t="shared" si="147"/>
        <v>1.0052572235187336</v>
      </c>
      <c r="S677" s="21">
        <f t="shared" si="148"/>
        <v>7.4512207094914205</v>
      </c>
      <c r="T677" s="36">
        <f t="shared" si="138"/>
        <v>9.7269107033777225E-2</v>
      </c>
      <c r="U677" s="36">
        <f t="shared" si="139"/>
        <v>6.3250861066933117E-2</v>
      </c>
      <c r="V677" s="36">
        <f t="shared" si="140"/>
        <v>3.4018245966844107E-2</v>
      </c>
      <c r="Y677" s="34"/>
      <c r="Z677" s="34"/>
    </row>
    <row r="678" spans="1:26" x14ac:dyDescent="0.2">
      <c r="A678" s="1">
        <v>1926.1</v>
      </c>
      <c r="B678" s="58">
        <v>13.02</v>
      </c>
      <c r="C678" s="4">
        <v>0.67500000000000004</v>
      </c>
      <c r="D678" s="11">
        <v>1.242</v>
      </c>
      <c r="E678" s="11">
        <v>17.600000000000001</v>
      </c>
      <c r="F678" s="4">
        <f t="shared" si="145"/>
        <v>1926.791666666616</v>
      </c>
      <c r="G678" s="21">
        <f>G669*3/12+G681*9/12</f>
        <v>3.4249999999999998</v>
      </c>
      <c r="H678" s="4">
        <f t="shared" si="141"/>
        <v>233.53811250000001</v>
      </c>
      <c r="I678" s="4">
        <f t="shared" si="142"/>
        <v>12.107390625000003</v>
      </c>
      <c r="J678" s="30">
        <f t="shared" si="146"/>
        <v>4406.4312101380601</v>
      </c>
      <c r="K678" s="4">
        <f t="shared" si="143"/>
        <v>22.277598750000003</v>
      </c>
      <c r="L678" s="30">
        <f t="shared" si="144"/>
        <v>420.33698640487489</v>
      </c>
      <c r="M678" s="14">
        <f t="shared" si="135"/>
        <v>12.426517521583344</v>
      </c>
      <c r="N678" s="6"/>
      <c r="O678" s="7">
        <f t="shared" si="136"/>
        <v>17.033811722274976</v>
      </c>
      <c r="P678" s="7"/>
      <c r="Q678" s="43">
        <f t="shared" si="137"/>
        <v>9.1529018787589289E-2</v>
      </c>
      <c r="R678" s="21">
        <f t="shared" si="147"/>
        <v>1.0052367885778679</v>
      </c>
      <c r="S678" s="21">
        <f t="shared" si="148"/>
        <v>7.4478343885994933</v>
      </c>
      <c r="T678" s="36">
        <f t="shared" si="138"/>
        <v>0.10590168770457797</v>
      </c>
      <c r="U678" s="36">
        <f t="shared" si="139"/>
        <v>6.3512451184954077E-2</v>
      </c>
      <c r="V678" s="36">
        <f t="shared" si="140"/>
        <v>4.2389236519623896E-2</v>
      </c>
      <c r="Y678" s="34"/>
      <c r="Z678" s="34"/>
    </row>
    <row r="679" spans="1:26" x14ac:dyDescent="0.2">
      <c r="A679" s="1">
        <v>1926.11</v>
      </c>
      <c r="B679" s="58">
        <v>13.19</v>
      </c>
      <c r="C679" s="4">
        <v>0.6825</v>
      </c>
      <c r="D679" s="11">
        <v>1.2410000000000001</v>
      </c>
      <c r="E679" s="11">
        <v>17.7</v>
      </c>
      <c r="F679" s="4">
        <f t="shared" si="145"/>
        <v>1926.8749999999493</v>
      </c>
      <c r="G679" s="21">
        <f>G669*2/12+G681*10/12</f>
        <v>3.3966666666666665</v>
      </c>
      <c r="H679" s="4">
        <f t="shared" si="141"/>
        <v>235.2507293785311</v>
      </c>
      <c r="I679" s="4">
        <f t="shared" si="142"/>
        <v>12.172753813559325</v>
      </c>
      <c r="J679" s="30">
        <f t="shared" si="146"/>
        <v>4457.8848902064537</v>
      </c>
      <c r="K679" s="4">
        <f t="shared" si="143"/>
        <v>22.133901073446335</v>
      </c>
      <c r="L679" s="30">
        <f t="shared" si="144"/>
        <v>419.42647071616454</v>
      </c>
      <c r="M679" s="14">
        <f t="shared" si="135"/>
        <v>12.61525121234448</v>
      </c>
      <c r="N679" s="6"/>
      <c r="O679" s="7">
        <f t="shared" si="136"/>
        <v>17.219085274376599</v>
      </c>
      <c r="P679" s="7"/>
      <c r="Q679" s="43">
        <f t="shared" si="137"/>
        <v>8.9367477165152615E-2</v>
      </c>
      <c r="R679" s="21">
        <f t="shared" si="147"/>
        <v>1.0052163595034402</v>
      </c>
      <c r="S679" s="21">
        <f t="shared" si="148"/>
        <v>7.4445386078383011</v>
      </c>
      <c r="T679" s="36">
        <f t="shared" si="138"/>
        <v>0.10801736537684681</v>
      </c>
      <c r="U679" s="36">
        <f t="shared" si="139"/>
        <v>6.377305781836129E-2</v>
      </c>
      <c r="V679" s="36">
        <f t="shared" si="140"/>
        <v>4.4244307558485518E-2</v>
      </c>
      <c r="Y679" s="34"/>
      <c r="Z679" s="34"/>
    </row>
    <row r="680" spans="1:26" x14ac:dyDescent="0.2">
      <c r="A680" s="1">
        <v>1926.12</v>
      </c>
      <c r="B680" s="58">
        <v>13.49</v>
      </c>
      <c r="C680" s="4">
        <v>0.69</v>
      </c>
      <c r="D680" s="11">
        <v>1.24</v>
      </c>
      <c r="E680" s="11">
        <v>17.7</v>
      </c>
      <c r="F680" s="4">
        <f t="shared" si="145"/>
        <v>1926.9583333332826</v>
      </c>
      <c r="G680" s="21">
        <f>G669*1/12+G681*11/12</f>
        <v>3.3683333333333327</v>
      </c>
      <c r="H680" s="4">
        <f t="shared" si="141"/>
        <v>240.60139039548031</v>
      </c>
      <c r="I680" s="4">
        <f t="shared" si="142"/>
        <v>12.306520338983054</v>
      </c>
      <c r="J680" s="30">
        <f t="shared" si="146"/>
        <v>4578.7108074353264</v>
      </c>
      <c r="K680" s="4">
        <f t="shared" si="143"/>
        <v>22.116065536723173</v>
      </c>
      <c r="L680" s="30">
        <f t="shared" si="144"/>
        <v>420.8748258873095</v>
      </c>
      <c r="M680" s="14">
        <f t="shared" si="135"/>
        <v>13.009052728993128</v>
      </c>
      <c r="N680" s="6"/>
      <c r="O680" s="7">
        <f t="shared" si="136"/>
        <v>17.67784190354477</v>
      </c>
      <c r="P680" s="7"/>
      <c r="Q680" s="43">
        <f t="shared" si="137"/>
        <v>8.634766050322909E-2</v>
      </c>
      <c r="R680" s="21">
        <f t="shared" si="147"/>
        <v>1.0051959363078855</v>
      </c>
      <c r="S680" s="21">
        <f t="shared" si="148"/>
        <v>7.483371997554026</v>
      </c>
      <c r="T680" s="36">
        <f t="shared" si="138"/>
        <v>0.1035208278604256</v>
      </c>
      <c r="U680" s="36">
        <f t="shared" si="139"/>
        <v>6.3433430531809165E-2</v>
      </c>
      <c r="V680" s="36">
        <f t="shared" si="140"/>
        <v>4.0087397328616436E-2</v>
      </c>
      <c r="Y680" s="34"/>
      <c r="Z680" s="34"/>
    </row>
    <row r="681" spans="1:26" x14ac:dyDescent="0.2">
      <c r="A681" s="1">
        <v>1927.01</v>
      </c>
      <c r="B681" s="58">
        <v>13.4</v>
      </c>
      <c r="C681" s="4">
        <v>0.69669999999999999</v>
      </c>
      <c r="D681" s="11">
        <v>1.2290000000000001</v>
      </c>
      <c r="E681" s="11">
        <v>17.5</v>
      </c>
      <c r="F681" s="4">
        <f t="shared" si="145"/>
        <v>1927.0416666666158</v>
      </c>
      <c r="G681" s="21">
        <v>3.34</v>
      </c>
      <c r="H681" s="4">
        <f t="shared" si="141"/>
        <v>241.7275771428572</v>
      </c>
      <c r="I681" s="4">
        <f t="shared" si="142"/>
        <v>12.568030074285717</v>
      </c>
      <c r="J681" s="30">
        <f t="shared" si="146"/>
        <v>4620.0735416343632</v>
      </c>
      <c r="K681" s="4">
        <f t="shared" si="143"/>
        <v>22.170387485714294</v>
      </c>
      <c r="L681" s="30">
        <f t="shared" si="144"/>
        <v>423.7365957215398</v>
      </c>
      <c r="M681" s="14">
        <f t="shared" si="135"/>
        <v>13.185930628677792</v>
      </c>
      <c r="N681" s="6"/>
      <c r="O681" s="7">
        <f t="shared" si="136"/>
        <v>17.836264453737641</v>
      </c>
      <c r="P681" s="7"/>
      <c r="Q681" s="43">
        <f t="shared" si="137"/>
        <v>8.3521082543100103E-2</v>
      </c>
      <c r="R681" s="21">
        <f t="shared" si="147"/>
        <v>1.0028536005602389</v>
      </c>
      <c r="S681" s="21">
        <f t="shared" si="148"/>
        <v>7.6082237517852054</v>
      </c>
      <c r="T681" s="36">
        <f t="shared" si="138"/>
        <v>0.10550186110804316</v>
      </c>
      <c r="U681" s="36">
        <f t="shared" si="139"/>
        <v>6.1133377478449047E-2</v>
      </c>
      <c r="V681" s="36">
        <f t="shared" si="140"/>
        <v>4.4368483629594113E-2</v>
      </c>
      <c r="Y681" s="34"/>
      <c r="Z681" s="34"/>
    </row>
    <row r="682" spans="1:26" x14ac:dyDescent="0.2">
      <c r="A682" s="1">
        <v>1927.02</v>
      </c>
      <c r="B682" s="58">
        <v>13.66</v>
      </c>
      <c r="C682" s="4">
        <v>0.70330000000000004</v>
      </c>
      <c r="D682" s="11">
        <v>1.218</v>
      </c>
      <c r="E682" s="11">
        <v>17.399999999999999</v>
      </c>
      <c r="F682" s="4">
        <f t="shared" si="145"/>
        <v>1927.1249999999491</v>
      </c>
      <c r="G682" s="21">
        <f>G681*11/12+G693*1/12</f>
        <v>3.339166666666666</v>
      </c>
      <c r="H682" s="4">
        <f t="shared" si="141"/>
        <v>247.8340080459771</v>
      </c>
      <c r="I682" s="4">
        <f t="shared" si="142"/>
        <v>12.760004235632188</v>
      </c>
      <c r="J682" s="30">
        <f t="shared" si="146"/>
        <v>4757.1073053069367</v>
      </c>
      <c r="K682" s="4">
        <f t="shared" si="143"/>
        <v>22.098230000000004</v>
      </c>
      <c r="L682" s="30">
        <f t="shared" si="144"/>
        <v>424.16959720818801</v>
      </c>
      <c r="M682" s="14">
        <f t="shared" si="135"/>
        <v>13.633966132216212</v>
      </c>
      <c r="N682" s="6"/>
      <c r="O682" s="7">
        <f t="shared" si="136"/>
        <v>18.358019636037486</v>
      </c>
      <c r="P682" s="7"/>
      <c r="Q682" s="43">
        <f t="shared" si="137"/>
        <v>7.7809844861314176E-2</v>
      </c>
      <c r="R682" s="21">
        <f t="shared" si="147"/>
        <v>1.0028529088762781</v>
      </c>
      <c r="S682" s="21">
        <f t="shared" si="148"/>
        <v>7.6737847821005838</v>
      </c>
      <c r="T682" s="36">
        <f t="shared" si="138"/>
        <v>0.10586716757743009</v>
      </c>
      <c r="U682" s="36">
        <f t="shared" si="139"/>
        <v>6.0551898984331887E-2</v>
      </c>
      <c r="V682" s="36">
        <f t="shared" si="140"/>
        <v>4.5315268593098201E-2</v>
      </c>
      <c r="Y682" s="34"/>
      <c r="Z682" s="34"/>
    </row>
    <row r="683" spans="1:26" x14ac:dyDescent="0.2">
      <c r="A683" s="1">
        <v>1927.03</v>
      </c>
      <c r="B683" s="58">
        <v>13.87</v>
      </c>
      <c r="C683" s="4">
        <v>0.71</v>
      </c>
      <c r="D683" s="11">
        <v>1.208</v>
      </c>
      <c r="E683" s="11">
        <v>17.3</v>
      </c>
      <c r="F683" s="4">
        <f t="shared" si="145"/>
        <v>1927.2083333332823</v>
      </c>
      <c r="G683" s="21">
        <f>G681*10/12+G693*2/12</f>
        <v>3.3383333333333334</v>
      </c>
      <c r="H683" s="4">
        <f t="shared" si="141"/>
        <v>253.09863757225438</v>
      </c>
      <c r="I683" s="4">
        <f t="shared" si="142"/>
        <v>12.956022543352603</v>
      </c>
      <c r="J683" s="30">
        <f t="shared" si="146"/>
        <v>4878.8844049923355</v>
      </c>
      <c r="K683" s="4">
        <f t="shared" si="143"/>
        <v>22.04348624277457</v>
      </c>
      <c r="L683" s="30">
        <f t="shared" si="144"/>
        <v>424.92374630358626</v>
      </c>
      <c r="M683" s="14">
        <f t="shared" si="135"/>
        <v>14.033257507604487</v>
      </c>
      <c r="N683" s="6"/>
      <c r="O683" s="7">
        <f t="shared" si="136"/>
        <v>18.811934763187686</v>
      </c>
      <c r="P683" s="7"/>
      <c r="Q683" s="43">
        <f t="shared" si="137"/>
        <v>7.5133224962694617E-2</v>
      </c>
      <c r="R683" s="21">
        <f t="shared" si="147"/>
        <v>1.002852217192467</v>
      </c>
      <c r="S683" s="21">
        <f t="shared" si="148"/>
        <v>7.7401610751600858</v>
      </c>
      <c r="T683" s="36">
        <f t="shared" si="138"/>
        <v>0.1025545418595506</v>
      </c>
      <c r="U683" s="36">
        <f t="shared" si="139"/>
        <v>5.9217643081540539E-2</v>
      </c>
      <c r="V683" s="36">
        <f t="shared" si="140"/>
        <v>4.3336898778010058E-2</v>
      </c>
      <c r="Y683" s="34"/>
      <c r="Z683" s="34"/>
    </row>
    <row r="684" spans="1:26" x14ac:dyDescent="0.2">
      <c r="A684" s="1">
        <v>1927.04</v>
      </c>
      <c r="B684" s="58">
        <v>14.21</v>
      </c>
      <c r="C684" s="4">
        <v>0.7167</v>
      </c>
      <c r="D684" s="11">
        <v>1.1970000000000001</v>
      </c>
      <c r="E684" s="11">
        <v>17.3</v>
      </c>
      <c r="F684" s="4">
        <f t="shared" si="145"/>
        <v>1927.2916666666156</v>
      </c>
      <c r="G684" s="21">
        <f>G681*9/12+G693*3/12</f>
        <v>3.3374999999999999</v>
      </c>
      <c r="H684" s="4">
        <f t="shared" si="141"/>
        <v>259.30293005780351</v>
      </c>
      <c r="I684" s="4">
        <f t="shared" si="142"/>
        <v>13.078283601156071</v>
      </c>
      <c r="J684" s="30">
        <f t="shared" si="146"/>
        <v>5019.4908987764429</v>
      </c>
      <c r="K684" s="4">
        <f t="shared" si="143"/>
        <v>21.842759132947982</v>
      </c>
      <c r="L684" s="30">
        <f t="shared" si="144"/>
        <v>422.82411019249844</v>
      </c>
      <c r="M684" s="14">
        <f t="shared" si="135"/>
        <v>14.488222209157049</v>
      </c>
      <c r="N684" s="6"/>
      <c r="O684" s="7">
        <f t="shared" si="136"/>
        <v>19.335123464058146</v>
      </c>
      <c r="P684" s="7"/>
      <c r="Q684" s="43">
        <f t="shared" si="137"/>
        <v>6.785537727855781E-2</v>
      </c>
      <c r="R684" s="21">
        <f t="shared" si="147"/>
        <v>1.002851525508806</v>
      </c>
      <c r="S684" s="21">
        <f t="shared" si="148"/>
        <v>7.7622376956511214</v>
      </c>
      <c r="T684" s="36">
        <f t="shared" si="138"/>
        <v>9.2329376802516849E-2</v>
      </c>
      <c r="U684" s="36">
        <f t="shared" si="139"/>
        <v>5.8499462318934548E-2</v>
      </c>
      <c r="V684" s="36">
        <f t="shared" si="140"/>
        <v>3.3829914483582302E-2</v>
      </c>
      <c r="Y684" s="34"/>
      <c r="Z684" s="34"/>
    </row>
    <row r="685" spans="1:26" x14ac:dyDescent="0.2">
      <c r="A685" s="1">
        <v>1927.05</v>
      </c>
      <c r="B685" s="58">
        <v>14.7</v>
      </c>
      <c r="C685" s="4">
        <v>0.72330000000000005</v>
      </c>
      <c r="D685" s="11">
        <v>1.1859999999999999</v>
      </c>
      <c r="E685" s="11">
        <v>17.399999999999999</v>
      </c>
      <c r="F685" s="4">
        <f t="shared" si="145"/>
        <v>1927.3749999999488</v>
      </c>
      <c r="G685" s="21">
        <f>G681*8/12+G693*4/12</f>
        <v>3.3366666666666669</v>
      </c>
      <c r="H685" s="4">
        <f t="shared" si="141"/>
        <v>266.70277586206907</v>
      </c>
      <c r="I685" s="4">
        <f t="shared" si="142"/>
        <v>13.122865155172418</v>
      </c>
      <c r="J685" s="30">
        <f t="shared" si="146"/>
        <v>5183.9033635399965</v>
      </c>
      <c r="K685" s="4">
        <f t="shared" si="143"/>
        <v>21.517652528735638</v>
      </c>
      <c r="L685" s="30">
        <f t="shared" si="144"/>
        <v>418.23873395635616</v>
      </c>
      <c r="M685" s="14">
        <f t="shared" si="135"/>
        <v>15.002347055737111</v>
      </c>
      <c r="N685" s="6"/>
      <c r="O685" s="7">
        <f t="shared" si="136"/>
        <v>19.936096682958414</v>
      </c>
      <c r="P685" s="7"/>
      <c r="Q685" s="43">
        <f t="shared" si="137"/>
        <v>6.4468256503694921E-2</v>
      </c>
      <c r="R685" s="21">
        <f t="shared" si="147"/>
        <v>1.0028508338252951</v>
      </c>
      <c r="S685" s="21">
        <f t="shared" si="148"/>
        <v>7.7396341448224355</v>
      </c>
      <c r="T685" s="36">
        <f t="shared" si="138"/>
        <v>8.3543063670523221E-2</v>
      </c>
      <c r="U685" s="36">
        <f t="shared" si="139"/>
        <v>5.8396031918390712E-2</v>
      </c>
      <c r="V685" s="36">
        <f t="shared" si="140"/>
        <v>2.5147031752132509E-2</v>
      </c>
      <c r="Y685" s="34"/>
      <c r="Z685" s="34"/>
    </row>
    <row r="686" spans="1:26" x14ac:dyDescent="0.2">
      <c r="A686" s="1">
        <v>1927.06</v>
      </c>
      <c r="B686" s="58">
        <v>14.89</v>
      </c>
      <c r="C686" s="4">
        <v>0.73</v>
      </c>
      <c r="D686" s="11">
        <v>1.175</v>
      </c>
      <c r="E686" s="11">
        <v>17.600000000000001</v>
      </c>
      <c r="F686" s="4">
        <f t="shared" si="145"/>
        <v>1927.4583333332821</v>
      </c>
      <c r="G686" s="21">
        <f>G681*7/12+G693*5/12</f>
        <v>3.3358333333333334</v>
      </c>
      <c r="H686" s="4">
        <f t="shared" si="141"/>
        <v>267.08006875000007</v>
      </c>
      <c r="I686" s="4">
        <f t="shared" si="142"/>
        <v>13.093918750000002</v>
      </c>
      <c r="J686" s="30">
        <f t="shared" si="146"/>
        <v>5212.4456886071066</v>
      </c>
      <c r="K686" s="4">
        <f t="shared" si="143"/>
        <v>21.075828125000005</v>
      </c>
      <c r="L686" s="30">
        <f t="shared" si="144"/>
        <v>411.32462619968771</v>
      </c>
      <c r="M686" s="14">
        <f t="shared" si="135"/>
        <v>15.120333481747522</v>
      </c>
      <c r="N686" s="6"/>
      <c r="O686" s="7">
        <f t="shared" si="136"/>
        <v>20.010588031136443</v>
      </c>
      <c r="P686" s="7"/>
      <c r="Q686" s="43">
        <f t="shared" si="137"/>
        <v>6.3536290068551438E-2</v>
      </c>
      <c r="R686" s="21">
        <f t="shared" si="147"/>
        <v>1.002850142141934</v>
      </c>
      <c r="S686" s="21">
        <f t="shared" si="148"/>
        <v>7.6734974356874721</v>
      </c>
      <c r="T686" s="36">
        <f t="shared" si="138"/>
        <v>7.9294574012976904E-2</v>
      </c>
      <c r="U686" s="36">
        <f t="shared" si="139"/>
        <v>5.9629704232518232E-2</v>
      </c>
      <c r="V686" s="36">
        <f t="shared" si="140"/>
        <v>1.9664869780458671E-2</v>
      </c>
      <c r="Y686" s="34"/>
      <c r="Z686" s="34"/>
    </row>
    <row r="687" spans="1:26" x14ac:dyDescent="0.2">
      <c r="A687" s="1">
        <v>1927.07</v>
      </c>
      <c r="B687" s="58">
        <v>15.22</v>
      </c>
      <c r="C687" s="4">
        <v>0.73670000000000002</v>
      </c>
      <c r="D687" s="11">
        <v>1.1639999999999999</v>
      </c>
      <c r="E687" s="11">
        <v>17.3</v>
      </c>
      <c r="F687" s="4">
        <f t="shared" si="145"/>
        <v>1927.5416666666154</v>
      </c>
      <c r="G687" s="21">
        <f>G681*6/12+G693*6/12</f>
        <v>3.335</v>
      </c>
      <c r="H687" s="4">
        <f t="shared" si="141"/>
        <v>277.73332832369954</v>
      </c>
      <c r="I687" s="4">
        <f t="shared" si="142"/>
        <v>13.443241982658963</v>
      </c>
      <c r="J687" s="30">
        <f t="shared" si="146"/>
        <v>5442.2227910863294</v>
      </c>
      <c r="K687" s="4">
        <f t="shared" si="143"/>
        <v>21.240577803468209</v>
      </c>
      <c r="L687" s="30">
        <f t="shared" si="144"/>
        <v>416.21204525785049</v>
      </c>
      <c r="M687" s="14">
        <f t="shared" si="135"/>
        <v>15.82080259447774</v>
      </c>
      <c r="N687" s="6"/>
      <c r="O687" s="7">
        <f t="shared" si="136"/>
        <v>20.854728675080455</v>
      </c>
      <c r="P687" s="7"/>
      <c r="Q687" s="43">
        <f t="shared" si="137"/>
        <v>6.0442434969226307E-2</v>
      </c>
      <c r="R687" s="21">
        <f t="shared" si="147"/>
        <v>1.0028494504587229</v>
      </c>
      <c r="S687" s="21">
        <f t="shared" si="148"/>
        <v>7.8288136818639931</v>
      </c>
      <c r="T687" s="36">
        <f t="shared" si="138"/>
        <v>8.0569108078625717E-2</v>
      </c>
      <c r="U687" s="36">
        <f t="shared" si="139"/>
        <v>5.7100268759432193E-2</v>
      </c>
      <c r="V687" s="36">
        <f t="shared" si="140"/>
        <v>2.3468839319193524E-2</v>
      </c>
      <c r="Y687" s="34"/>
      <c r="Z687" s="34"/>
    </row>
    <row r="688" spans="1:26" x14ac:dyDescent="0.2">
      <c r="A688" s="1">
        <v>1927.08</v>
      </c>
      <c r="B688" s="58">
        <v>16.03</v>
      </c>
      <c r="C688" s="4">
        <v>0.74329999999999996</v>
      </c>
      <c r="D688" s="11">
        <v>1.153</v>
      </c>
      <c r="E688" s="11">
        <v>17.2</v>
      </c>
      <c r="F688" s="4">
        <f t="shared" si="145"/>
        <v>1927.6249999999486</v>
      </c>
      <c r="G688" s="21">
        <f>G681*5/12+G693*7/12</f>
        <v>3.3341666666666665</v>
      </c>
      <c r="H688" s="4">
        <f t="shared" si="141"/>
        <v>294.21480639534894</v>
      </c>
      <c r="I688" s="4">
        <f t="shared" si="142"/>
        <v>13.64253684302326</v>
      </c>
      <c r="J688" s="30">
        <f t="shared" si="146"/>
        <v>5787.4569043835982</v>
      </c>
      <c r="K688" s="4">
        <f t="shared" si="143"/>
        <v>21.16217540697675</v>
      </c>
      <c r="L688" s="30">
        <f t="shared" si="144"/>
        <v>416.27809175011157</v>
      </c>
      <c r="M688" s="14">
        <f t="shared" si="135"/>
        <v>16.862861852763803</v>
      </c>
      <c r="N688" s="6"/>
      <c r="O688" s="7">
        <f t="shared" si="136"/>
        <v>22.135608380554526</v>
      </c>
      <c r="P688" s="7"/>
      <c r="Q688" s="43">
        <f t="shared" si="137"/>
        <v>5.4351821876082645E-2</v>
      </c>
      <c r="R688" s="21">
        <f t="shared" si="147"/>
        <v>1.0028487587756614</v>
      </c>
      <c r="S688" s="21">
        <f t="shared" si="148"/>
        <v>7.8967675538254616</v>
      </c>
      <c r="T688" s="36">
        <f t="shared" si="138"/>
        <v>7.5463992313564932E-2</v>
      </c>
      <c r="U688" s="36">
        <f t="shared" si="139"/>
        <v>5.6509414338211217E-2</v>
      </c>
      <c r="V688" s="36">
        <f t="shared" si="140"/>
        <v>1.8954577975353715E-2</v>
      </c>
      <c r="Y688" s="34"/>
      <c r="Z688" s="34"/>
    </row>
    <row r="689" spans="1:26" x14ac:dyDescent="0.2">
      <c r="A689" s="1">
        <v>1927.09</v>
      </c>
      <c r="B689" s="58">
        <v>16.940000000000001</v>
      </c>
      <c r="C689" s="4">
        <v>0.75</v>
      </c>
      <c r="D689" s="11">
        <v>1.143</v>
      </c>
      <c r="E689" s="11">
        <v>17.3</v>
      </c>
      <c r="F689" s="4">
        <f t="shared" si="145"/>
        <v>1927.7083333332819</v>
      </c>
      <c r="G689" s="21">
        <f>G681*4/12+G693*8/12</f>
        <v>3.3333333333333335</v>
      </c>
      <c r="H689" s="4">
        <f t="shared" si="141"/>
        <v>309.11974913294807</v>
      </c>
      <c r="I689" s="4">
        <f t="shared" si="142"/>
        <v>13.685939306358385</v>
      </c>
      <c r="J689" s="30">
        <f t="shared" si="146"/>
        <v>6103.0843883349226</v>
      </c>
      <c r="K689" s="4">
        <f t="shared" si="143"/>
        <v>20.857371502890178</v>
      </c>
      <c r="L689" s="30">
        <f t="shared" si="144"/>
        <v>411.79607177490055</v>
      </c>
      <c r="M689" s="14">
        <f t="shared" si="135"/>
        <v>17.818723713516423</v>
      </c>
      <c r="N689" s="6"/>
      <c r="O689" s="7">
        <f t="shared" si="136"/>
        <v>23.292169691516676</v>
      </c>
      <c r="P689" s="7"/>
      <c r="Q689" s="43">
        <f t="shared" si="137"/>
        <v>4.943039914607561E-2</v>
      </c>
      <c r="R689" s="21">
        <f t="shared" si="147"/>
        <v>1.0028480670927502</v>
      </c>
      <c r="S689" s="21">
        <f t="shared" si="148"/>
        <v>7.8734874498689607</v>
      </c>
      <c r="T689" s="36">
        <f t="shared" si="138"/>
        <v>5.3306719320163287E-2</v>
      </c>
      <c r="U689" s="36">
        <f t="shared" si="139"/>
        <v>5.6416783900685719E-2</v>
      </c>
      <c r="V689" s="36">
        <f t="shared" si="140"/>
        <v>-3.1100645805224314E-3</v>
      </c>
      <c r="Y689" s="34"/>
      <c r="Z689" s="34"/>
    </row>
    <row r="690" spans="1:26" x14ac:dyDescent="0.2">
      <c r="A690" s="1">
        <v>1927.1</v>
      </c>
      <c r="B690" s="58">
        <v>16.68</v>
      </c>
      <c r="C690" s="4">
        <v>0.75670000000000004</v>
      </c>
      <c r="D690" s="11">
        <v>1.1319999999999999</v>
      </c>
      <c r="E690" s="11">
        <v>17.399999999999999</v>
      </c>
      <c r="F690" s="4">
        <f t="shared" si="145"/>
        <v>1927.7916666666151</v>
      </c>
      <c r="G690" s="21">
        <f>G681*3/12+G693*9/12</f>
        <v>3.3325</v>
      </c>
      <c r="H690" s="4">
        <f t="shared" si="141"/>
        <v>302.62600689655181</v>
      </c>
      <c r="I690" s="4">
        <f t="shared" si="142"/>
        <v>13.728842890804604</v>
      </c>
      <c r="J690" s="30">
        <f t="shared" si="146"/>
        <v>5997.4635092742919</v>
      </c>
      <c r="K690" s="4">
        <f t="shared" si="143"/>
        <v>20.537928045977015</v>
      </c>
      <c r="L690" s="30">
        <f t="shared" si="144"/>
        <v>407.02210386681639</v>
      </c>
      <c r="M690" s="14">
        <f t="shared" si="135"/>
        <v>17.537237852261086</v>
      </c>
      <c r="N690" s="6"/>
      <c r="O690" s="7">
        <f t="shared" si="136"/>
        <v>22.835106977288742</v>
      </c>
      <c r="P690" s="7"/>
      <c r="Q690" s="43">
        <f t="shared" si="137"/>
        <v>4.9399338657378472E-2</v>
      </c>
      <c r="R690" s="21">
        <f t="shared" si="147"/>
        <v>1.0028473754099891</v>
      </c>
      <c r="S690" s="21">
        <f t="shared" si="148"/>
        <v>7.8505328676767814</v>
      </c>
      <c r="T690" s="36">
        <f t="shared" si="138"/>
        <v>3.9241457614447528E-2</v>
      </c>
      <c r="U690" s="36">
        <f t="shared" si="139"/>
        <v>5.7046116745716802E-2</v>
      </c>
      <c r="V690" s="36">
        <f t="shared" si="140"/>
        <v>-1.7804659131269274E-2</v>
      </c>
      <c r="Y690" s="34"/>
      <c r="Z690" s="34"/>
    </row>
    <row r="691" spans="1:26" x14ac:dyDescent="0.2">
      <c r="A691" s="1">
        <v>1927.11</v>
      </c>
      <c r="B691" s="58">
        <v>17.059999999999999</v>
      </c>
      <c r="C691" s="4">
        <v>0.76329999999999998</v>
      </c>
      <c r="D691" s="11">
        <v>1.121</v>
      </c>
      <c r="E691" s="11">
        <v>17.3</v>
      </c>
      <c r="F691" s="4">
        <f t="shared" si="145"/>
        <v>1927.8749999999484</v>
      </c>
      <c r="G691" s="21">
        <f>G681*2/12+G693*10/12</f>
        <v>3.3316666666666666</v>
      </c>
      <c r="H691" s="4">
        <f t="shared" si="141"/>
        <v>311.30949942196537</v>
      </c>
      <c r="I691" s="4">
        <f t="shared" si="142"/>
        <v>13.928636630057806</v>
      </c>
      <c r="J691" s="30">
        <f t="shared" si="146"/>
        <v>6192.5568005611567</v>
      </c>
      <c r="K691" s="4">
        <f t="shared" si="143"/>
        <v>20.455917283237</v>
      </c>
      <c r="L691" s="30">
        <f t="shared" si="144"/>
        <v>406.90833372972196</v>
      </c>
      <c r="M691" s="14">
        <f t="shared" si="135"/>
        <v>18.131301434952423</v>
      </c>
      <c r="N691" s="6"/>
      <c r="O691" s="7">
        <f t="shared" si="136"/>
        <v>23.520186815644774</v>
      </c>
      <c r="P691" s="7"/>
      <c r="Q691" s="43">
        <f t="shared" si="137"/>
        <v>4.6948374092751669E-2</v>
      </c>
      <c r="R691" s="21">
        <f t="shared" si="147"/>
        <v>1.0028466837273777</v>
      </c>
      <c r="S691" s="21">
        <f t="shared" si="148"/>
        <v>7.9183942951097999</v>
      </c>
      <c r="T691" s="36">
        <f t="shared" si="138"/>
        <v>2.7735139391429797E-2</v>
      </c>
      <c r="U691" s="36">
        <f t="shared" si="139"/>
        <v>5.7182879262307029E-2</v>
      </c>
      <c r="V691" s="36">
        <f t="shared" si="140"/>
        <v>-2.9447739870877232E-2</v>
      </c>
      <c r="Y691" s="34"/>
      <c r="Z691" s="34"/>
    </row>
    <row r="692" spans="1:26" x14ac:dyDescent="0.2">
      <c r="A692" s="1">
        <v>1927.12</v>
      </c>
      <c r="B692" s="58">
        <v>17.46</v>
      </c>
      <c r="C692" s="4">
        <v>0.77</v>
      </c>
      <c r="D692" s="11">
        <v>1.1100000000000001</v>
      </c>
      <c r="E692" s="11">
        <v>17.3</v>
      </c>
      <c r="F692" s="4">
        <f t="shared" si="145"/>
        <v>1927.9583333332816</v>
      </c>
      <c r="G692" s="21">
        <f>G681*1/12+G693*11/12</f>
        <v>3.3308333333333335</v>
      </c>
      <c r="H692" s="4">
        <f t="shared" si="141"/>
        <v>318.60866705202324</v>
      </c>
      <c r="I692" s="4">
        <f t="shared" si="142"/>
        <v>14.050897687861275</v>
      </c>
      <c r="J692" s="30">
        <f t="shared" si="146"/>
        <v>6361.0432277745504</v>
      </c>
      <c r="K692" s="4">
        <f t="shared" si="143"/>
        <v>20.255190173410409</v>
      </c>
      <c r="L692" s="30">
        <f t="shared" si="144"/>
        <v>404.39621894786654</v>
      </c>
      <c r="M692" s="14">
        <f t="shared" si="135"/>
        <v>18.646624021402523</v>
      </c>
      <c r="N692" s="6"/>
      <c r="O692" s="7">
        <f t="shared" si="136"/>
        <v>24.099196924913024</v>
      </c>
      <c r="P692" s="7"/>
      <c r="Q692" s="43">
        <f t="shared" si="137"/>
        <v>4.3926042689999514E-2</v>
      </c>
      <c r="R692" s="21">
        <f t="shared" si="147"/>
        <v>1.0028459920449164</v>
      </c>
      <c r="S692" s="21">
        <f t="shared" si="148"/>
        <v>7.9409354592966492</v>
      </c>
      <c r="T692" s="36">
        <f t="shared" si="138"/>
        <v>2.4646872331656411E-2</v>
      </c>
      <c r="U692" s="36">
        <f t="shared" si="139"/>
        <v>5.7933512952603072E-2</v>
      </c>
      <c r="V692" s="36">
        <f t="shared" si="140"/>
        <v>-3.3286640620946661E-2</v>
      </c>
      <c r="Y692" s="34"/>
      <c r="Z692" s="34"/>
    </row>
    <row r="693" spans="1:26" x14ac:dyDescent="0.2">
      <c r="A693" s="1">
        <v>1928.01</v>
      </c>
      <c r="B693" s="58">
        <v>17.53</v>
      </c>
      <c r="C693" s="4">
        <v>0.77669999999999995</v>
      </c>
      <c r="D693" s="11">
        <v>1.133</v>
      </c>
      <c r="E693" s="11">
        <v>17.3</v>
      </c>
      <c r="F693" s="4">
        <f t="shared" si="145"/>
        <v>1928.0416666666149</v>
      </c>
      <c r="G693" s="21">
        <v>3.33</v>
      </c>
      <c r="H693" s="4">
        <f t="shared" si="141"/>
        <v>319.88602138728328</v>
      </c>
      <c r="I693" s="4">
        <f t="shared" si="142"/>
        <v>14.173158745664741</v>
      </c>
      <c r="J693" s="30">
        <f t="shared" si="146"/>
        <v>6410.1263634481993</v>
      </c>
      <c r="K693" s="4">
        <f t="shared" si="143"/>
        <v>20.674892312138734</v>
      </c>
      <c r="L693" s="30">
        <f t="shared" si="144"/>
        <v>414.29966741510617</v>
      </c>
      <c r="M693" s="14">
        <f t="shared" si="135"/>
        <v>18.806128571700761</v>
      </c>
      <c r="N693" s="6"/>
      <c r="O693" s="7">
        <f t="shared" si="136"/>
        <v>24.220417357765459</v>
      </c>
      <c r="P693" s="7"/>
      <c r="Q693" s="43">
        <f t="shared" si="137"/>
        <v>4.126463782849276E-2</v>
      </c>
      <c r="R693" s="21">
        <f t="shared" si="147"/>
        <v>1.0008789768522124</v>
      </c>
      <c r="S693" s="21">
        <f t="shared" si="148"/>
        <v>7.9635352984430012</v>
      </c>
      <c r="T693" s="36">
        <f t="shared" si="138"/>
        <v>2.8558581777757386E-2</v>
      </c>
      <c r="U693" s="36">
        <f t="shared" si="139"/>
        <v>5.9432226320381032E-2</v>
      </c>
      <c r="V693" s="36">
        <f t="shared" si="140"/>
        <v>-3.0873644542623646E-2</v>
      </c>
      <c r="Y693" s="34"/>
      <c r="Z693" s="34"/>
    </row>
    <row r="694" spans="1:26" x14ac:dyDescent="0.2">
      <c r="A694" s="1">
        <v>1928.02</v>
      </c>
      <c r="B694" s="58">
        <v>17.32</v>
      </c>
      <c r="C694" s="4">
        <v>0.7833</v>
      </c>
      <c r="D694" s="11">
        <v>1.155</v>
      </c>
      <c r="E694" s="11">
        <v>17.100000000000001</v>
      </c>
      <c r="F694" s="4">
        <f t="shared" si="145"/>
        <v>1928.1249999999482</v>
      </c>
      <c r="G694" s="21">
        <f>G693*11/12+G705*1/12</f>
        <v>3.3525</v>
      </c>
      <c r="H694" s="4">
        <f t="shared" si="141"/>
        <v>319.75049590643283</v>
      </c>
      <c r="I694" s="4">
        <f t="shared" si="142"/>
        <v>14.460771561403511</v>
      </c>
      <c r="J694" s="30">
        <f t="shared" si="146"/>
        <v>6431.558619009139</v>
      </c>
      <c r="K694" s="4">
        <f t="shared" si="143"/>
        <v>21.322853508771935</v>
      </c>
      <c r="L694" s="30">
        <f t="shared" si="144"/>
        <v>428.89435363484733</v>
      </c>
      <c r="M694" s="14">
        <f t="shared" si="135"/>
        <v>18.868850519584029</v>
      </c>
      <c r="N694" s="6"/>
      <c r="O694" s="7">
        <f t="shared" si="136"/>
        <v>24.221421773126764</v>
      </c>
      <c r="P694" s="7"/>
      <c r="Q694" s="43">
        <f t="shared" si="137"/>
        <v>3.8950026927498278E-2</v>
      </c>
      <c r="R694" s="21">
        <f t="shared" si="147"/>
        <v>1.0008997359696088</v>
      </c>
      <c r="S694" s="21">
        <f t="shared" si="148"/>
        <v>8.0637576939319011</v>
      </c>
      <c r="T694" s="36">
        <f t="shared" si="138"/>
        <v>2.706696264617614E-2</v>
      </c>
      <c r="U694" s="36">
        <f t="shared" si="139"/>
        <v>5.9235920714716395E-2</v>
      </c>
      <c r="V694" s="36">
        <f t="shared" si="140"/>
        <v>-3.2168958068540254E-2</v>
      </c>
      <c r="Y694" s="34"/>
      <c r="Z694" s="34"/>
    </row>
    <row r="695" spans="1:26" x14ac:dyDescent="0.2">
      <c r="A695" s="1">
        <v>1928.03</v>
      </c>
      <c r="B695" s="58">
        <v>18.25</v>
      </c>
      <c r="C695" s="4">
        <v>0.79</v>
      </c>
      <c r="D695" s="11">
        <v>1.177</v>
      </c>
      <c r="E695" s="11">
        <v>17.100000000000001</v>
      </c>
      <c r="F695" s="4">
        <f t="shared" si="145"/>
        <v>1928.2083333332814</v>
      </c>
      <c r="G695" s="21">
        <f>G693*10/12+G705*2/12</f>
        <v>3.375</v>
      </c>
      <c r="H695" s="4">
        <f t="shared" si="141"/>
        <v>336.91954678362578</v>
      </c>
      <c r="I695" s="4">
        <f t="shared" si="142"/>
        <v>14.584462573099419</v>
      </c>
      <c r="J695" s="30">
        <f t="shared" si="146"/>
        <v>6801.3484837953156</v>
      </c>
      <c r="K695" s="4">
        <f t="shared" si="143"/>
        <v>21.729003099415209</v>
      </c>
      <c r="L695" s="30">
        <f t="shared" si="144"/>
        <v>438.64039262614176</v>
      </c>
      <c r="M695" s="14">
        <f t="shared" si="135"/>
        <v>19.943417799064534</v>
      </c>
      <c r="N695" s="6"/>
      <c r="O695" s="7">
        <f t="shared" si="136"/>
        <v>25.51376294869938</v>
      </c>
      <c r="P695" s="7"/>
      <c r="Q695" s="43">
        <f t="shared" si="137"/>
        <v>3.6595352942590621E-2</v>
      </c>
      <c r="R695" s="21">
        <f t="shared" si="147"/>
        <v>1.000920492144399</v>
      </c>
      <c r="S695" s="21">
        <f t="shared" si="148"/>
        <v>8.0710129467793408</v>
      </c>
      <c r="T695" s="36">
        <f t="shared" si="138"/>
        <v>1.5015754780042245E-2</v>
      </c>
      <c r="U695" s="36">
        <f t="shared" si="139"/>
        <v>5.9519234998288262E-2</v>
      </c>
      <c r="V695" s="36">
        <f t="shared" si="140"/>
        <v>-4.4503480218246017E-2</v>
      </c>
      <c r="Y695" s="34"/>
      <c r="Z695" s="34"/>
    </row>
    <row r="696" spans="1:26" x14ac:dyDescent="0.2">
      <c r="A696" s="1">
        <v>1928.04</v>
      </c>
      <c r="B696" s="58">
        <v>19.399999999999999</v>
      </c>
      <c r="C696" s="4">
        <v>0.79669999999999996</v>
      </c>
      <c r="D696" s="11">
        <v>1.2</v>
      </c>
      <c r="E696" s="11">
        <v>17.100000000000001</v>
      </c>
      <c r="F696" s="4">
        <f t="shared" si="145"/>
        <v>1928.2916666666147</v>
      </c>
      <c r="G696" s="21">
        <f>G693*9/12+G705*3/12</f>
        <v>3.3975</v>
      </c>
      <c r="H696" s="4">
        <f t="shared" si="141"/>
        <v>358.15009356725147</v>
      </c>
      <c r="I696" s="4">
        <f t="shared" si="142"/>
        <v>14.708153584795324</v>
      </c>
      <c r="J696" s="30">
        <f t="shared" si="146"/>
        <v>7254.6692299752922</v>
      </c>
      <c r="K696" s="4">
        <f t="shared" si="143"/>
        <v>22.153614035087724</v>
      </c>
      <c r="L696" s="30">
        <f t="shared" si="144"/>
        <v>448.74242659640993</v>
      </c>
      <c r="M696" s="14">
        <f t="shared" si="135"/>
        <v>21.257909249487483</v>
      </c>
      <c r="N696" s="6"/>
      <c r="O696" s="7">
        <f t="shared" si="136"/>
        <v>27.09863918946478</v>
      </c>
      <c r="P696" s="7"/>
      <c r="Q696" s="43">
        <f t="shared" si="137"/>
        <v>3.1823715303227133E-2</v>
      </c>
      <c r="R696" s="21">
        <f t="shared" si="147"/>
        <v>1.000941245381527</v>
      </c>
      <c r="S696" s="21">
        <f t="shared" si="148"/>
        <v>8.0784422507941933</v>
      </c>
      <c r="T696" s="36">
        <f t="shared" si="138"/>
        <v>4.238839007983497E-3</v>
      </c>
      <c r="U696" s="36">
        <f t="shared" si="139"/>
        <v>5.9050370510822514E-2</v>
      </c>
      <c r="V696" s="36">
        <f t="shared" si="140"/>
        <v>-5.4811531502839017E-2</v>
      </c>
      <c r="Y696" s="34"/>
      <c r="Z696" s="34"/>
    </row>
    <row r="697" spans="1:26" x14ac:dyDescent="0.2">
      <c r="A697" s="1">
        <v>1928.05</v>
      </c>
      <c r="B697" s="58">
        <v>20</v>
      </c>
      <c r="C697" s="4">
        <v>0.80330000000000001</v>
      </c>
      <c r="D697" s="11">
        <v>1.222</v>
      </c>
      <c r="E697" s="11">
        <v>17.2</v>
      </c>
      <c r="F697" s="4">
        <f t="shared" si="145"/>
        <v>1928.3749999999479</v>
      </c>
      <c r="G697" s="21">
        <f>G693*8/12+G705*4/12</f>
        <v>3.42</v>
      </c>
      <c r="H697" s="4">
        <f t="shared" si="141"/>
        <v>367.08023255813964</v>
      </c>
      <c r="I697" s="4">
        <f t="shared" si="142"/>
        <v>14.74377754069768</v>
      </c>
      <c r="J697" s="30">
        <f t="shared" si="146"/>
        <v>7460.4450810830022</v>
      </c>
      <c r="K697" s="4">
        <f t="shared" si="143"/>
        <v>22.428602209302333</v>
      </c>
      <c r="L697" s="30">
        <f t="shared" si="144"/>
        <v>455.83319445417141</v>
      </c>
      <c r="M697" s="14">
        <f t="shared" si="135"/>
        <v>21.832732178740017</v>
      </c>
      <c r="N697" s="6"/>
      <c r="O697" s="7">
        <f t="shared" si="136"/>
        <v>27.733593696413855</v>
      </c>
      <c r="P697" s="7"/>
      <c r="Q697" s="43">
        <f t="shared" si="137"/>
        <v>2.8825490853708995E-2</v>
      </c>
      <c r="R697" s="21">
        <f t="shared" si="147"/>
        <v>1.0009619956859277</v>
      </c>
      <c r="S697" s="21">
        <f t="shared" si="148"/>
        <v>8.0390341516291244</v>
      </c>
      <c r="T697" s="36">
        <f t="shared" si="138"/>
        <v>3.6793310603575602E-3</v>
      </c>
      <c r="U697" s="36">
        <f t="shared" si="139"/>
        <v>6.0693766160895501E-2</v>
      </c>
      <c r="V697" s="36">
        <f t="shared" si="140"/>
        <v>-5.7014435100537941E-2</v>
      </c>
      <c r="Y697" s="34"/>
      <c r="Z697" s="34"/>
    </row>
    <row r="698" spans="1:26" x14ac:dyDescent="0.2">
      <c r="A698" s="1">
        <v>1928.06</v>
      </c>
      <c r="B698" s="58">
        <v>19.02</v>
      </c>
      <c r="C698" s="4">
        <v>0.81</v>
      </c>
      <c r="D698" s="11">
        <v>1.2450000000000001</v>
      </c>
      <c r="E698" s="11">
        <v>17.100000000000001</v>
      </c>
      <c r="F698" s="4">
        <f t="shared" si="145"/>
        <v>1928.4583333332812</v>
      </c>
      <c r="G698" s="21">
        <f>G693*7/12+G705*5/12</f>
        <v>3.4424999999999999</v>
      </c>
      <c r="H698" s="4">
        <f t="shared" si="141"/>
        <v>351.13478245614044</v>
      </c>
      <c r="I698" s="4">
        <f t="shared" si="142"/>
        <v>14.953689473684214</v>
      </c>
      <c r="J698" s="30">
        <f t="shared" si="146"/>
        <v>7161.7000653361247</v>
      </c>
      <c r="K698" s="4">
        <f t="shared" si="143"/>
        <v>22.984374561403513</v>
      </c>
      <c r="L698" s="30">
        <f t="shared" si="144"/>
        <v>468.78636074361066</v>
      </c>
      <c r="M698" s="14">
        <f t="shared" si="135"/>
        <v>20.913421576866696</v>
      </c>
      <c r="N698" s="6"/>
      <c r="O698" s="7">
        <f t="shared" si="136"/>
        <v>26.482054104053216</v>
      </c>
      <c r="P698" s="7"/>
      <c r="Q698" s="43">
        <f t="shared" si="137"/>
        <v>2.8629212973394998E-2</v>
      </c>
      <c r="R698" s="21">
        <f t="shared" si="147"/>
        <v>1.0009827430625267</v>
      </c>
      <c r="S698" s="21">
        <f t="shared" si="148"/>
        <v>8.0938247886663568</v>
      </c>
      <c r="T698" s="36">
        <f t="shared" si="138"/>
        <v>1.0696773439133445E-2</v>
      </c>
      <c r="U698" s="36">
        <f t="shared" si="139"/>
        <v>6.0348374848206321E-2</v>
      </c>
      <c r="V698" s="36">
        <f t="shared" si="140"/>
        <v>-4.9651601409072876E-2</v>
      </c>
      <c r="Y698" s="34"/>
      <c r="Z698" s="34"/>
    </row>
    <row r="699" spans="1:26" x14ac:dyDescent="0.2">
      <c r="A699" s="1">
        <v>1928.07</v>
      </c>
      <c r="B699" s="58">
        <v>19.16</v>
      </c>
      <c r="C699" s="4">
        <v>0.81669999999999998</v>
      </c>
      <c r="D699" s="11">
        <v>1.268</v>
      </c>
      <c r="E699" s="11">
        <v>17.100000000000001</v>
      </c>
      <c r="F699" s="4">
        <f t="shared" si="145"/>
        <v>1928.5416666666144</v>
      </c>
      <c r="G699" s="21">
        <f>G693*6/12+G705*6/12</f>
        <v>3.4649999999999999</v>
      </c>
      <c r="H699" s="4">
        <f t="shared" si="141"/>
        <v>353.71937076023397</v>
      </c>
      <c r="I699" s="4">
        <f t="shared" si="142"/>
        <v>15.077380485380118</v>
      </c>
      <c r="J699" s="30">
        <f t="shared" si="146"/>
        <v>7240.0413576298697</v>
      </c>
      <c r="K699" s="4">
        <f t="shared" si="143"/>
        <v>23.408985497076028</v>
      </c>
      <c r="L699" s="30">
        <f t="shared" si="144"/>
        <v>479.14261176798931</v>
      </c>
      <c r="M699" s="14">
        <f t="shared" si="135"/>
        <v>21.081905435296779</v>
      </c>
      <c r="N699" s="6"/>
      <c r="O699" s="7">
        <f t="shared" si="136"/>
        <v>26.613845391227301</v>
      </c>
      <c r="P699" s="7"/>
      <c r="Q699" s="43">
        <f t="shared" si="137"/>
        <v>2.5300092823006909E-2</v>
      </c>
      <c r="R699" s="21">
        <f t="shared" si="147"/>
        <v>1.0010034875162417</v>
      </c>
      <c r="S699" s="21">
        <f t="shared" si="148"/>
        <v>8.1017789388267243</v>
      </c>
      <c r="T699" s="36">
        <f t="shared" si="138"/>
        <v>2.8571206438093188E-2</v>
      </c>
      <c r="U699" s="36">
        <f t="shared" si="139"/>
        <v>6.0617812873735577E-2</v>
      </c>
      <c r="V699" s="36">
        <f t="shared" si="140"/>
        <v>-3.2046606435642389E-2</v>
      </c>
      <c r="Y699" s="34"/>
      <c r="Z699" s="34"/>
    </row>
    <row r="700" spans="1:26" x14ac:dyDescent="0.2">
      <c r="A700" s="1">
        <v>1928.08</v>
      </c>
      <c r="B700" s="58">
        <v>19.78</v>
      </c>
      <c r="C700" s="4">
        <v>0.82330000000000003</v>
      </c>
      <c r="D700" s="11">
        <v>1.29</v>
      </c>
      <c r="E700" s="11">
        <v>17.100000000000001</v>
      </c>
      <c r="F700" s="4">
        <f t="shared" si="145"/>
        <v>1928.6249999999477</v>
      </c>
      <c r="G700" s="21">
        <f>G693*5/12+G705*7/12</f>
        <v>3.4874999999999998</v>
      </c>
      <c r="H700" s="4">
        <f t="shared" si="141"/>
        <v>365.16540467836262</v>
      </c>
      <c r="I700" s="4">
        <f t="shared" si="142"/>
        <v>15.199225362573102</v>
      </c>
      <c r="J700" s="30">
        <f t="shared" si="146"/>
        <v>7500.2476630861283</v>
      </c>
      <c r="K700" s="4">
        <f t="shared" si="143"/>
        <v>23.815135087719302</v>
      </c>
      <c r="L700" s="30">
        <f t="shared" si="144"/>
        <v>489.14658672300834</v>
      </c>
      <c r="M700" s="14">
        <f t="shared" si="135"/>
        <v>21.762131502579226</v>
      </c>
      <c r="N700" s="6"/>
      <c r="O700" s="7">
        <f t="shared" si="136"/>
        <v>27.390718137541462</v>
      </c>
      <c r="P700" s="7"/>
      <c r="Q700" s="43">
        <f t="shared" si="137"/>
        <v>2.1602490360549113E-2</v>
      </c>
      <c r="R700" s="21">
        <f t="shared" si="147"/>
        <v>1.0010242290519806</v>
      </c>
      <c r="S700" s="21">
        <f t="shared" si="148"/>
        <v>8.1099089728511871</v>
      </c>
      <c r="T700" s="36">
        <f t="shared" si="138"/>
        <v>2.6006191754111896E-2</v>
      </c>
      <c r="U700" s="36">
        <f t="shared" si="139"/>
        <v>6.088377622711727E-2</v>
      </c>
      <c r="V700" s="36">
        <f t="shared" si="140"/>
        <v>-3.4877584473005374E-2</v>
      </c>
      <c r="Y700" s="34"/>
      <c r="Z700" s="34"/>
    </row>
    <row r="701" spans="1:26" x14ac:dyDescent="0.2">
      <c r="A701" s="1">
        <v>1928.09</v>
      </c>
      <c r="B701" s="58">
        <v>21.17</v>
      </c>
      <c r="C701" s="4">
        <v>0.83</v>
      </c>
      <c r="D701" s="11">
        <v>1.3120000000000001</v>
      </c>
      <c r="E701" s="11">
        <v>17.3</v>
      </c>
      <c r="F701" s="4">
        <f t="shared" si="145"/>
        <v>1928.708333333281</v>
      </c>
      <c r="G701" s="21">
        <f>G693*4/12+G705*8/12</f>
        <v>3.51</v>
      </c>
      <c r="H701" s="4">
        <f t="shared" si="141"/>
        <v>386.30844682080937</v>
      </c>
      <c r="I701" s="4">
        <f t="shared" si="142"/>
        <v>15.145772832369943</v>
      </c>
      <c r="J701" s="30">
        <f t="shared" si="146"/>
        <v>7960.4349395206682</v>
      </c>
      <c r="K701" s="4">
        <f t="shared" si="143"/>
        <v>23.9412698265896</v>
      </c>
      <c r="L701" s="30">
        <f t="shared" si="144"/>
        <v>493.34391311531016</v>
      </c>
      <c r="M701" s="14">
        <f t="shared" si="135"/>
        <v>23.004649446159227</v>
      </c>
      <c r="N701" s="6"/>
      <c r="O701" s="7">
        <f t="shared" si="136"/>
        <v>28.866481380789011</v>
      </c>
      <c r="P701" s="7"/>
      <c r="Q701" s="43">
        <f t="shared" si="137"/>
        <v>1.8121294561627851E-2</v>
      </c>
      <c r="R701" s="21">
        <f t="shared" si="147"/>
        <v>1.0010449676746427</v>
      </c>
      <c r="S701" s="21">
        <f t="shared" si="148"/>
        <v>8.0243631763372658</v>
      </c>
      <c r="T701" s="36">
        <f t="shared" si="138"/>
        <v>1.5651364291484837E-2</v>
      </c>
      <c r="U701" s="36">
        <f t="shared" si="139"/>
        <v>6.2380885312701029E-2</v>
      </c>
      <c r="V701" s="36">
        <f t="shared" si="140"/>
        <v>-4.6729521021216192E-2</v>
      </c>
      <c r="Y701" s="34"/>
      <c r="Z701" s="34"/>
    </row>
    <row r="702" spans="1:26" x14ac:dyDescent="0.2">
      <c r="A702" s="1">
        <v>1928.1</v>
      </c>
      <c r="B702" s="58">
        <v>21.6</v>
      </c>
      <c r="C702" s="4">
        <v>0.8367</v>
      </c>
      <c r="D702" s="11">
        <v>1.335</v>
      </c>
      <c r="E702" s="11">
        <v>17.2</v>
      </c>
      <c r="F702" s="4">
        <f t="shared" si="145"/>
        <v>1928.7916666666142</v>
      </c>
      <c r="G702" s="21">
        <f>G693*3/12+G705*9/12</f>
        <v>3.5324999999999998</v>
      </c>
      <c r="H702" s="4">
        <f t="shared" si="141"/>
        <v>396.44665116279083</v>
      </c>
      <c r="I702" s="4">
        <f t="shared" si="142"/>
        <v>15.35680152906977</v>
      </c>
      <c r="J702" s="30">
        <f t="shared" si="146"/>
        <v>8195.7177860910524</v>
      </c>
      <c r="K702" s="4">
        <f t="shared" si="143"/>
        <v>24.502605523255824</v>
      </c>
      <c r="L702" s="30">
        <f t="shared" si="144"/>
        <v>506.5408909459054</v>
      </c>
      <c r="M702" s="14">
        <f t="shared" si="135"/>
        <v>23.578344239585029</v>
      </c>
      <c r="N702" s="6"/>
      <c r="O702" s="7">
        <f t="shared" si="136"/>
        <v>29.5002301820032</v>
      </c>
      <c r="P702" s="7"/>
      <c r="Q702" s="43">
        <f t="shared" si="137"/>
        <v>1.4345079847843757E-2</v>
      </c>
      <c r="R702" s="21">
        <f t="shared" si="147"/>
        <v>1.0010657033891182</v>
      </c>
      <c r="S702" s="21">
        <f t="shared" si="148"/>
        <v>8.0794504019107016</v>
      </c>
      <c r="T702" s="36">
        <f t="shared" si="138"/>
        <v>2.4584984968320844E-2</v>
      </c>
      <c r="U702" s="36">
        <f t="shared" si="139"/>
        <v>6.2780509152445818E-2</v>
      </c>
      <c r="V702" s="36">
        <f t="shared" si="140"/>
        <v>-3.8195524184124974E-2</v>
      </c>
      <c r="Y702" s="34"/>
      <c r="Z702" s="34"/>
    </row>
    <row r="703" spans="1:26" x14ac:dyDescent="0.2">
      <c r="A703" s="1">
        <v>1928.11</v>
      </c>
      <c r="B703" s="58">
        <v>23.06</v>
      </c>
      <c r="C703" s="4">
        <v>0.84330000000000005</v>
      </c>
      <c r="D703" s="11">
        <v>1.357</v>
      </c>
      <c r="E703" s="11">
        <v>17.2</v>
      </c>
      <c r="F703" s="4">
        <f t="shared" si="145"/>
        <v>1928.8749999999475</v>
      </c>
      <c r="G703" s="21">
        <f>G693*2/12+G705*10/12</f>
        <v>3.5550000000000002</v>
      </c>
      <c r="H703" s="4">
        <f t="shared" si="141"/>
        <v>423.24350813953498</v>
      </c>
      <c r="I703" s="4">
        <f t="shared" si="142"/>
        <v>15.477938005813959</v>
      </c>
      <c r="J703" s="30">
        <f t="shared" si="146"/>
        <v>8776.3521395683874</v>
      </c>
      <c r="K703" s="4">
        <f t="shared" si="143"/>
        <v>24.906393779069774</v>
      </c>
      <c r="L703" s="30">
        <f t="shared" si="144"/>
        <v>516.45749581068083</v>
      </c>
      <c r="M703" s="14">
        <f t="shared" si="135"/>
        <v>25.121984571109579</v>
      </c>
      <c r="N703" s="6"/>
      <c r="O703" s="7">
        <f t="shared" si="136"/>
        <v>31.338079943327795</v>
      </c>
      <c r="P703" s="7"/>
      <c r="Q703" s="43">
        <f t="shared" si="137"/>
        <v>9.6446681414625313E-3</v>
      </c>
      <c r="R703" s="21">
        <f t="shared" si="147"/>
        <v>1.0010864362002887</v>
      </c>
      <c r="S703" s="21">
        <f t="shared" si="148"/>
        <v>8.0880606995862294</v>
      </c>
      <c r="T703" s="36">
        <f t="shared" si="138"/>
        <v>1.8036415439050879E-2</v>
      </c>
      <c r="U703" s="36">
        <f t="shared" si="139"/>
        <v>6.3036366658804743E-2</v>
      </c>
      <c r="V703" s="36">
        <f t="shared" si="140"/>
        <v>-4.4999951219753864E-2</v>
      </c>
      <c r="Y703" s="34"/>
      <c r="Z703" s="34"/>
    </row>
    <row r="704" spans="1:26" x14ac:dyDescent="0.2">
      <c r="A704" s="1">
        <v>1928.12</v>
      </c>
      <c r="B704" s="58">
        <v>23.15</v>
      </c>
      <c r="C704" s="4">
        <v>0.85</v>
      </c>
      <c r="D704" s="11">
        <v>1.38</v>
      </c>
      <c r="E704" s="11">
        <v>17.100000000000001</v>
      </c>
      <c r="F704" s="4">
        <f t="shared" si="145"/>
        <v>1928.9583333332807</v>
      </c>
      <c r="G704" s="21">
        <f>G693*1/12+G705*11/12</f>
        <v>3.5775000000000001</v>
      </c>
      <c r="H704" s="4">
        <f t="shared" si="141"/>
        <v>427.3801374269006</v>
      </c>
      <c r="I704" s="4">
        <f t="shared" si="142"/>
        <v>15.692143274853802</v>
      </c>
      <c r="J704" s="30">
        <f t="shared" si="146"/>
        <v>8889.2449833134178</v>
      </c>
      <c r="K704" s="4">
        <f t="shared" si="143"/>
        <v>25.47665614035088</v>
      </c>
      <c r="L704" s="30">
        <f t="shared" si="144"/>
        <v>529.89883701825124</v>
      </c>
      <c r="M704" s="14">
        <f t="shared" si="135"/>
        <v>25.301591027426131</v>
      </c>
      <c r="N704" s="6"/>
      <c r="O704" s="7">
        <f t="shared" si="136"/>
        <v>31.472825431435915</v>
      </c>
      <c r="P704" s="7"/>
      <c r="Q704" s="43">
        <f t="shared" si="137"/>
        <v>7.3264009939586136E-3</v>
      </c>
      <c r="R704" s="21">
        <f t="shared" si="147"/>
        <v>1.0011071661130269</v>
      </c>
      <c r="S704" s="21">
        <f t="shared" si="148"/>
        <v>8.1441978490146614</v>
      </c>
      <c r="T704" s="36">
        <f t="shared" si="138"/>
        <v>1.4079583987518962E-2</v>
      </c>
      <c r="U704" s="36">
        <f t="shared" si="139"/>
        <v>6.2668922020399531E-2</v>
      </c>
      <c r="V704" s="36">
        <f t="shared" si="140"/>
        <v>-4.8589338032880569E-2</v>
      </c>
      <c r="Y704" s="34"/>
      <c r="Z704" s="34"/>
    </row>
    <row r="705" spans="1:26" x14ac:dyDescent="0.2">
      <c r="A705" s="1">
        <v>1929.01</v>
      </c>
      <c r="B705" s="58">
        <v>24.86</v>
      </c>
      <c r="C705" s="4">
        <v>0.86</v>
      </c>
      <c r="D705" s="11">
        <v>1.399</v>
      </c>
      <c r="E705" s="11">
        <v>17.100000000000001</v>
      </c>
      <c r="F705" s="4">
        <f t="shared" si="145"/>
        <v>1929.041666666614</v>
      </c>
      <c r="G705" s="21">
        <v>3.6</v>
      </c>
      <c r="H705" s="4">
        <f t="shared" si="141"/>
        <v>458.94903742690065</v>
      </c>
      <c r="I705" s="4">
        <f t="shared" si="142"/>
        <v>15.876756725146201</v>
      </c>
      <c r="J705" s="30">
        <f t="shared" si="146"/>
        <v>9573.3776605749044</v>
      </c>
      <c r="K705" s="4">
        <f t="shared" si="143"/>
        <v>25.827421695906438</v>
      </c>
      <c r="L705" s="30">
        <f t="shared" si="144"/>
        <v>538.74317566952095</v>
      </c>
      <c r="M705" s="14">
        <f t="shared" ref="M705:M768" si="149">H705/AVERAGE(K585:K704)</f>
        <v>27.083199620832765</v>
      </c>
      <c r="N705" s="6"/>
      <c r="O705" s="7">
        <f t="shared" ref="O705:O768" si="150">J705/AVERAGE(L585:L704)</f>
        <v>33.590937699106384</v>
      </c>
      <c r="P705" s="7"/>
      <c r="Q705" s="43">
        <f t="shared" ref="Q705:Q768" si="151">1/M705-(G705/100-(((E705/E585)^(1/10))-1))</f>
        <v>4.5014539849113702E-3</v>
      </c>
      <c r="R705" s="21">
        <f t="shared" si="147"/>
        <v>1.005154336235617</v>
      </c>
      <c r="S705" s="21">
        <f t="shared" si="148"/>
        <v>8.1532148288908761</v>
      </c>
      <c r="T705" s="36">
        <f t="shared" si="138"/>
        <v>5.4146710609992432E-3</v>
      </c>
      <c r="U705" s="36">
        <f t="shared" si="139"/>
        <v>6.2917657053549014E-2</v>
      </c>
      <c r="V705" s="36">
        <f t="shared" si="140"/>
        <v>-5.7502985992549771E-2</v>
      </c>
      <c r="Y705" s="34"/>
      <c r="Z705" s="34"/>
    </row>
    <row r="706" spans="1:26" x14ac:dyDescent="0.2">
      <c r="A706" s="1">
        <v>1929.02</v>
      </c>
      <c r="B706" s="58">
        <v>24.99</v>
      </c>
      <c r="C706" s="4">
        <v>0.87</v>
      </c>
      <c r="D706" s="11">
        <v>1.4179999999999999</v>
      </c>
      <c r="E706" s="11">
        <v>17.100000000000001</v>
      </c>
      <c r="F706" s="4">
        <f t="shared" si="145"/>
        <v>1929.1249999999472</v>
      </c>
      <c r="G706" s="21">
        <f>G705*11/12+G717*1/12</f>
        <v>3.5741666666666667</v>
      </c>
      <c r="H706" s="4">
        <f t="shared" si="141"/>
        <v>461.3490122807018</v>
      </c>
      <c r="I706" s="4">
        <f t="shared" si="142"/>
        <v>16.061370175438597</v>
      </c>
      <c r="J706" s="30">
        <f t="shared" si="146"/>
        <v>9651.3587135220641</v>
      </c>
      <c r="K706" s="4">
        <f t="shared" si="143"/>
        <v>26.178187251461992</v>
      </c>
      <c r="L706" s="30">
        <f t="shared" si="144"/>
        <v>547.64412388052369</v>
      </c>
      <c r="M706" s="14">
        <f t="shared" si="149"/>
        <v>27.131672798247379</v>
      </c>
      <c r="N706" s="6"/>
      <c r="O706" s="7">
        <f t="shared" si="150"/>
        <v>33.555039532540228</v>
      </c>
      <c r="P706" s="7"/>
      <c r="Q706" s="43">
        <f t="shared" si="151"/>
        <v>6.5369906477101419E-3</v>
      </c>
      <c r="R706" s="21">
        <f t="shared" si="147"/>
        <v>1.0051354231371381</v>
      </c>
      <c r="S706" s="21">
        <f t="shared" si="148"/>
        <v>8.1952392395201983</v>
      </c>
      <c r="T706" s="36">
        <f t="shared" ref="T706:T769" si="152">(($J826/$J706)^(1/10)-1)</f>
        <v>4.8608310280362499E-3</v>
      </c>
      <c r="U706" s="36">
        <f t="shared" ref="U706:U769" si="153">(($S826/$S706)^(1/10)-1)</f>
        <v>6.3459273342527656E-2</v>
      </c>
      <c r="V706" s="36">
        <f t="shared" ref="V706:V769" si="154">T706-U706</f>
        <v>-5.8598442314491406E-2</v>
      </c>
      <c r="Y706" s="34"/>
      <c r="Z706" s="34"/>
    </row>
    <row r="707" spans="1:26" x14ac:dyDescent="0.2">
      <c r="A707" s="1">
        <v>1929.03</v>
      </c>
      <c r="B707" s="58">
        <v>25.43</v>
      </c>
      <c r="C707" s="4">
        <v>0.88</v>
      </c>
      <c r="D707" s="11">
        <v>1.4379999999999999</v>
      </c>
      <c r="E707" s="11">
        <v>17</v>
      </c>
      <c r="F707" s="4">
        <f t="shared" si="145"/>
        <v>1929.2083333332805</v>
      </c>
      <c r="G707" s="21">
        <f>G705*10/12+G717*2/12</f>
        <v>3.5483333333333333</v>
      </c>
      <c r="H707" s="4">
        <f t="shared" si="141"/>
        <v>472.23360411764719</v>
      </c>
      <c r="I707" s="4">
        <f t="shared" si="142"/>
        <v>16.341548235294123</v>
      </c>
      <c r="J707" s="30">
        <f t="shared" si="146"/>
        <v>9907.5514781864931</v>
      </c>
      <c r="K707" s="4">
        <f t="shared" si="143"/>
        <v>26.703575411764714</v>
      </c>
      <c r="L707" s="30">
        <f t="shared" si="144"/>
        <v>560.2461276300503</v>
      </c>
      <c r="M707" s="14">
        <f t="shared" si="149"/>
        <v>27.675748437861873</v>
      </c>
      <c r="N707" s="6"/>
      <c r="O707" s="7">
        <f t="shared" si="150"/>
        <v>34.12929095561018</v>
      </c>
      <c r="P707" s="7"/>
      <c r="Q707" s="43">
        <f t="shared" si="151"/>
        <v>4.2490483780684013E-3</v>
      </c>
      <c r="R707" s="21">
        <f t="shared" si="147"/>
        <v>1.0051165144351146</v>
      </c>
      <c r="S707" s="21">
        <f t="shared" si="148"/>
        <v>8.2857801152000672</v>
      </c>
      <c r="T707" s="36">
        <f t="shared" si="152"/>
        <v>2.5007798988008201E-3</v>
      </c>
      <c r="U707" s="36">
        <f t="shared" si="153"/>
        <v>6.2616257629791949E-2</v>
      </c>
      <c r="V707" s="36">
        <f t="shared" si="154"/>
        <v>-6.0115477730991129E-2</v>
      </c>
      <c r="Y707" s="34"/>
      <c r="Z707" s="34"/>
    </row>
    <row r="708" spans="1:26" x14ac:dyDescent="0.2">
      <c r="A708" s="1">
        <v>1929.04</v>
      </c>
      <c r="B708" s="58">
        <v>25.28</v>
      </c>
      <c r="C708" s="4">
        <v>0.89</v>
      </c>
      <c r="D708" s="11">
        <v>1.4570000000000001</v>
      </c>
      <c r="E708" s="11">
        <v>16.899999999999999</v>
      </c>
      <c r="F708" s="4">
        <f t="shared" si="145"/>
        <v>1929.2916666666138</v>
      </c>
      <c r="G708" s="21">
        <f>G705*9/12+G717*3/12</f>
        <v>3.5225</v>
      </c>
      <c r="H708" s="4">
        <f t="shared" si="141"/>
        <v>472.22591242603568</v>
      </c>
      <c r="I708" s="4">
        <f t="shared" si="142"/>
        <v>16.625042011834324</v>
      </c>
      <c r="J708" s="30">
        <f t="shared" si="146"/>
        <v>9936.4564855394692</v>
      </c>
      <c r="K708" s="4">
        <f t="shared" si="143"/>
        <v>27.216501360946758</v>
      </c>
      <c r="L708" s="30">
        <f t="shared" si="144"/>
        <v>572.68263842685951</v>
      </c>
      <c r="M708" s="14">
        <f t="shared" si="149"/>
        <v>27.568454472898285</v>
      </c>
      <c r="N708" s="6"/>
      <c r="O708" s="7">
        <f t="shared" si="150"/>
        <v>33.902563138115269</v>
      </c>
      <c r="P708" s="7"/>
      <c r="Q708" s="43">
        <f t="shared" si="151"/>
        <v>2.2395419813420123E-3</v>
      </c>
      <c r="R708" s="21">
        <f t="shared" si="147"/>
        <v>1.0050976101380349</v>
      </c>
      <c r="S708" s="21">
        <f t="shared" si="148"/>
        <v>8.3774535673974242</v>
      </c>
      <c r="T708" s="36">
        <f t="shared" si="152"/>
        <v>-1.0075621235658749E-2</v>
      </c>
      <c r="U708" s="36">
        <f t="shared" si="153"/>
        <v>6.2538103166611236E-2</v>
      </c>
      <c r="V708" s="36">
        <f t="shared" si="154"/>
        <v>-7.2613724402269986E-2</v>
      </c>
      <c r="Y708" s="34"/>
      <c r="Z708" s="34"/>
    </row>
    <row r="709" spans="1:26" x14ac:dyDescent="0.2">
      <c r="A709" s="1">
        <v>1929.05</v>
      </c>
      <c r="B709" s="58">
        <v>25.66</v>
      </c>
      <c r="C709" s="4">
        <v>0.9</v>
      </c>
      <c r="D709" s="11">
        <v>1.476</v>
      </c>
      <c r="E709" s="11">
        <v>17</v>
      </c>
      <c r="F709" s="4">
        <f t="shared" si="145"/>
        <v>1929.374999999947</v>
      </c>
      <c r="G709" s="21">
        <f>G705*8/12+G717*4/12</f>
        <v>3.4966666666666666</v>
      </c>
      <c r="H709" s="4">
        <f t="shared" si="141"/>
        <v>476.50469058823541</v>
      </c>
      <c r="I709" s="4">
        <f t="shared" si="142"/>
        <v>16.712947058823534</v>
      </c>
      <c r="J709" s="30">
        <f t="shared" si="146"/>
        <v>10055.795233096505</v>
      </c>
      <c r="K709" s="4">
        <f t="shared" si="143"/>
        <v>27.409233176470593</v>
      </c>
      <c r="L709" s="30">
        <f t="shared" si="144"/>
        <v>578.42376321318943</v>
      </c>
      <c r="M709" s="14">
        <f t="shared" si="149"/>
        <v>27.698586875008118</v>
      </c>
      <c r="N709" s="6"/>
      <c r="O709" s="7">
        <f t="shared" si="150"/>
        <v>33.970071523184778</v>
      </c>
      <c r="P709" s="7"/>
      <c r="Q709" s="43">
        <f t="shared" si="151"/>
        <v>1.7264044494609554E-3</v>
      </c>
      <c r="R709" s="21">
        <f t="shared" si="147"/>
        <v>1.0050787102544052</v>
      </c>
      <c r="S709" s="21">
        <f t="shared" si="148"/>
        <v>8.3706282151650733</v>
      </c>
      <c r="T709" s="36">
        <f t="shared" si="152"/>
        <v>-7.277053560236002E-3</v>
      </c>
      <c r="U709" s="36">
        <f t="shared" si="153"/>
        <v>6.2947552851443822E-2</v>
      </c>
      <c r="V709" s="36">
        <f t="shared" si="154"/>
        <v>-7.0224606411679824E-2</v>
      </c>
      <c r="Y709" s="34"/>
      <c r="Z709" s="34"/>
    </row>
    <row r="710" spans="1:26" x14ac:dyDescent="0.2">
      <c r="A710" s="1">
        <v>1929.06</v>
      </c>
      <c r="B710" s="58">
        <v>26.15</v>
      </c>
      <c r="C710" s="4">
        <v>0.91</v>
      </c>
      <c r="D710" s="11">
        <v>1.4950000000000001</v>
      </c>
      <c r="E710" s="11">
        <v>17.100000000000001</v>
      </c>
      <c r="F710" s="4">
        <f t="shared" si="145"/>
        <v>1929.4583333332803</v>
      </c>
      <c r="G710" s="21">
        <f>G705*7/12+G717*5/12</f>
        <v>3.4708333333333332</v>
      </c>
      <c r="H710" s="4">
        <f t="shared" si="141"/>
        <v>482.76417251461993</v>
      </c>
      <c r="I710" s="4">
        <f t="shared" si="142"/>
        <v>16.799823976608188</v>
      </c>
      <c r="J710" s="30">
        <f t="shared" si="146"/>
        <v>10217.43484727039</v>
      </c>
      <c r="K710" s="4">
        <f t="shared" si="143"/>
        <v>27.599710818713454</v>
      </c>
      <c r="L710" s="30">
        <f t="shared" si="144"/>
        <v>584.13250847683491</v>
      </c>
      <c r="M710" s="14">
        <f t="shared" si="149"/>
        <v>27.935467830288676</v>
      </c>
      <c r="N710" s="6"/>
      <c r="O710" s="7">
        <f t="shared" si="150"/>
        <v>34.16978639311386</v>
      </c>
      <c r="P710" s="7"/>
      <c r="Q710" s="43">
        <f t="shared" si="151"/>
        <v>2.2656304519138026E-3</v>
      </c>
      <c r="R710" s="21">
        <f t="shared" si="147"/>
        <v>1.0050598147927496</v>
      </c>
      <c r="S710" s="21">
        <f t="shared" si="148"/>
        <v>8.3639405601633428</v>
      </c>
      <c r="T710" s="36">
        <f t="shared" si="152"/>
        <v>-6.7246569397463318E-3</v>
      </c>
      <c r="U710" s="36">
        <f t="shared" si="153"/>
        <v>6.3354446534160225E-2</v>
      </c>
      <c r="V710" s="36">
        <f t="shared" si="154"/>
        <v>-7.0079103473906557E-2</v>
      </c>
      <c r="Y710" s="34"/>
      <c r="Z710" s="34"/>
    </row>
    <row r="711" spans="1:26" x14ac:dyDescent="0.2">
      <c r="A711" s="1">
        <v>1929.07</v>
      </c>
      <c r="B711" s="58">
        <v>28.48</v>
      </c>
      <c r="C711" s="4">
        <v>0.92</v>
      </c>
      <c r="D711" s="11">
        <v>1.514</v>
      </c>
      <c r="E711" s="11">
        <v>17.3</v>
      </c>
      <c r="F711" s="4">
        <f t="shared" si="145"/>
        <v>1929.5416666666135</v>
      </c>
      <c r="G711" s="21">
        <f>G705*6/12+G717*6/12</f>
        <v>3.4450000000000003</v>
      </c>
      <c r="H711" s="4">
        <f t="shared" si="141"/>
        <v>519.70073526011572</v>
      </c>
      <c r="I711" s="4">
        <f t="shared" si="142"/>
        <v>16.788085549132955</v>
      </c>
      <c r="J711" s="30">
        <f t="shared" si="146"/>
        <v>11028.785833583994</v>
      </c>
      <c r="K711" s="4">
        <f t="shared" si="143"/>
        <v>27.627349479768792</v>
      </c>
      <c r="L711" s="30">
        <f t="shared" si="144"/>
        <v>586.29149410274465</v>
      </c>
      <c r="M711" s="14">
        <f t="shared" si="149"/>
        <v>29.933289406842196</v>
      </c>
      <c r="N711" s="6"/>
      <c r="O711" s="7">
        <f t="shared" si="150"/>
        <v>36.5109519684204</v>
      </c>
      <c r="P711" s="7"/>
      <c r="Q711" s="43">
        <f t="shared" si="151"/>
        <v>-1.6185829941180521E-3</v>
      </c>
      <c r="R711" s="21">
        <f t="shared" si="147"/>
        <v>1.0050409237616102</v>
      </c>
      <c r="S711" s="21">
        <f t="shared" si="148"/>
        <v>8.3090783474412859</v>
      </c>
      <c r="T711" s="36">
        <f t="shared" si="152"/>
        <v>-1.1518120437314039E-2</v>
      </c>
      <c r="U711" s="36">
        <f t="shared" si="153"/>
        <v>6.4375675992686343E-2</v>
      </c>
      <c r="V711" s="36">
        <f t="shared" si="154"/>
        <v>-7.5893796430000382E-2</v>
      </c>
      <c r="Y711" s="34"/>
      <c r="Z711" s="34"/>
    </row>
    <row r="712" spans="1:26" x14ac:dyDescent="0.2">
      <c r="A712" s="1">
        <v>1929.08</v>
      </c>
      <c r="B712" s="58">
        <v>30.1</v>
      </c>
      <c r="C712" s="4">
        <v>0.93</v>
      </c>
      <c r="D712" s="11">
        <v>1.5329999999999999</v>
      </c>
      <c r="E712" s="11">
        <v>17.3</v>
      </c>
      <c r="F712" s="4">
        <f t="shared" si="145"/>
        <v>1929.6249999999468</v>
      </c>
      <c r="G712" s="21">
        <f>G705*5/12+G717*7/12</f>
        <v>3.4191666666666665</v>
      </c>
      <c r="H712" s="4">
        <f t="shared" si="141"/>
        <v>549.26236416184986</v>
      </c>
      <c r="I712" s="4">
        <f t="shared" si="142"/>
        <v>16.970564739884395</v>
      </c>
      <c r="J712" s="30">
        <f t="shared" si="146"/>
        <v>11686.137095961412</v>
      </c>
      <c r="K712" s="4">
        <f t="shared" si="143"/>
        <v>27.974059942196536</v>
      </c>
      <c r="L712" s="30">
        <f t="shared" si="144"/>
        <v>595.17768000361605</v>
      </c>
      <c r="M712" s="14">
        <f t="shared" si="149"/>
        <v>31.48031324717299</v>
      </c>
      <c r="N712" s="6"/>
      <c r="O712" s="7">
        <f t="shared" si="150"/>
        <v>38.29169555843724</v>
      </c>
      <c r="P712" s="7"/>
      <c r="Q712" s="43">
        <f t="shared" si="151"/>
        <v>-4.7089853208238663E-3</v>
      </c>
      <c r="R712" s="21">
        <f t="shared" si="147"/>
        <v>1.0050220371695462</v>
      </c>
      <c r="S712" s="21">
        <f t="shared" si="148"/>
        <v>8.3509637779199846</v>
      </c>
      <c r="T712" s="36">
        <f t="shared" si="152"/>
        <v>-1.8271445101654349E-2</v>
      </c>
      <c r="U712" s="36">
        <f t="shared" si="153"/>
        <v>6.4160723180495705E-2</v>
      </c>
      <c r="V712" s="36">
        <f t="shared" si="154"/>
        <v>-8.2432168282150053E-2</v>
      </c>
      <c r="Y712" s="34"/>
      <c r="Z712" s="34"/>
    </row>
    <row r="713" spans="1:26" x14ac:dyDescent="0.2">
      <c r="A713" s="1">
        <v>1929.09</v>
      </c>
      <c r="B713" s="58">
        <v>31.3</v>
      </c>
      <c r="C713" s="4">
        <v>0.94</v>
      </c>
      <c r="D713" s="11">
        <v>1.552</v>
      </c>
      <c r="E713" s="11">
        <v>17.3</v>
      </c>
      <c r="F713" s="4">
        <f t="shared" si="145"/>
        <v>1929.7083333332801</v>
      </c>
      <c r="G713" s="21">
        <f>G705*4/12+G717*8/12</f>
        <v>3.3933333333333335</v>
      </c>
      <c r="H713" s="4">
        <f t="shared" si="141"/>
        <v>571.15986705202329</v>
      </c>
      <c r="I713" s="4">
        <f t="shared" si="142"/>
        <v>17.153043930635839</v>
      </c>
      <c r="J713" s="30">
        <f t="shared" si="146"/>
        <v>12182.442032428877</v>
      </c>
      <c r="K713" s="4">
        <f t="shared" si="143"/>
        <v>28.320770404624284</v>
      </c>
      <c r="L713" s="30">
        <f t="shared" si="144"/>
        <v>604.06230141628168</v>
      </c>
      <c r="M713" s="14">
        <f t="shared" si="149"/>
        <v>32.563788598776689</v>
      </c>
      <c r="N713" s="6"/>
      <c r="O713" s="7">
        <f t="shared" si="150"/>
        <v>39.500688697971896</v>
      </c>
      <c r="P713" s="7"/>
      <c r="Q713" s="43">
        <f t="shared" si="151"/>
        <v>-6.0695163108649558E-3</v>
      </c>
      <c r="R713" s="21">
        <f t="shared" si="147"/>
        <v>1.0050031550251359</v>
      </c>
      <c r="S713" s="21">
        <f t="shared" si="148"/>
        <v>8.3929026284142321</v>
      </c>
      <c r="T713" s="36">
        <f t="shared" si="152"/>
        <v>-1.4156423600160672E-2</v>
      </c>
      <c r="U713" s="36">
        <f t="shared" si="153"/>
        <v>6.1661091802936552E-2</v>
      </c>
      <c r="V713" s="36">
        <f t="shared" si="154"/>
        <v>-7.5817515403097224E-2</v>
      </c>
      <c r="Y713" s="34"/>
      <c r="Z713" s="34"/>
    </row>
    <row r="714" spans="1:26" x14ac:dyDescent="0.2">
      <c r="A714" s="1">
        <v>1929.1</v>
      </c>
      <c r="B714" s="58">
        <v>27.99</v>
      </c>
      <c r="C714" s="4">
        <v>0.95</v>
      </c>
      <c r="D714" s="11">
        <v>1.5720000000000001</v>
      </c>
      <c r="E714" s="11">
        <v>17.3</v>
      </c>
      <c r="F714" s="4">
        <f t="shared" si="145"/>
        <v>1929.7916666666133</v>
      </c>
      <c r="G714" s="21">
        <f>G705*3/12+G717*9/12</f>
        <v>3.3674999999999997</v>
      </c>
      <c r="H714" s="4">
        <f t="shared" ref="H714:H777" si="155">B714*$E$1858/E714</f>
        <v>510.75925491329485</v>
      </c>
      <c r="I714" s="4">
        <f t="shared" ref="I714:I777" si="156">C714*$E$1858/E714</f>
        <v>17.335523121387286</v>
      </c>
      <c r="J714" s="30">
        <f t="shared" si="146"/>
        <v>10924.95194297928</v>
      </c>
      <c r="K714" s="4">
        <f t="shared" ref="K714:K777" si="157">D714*$E$1858/E714</f>
        <v>28.685728786127175</v>
      </c>
      <c r="L714" s="30">
        <f t="shared" ref="L714:L777" si="158">K714*(J714/H714)</f>
        <v>613.57715092402395</v>
      </c>
      <c r="M714" s="14">
        <f t="shared" si="149"/>
        <v>28.961067164354773</v>
      </c>
      <c r="N714" s="6"/>
      <c r="O714" s="7">
        <f t="shared" si="150"/>
        <v>35.04745819008636</v>
      </c>
      <c r="P714" s="7"/>
      <c r="Q714" s="43">
        <f t="shared" si="151"/>
        <v>-3.6562270419569706E-3</v>
      </c>
      <c r="R714" s="21">
        <f t="shared" si="147"/>
        <v>1.0049842773369742</v>
      </c>
      <c r="S714" s="21">
        <f t="shared" si="148"/>
        <v>8.4348936213750587</v>
      </c>
      <c r="T714" s="36">
        <f t="shared" si="152"/>
        <v>-1.2635553549185108E-3</v>
      </c>
      <c r="U714" s="36">
        <f t="shared" si="153"/>
        <v>6.2204364033594972E-2</v>
      </c>
      <c r="V714" s="36">
        <f t="shared" si="154"/>
        <v>-6.3467919388513483E-2</v>
      </c>
      <c r="Y714" s="34"/>
      <c r="Z714" s="34"/>
    </row>
    <row r="715" spans="1:26" x14ac:dyDescent="0.2">
      <c r="A715" s="1">
        <v>1929.11</v>
      </c>
      <c r="B715" s="58">
        <v>20.58</v>
      </c>
      <c r="C715" s="4">
        <v>0.96</v>
      </c>
      <c r="D715" s="11">
        <v>1.591</v>
      </c>
      <c r="E715" s="11">
        <v>17.3</v>
      </c>
      <c r="F715" s="4">
        <f t="shared" ref="F715:F778" si="159">F714+1/12</f>
        <v>1929.8749999999466</v>
      </c>
      <c r="G715" s="21">
        <f>G705*2/12+G717*10/12</f>
        <v>3.3416666666666668</v>
      </c>
      <c r="H715" s="4">
        <f t="shared" si="155"/>
        <v>375.54217456647405</v>
      </c>
      <c r="I715" s="4">
        <f t="shared" si="156"/>
        <v>17.51800231213873</v>
      </c>
      <c r="J715" s="30">
        <f t="shared" ref="J715:J778" si="160">J714*((H715+(I715/12))/H714)</f>
        <v>8063.9338028564462</v>
      </c>
      <c r="K715" s="4">
        <f t="shared" si="157"/>
        <v>29.032439248554919</v>
      </c>
      <c r="L715" s="30">
        <f t="shared" si="158"/>
        <v>623.40712732481086</v>
      </c>
      <c r="M715" s="14">
        <f t="shared" si="149"/>
        <v>21.171036000097036</v>
      </c>
      <c r="N715" s="6"/>
      <c r="O715" s="7">
        <f t="shared" si="150"/>
        <v>25.588770763962732</v>
      </c>
      <c r="P715" s="7"/>
      <c r="Q715" s="43">
        <f t="shared" si="151"/>
        <v>7.1336922722850804E-3</v>
      </c>
      <c r="R715" s="21">
        <f t="shared" ref="R715:R778" si="161">((G715/G716+G715/1200+((1+G716/1200)^(-119))*(1-G715/G716)))</f>
        <v>1.0049654041136753</v>
      </c>
      <c r="S715" s="21">
        <f t="shared" ref="S715:S778" si="162">S714*R714*E714/E715</f>
        <v>8.4769354704918669</v>
      </c>
      <c r="T715" s="36">
        <f t="shared" si="152"/>
        <v>2.8082333031990148E-2</v>
      </c>
      <c r="U715" s="36">
        <f t="shared" si="153"/>
        <v>6.1992738541376768E-2</v>
      </c>
      <c r="V715" s="36">
        <f t="shared" si="154"/>
        <v>-3.3910405509386621E-2</v>
      </c>
      <c r="Y715" s="34"/>
      <c r="Z715" s="34"/>
    </row>
    <row r="716" spans="1:26" x14ac:dyDescent="0.2">
      <c r="A716" s="1">
        <v>1929.12</v>
      </c>
      <c r="B716" s="58">
        <v>21.4</v>
      </c>
      <c r="C716" s="4">
        <v>0.97</v>
      </c>
      <c r="D716" s="11">
        <v>1.61</v>
      </c>
      <c r="E716" s="11">
        <v>17.2</v>
      </c>
      <c r="F716" s="4">
        <f t="shared" si="159"/>
        <v>1929.9583333332798</v>
      </c>
      <c r="G716" s="21">
        <f>G705*1/12+G717*11/12</f>
        <v>3.315833333333333</v>
      </c>
      <c r="H716" s="4">
        <f t="shared" si="155"/>
        <v>392.77584883720937</v>
      </c>
      <c r="I716" s="4">
        <f t="shared" si="156"/>
        <v>17.803391279069775</v>
      </c>
      <c r="J716" s="30">
        <f t="shared" si="160"/>
        <v>8465.8460232397792</v>
      </c>
      <c r="K716" s="4">
        <f t="shared" si="157"/>
        <v>29.549958720930242</v>
      </c>
      <c r="L716" s="30">
        <f t="shared" si="158"/>
        <v>636.91645315028256</v>
      </c>
      <c r="M716" s="14">
        <f t="shared" si="149"/>
        <v>22.00737317641833</v>
      </c>
      <c r="N716" s="6"/>
      <c r="O716" s="7">
        <f t="shared" si="150"/>
        <v>26.566024428345145</v>
      </c>
      <c r="P716" s="7"/>
      <c r="Q716" s="43">
        <f t="shared" si="151"/>
        <v>2.9000080484936977E-3</v>
      </c>
      <c r="R716" s="21">
        <f t="shared" si="161"/>
        <v>1.0049465353638702</v>
      </c>
      <c r="S716" s="21">
        <f t="shared" si="162"/>
        <v>8.5685561067992708</v>
      </c>
      <c r="T716" s="36">
        <f t="shared" si="152"/>
        <v>2.1070856264751692E-2</v>
      </c>
      <c r="U716" s="36">
        <f t="shared" si="153"/>
        <v>6.1166767981337911E-2</v>
      </c>
      <c r="V716" s="36">
        <f t="shared" si="154"/>
        <v>-4.0095911716586219E-2</v>
      </c>
      <c r="Y716" s="34"/>
      <c r="Z716" s="34"/>
    </row>
    <row r="717" spans="1:26" x14ac:dyDescent="0.2">
      <c r="A717" s="1">
        <v>1930.01</v>
      </c>
      <c r="B717" s="58">
        <v>21.71</v>
      </c>
      <c r="C717" s="4">
        <v>0.9708</v>
      </c>
      <c r="D717" s="11">
        <v>1.5569999999999999</v>
      </c>
      <c r="E717" s="11">
        <v>17.100000000000001</v>
      </c>
      <c r="F717" s="4">
        <f t="shared" si="159"/>
        <v>1930.0416666666131</v>
      </c>
      <c r="G717" s="21">
        <v>3.29</v>
      </c>
      <c r="H717" s="4">
        <f t="shared" si="155"/>
        <v>400.79580058479542</v>
      </c>
      <c r="I717" s="4">
        <f t="shared" si="156"/>
        <v>17.922273754385966</v>
      </c>
      <c r="J717" s="30">
        <f t="shared" si="160"/>
        <v>8670.8983731060562</v>
      </c>
      <c r="K717" s="4">
        <f t="shared" si="157"/>
        <v>28.744314210526319</v>
      </c>
      <c r="L717" s="30">
        <f t="shared" si="158"/>
        <v>621.86037618268665</v>
      </c>
      <c r="M717" s="14">
        <f t="shared" si="149"/>
        <v>22.31072429433684</v>
      </c>
      <c r="N717" s="6"/>
      <c r="O717" s="7">
        <f t="shared" si="150"/>
        <v>26.898469896328528</v>
      </c>
      <c r="P717" s="7"/>
      <c r="Q717" s="43">
        <f t="shared" si="151"/>
        <v>-1.0822635497038935E-4</v>
      </c>
      <c r="R717" s="21">
        <f t="shared" si="161"/>
        <v>1.0023895841277941</v>
      </c>
      <c r="S717" s="21">
        <f t="shared" si="162"/>
        <v>8.6612971513859858</v>
      </c>
      <c r="T717" s="36">
        <f t="shared" si="152"/>
        <v>1.9211684678503316E-2</v>
      </c>
      <c r="U717" s="36">
        <f t="shared" si="153"/>
        <v>6.1099191151374077E-2</v>
      </c>
      <c r="V717" s="36">
        <f t="shared" si="154"/>
        <v>-4.1887506472870761E-2</v>
      </c>
      <c r="Y717" s="34"/>
      <c r="Z717" s="34"/>
    </row>
    <row r="718" spans="1:26" x14ac:dyDescent="0.2">
      <c r="A718" s="1">
        <v>1930.02</v>
      </c>
      <c r="B718" s="58">
        <v>23.07</v>
      </c>
      <c r="C718" s="4">
        <v>0.97170000000000001</v>
      </c>
      <c r="D718" s="11">
        <v>1.5029999999999999</v>
      </c>
      <c r="E718" s="11">
        <v>17</v>
      </c>
      <c r="F718" s="4">
        <f t="shared" si="159"/>
        <v>1930.1249999999463</v>
      </c>
      <c r="G718" s="21">
        <f>G717*11/12+G729*1/12</f>
        <v>3.2941666666666665</v>
      </c>
      <c r="H718" s="4">
        <f t="shared" si="155"/>
        <v>428.40854294117662</v>
      </c>
      <c r="I718" s="4">
        <f t="shared" si="156"/>
        <v>18.044411841176473</v>
      </c>
      <c r="J718" s="30">
        <f t="shared" si="160"/>
        <v>9300.8094671004292</v>
      </c>
      <c r="K718" s="4">
        <f t="shared" si="157"/>
        <v>27.910621588235298</v>
      </c>
      <c r="L718" s="30">
        <f t="shared" si="158"/>
        <v>605.94350364334389</v>
      </c>
      <c r="M718" s="14">
        <f t="shared" si="149"/>
        <v>23.697117749335881</v>
      </c>
      <c r="N718" s="6"/>
      <c r="O718" s="7">
        <f t="shared" si="150"/>
        <v>28.533590991681262</v>
      </c>
      <c r="P718" s="7"/>
      <c r="Q718" s="43">
        <f t="shared" si="151"/>
        <v>-4.3688622144010744E-3</v>
      </c>
      <c r="R718" s="21">
        <f t="shared" si="161"/>
        <v>1.0023931255535405</v>
      </c>
      <c r="S718" s="21">
        <f t="shared" si="162"/>
        <v>8.7330646028179011</v>
      </c>
      <c r="T718" s="36">
        <f t="shared" si="152"/>
        <v>1.1135166996763424E-2</v>
      </c>
      <c r="U718" s="36">
        <f t="shared" si="153"/>
        <v>5.9863107018888639E-2</v>
      </c>
      <c r="V718" s="36">
        <f t="shared" si="154"/>
        <v>-4.8727940022125216E-2</v>
      </c>
      <c r="Y718" s="34"/>
      <c r="Z718" s="34"/>
    </row>
    <row r="719" spans="1:26" x14ac:dyDescent="0.2">
      <c r="A719" s="1">
        <v>1930.03</v>
      </c>
      <c r="B719" s="58">
        <v>23.94</v>
      </c>
      <c r="C719" s="4">
        <v>0.97250000000000003</v>
      </c>
      <c r="D719" s="11">
        <v>1.45</v>
      </c>
      <c r="E719" s="11">
        <v>16.899999999999999</v>
      </c>
      <c r="F719" s="4">
        <f t="shared" si="159"/>
        <v>1930.2083333332796</v>
      </c>
      <c r="G719" s="21">
        <f>G717*10/12+G729*2/12</f>
        <v>3.2983333333333333</v>
      </c>
      <c r="H719" s="4">
        <f t="shared" si="155"/>
        <v>447.19495029585818</v>
      </c>
      <c r="I719" s="4">
        <f t="shared" si="156"/>
        <v>18.166127366863911</v>
      </c>
      <c r="J719" s="30">
        <f t="shared" si="160"/>
        <v>9741.5307659736445</v>
      </c>
      <c r="K719" s="4">
        <f t="shared" si="157"/>
        <v>27.085742603550305</v>
      </c>
      <c r="L719" s="30">
        <f t="shared" si="158"/>
        <v>590.02588181544616</v>
      </c>
      <c r="M719" s="14">
        <f t="shared" si="149"/>
        <v>24.586607792668854</v>
      </c>
      <c r="N719" s="6"/>
      <c r="O719" s="7">
        <f t="shared" si="150"/>
        <v>29.568429499384276</v>
      </c>
      <c r="P719" s="7"/>
      <c r="Q719" s="43">
        <f t="shared" si="151"/>
        <v>-7.5243722051968123E-3</v>
      </c>
      <c r="R719" s="21">
        <f t="shared" si="161"/>
        <v>1.0023966669604922</v>
      </c>
      <c r="S719" s="21">
        <f t="shared" si="162"/>
        <v>8.8057625259735879</v>
      </c>
      <c r="T719" s="36">
        <f t="shared" si="152"/>
        <v>6.3205244586239662E-3</v>
      </c>
      <c r="U719" s="36">
        <f t="shared" si="153"/>
        <v>5.938187845837839E-2</v>
      </c>
      <c r="V719" s="36">
        <f t="shared" si="154"/>
        <v>-5.3061353999754424E-2</v>
      </c>
      <c r="Y719" s="34"/>
      <c r="Z719" s="34"/>
    </row>
    <row r="720" spans="1:26" x14ac:dyDescent="0.2">
      <c r="A720" s="1">
        <v>1930.04</v>
      </c>
      <c r="B720" s="58">
        <v>25.46</v>
      </c>
      <c r="C720" s="4">
        <v>0.97330000000000005</v>
      </c>
      <c r="D720" s="11">
        <v>1.397</v>
      </c>
      <c r="E720" s="11">
        <v>17</v>
      </c>
      <c r="F720" s="4">
        <f t="shared" si="159"/>
        <v>1930.2916666666129</v>
      </c>
      <c r="G720" s="21">
        <f>G717*9/12+G729*3/12</f>
        <v>3.3024999999999998</v>
      </c>
      <c r="H720" s="4">
        <f t="shared" si="155"/>
        <v>472.79070235294131</v>
      </c>
      <c r="I720" s="4">
        <f t="shared" si="156"/>
        <v>18.074123747058831</v>
      </c>
      <c r="J720" s="30">
        <f t="shared" si="160"/>
        <v>10331.909247096488</v>
      </c>
      <c r="K720" s="4">
        <f t="shared" si="157"/>
        <v>25.942207823529419</v>
      </c>
      <c r="L720" s="30">
        <f t="shared" si="158"/>
        <v>566.91583732104448</v>
      </c>
      <c r="M720" s="14">
        <f t="shared" si="149"/>
        <v>25.843436862018311</v>
      </c>
      <c r="N720" s="6"/>
      <c r="O720" s="7">
        <f t="shared" si="150"/>
        <v>31.040920119317011</v>
      </c>
      <c r="P720" s="7"/>
      <c r="Q720" s="43">
        <f t="shared" si="151"/>
        <v>-1.1914769695241932E-2</v>
      </c>
      <c r="R720" s="21">
        <f t="shared" si="161"/>
        <v>1.0024002083486547</v>
      </c>
      <c r="S720" s="21">
        <f t="shared" si="162"/>
        <v>8.7749442589869329</v>
      </c>
      <c r="T720" s="36">
        <f t="shared" si="152"/>
        <v>1.8327063012251177E-3</v>
      </c>
      <c r="U720" s="36">
        <f t="shared" si="153"/>
        <v>6.0148981425597992E-2</v>
      </c>
      <c r="V720" s="36">
        <f t="shared" si="154"/>
        <v>-5.8316275124372874E-2</v>
      </c>
      <c r="Y720" s="34"/>
      <c r="Z720" s="34"/>
    </row>
    <row r="721" spans="1:26" x14ac:dyDescent="0.2">
      <c r="A721" s="1">
        <v>1930.05</v>
      </c>
      <c r="B721" s="58">
        <v>23.94</v>
      </c>
      <c r="C721" s="4">
        <v>0.97419999999999995</v>
      </c>
      <c r="D721" s="11">
        <v>1.343</v>
      </c>
      <c r="E721" s="11">
        <v>16.899999999999999</v>
      </c>
      <c r="F721" s="4">
        <f t="shared" si="159"/>
        <v>1930.3749999999461</v>
      </c>
      <c r="G721" s="21">
        <f>G717*8/12+G729*4/12</f>
        <v>3.3066666666666666</v>
      </c>
      <c r="H721" s="4">
        <f t="shared" si="155"/>
        <v>447.19495029585818</v>
      </c>
      <c r="I721" s="4">
        <f t="shared" si="156"/>
        <v>18.197883065088764</v>
      </c>
      <c r="J721" s="30">
        <f t="shared" si="160"/>
        <v>9805.7044244684421</v>
      </c>
      <c r="K721" s="4">
        <f t="shared" si="157"/>
        <v>25.087001597633144</v>
      </c>
      <c r="L721" s="30">
        <f t="shared" si="158"/>
        <v>550.08609198250281</v>
      </c>
      <c r="M721" s="14">
        <f t="shared" si="149"/>
        <v>24.309760633908176</v>
      </c>
      <c r="N721" s="6"/>
      <c r="O721" s="7">
        <f t="shared" si="150"/>
        <v>29.174802108988988</v>
      </c>
      <c r="P721" s="7"/>
      <c r="Q721" s="43">
        <f t="shared" si="151"/>
        <v>-1.1533983314308084E-2</v>
      </c>
      <c r="R721" s="21">
        <f t="shared" si="161"/>
        <v>1.0024037497180343</v>
      </c>
      <c r="S721" s="21">
        <f t="shared" si="162"/>
        <v>8.8480533259619936</v>
      </c>
      <c r="T721" s="36">
        <f t="shared" si="152"/>
        <v>-7.2291765565829502E-3</v>
      </c>
      <c r="U721" s="36">
        <f t="shared" si="153"/>
        <v>5.9663488081115545E-2</v>
      </c>
      <c r="V721" s="36">
        <f t="shared" si="154"/>
        <v>-6.6892664637698496E-2</v>
      </c>
      <c r="Y721" s="34"/>
      <c r="Z721" s="34"/>
    </row>
    <row r="722" spans="1:26" x14ac:dyDescent="0.2">
      <c r="A722" s="1">
        <v>1930.06</v>
      </c>
      <c r="B722" s="58">
        <v>21.52</v>
      </c>
      <c r="C722" s="4">
        <v>0.97499999999999998</v>
      </c>
      <c r="D722" s="11">
        <v>1.29</v>
      </c>
      <c r="E722" s="11">
        <v>16.8</v>
      </c>
      <c r="F722" s="4">
        <f t="shared" si="159"/>
        <v>1930.4583333332794</v>
      </c>
      <c r="G722" s="21">
        <f>G717*7/12+G729*5/12</f>
        <v>3.3108333333333331</v>
      </c>
      <c r="H722" s="4">
        <f t="shared" si="155"/>
        <v>404.38257619047624</v>
      </c>
      <c r="I722" s="4">
        <f t="shared" si="156"/>
        <v>18.321236607142861</v>
      </c>
      <c r="J722" s="30">
        <f t="shared" si="160"/>
        <v>8900.429368594916</v>
      </c>
      <c r="K722" s="4">
        <f t="shared" si="157"/>
        <v>24.240405357142862</v>
      </c>
      <c r="L722" s="30">
        <f t="shared" si="158"/>
        <v>533.52945564532729</v>
      </c>
      <c r="M722" s="14">
        <f t="shared" si="149"/>
        <v>21.86689933338948</v>
      </c>
      <c r="N722" s="6"/>
      <c r="O722" s="7">
        <f t="shared" si="150"/>
        <v>26.235846681571914</v>
      </c>
      <c r="P722" s="7"/>
      <c r="Q722" s="43">
        <f t="shared" si="151"/>
        <v>-8.9774380694718908E-3</v>
      </c>
      <c r="R722" s="21">
        <f t="shared" si="161"/>
        <v>1.0024072910686364</v>
      </c>
      <c r="S722" s="21">
        <f t="shared" si="162"/>
        <v>8.92211541398067</v>
      </c>
      <c r="T722" s="36">
        <f t="shared" si="152"/>
        <v>-6.6933246127226509E-3</v>
      </c>
      <c r="U722" s="36">
        <f t="shared" si="153"/>
        <v>5.8418848065048268E-2</v>
      </c>
      <c r="V722" s="36">
        <f t="shared" si="154"/>
        <v>-6.5112172677770919E-2</v>
      </c>
      <c r="Y722" s="34"/>
      <c r="Z722" s="34"/>
    </row>
    <row r="723" spans="1:26" x14ac:dyDescent="0.2">
      <c r="A723" s="1">
        <v>1930.07</v>
      </c>
      <c r="B723" s="58">
        <v>21.06</v>
      </c>
      <c r="C723" s="4">
        <v>0.9758</v>
      </c>
      <c r="D723" s="11">
        <v>1.2370000000000001</v>
      </c>
      <c r="E723" s="11">
        <v>16.600000000000001</v>
      </c>
      <c r="F723" s="4">
        <f t="shared" si="159"/>
        <v>1930.5416666666126</v>
      </c>
      <c r="G723" s="21">
        <f>G717*6/12+G729*6/12</f>
        <v>3.3150000000000004</v>
      </c>
      <c r="H723" s="4">
        <f t="shared" si="155"/>
        <v>400.50664698795185</v>
      </c>
      <c r="I723" s="4">
        <f t="shared" si="156"/>
        <v>18.557188325301205</v>
      </c>
      <c r="J723" s="30">
        <f t="shared" si="160"/>
        <v>8849.1573224483109</v>
      </c>
      <c r="K723" s="4">
        <f t="shared" si="157"/>
        <v>23.524535722891571</v>
      </c>
      <c r="L723" s="30">
        <f t="shared" si="158"/>
        <v>519.77244101939982</v>
      </c>
      <c r="M723" s="14">
        <f t="shared" si="149"/>
        <v>21.548797592546645</v>
      </c>
      <c r="N723" s="6"/>
      <c r="O723" s="7">
        <f t="shared" si="150"/>
        <v>25.853225798800072</v>
      </c>
      <c r="P723" s="7"/>
      <c r="Q723" s="43">
        <f t="shared" si="151"/>
        <v>-9.0462645397373503E-3</v>
      </c>
      <c r="R723" s="21">
        <f t="shared" si="161"/>
        <v>1.002410832400467</v>
      </c>
      <c r="S723" s="21">
        <f t="shared" si="162"/>
        <v>9.0513476817991254</v>
      </c>
      <c r="T723" s="36">
        <f t="shared" si="152"/>
        <v>-1.6231278533327398E-3</v>
      </c>
      <c r="U723" s="36">
        <f t="shared" si="153"/>
        <v>5.8040156060954695E-2</v>
      </c>
      <c r="V723" s="36">
        <f t="shared" si="154"/>
        <v>-5.9663283914287435E-2</v>
      </c>
      <c r="Y723" s="34"/>
      <c r="Z723" s="34"/>
    </row>
    <row r="724" spans="1:26" x14ac:dyDescent="0.2">
      <c r="A724" s="1">
        <v>1930.08</v>
      </c>
      <c r="B724" s="58">
        <v>20.79</v>
      </c>
      <c r="C724" s="4">
        <v>0.97670000000000001</v>
      </c>
      <c r="D724" s="11">
        <v>1.1830000000000001</v>
      </c>
      <c r="E724" s="11">
        <v>16.5</v>
      </c>
      <c r="F724" s="4">
        <f t="shared" si="159"/>
        <v>1930.6249999999459</v>
      </c>
      <c r="G724" s="21">
        <f>G717*5/12+G729*7/12</f>
        <v>3.3191666666666668</v>
      </c>
      <c r="H724" s="4">
        <f t="shared" si="155"/>
        <v>397.76814000000007</v>
      </c>
      <c r="I724" s="4">
        <f t="shared" si="156"/>
        <v>18.686875533333339</v>
      </c>
      <c r="J724" s="30">
        <f t="shared" si="160"/>
        <v>8823.0573293803627</v>
      </c>
      <c r="K724" s="4">
        <f t="shared" si="157"/>
        <v>22.633944666666672</v>
      </c>
      <c r="L724" s="30">
        <f t="shared" si="158"/>
        <v>502.05275712635733</v>
      </c>
      <c r="M724" s="14">
        <f t="shared" si="149"/>
        <v>21.300602241118149</v>
      </c>
      <c r="N724" s="6"/>
      <c r="O724" s="7">
        <f t="shared" si="150"/>
        <v>25.558473871970435</v>
      </c>
      <c r="P724" s="7"/>
      <c r="Q724" s="43">
        <f t="shared" si="151"/>
        <v>-6.7573794012129318E-3</v>
      </c>
      <c r="R724" s="21">
        <f t="shared" si="161"/>
        <v>1.0024143737135318</v>
      </c>
      <c r="S724" s="21">
        <f t="shared" si="162"/>
        <v>9.1281578668707741</v>
      </c>
      <c r="T724" s="36">
        <f t="shared" si="152"/>
        <v>1.2925554373268699E-3</v>
      </c>
      <c r="U724" s="36">
        <f t="shared" si="153"/>
        <v>5.7534360710560062E-2</v>
      </c>
      <c r="V724" s="36">
        <f t="shared" si="154"/>
        <v>-5.6241805273233192E-2</v>
      </c>
      <c r="Y724" s="34"/>
      <c r="Z724" s="34"/>
    </row>
    <row r="725" spans="1:26" x14ac:dyDescent="0.2">
      <c r="A725" s="1">
        <v>1930.09</v>
      </c>
      <c r="B725" s="58">
        <v>20.78</v>
      </c>
      <c r="C725" s="4">
        <v>0.97750000000000004</v>
      </c>
      <c r="D725" s="11">
        <v>1.1299999999999999</v>
      </c>
      <c r="E725" s="11">
        <v>16.600000000000001</v>
      </c>
      <c r="F725" s="4">
        <f t="shared" si="159"/>
        <v>1930.7083333332791</v>
      </c>
      <c r="G725" s="21">
        <f>G717*4/12+G729*8/12</f>
        <v>3.3233333333333333</v>
      </c>
      <c r="H725" s="4">
        <f t="shared" si="155"/>
        <v>395.1817722891567</v>
      </c>
      <c r="I725" s="4">
        <f t="shared" si="156"/>
        <v>18.589517921686749</v>
      </c>
      <c r="J725" s="30">
        <f t="shared" si="160"/>
        <v>8800.0498589347735</v>
      </c>
      <c r="K725" s="4">
        <f t="shared" si="157"/>
        <v>21.489672891566265</v>
      </c>
      <c r="L725" s="30">
        <f t="shared" si="158"/>
        <v>478.539766149966</v>
      </c>
      <c r="M725" s="14">
        <f t="shared" si="149"/>
        <v>21.072581788447316</v>
      </c>
      <c r="N725" s="6"/>
      <c r="O725" s="7">
        <f t="shared" si="150"/>
        <v>25.290051551861225</v>
      </c>
      <c r="P725" s="7"/>
      <c r="Q725" s="43">
        <f t="shared" si="151"/>
        <v>-4.2387408222914966E-3</v>
      </c>
      <c r="R725" s="21">
        <f t="shared" si="161"/>
        <v>1.0024179150078369</v>
      </c>
      <c r="S725" s="21">
        <f t="shared" si="162"/>
        <v>9.0950749847035528</v>
      </c>
      <c r="T725" s="36">
        <f t="shared" si="152"/>
        <v>6.2252390717274508E-3</v>
      </c>
      <c r="U725" s="36">
        <f t="shared" si="153"/>
        <v>5.8304895814562441E-2</v>
      </c>
      <c r="V725" s="36">
        <f t="shared" si="154"/>
        <v>-5.207965674283499E-2</v>
      </c>
      <c r="Y725" s="34"/>
      <c r="Z725" s="34"/>
    </row>
    <row r="726" spans="1:26" x14ac:dyDescent="0.2">
      <c r="A726" s="1">
        <v>1930.1</v>
      </c>
      <c r="B726" s="58">
        <v>17.920000000000002</v>
      </c>
      <c r="C726" s="4">
        <v>0.97829999999999995</v>
      </c>
      <c r="D726" s="11">
        <v>1.077</v>
      </c>
      <c r="E726" s="11">
        <v>16.5</v>
      </c>
      <c r="F726" s="4">
        <f t="shared" si="159"/>
        <v>1930.7916666666124</v>
      </c>
      <c r="G726" s="21">
        <f>G717*3/12+G729*9/12</f>
        <v>3.3275000000000001</v>
      </c>
      <c r="H726" s="4">
        <f t="shared" si="155"/>
        <v>342.8573866666668</v>
      </c>
      <c r="I726" s="4">
        <f t="shared" si="156"/>
        <v>18.717487800000004</v>
      </c>
      <c r="J726" s="30">
        <f t="shared" si="160"/>
        <v>7669.6055971997848</v>
      </c>
      <c r="K726" s="4">
        <f t="shared" si="157"/>
        <v>20.605882000000005</v>
      </c>
      <c r="L726" s="30">
        <f t="shared" si="158"/>
        <v>460.9467203227772</v>
      </c>
      <c r="M726" s="14">
        <f t="shared" si="149"/>
        <v>18.214870154658627</v>
      </c>
      <c r="N726" s="6"/>
      <c r="O726" s="7">
        <f t="shared" si="150"/>
        <v>21.88111820763574</v>
      </c>
      <c r="P726" s="7"/>
      <c r="Q726" s="43">
        <f t="shared" si="151"/>
        <v>3.0636907081037917E-3</v>
      </c>
      <c r="R726" s="21">
        <f t="shared" si="161"/>
        <v>1.0024214562833882</v>
      </c>
      <c r="S726" s="21">
        <f t="shared" si="162"/>
        <v>9.1723210490852978</v>
      </c>
      <c r="T726" s="36">
        <f t="shared" si="152"/>
        <v>2.164134629405412E-2</v>
      </c>
      <c r="U726" s="36">
        <f t="shared" si="153"/>
        <v>5.7794849026483686E-2</v>
      </c>
      <c r="V726" s="36">
        <f t="shared" si="154"/>
        <v>-3.6153502732429565E-2</v>
      </c>
      <c r="Y726" s="34"/>
      <c r="Z726" s="34"/>
    </row>
    <row r="727" spans="1:26" x14ac:dyDescent="0.2">
      <c r="A727" s="1">
        <v>1930.11</v>
      </c>
      <c r="B727" s="58">
        <v>16.62</v>
      </c>
      <c r="C727" s="4">
        <v>0.97919999999999996</v>
      </c>
      <c r="D727" s="11">
        <v>1.0229999999999999</v>
      </c>
      <c r="E727" s="11">
        <v>16.399999999999999</v>
      </c>
      <c r="F727" s="4">
        <f t="shared" si="159"/>
        <v>1930.8749999999457</v>
      </c>
      <c r="G727" s="21">
        <f>G717*2/12+G729*10/12</f>
        <v>3.3316666666666666</v>
      </c>
      <c r="H727" s="4">
        <f t="shared" si="155"/>
        <v>319.92385243902453</v>
      </c>
      <c r="I727" s="4">
        <f t="shared" si="156"/>
        <v>18.848943219512201</v>
      </c>
      <c r="J727" s="30">
        <f t="shared" si="160"/>
        <v>7191.727120182406</v>
      </c>
      <c r="K727" s="4">
        <f t="shared" si="157"/>
        <v>19.692063841463419</v>
      </c>
      <c r="L727" s="30">
        <f t="shared" si="158"/>
        <v>442.66768014119128</v>
      </c>
      <c r="M727" s="14">
        <f t="shared" si="149"/>
        <v>16.939711377775168</v>
      </c>
      <c r="N727" s="6"/>
      <c r="O727" s="7">
        <f t="shared" si="150"/>
        <v>20.377938385497817</v>
      </c>
      <c r="P727" s="7"/>
      <c r="Q727" s="43">
        <f t="shared" si="151"/>
        <v>7.0525206827529857E-3</v>
      </c>
      <c r="R727" s="21">
        <f t="shared" si="161"/>
        <v>1.0024249975401915</v>
      </c>
      <c r="S727" s="21">
        <f t="shared" si="162"/>
        <v>9.2505956395199505</v>
      </c>
      <c r="T727" s="36">
        <f t="shared" si="152"/>
        <v>3.1128960962346186E-2</v>
      </c>
      <c r="U727" s="36">
        <f t="shared" si="153"/>
        <v>5.7279103473887094E-2</v>
      </c>
      <c r="V727" s="36">
        <f t="shared" si="154"/>
        <v>-2.6150142511540908E-2</v>
      </c>
      <c r="Y727" s="34"/>
      <c r="Z727" s="34"/>
    </row>
    <row r="728" spans="1:26" x14ac:dyDescent="0.2">
      <c r="A728" s="1">
        <v>1930.12</v>
      </c>
      <c r="B728" s="58">
        <v>15.51</v>
      </c>
      <c r="C728" s="4">
        <v>0.98</v>
      </c>
      <c r="D728" s="11">
        <v>0.97</v>
      </c>
      <c r="E728" s="11">
        <v>16.100000000000001</v>
      </c>
      <c r="F728" s="4">
        <f t="shared" si="159"/>
        <v>1930.9583333332789</v>
      </c>
      <c r="G728" s="21">
        <f>G717*1/12+G729*11/12</f>
        <v>3.3358333333333325</v>
      </c>
      <c r="H728" s="4">
        <f t="shared" si="155"/>
        <v>304.12027267080748</v>
      </c>
      <c r="I728" s="4">
        <f t="shared" si="156"/>
        <v>19.215852173913046</v>
      </c>
      <c r="J728" s="30">
        <f t="shared" si="160"/>
        <v>6872.4674942797883</v>
      </c>
      <c r="K728" s="4">
        <f t="shared" si="157"/>
        <v>19.019772049689447</v>
      </c>
      <c r="L728" s="30">
        <f t="shared" si="158"/>
        <v>429.80615534825245</v>
      </c>
      <c r="M728" s="14">
        <f t="shared" si="149"/>
        <v>16.055001856531323</v>
      </c>
      <c r="N728" s="6"/>
      <c r="O728" s="7">
        <f t="shared" si="150"/>
        <v>19.349603578733859</v>
      </c>
      <c r="P728" s="7"/>
      <c r="Q728" s="43">
        <f t="shared" si="151"/>
        <v>1.0454922060588359E-2</v>
      </c>
      <c r="R728" s="21">
        <f t="shared" si="161"/>
        <v>1.0024285387782521</v>
      </c>
      <c r="S728" s="21">
        <f t="shared" si="162"/>
        <v>9.4458176586045894</v>
      </c>
      <c r="T728" s="36">
        <f t="shared" si="152"/>
        <v>3.1307554402851601E-2</v>
      </c>
      <c r="U728" s="36">
        <f t="shared" si="153"/>
        <v>5.4702821402978552E-2</v>
      </c>
      <c r="V728" s="36">
        <f t="shared" si="154"/>
        <v>-2.3395267000126951E-2</v>
      </c>
      <c r="Y728" s="34"/>
      <c r="Z728" s="34"/>
    </row>
    <row r="729" spans="1:26" x14ac:dyDescent="0.2">
      <c r="A729" s="1">
        <v>1931.01</v>
      </c>
      <c r="B729" s="58">
        <v>15.98</v>
      </c>
      <c r="C729" s="4">
        <v>0.9667</v>
      </c>
      <c r="D729" s="11">
        <v>0.94</v>
      </c>
      <c r="E729" s="11">
        <v>15.9</v>
      </c>
      <c r="F729" s="4">
        <f t="shared" si="159"/>
        <v>1931.0416666666122</v>
      </c>
      <c r="G729" s="21">
        <v>3.34</v>
      </c>
      <c r="H729" s="4">
        <f t="shared" si="155"/>
        <v>317.27737232704413</v>
      </c>
      <c r="I729" s="4">
        <f t="shared" si="156"/>
        <v>19.193494106918244</v>
      </c>
      <c r="J729" s="30">
        <f t="shared" si="160"/>
        <v>7205.9341219568842</v>
      </c>
      <c r="K729" s="4">
        <f t="shared" si="157"/>
        <v>18.663374842767297</v>
      </c>
      <c r="L729" s="30">
        <f t="shared" si="158"/>
        <v>423.87847776216955</v>
      </c>
      <c r="M729" s="14">
        <f t="shared" si="149"/>
        <v>16.705478731547615</v>
      </c>
      <c r="N729" s="6"/>
      <c r="O729" s="7">
        <f t="shared" si="150"/>
        <v>20.167540874417714</v>
      </c>
      <c r="P729" s="7"/>
      <c r="Q729" s="43">
        <f t="shared" si="151"/>
        <v>8.8063099543580353E-3</v>
      </c>
      <c r="R729" s="21">
        <f t="shared" si="161"/>
        <v>1.0003975293854486</v>
      </c>
      <c r="S729" s="21">
        <f t="shared" si="162"/>
        <v>9.5878610571447194</v>
      </c>
      <c r="T729" s="36">
        <f t="shared" si="152"/>
        <v>2.7172112109304702E-2</v>
      </c>
      <c r="U729" s="36">
        <f t="shared" si="153"/>
        <v>5.350778743929574E-2</v>
      </c>
      <c r="V729" s="36">
        <f t="shared" si="154"/>
        <v>-2.6335675329991037E-2</v>
      </c>
      <c r="Y729" s="34"/>
      <c r="Z729" s="34"/>
    </row>
    <row r="730" spans="1:26" x14ac:dyDescent="0.2">
      <c r="A730" s="1">
        <v>1931.02</v>
      </c>
      <c r="B730" s="58">
        <v>17.2</v>
      </c>
      <c r="C730" s="4">
        <v>0.95330000000000004</v>
      </c>
      <c r="D730" s="11">
        <v>0.91</v>
      </c>
      <c r="E730" s="11">
        <v>15.7</v>
      </c>
      <c r="F730" s="4">
        <f t="shared" si="159"/>
        <v>1931.1249999999454</v>
      </c>
      <c r="G730" s="21">
        <f>G729*11/12+G741*1/12</f>
        <v>3.3683333333333327</v>
      </c>
      <c r="H730" s="4">
        <f t="shared" si="155"/>
        <v>345.85036942675168</v>
      </c>
      <c r="I730" s="4">
        <f t="shared" si="156"/>
        <v>19.168555649681537</v>
      </c>
      <c r="J730" s="30">
        <f t="shared" si="160"/>
        <v>7891.1571040063218</v>
      </c>
      <c r="K730" s="4">
        <f t="shared" si="157"/>
        <v>18.297897452229304</v>
      </c>
      <c r="L730" s="30">
        <f t="shared" si="158"/>
        <v>417.49726538638095</v>
      </c>
      <c r="M730" s="14">
        <f t="shared" si="149"/>
        <v>18.161492436976097</v>
      </c>
      <c r="N730" s="6"/>
      <c r="O730" s="7">
        <f t="shared" si="150"/>
        <v>21.955007167462441</v>
      </c>
      <c r="P730" s="7"/>
      <c r="Q730" s="43">
        <f t="shared" si="151"/>
        <v>5.6344747348846466E-3</v>
      </c>
      <c r="R730" s="21">
        <f t="shared" si="161"/>
        <v>1.000424322533243</v>
      </c>
      <c r="S730" s="21">
        <f t="shared" si="162"/>
        <v>9.7138594246605532</v>
      </c>
      <c r="T730" s="36">
        <f t="shared" si="152"/>
        <v>1.1904383362799198E-2</v>
      </c>
      <c r="U730" s="36">
        <f t="shared" si="153"/>
        <v>5.1901915980160584E-2</v>
      </c>
      <c r="V730" s="36">
        <f t="shared" si="154"/>
        <v>-3.9997532617361387E-2</v>
      </c>
      <c r="Y730" s="34"/>
      <c r="Z730" s="34"/>
    </row>
    <row r="731" spans="1:26" x14ac:dyDescent="0.2">
      <c r="A731" s="1">
        <v>1931.03</v>
      </c>
      <c r="B731" s="58">
        <v>17.53</v>
      </c>
      <c r="C731" s="4">
        <v>0.94</v>
      </c>
      <c r="D731" s="11">
        <v>0.88</v>
      </c>
      <c r="E731" s="11">
        <v>15.6</v>
      </c>
      <c r="F731" s="4">
        <f t="shared" si="159"/>
        <v>1931.2083333332787</v>
      </c>
      <c r="G731" s="21">
        <f>G729*10/12+G741*2/12</f>
        <v>3.3966666666666665</v>
      </c>
      <c r="H731" s="4">
        <f t="shared" si="155"/>
        <v>354.74539551282061</v>
      </c>
      <c r="I731" s="4">
        <f t="shared" si="156"/>
        <v>19.0222858974359</v>
      </c>
      <c r="J731" s="30">
        <f t="shared" si="160"/>
        <v>8130.280848862556</v>
      </c>
      <c r="K731" s="4">
        <f t="shared" si="157"/>
        <v>17.808097435897441</v>
      </c>
      <c r="L731" s="30">
        <f t="shared" si="158"/>
        <v>408.13731585847398</v>
      </c>
      <c r="M731" s="14">
        <f t="shared" si="149"/>
        <v>18.579561032791293</v>
      </c>
      <c r="N731" s="6"/>
      <c r="O731" s="7">
        <f t="shared" si="150"/>
        <v>22.489225916378569</v>
      </c>
      <c r="P731" s="7"/>
      <c r="Q731" s="43">
        <f t="shared" si="151"/>
        <v>4.0196372856970072E-3</v>
      </c>
      <c r="R731" s="21">
        <f t="shared" si="161"/>
        <v>1.0004511098145998</v>
      </c>
      <c r="S731" s="21">
        <f t="shared" si="162"/>
        <v>9.7802759855998271</v>
      </c>
      <c r="T731" s="36">
        <f t="shared" si="152"/>
        <v>9.3583552266791603E-3</v>
      </c>
      <c r="U731" s="36">
        <f t="shared" si="153"/>
        <v>5.0216361408996768E-2</v>
      </c>
      <c r="V731" s="36">
        <f t="shared" si="154"/>
        <v>-4.0858006182317608E-2</v>
      </c>
      <c r="Y731" s="34"/>
      <c r="Z731" s="34"/>
    </row>
    <row r="732" spans="1:26" x14ac:dyDescent="0.2">
      <c r="A732" s="1">
        <v>1931.04</v>
      </c>
      <c r="B732" s="58">
        <v>15.86</v>
      </c>
      <c r="C732" s="4">
        <v>0.92669999999999997</v>
      </c>
      <c r="D732" s="11">
        <v>0.85</v>
      </c>
      <c r="E732" s="11">
        <v>15.5</v>
      </c>
      <c r="F732" s="4">
        <f t="shared" si="159"/>
        <v>1931.2916666666119</v>
      </c>
      <c r="G732" s="21">
        <f>G729*9/12+G741*3/12</f>
        <v>3.4249999999999998</v>
      </c>
      <c r="H732" s="4">
        <f t="shared" si="155"/>
        <v>323.02113161290328</v>
      </c>
      <c r="I732" s="4">
        <f t="shared" si="156"/>
        <v>18.87412879354839</v>
      </c>
      <c r="J732" s="30">
        <f t="shared" si="160"/>
        <v>7439.2514110137872</v>
      </c>
      <c r="K732" s="4">
        <f t="shared" si="157"/>
        <v>17.311977419354843</v>
      </c>
      <c r="L732" s="30">
        <f t="shared" si="158"/>
        <v>398.69884611360152</v>
      </c>
      <c r="M732" s="14">
        <f t="shared" si="149"/>
        <v>16.872315331609673</v>
      </c>
      <c r="N732" s="6"/>
      <c r="O732" s="7">
        <f t="shared" si="150"/>
        <v>20.459812584802648</v>
      </c>
      <c r="P732" s="7"/>
      <c r="Q732" s="43">
        <f t="shared" si="151"/>
        <v>9.6311143517870748E-3</v>
      </c>
      <c r="R732" s="21">
        <f t="shared" si="161"/>
        <v>1.0004778912419263</v>
      </c>
      <c r="S732" s="21">
        <f t="shared" si="162"/>
        <v>9.8478149832095649</v>
      </c>
      <c r="T732" s="36">
        <f t="shared" si="152"/>
        <v>1.5031281808771446E-2</v>
      </c>
      <c r="U732" s="36">
        <f t="shared" si="153"/>
        <v>4.853613387295086E-2</v>
      </c>
      <c r="V732" s="36">
        <f t="shared" si="154"/>
        <v>-3.3504852064179413E-2</v>
      </c>
      <c r="Y732" s="34"/>
      <c r="Z732" s="34"/>
    </row>
    <row r="733" spans="1:26" x14ac:dyDescent="0.2">
      <c r="A733" s="1">
        <v>1931.05</v>
      </c>
      <c r="B733" s="58">
        <v>14.33</v>
      </c>
      <c r="C733" s="4">
        <v>0.9133</v>
      </c>
      <c r="D733" s="11">
        <v>0.82</v>
      </c>
      <c r="E733" s="11">
        <v>15.3</v>
      </c>
      <c r="F733" s="4">
        <f t="shared" si="159"/>
        <v>1931.3749999999452</v>
      </c>
      <c r="G733" s="21">
        <f>G729*8/12+G741*4/12</f>
        <v>3.4533333333333331</v>
      </c>
      <c r="H733" s="4">
        <f t="shared" si="155"/>
        <v>295.67473006535954</v>
      </c>
      <c r="I733" s="4">
        <f t="shared" si="156"/>
        <v>18.844363640522882</v>
      </c>
      <c r="J733" s="30">
        <f t="shared" si="160"/>
        <v>6845.6232931224022</v>
      </c>
      <c r="K733" s="4">
        <f t="shared" si="157"/>
        <v>16.919279738562096</v>
      </c>
      <c r="L733" s="30">
        <f t="shared" si="158"/>
        <v>391.72443128823244</v>
      </c>
      <c r="M733" s="14">
        <f t="shared" si="149"/>
        <v>15.401539999110122</v>
      </c>
      <c r="N733" s="6"/>
      <c r="O733" s="7">
        <f t="shared" si="150"/>
        <v>18.720726910122227</v>
      </c>
      <c r="P733" s="7"/>
      <c r="Q733" s="43">
        <f t="shared" si="151"/>
        <v>1.5929703538700574E-2</v>
      </c>
      <c r="R733" s="21">
        <f t="shared" si="161"/>
        <v>1.0005046668276012</v>
      </c>
      <c r="S733" s="21">
        <f t="shared" si="162"/>
        <v>9.9813122941178651</v>
      </c>
      <c r="T733" s="36">
        <f t="shared" si="152"/>
        <v>2.1161915537703857E-2</v>
      </c>
      <c r="U733" s="36">
        <f t="shared" si="153"/>
        <v>4.6179312085233848E-2</v>
      </c>
      <c r="V733" s="36">
        <f t="shared" si="154"/>
        <v>-2.5017396547529991E-2</v>
      </c>
      <c r="Y733" s="34"/>
      <c r="Z733" s="34"/>
    </row>
    <row r="734" spans="1:26" x14ac:dyDescent="0.2">
      <c r="A734" s="1">
        <v>1931.06</v>
      </c>
      <c r="B734" s="58">
        <v>13.87</v>
      </c>
      <c r="C734" s="4">
        <v>0.9</v>
      </c>
      <c r="D734" s="11">
        <v>0.79</v>
      </c>
      <c r="E734" s="11">
        <v>15.1</v>
      </c>
      <c r="F734" s="4">
        <f t="shared" si="159"/>
        <v>1931.4583333332785</v>
      </c>
      <c r="G734" s="21">
        <f>G729*7/12+G741*5/12</f>
        <v>3.4816666666666665</v>
      </c>
      <c r="H734" s="4">
        <f t="shared" si="155"/>
        <v>289.97393576158947</v>
      </c>
      <c r="I734" s="4">
        <f t="shared" si="156"/>
        <v>18.815900662251661</v>
      </c>
      <c r="J734" s="30">
        <f t="shared" si="160"/>
        <v>6749.938384187556</v>
      </c>
      <c r="K734" s="4">
        <f t="shared" si="157"/>
        <v>16.516179470198679</v>
      </c>
      <c r="L734" s="30">
        <f t="shared" si="158"/>
        <v>384.45936002221845</v>
      </c>
      <c r="M734" s="14">
        <f t="shared" si="149"/>
        <v>15.062476074643259</v>
      </c>
      <c r="N734" s="6"/>
      <c r="O734" s="7">
        <f t="shared" si="150"/>
        <v>18.355604584013694</v>
      </c>
      <c r="P734" s="7"/>
      <c r="Q734" s="43">
        <f t="shared" si="151"/>
        <v>1.6369824995931703E-2</v>
      </c>
      <c r="R734" s="21">
        <f t="shared" si="161"/>
        <v>1.0005314365839755</v>
      </c>
      <c r="S734" s="21">
        <f t="shared" si="162"/>
        <v>10.118619061544909</v>
      </c>
      <c r="T734" s="36">
        <f t="shared" si="152"/>
        <v>2.4611829397281015E-2</v>
      </c>
      <c r="U734" s="36">
        <f t="shared" si="153"/>
        <v>4.2387777931171877E-2</v>
      </c>
      <c r="V734" s="36">
        <f t="shared" si="154"/>
        <v>-1.7775948533890862E-2</v>
      </c>
      <c r="Y734" s="34"/>
      <c r="Z734" s="34"/>
    </row>
    <row r="735" spans="1:26" x14ac:dyDescent="0.2">
      <c r="A735" s="1">
        <v>1931.07</v>
      </c>
      <c r="B735" s="58">
        <v>14.33</v>
      </c>
      <c r="C735" s="4">
        <v>0.88670000000000004</v>
      </c>
      <c r="D735" s="11">
        <v>0.76</v>
      </c>
      <c r="E735" s="11">
        <v>15.1</v>
      </c>
      <c r="F735" s="4">
        <f t="shared" si="159"/>
        <v>1931.5416666666117</v>
      </c>
      <c r="G735" s="21">
        <f>G729*6/12+G741*6/12</f>
        <v>3.51</v>
      </c>
      <c r="H735" s="4">
        <f t="shared" si="155"/>
        <v>299.59095165562923</v>
      </c>
      <c r="I735" s="4">
        <f t="shared" si="156"/>
        <v>18.537843463576166</v>
      </c>
      <c r="J735" s="30">
        <f t="shared" si="160"/>
        <v>7009.76072404561</v>
      </c>
      <c r="K735" s="4">
        <f t="shared" si="157"/>
        <v>15.888982781456958</v>
      </c>
      <c r="L735" s="30">
        <f t="shared" si="158"/>
        <v>371.76679345950197</v>
      </c>
      <c r="M735" s="14">
        <f t="shared" si="149"/>
        <v>15.516750095516334</v>
      </c>
      <c r="N735" s="6"/>
      <c r="O735" s="7">
        <f t="shared" si="150"/>
        <v>18.955242288187453</v>
      </c>
      <c r="P735" s="7"/>
      <c r="Q735" s="43">
        <f t="shared" si="151"/>
        <v>1.3585027838757251E-2</v>
      </c>
      <c r="R735" s="21">
        <f t="shared" si="161"/>
        <v>1.0005582005233711</v>
      </c>
      <c r="S735" s="21">
        <f t="shared" si="162"/>
        <v>10.123996465893525</v>
      </c>
      <c r="T735" s="36">
        <f t="shared" si="152"/>
        <v>2.6437859148649601E-2</v>
      </c>
      <c r="U735" s="36">
        <f t="shared" si="153"/>
        <v>4.2125786651003194E-2</v>
      </c>
      <c r="V735" s="36">
        <f t="shared" si="154"/>
        <v>-1.5687927502353594E-2</v>
      </c>
      <c r="Y735" s="34"/>
      <c r="Z735" s="34"/>
    </row>
    <row r="736" spans="1:26" x14ac:dyDescent="0.2">
      <c r="A736" s="1">
        <v>1931.08</v>
      </c>
      <c r="B736" s="58">
        <v>13.9</v>
      </c>
      <c r="C736" s="4">
        <v>0.87329999999999997</v>
      </c>
      <c r="D736" s="11">
        <v>0.73</v>
      </c>
      <c r="E736" s="11">
        <v>15.1</v>
      </c>
      <c r="F736" s="4">
        <f t="shared" si="159"/>
        <v>1931.624999999945</v>
      </c>
      <c r="G736" s="21">
        <f>G729*5/12+G741*7/12</f>
        <v>3.5383333333333336</v>
      </c>
      <c r="H736" s="4">
        <f t="shared" si="155"/>
        <v>290.60113245033125</v>
      </c>
      <c r="I736" s="4">
        <f t="shared" si="156"/>
        <v>18.257695609271529</v>
      </c>
      <c r="J736" s="30">
        <f t="shared" si="160"/>
        <v>6835.0181019488073</v>
      </c>
      <c r="K736" s="4">
        <f t="shared" si="157"/>
        <v>15.261786092715235</v>
      </c>
      <c r="L736" s="30">
        <f t="shared" si="158"/>
        <v>358.96138233256323</v>
      </c>
      <c r="M736" s="14">
        <f t="shared" si="149"/>
        <v>15.006276602886558</v>
      </c>
      <c r="N736" s="6"/>
      <c r="O736" s="7">
        <f t="shared" si="150"/>
        <v>18.380525991208899</v>
      </c>
      <c r="P736" s="7"/>
      <c r="Q736" s="43">
        <f t="shared" si="151"/>
        <v>1.5493991974094096E-2</v>
      </c>
      <c r="R736" s="21">
        <f t="shared" si="161"/>
        <v>1.0005849586580824</v>
      </c>
      <c r="S736" s="21">
        <f t="shared" si="162"/>
        <v>10.129647686019393</v>
      </c>
      <c r="T736" s="36">
        <f t="shared" si="152"/>
        <v>2.7723308433182048E-2</v>
      </c>
      <c r="U736" s="36">
        <f t="shared" si="153"/>
        <v>4.0458580692494639E-2</v>
      </c>
      <c r="V736" s="36">
        <f t="shared" si="154"/>
        <v>-1.2735272259312591E-2</v>
      </c>
      <c r="Y736" s="34"/>
      <c r="Z736" s="34"/>
    </row>
    <row r="737" spans="1:26" x14ac:dyDescent="0.2">
      <c r="A737" s="1">
        <v>1931.09</v>
      </c>
      <c r="B737" s="58">
        <v>11.83</v>
      </c>
      <c r="C737" s="4">
        <v>0.86</v>
      </c>
      <c r="D737" s="11">
        <v>0.7</v>
      </c>
      <c r="E737" s="11">
        <v>15</v>
      </c>
      <c r="F737" s="4">
        <f t="shared" si="159"/>
        <v>1931.7083333332782</v>
      </c>
      <c r="G737" s="21">
        <f>G729*4/12+G741*8/12</f>
        <v>3.5666666666666669</v>
      </c>
      <c r="H737" s="4">
        <f t="shared" si="155"/>
        <v>248.97339133333341</v>
      </c>
      <c r="I737" s="4">
        <f t="shared" si="156"/>
        <v>18.099502666666673</v>
      </c>
      <c r="J737" s="30">
        <f t="shared" si="160"/>
        <v>5891.3976851866346</v>
      </c>
      <c r="K737" s="4">
        <f t="shared" si="157"/>
        <v>14.732153333333336</v>
      </c>
      <c r="L737" s="30">
        <f t="shared" si="158"/>
        <v>348.60341332465288</v>
      </c>
      <c r="M737" s="14">
        <f t="shared" si="149"/>
        <v>12.817745261106893</v>
      </c>
      <c r="N737" s="6"/>
      <c r="O737" s="7">
        <f t="shared" si="150"/>
        <v>15.756886512834583</v>
      </c>
      <c r="P737" s="7"/>
      <c r="Q737" s="43">
        <f t="shared" si="151"/>
        <v>2.7053310824360327E-2</v>
      </c>
      <c r="R737" s="21">
        <f t="shared" si="161"/>
        <v>1.0006117110003754</v>
      </c>
      <c r="S737" s="21">
        <f t="shared" si="162"/>
        <v>10.203143598544234</v>
      </c>
      <c r="T737" s="36">
        <f t="shared" si="152"/>
        <v>4.2613614380621945E-2</v>
      </c>
      <c r="U737" s="36">
        <f t="shared" si="153"/>
        <v>3.8124454191790891E-2</v>
      </c>
      <c r="V737" s="36">
        <f t="shared" si="154"/>
        <v>4.4891601888310539E-3</v>
      </c>
      <c r="Y737" s="34"/>
      <c r="Z737" s="34"/>
    </row>
    <row r="738" spans="1:26" x14ac:dyDescent="0.2">
      <c r="A738" s="1">
        <v>1931.1</v>
      </c>
      <c r="B738" s="58">
        <v>10.25</v>
      </c>
      <c r="C738" s="4">
        <v>0.84670000000000001</v>
      </c>
      <c r="D738" s="11">
        <v>0.67</v>
      </c>
      <c r="E738" s="11">
        <v>14.9</v>
      </c>
      <c r="F738" s="4">
        <f t="shared" si="159"/>
        <v>1931.7916666666115</v>
      </c>
      <c r="G738" s="21">
        <f>G729*3/12+G741*9/12</f>
        <v>3.5950000000000002</v>
      </c>
      <c r="H738" s="4">
        <f t="shared" si="155"/>
        <v>217.16860738255039</v>
      </c>
      <c r="I738" s="4">
        <f t="shared" si="156"/>
        <v>17.939186328859066</v>
      </c>
      <c r="J738" s="30">
        <f t="shared" si="160"/>
        <v>5174.1829277318184</v>
      </c>
      <c r="K738" s="4">
        <f t="shared" si="157"/>
        <v>14.195411409395977</v>
      </c>
      <c r="L738" s="30">
        <f t="shared" si="158"/>
        <v>338.21488405661643</v>
      </c>
      <c r="M738" s="14">
        <f t="shared" si="149"/>
        <v>11.145926407660939</v>
      </c>
      <c r="N738" s="6"/>
      <c r="O738" s="7">
        <f t="shared" si="150"/>
        <v>13.764337388796351</v>
      </c>
      <c r="P738" s="7"/>
      <c r="Q738" s="43">
        <f t="shared" si="151"/>
        <v>3.7813566467066635E-2</v>
      </c>
      <c r="R738" s="21">
        <f t="shared" si="161"/>
        <v>1.0006384575624876</v>
      </c>
      <c r="S738" s="21">
        <f t="shared" si="162"/>
        <v>10.277904335961615</v>
      </c>
      <c r="T738" s="36">
        <f t="shared" si="152"/>
        <v>5.1170424960345295E-2</v>
      </c>
      <c r="U738" s="36">
        <f t="shared" si="153"/>
        <v>3.5810836052996731E-2</v>
      </c>
      <c r="V738" s="36">
        <f t="shared" si="154"/>
        <v>1.5359588907348565E-2</v>
      </c>
      <c r="Y738" s="34"/>
      <c r="Z738" s="34"/>
    </row>
    <row r="739" spans="1:26" x14ac:dyDescent="0.2">
      <c r="A739" s="1">
        <v>1931.11</v>
      </c>
      <c r="B739" s="58">
        <v>10.39</v>
      </c>
      <c r="C739" s="4">
        <v>0.83330000000000004</v>
      </c>
      <c r="D739" s="11">
        <v>0.64</v>
      </c>
      <c r="E739" s="11">
        <v>14.7</v>
      </c>
      <c r="F739" s="4">
        <f t="shared" si="159"/>
        <v>1931.8749999999447</v>
      </c>
      <c r="G739" s="21">
        <f>G729*2/12+G741*10/12</f>
        <v>3.6233333333333335</v>
      </c>
      <c r="H739" s="4">
        <f t="shared" si="155"/>
        <v>223.12984421768715</v>
      </c>
      <c r="I739" s="4">
        <f t="shared" si="156"/>
        <v>17.895485965986399</v>
      </c>
      <c r="J739" s="30">
        <f t="shared" si="160"/>
        <v>5351.7442251772036</v>
      </c>
      <c r="K739" s="4">
        <f t="shared" si="157"/>
        <v>13.744282993197283</v>
      </c>
      <c r="L739" s="30">
        <f t="shared" si="158"/>
        <v>329.65508220533303</v>
      </c>
      <c r="M739" s="14">
        <f t="shared" si="149"/>
        <v>11.415600295644683</v>
      </c>
      <c r="N739" s="6"/>
      <c r="O739" s="7">
        <f t="shared" si="150"/>
        <v>14.160676478302921</v>
      </c>
      <c r="P739" s="7"/>
      <c r="Q739" s="43">
        <f t="shared" si="151"/>
        <v>3.4645190862894991E-2</v>
      </c>
      <c r="R739" s="21">
        <f t="shared" si="161"/>
        <v>1.0006651983566295</v>
      </c>
      <c r="S739" s="21">
        <f t="shared" si="162"/>
        <v>10.424391053843564</v>
      </c>
      <c r="T739" s="36">
        <f t="shared" si="152"/>
        <v>4.2594783036157491E-2</v>
      </c>
      <c r="U739" s="36">
        <f t="shared" si="153"/>
        <v>3.3485331501043714E-2</v>
      </c>
      <c r="V739" s="36">
        <f t="shared" si="154"/>
        <v>9.1094515351137773E-3</v>
      </c>
      <c r="Y739" s="34"/>
      <c r="Z739" s="34"/>
    </row>
    <row r="740" spans="1:26" x14ac:dyDescent="0.2">
      <c r="A740" s="1">
        <v>1931.12</v>
      </c>
      <c r="B740" s="58">
        <v>8.44</v>
      </c>
      <c r="C740" s="4">
        <v>0.82</v>
      </c>
      <c r="D740" s="11">
        <v>0.61</v>
      </c>
      <c r="E740" s="11">
        <v>14.6</v>
      </c>
      <c r="F740" s="4">
        <f t="shared" si="159"/>
        <v>1931.958333333278</v>
      </c>
      <c r="G740" s="21">
        <f>G729*1/12+G741*11/12</f>
        <v>3.6516666666666668</v>
      </c>
      <c r="H740" s="4">
        <f t="shared" si="155"/>
        <v>182.49418904109592</v>
      </c>
      <c r="I740" s="4">
        <f t="shared" si="156"/>
        <v>17.730478082191784</v>
      </c>
      <c r="J740" s="30">
        <f t="shared" si="160"/>
        <v>4412.5412317130258</v>
      </c>
      <c r="K740" s="4">
        <f t="shared" si="157"/>
        <v>13.189745890410963</v>
      </c>
      <c r="L740" s="30">
        <f t="shared" si="158"/>
        <v>318.91589470911686</v>
      </c>
      <c r="M740" s="14">
        <f t="shared" si="149"/>
        <v>9.3060328679683213</v>
      </c>
      <c r="N740" s="6"/>
      <c r="O740" s="7">
        <f t="shared" si="150"/>
        <v>11.613199088567846</v>
      </c>
      <c r="P740" s="7"/>
      <c r="Q740" s="43">
        <f t="shared" si="151"/>
        <v>5.4115164894184095E-2</v>
      </c>
      <c r="R740" s="21">
        <f t="shared" si="161"/>
        <v>1.0006919333949829</v>
      </c>
      <c r="S740" s="21">
        <f t="shared" si="162"/>
        <v>10.502772775488301</v>
      </c>
      <c r="T740" s="36">
        <f t="shared" si="152"/>
        <v>5.5805458343923142E-2</v>
      </c>
      <c r="U740" s="36">
        <f t="shared" si="153"/>
        <v>3.1860940414411676E-2</v>
      </c>
      <c r="V740" s="36">
        <f t="shared" si="154"/>
        <v>2.3944517929511466E-2</v>
      </c>
      <c r="Y740" s="34"/>
      <c r="Z740" s="34"/>
    </row>
    <row r="741" spans="1:26" x14ac:dyDescent="0.2">
      <c r="A741" s="1">
        <v>1932.01</v>
      </c>
      <c r="B741" s="58">
        <v>8.3000000000000007</v>
      </c>
      <c r="C741" s="4">
        <v>0.79330000000000001</v>
      </c>
      <c r="D741" s="11">
        <v>0.59330000000000005</v>
      </c>
      <c r="E741" s="11">
        <v>14.3</v>
      </c>
      <c r="F741" s="4">
        <f t="shared" si="159"/>
        <v>1932.0416666666113</v>
      </c>
      <c r="G741" s="21">
        <v>3.68</v>
      </c>
      <c r="H741" s="4">
        <f t="shared" si="155"/>
        <v>183.23207692307696</v>
      </c>
      <c r="I741" s="4">
        <f t="shared" si="156"/>
        <v>17.513012846153849</v>
      </c>
      <c r="J741" s="30">
        <f t="shared" si="160"/>
        <v>4465.6700556726601</v>
      </c>
      <c r="K741" s="4">
        <f t="shared" si="157"/>
        <v>13.097782076923082</v>
      </c>
      <c r="L741" s="30">
        <f t="shared" si="158"/>
        <v>319.214704100071</v>
      </c>
      <c r="M741" s="14">
        <f t="shared" si="149"/>
        <v>9.3124064551778485</v>
      </c>
      <c r="N741" s="6"/>
      <c r="O741" s="7">
        <f t="shared" si="150"/>
        <v>11.690735613244428</v>
      </c>
      <c r="P741" s="7"/>
      <c r="Q741" s="43">
        <f t="shared" si="151"/>
        <v>5.4016982118525611E-2</v>
      </c>
      <c r="R741" s="21">
        <f t="shared" si="161"/>
        <v>1.0056289406128645</v>
      </c>
      <c r="S741" s="21">
        <f t="shared" si="162"/>
        <v>10.730530344250981</v>
      </c>
      <c r="T741" s="36">
        <f t="shared" si="152"/>
        <v>5.5908218810185817E-2</v>
      </c>
      <c r="U741" s="36">
        <f t="shared" si="153"/>
        <v>2.8153148068261746E-2</v>
      </c>
      <c r="V741" s="36">
        <f t="shared" si="154"/>
        <v>2.7755070741924071E-2</v>
      </c>
      <c r="Y741" s="34"/>
      <c r="Z741" s="34"/>
    </row>
    <row r="742" spans="1:26" x14ac:dyDescent="0.2">
      <c r="A742" s="1">
        <v>1932.02</v>
      </c>
      <c r="B742" s="58">
        <v>8.23</v>
      </c>
      <c r="C742" s="4">
        <v>0.76670000000000005</v>
      </c>
      <c r="D742" s="11">
        <v>0.57669999999999999</v>
      </c>
      <c r="E742" s="11">
        <v>14.1</v>
      </c>
      <c r="F742" s="4">
        <f t="shared" si="159"/>
        <v>1932.1249999999445</v>
      </c>
      <c r="G742" s="21">
        <f>G741*11/12+G753*1/12</f>
        <v>3.6491666666666669</v>
      </c>
      <c r="H742" s="4">
        <f t="shared" si="155"/>
        <v>184.26386312056744</v>
      </c>
      <c r="I742" s="4">
        <f t="shared" si="156"/>
        <v>17.165869241134757</v>
      </c>
      <c r="J742" s="30">
        <f t="shared" si="160"/>
        <v>4525.6797944955724</v>
      </c>
      <c r="K742" s="4">
        <f t="shared" si="157"/>
        <v>12.911903992907805</v>
      </c>
      <c r="L742" s="30">
        <f t="shared" si="158"/>
        <v>317.12752581841994</v>
      </c>
      <c r="M742" s="14">
        <f t="shared" si="149"/>
        <v>9.3369322510084096</v>
      </c>
      <c r="N742" s="6"/>
      <c r="O742" s="7">
        <f t="shared" si="150"/>
        <v>11.788158853263365</v>
      </c>
      <c r="P742" s="7"/>
      <c r="Q742" s="43">
        <f t="shared" si="151"/>
        <v>5.265908011265312E-2</v>
      </c>
      <c r="R742" s="21">
        <f t="shared" si="161"/>
        <v>1.0056069534178527</v>
      </c>
      <c r="S742" s="21">
        <f t="shared" si="162"/>
        <v>10.943994725598394</v>
      </c>
      <c r="T742" s="36">
        <f t="shared" si="152"/>
        <v>5.1181432415602357E-2</v>
      </c>
      <c r="U742" s="36">
        <f t="shared" si="153"/>
        <v>2.5681119639839212E-2</v>
      </c>
      <c r="V742" s="36">
        <f t="shared" si="154"/>
        <v>2.5500312775763145E-2</v>
      </c>
      <c r="Y742" s="34"/>
      <c r="Z742" s="34"/>
    </row>
    <row r="743" spans="1:26" x14ac:dyDescent="0.2">
      <c r="A743" s="1">
        <v>1932.03</v>
      </c>
      <c r="B743" s="58">
        <v>8.26</v>
      </c>
      <c r="C743" s="4">
        <v>0.74</v>
      </c>
      <c r="D743" s="11">
        <v>0.56000000000000005</v>
      </c>
      <c r="E743" s="11">
        <v>14</v>
      </c>
      <c r="F743" s="4">
        <f t="shared" si="159"/>
        <v>1932.2083333332778</v>
      </c>
      <c r="G743" s="21">
        <f>G741*10/12+G753*2/12</f>
        <v>3.6183333333333336</v>
      </c>
      <c r="H743" s="4">
        <f t="shared" si="155"/>
        <v>186.25651000000002</v>
      </c>
      <c r="I743" s="4">
        <f t="shared" si="156"/>
        <v>16.686418571428575</v>
      </c>
      <c r="J743" s="30">
        <f t="shared" si="160"/>
        <v>4608.7736636611271</v>
      </c>
      <c r="K743" s="4">
        <f t="shared" si="157"/>
        <v>12.627560000000004</v>
      </c>
      <c r="L743" s="30">
        <f t="shared" si="158"/>
        <v>312.45923143465274</v>
      </c>
      <c r="M743" s="14">
        <f t="shared" si="149"/>
        <v>9.4130650280122161</v>
      </c>
      <c r="N743" s="6"/>
      <c r="O743" s="7">
        <f t="shared" si="150"/>
        <v>11.947423933156461</v>
      </c>
      <c r="P743" s="7"/>
      <c r="Q743" s="43">
        <f t="shared" si="151"/>
        <v>5.257143929266863E-2</v>
      </c>
      <c r="R743" s="21">
        <f t="shared" si="161"/>
        <v>1.0055849736590832</v>
      </c>
      <c r="S743" s="21">
        <f t="shared" si="162"/>
        <v>11.083966888474549</v>
      </c>
      <c r="T743" s="36">
        <f t="shared" si="152"/>
        <v>4.2843570261301478E-2</v>
      </c>
      <c r="U743" s="36">
        <f t="shared" si="153"/>
        <v>2.3292830544147769E-2</v>
      </c>
      <c r="V743" s="36">
        <f t="shared" si="154"/>
        <v>1.9550739717153709E-2</v>
      </c>
      <c r="Y743" s="34"/>
      <c r="Z743" s="34"/>
    </row>
    <row r="744" spans="1:26" x14ac:dyDescent="0.2">
      <c r="A744" s="1">
        <v>1932.04</v>
      </c>
      <c r="B744" s="58">
        <v>6.28</v>
      </c>
      <c r="C744" s="4">
        <v>0.71330000000000005</v>
      </c>
      <c r="D744" s="11">
        <v>0.54330000000000001</v>
      </c>
      <c r="E744" s="11">
        <v>13.9</v>
      </c>
      <c r="F744" s="4">
        <f t="shared" si="159"/>
        <v>1932.291666666611</v>
      </c>
      <c r="G744" s="21">
        <f>G741*9/12+G753*3/12</f>
        <v>3.5875000000000004</v>
      </c>
      <c r="H744" s="4">
        <f t="shared" si="155"/>
        <v>142.62783597122305</v>
      </c>
      <c r="I744" s="4">
        <f t="shared" si="156"/>
        <v>16.200069330935257</v>
      </c>
      <c r="J744" s="30">
        <f t="shared" si="160"/>
        <v>3562.620631099785</v>
      </c>
      <c r="K744" s="4">
        <f t="shared" si="157"/>
        <v>12.339124726618708</v>
      </c>
      <c r="L744" s="30">
        <f t="shared" si="158"/>
        <v>308.2120682924384</v>
      </c>
      <c r="M744" s="14">
        <f t="shared" si="149"/>
        <v>7.1922331961154891</v>
      </c>
      <c r="N744" s="6"/>
      <c r="O744" s="7">
        <f t="shared" si="150"/>
        <v>9.1947482135845977</v>
      </c>
      <c r="P744" s="7"/>
      <c r="Q744" s="43">
        <f t="shared" si="151"/>
        <v>8.4979257652761223E-2</v>
      </c>
      <c r="R744" s="21">
        <f t="shared" si="161"/>
        <v>1.0055630013536887</v>
      </c>
      <c r="S744" s="21">
        <f t="shared" si="162"/>
        <v>11.226056670660979</v>
      </c>
      <c r="T744" s="36">
        <f t="shared" si="152"/>
        <v>6.5612261049461607E-2</v>
      </c>
      <c r="U744" s="36">
        <f t="shared" si="153"/>
        <v>2.1555497583524819E-2</v>
      </c>
      <c r="V744" s="36">
        <f t="shared" si="154"/>
        <v>4.4056763465936788E-2</v>
      </c>
      <c r="Y744" s="34"/>
      <c r="Z744" s="34"/>
    </row>
    <row r="745" spans="1:26" x14ac:dyDescent="0.2">
      <c r="A745" s="1">
        <v>1932.05</v>
      </c>
      <c r="B745" s="58">
        <v>5.51</v>
      </c>
      <c r="C745" s="4">
        <v>0.68669999999999998</v>
      </c>
      <c r="D745" s="11">
        <v>0.52669999999999995</v>
      </c>
      <c r="E745" s="11">
        <v>13.7</v>
      </c>
      <c r="F745" s="4">
        <f t="shared" si="159"/>
        <v>1932.3749999999443</v>
      </c>
      <c r="G745" s="21">
        <f>G741*8/12+G753*4/12</f>
        <v>3.5566666666666666</v>
      </c>
      <c r="H745" s="4">
        <f t="shared" si="155"/>
        <v>126.96688978102192</v>
      </c>
      <c r="I745" s="4">
        <f t="shared" si="156"/>
        <v>15.823623087591244</v>
      </c>
      <c r="J745" s="30">
        <f t="shared" si="160"/>
        <v>3204.3720993229063</v>
      </c>
      <c r="K745" s="4">
        <f t="shared" si="157"/>
        <v>12.136744255474456</v>
      </c>
      <c r="L745" s="30">
        <f t="shared" si="158"/>
        <v>306.30540557411524</v>
      </c>
      <c r="M745" s="14">
        <f t="shared" si="149"/>
        <v>6.3908572898814464</v>
      </c>
      <c r="N745" s="6"/>
      <c r="O745" s="7">
        <f t="shared" si="150"/>
        <v>8.236318664933405</v>
      </c>
      <c r="P745" s="7"/>
      <c r="Q745" s="43">
        <f t="shared" si="151"/>
        <v>0.10130033260620125</v>
      </c>
      <c r="R745" s="21">
        <f t="shared" si="161"/>
        <v>1.0055410365188449</v>
      </c>
      <c r="S745" s="21">
        <f t="shared" si="162"/>
        <v>11.453302965234942</v>
      </c>
      <c r="T745" s="36">
        <f t="shared" si="152"/>
        <v>7.7621177749995107E-2</v>
      </c>
      <c r="U745" s="36">
        <f t="shared" si="153"/>
        <v>1.8453711549973661E-2</v>
      </c>
      <c r="V745" s="36">
        <f t="shared" si="154"/>
        <v>5.9167466200021446E-2</v>
      </c>
      <c r="Y745" s="34"/>
      <c r="Z745" s="34"/>
    </row>
    <row r="746" spans="1:26" x14ac:dyDescent="0.2">
      <c r="A746" s="1">
        <v>1932.06</v>
      </c>
      <c r="B746" s="58">
        <v>4.7699999999999996</v>
      </c>
      <c r="C746" s="4">
        <v>0.66</v>
      </c>
      <c r="D746" s="11">
        <v>0.51</v>
      </c>
      <c r="E746" s="11">
        <v>13.6</v>
      </c>
      <c r="F746" s="4">
        <f t="shared" si="159"/>
        <v>1932.4583333332776</v>
      </c>
      <c r="G746" s="21">
        <f>G741*7/12+G753*5/12</f>
        <v>3.5258333333333338</v>
      </c>
      <c r="H746" s="4">
        <f t="shared" si="155"/>
        <v>110.72327426470591</v>
      </c>
      <c r="I746" s="4">
        <f t="shared" si="156"/>
        <v>15.320201470588239</v>
      </c>
      <c r="J746" s="30">
        <f t="shared" si="160"/>
        <v>2826.6388210672094</v>
      </c>
      <c r="K746" s="4">
        <f t="shared" si="157"/>
        <v>11.838337500000003</v>
      </c>
      <c r="L746" s="30">
        <f t="shared" si="158"/>
        <v>302.21924501976457</v>
      </c>
      <c r="M746" s="14">
        <f t="shared" si="149"/>
        <v>5.5650593715289691</v>
      </c>
      <c r="N746" s="6"/>
      <c r="O746" s="7">
        <f t="shared" si="150"/>
        <v>7.2376339262945901</v>
      </c>
      <c r="P746" s="7"/>
      <c r="Q746" s="43">
        <f t="shared" si="151"/>
        <v>0.12410976098602755</v>
      </c>
      <c r="R746" s="21">
        <f t="shared" si="161"/>
        <v>1.0055190791717696</v>
      </c>
      <c r="S746" s="21">
        <f t="shared" si="162"/>
        <v>11.601448239162194</v>
      </c>
      <c r="T746" s="36">
        <f t="shared" si="152"/>
        <v>9.7327764672307859E-2</v>
      </c>
      <c r="U746" s="36">
        <f t="shared" si="153"/>
        <v>1.7346825473075311E-2</v>
      </c>
      <c r="V746" s="36">
        <f t="shared" si="154"/>
        <v>7.9980939199232548E-2</v>
      </c>
      <c r="Y746" s="34"/>
      <c r="Z746" s="34"/>
    </row>
    <row r="747" spans="1:26" x14ac:dyDescent="0.2">
      <c r="A747" s="1">
        <v>1932.07</v>
      </c>
      <c r="B747" s="58">
        <v>5.01</v>
      </c>
      <c r="C747" s="4">
        <v>0.63329999999999997</v>
      </c>
      <c r="D747" s="11">
        <v>0.49330000000000002</v>
      </c>
      <c r="E747" s="11">
        <v>13.6</v>
      </c>
      <c r="F747" s="4">
        <f t="shared" si="159"/>
        <v>1932.5416666666108</v>
      </c>
      <c r="G747" s="21">
        <f>G741*6/12+G753*6/12</f>
        <v>3.4950000000000001</v>
      </c>
      <c r="H747" s="4">
        <f t="shared" si="155"/>
        <v>116.29425661764709</v>
      </c>
      <c r="I747" s="4">
        <f t="shared" si="156"/>
        <v>14.700429683823533</v>
      </c>
      <c r="J747" s="30">
        <f t="shared" si="160"/>
        <v>3000.1334082449771</v>
      </c>
      <c r="K747" s="4">
        <f t="shared" si="157"/>
        <v>11.450689977941181</v>
      </c>
      <c r="L747" s="30">
        <f t="shared" si="158"/>
        <v>295.40235734276393</v>
      </c>
      <c r="M747" s="14">
        <f t="shared" si="149"/>
        <v>5.8387636718512059</v>
      </c>
      <c r="N747" s="6"/>
      <c r="O747" s="7">
        <f t="shared" si="150"/>
        <v>7.6548840141455958</v>
      </c>
      <c r="P747" s="7"/>
      <c r="Q747" s="43">
        <f t="shared" si="151"/>
        <v>0.11540991841757026</v>
      </c>
      <c r="R747" s="21">
        <f t="shared" si="161"/>
        <v>1.0054971293297246</v>
      </c>
      <c r="S747" s="21">
        <f t="shared" si="162"/>
        <v>11.665477550501317</v>
      </c>
      <c r="T747" s="36">
        <f t="shared" si="152"/>
        <v>9.4814718317846935E-2</v>
      </c>
      <c r="U747" s="36">
        <f t="shared" si="153"/>
        <v>1.6366386145706846E-2</v>
      </c>
      <c r="V747" s="36">
        <f t="shared" si="154"/>
        <v>7.8448332172140089E-2</v>
      </c>
      <c r="Y747" s="34"/>
      <c r="Z747" s="34"/>
    </row>
    <row r="748" spans="1:26" x14ac:dyDescent="0.2">
      <c r="A748" s="1">
        <v>1932.08</v>
      </c>
      <c r="B748" s="58">
        <v>7.53</v>
      </c>
      <c r="C748" s="4">
        <v>0.60670000000000002</v>
      </c>
      <c r="D748" s="11">
        <v>0.47670000000000001</v>
      </c>
      <c r="E748" s="11">
        <v>13.5</v>
      </c>
      <c r="F748" s="4">
        <f t="shared" si="159"/>
        <v>1932.6249999999441</v>
      </c>
      <c r="G748" s="21">
        <f>G741*5/12+G753*7/12</f>
        <v>3.4641666666666668</v>
      </c>
      <c r="H748" s="4">
        <f t="shared" si="155"/>
        <v>176.08430888888893</v>
      </c>
      <c r="I748" s="4">
        <f t="shared" si="156"/>
        <v>14.187297503703709</v>
      </c>
      <c r="J748" s="30">
        <f t="shared" si="160"/>
        <v>4573.0839624775845</v>
      </c>
      <c r="K748" s="4">
        <f t="shared" si="157"/>
        <v>11.147329355555557</v>
      </c>
      <c r="L748" s="30">
        <f t="shared" si="158"/>
        <v>289.50718790346139</v>
      </c>
      <c r="M748" s="14">
        <f t="shared" si="149"/>
        <v>8.834653205181219</v>
      </c>
      <c r="N748" s="6"/>
      <c r="O748" s="7">
        <f t="shared" si="150"/>
        <v>11.6313779279955</v>
      </c>
      <c r="P748" s="7"/>
      <c r="Q748" s="43">
        <f t="shared" si="151"/>
        <v>5.808985339692288E-2</v>
      </c>
      <c r="R748" s="21">
        <f t="shared" si="161"/>
        <v>1.0054751870100134</v>
      </c>
      <c r="S748" s="21">
        <f t="shared" si="162"/>
        <v>11.816490146247121</v>
      </c>
      <c r="T748" s="36">
        <f t="shared" si="152"/>
        <v>4.9019876474371005E-2</v>
      </c>
      <c r="U748" s="36">
        <f t="shared" si="153"/>
        <v>1.4643859788938451E-2</v>
      </c>
      <c r="V748" s="36">
        <f t="shared" si="154"/>
        <v>3.4376016685432553E-2</v>
      </c>
      <c r="Y748" s="34"/>
      <c r="Z748" s="34"/>
    </row>
    <row r="749" spans="1:26" x14ac:dyDescent="0.2">
      <c r="A749" s="1">
        <v>1932.09</v>
      </c>
      <c r="B749" s="58">
        <v>8.26</v>
      </c>
      <c r="C749" s="4">
        <v>0.57999999999999996</v>
      </c>
      <c r="D749" s="11">
        <v>0.46</v>
      </c>
      <c r="E749" s="11">
        <v>13.4</v>
      </c>
      <c r="F749" s="4">
        <f t="shared" si="159"/>
        <v>1932.7083333332773</v>
      </c>
      <c r="G749" s="21">
        <f>G741*4/12+G753*8/12</f>
        <v>3.4333333333333336</v>
      </c>
      <c r="H749" s="4">
        <f t="shared" si="155"/>
        <v>194.5963537313433</v>
      </c>
      <c r="I749" s="4">
        <f t="shared" si="156"/>
        <v>13.66415074626866</v>
      </c>
      <c r="J749" s="30">
        <f t="shared" si="160"/>
        <v>5083.432736133992</v>
      </c>
      <c r="K749" s="4">
        <f t="shared" si="157"/>
        <v>10.837085074626868</v>
      </c>
      <c r="L749" s="30">
        <f t="shared" si="158"/>
        <v>283.09673833191727</v>
      </c>
      <c r="M749" s="14">
        <f t="shared" si="149"/>
        <v>9.761168564063718</v>
      </c>
      <c r="N749" s="6"/>
      <c r="O749" s="7">
        <f t="shared" si="150"/>
        <v>12.893505025072656</v>
      </c>
      <c r="P749" s="7"/>
      <c r="Q749" s="43">
        <f t="shared" si="151"/>
        <v>4.6926287026324863E-2</v>
      </c>
      <c r="R749" s="21">
        <f t="shared" si="161"/>
        <v>1.0054532522299842</v>
      </c>
      <c r="S749" s="21">
        <f t="shared" si="162"/>
        <v>11.969853218999802</v>
      </c>
      <c r="T749" s="36">
        <f t="shared" si="152"/>
        <v>3.9679126868178427E-2</v>
      </c>
      <c r="U749" s="36">
        <f t="shared" si="153"/>
        <v>1.3536922209771429E-2</v>
      </c>
      <c r="V749" s="36">
        <f t="shared" si="154"/>
        <v>2.6142204658406998E-2</v>
      </c>
      <c r="Y749" s="34"/>
      <c r="Z749" s="34"/>
    </row>
    <row r="750" spans="1:26" x14ac:dyDescent="0.2">
      <c r="A750" s="1">
        <v>1932.1</v>
      </c>
      <c r="B750" s="58">
        <v>7.12</v>
      </c>
      <c r="C750" s="4">
        <v>0.55330000000000001</v>
      </c>
      <c r="D750" s="11">
        <v>0.44330000000000003</v>
      </c>
      <c r="E750" s="11">
        <v>13.3</v>
      </c>
      <c r="F750" s="4">
        <f t="shared" si="159"/>
        <v>1932.7916666666106</v>
      </c>
      <c r="G750" s="21">
        <f>G741*3/12+G753*9/12</f>
        <v>3.4024999999999999</v>
      </c>
      <c r="H750" s="4">
        <f t="shared" si="155"/>
        <v>169.00042706766919</v>
      </c>
      <c r="I750" s="4">
        <f t="shared" si="156"/>
        <v>13.133137120300756</v>
      </c>
      <c r="J750" s="30">
        <f t="shared" si="160"/>
        <v>4443.3810726344936</v>
      </c>
      <c r="K750" s="4">
        <f t="shared" si="157"/>
        <v>10.522175466165416</v>
      </c>
      <c r="L750" s="30">
        <f t="shared" si="158"/>
        <v>276.6503974015269</v>
      </c>
      <c r="M750" s="14">
        <f t="shared" si="149"/>
        <v>8.4786066076890911</v>
      </c>
      <c r="N750" s="6"/>
      <c r="O750" s="7">
        <f t="shared" si="150"/>
        <v>11.242814157261986</v>
      </c>
      <c r="P750" s="7"/>
      <c r="Q750" s="43">
        <f t="shared" si="151"/>
        <v>6.1411595330276528E-2</v>
      </c>
      <c r="R750" s="21">
        <f t="shared" si="161"/>
        <v>1.0054313250070273</v>
      </c>
      <c r="S750" s="21">
        <f t="shared" si="162"/>
        <v>12.125617530824751</v>
      </c>
      <c r="T750" s="36">
        <f t="shared" si="152"/>
        <v>6.0586935659509678E-2</v>
      </c>
      <c r="U750" s="36">
        <f t="shared" si="153"/>
        <v>1.1208760058187384E-2</v>
      </c>
      <c r="V750" s="36">
        <f t="shared" si="154"/>
        <v>4.9378175601322294E-2</v>
      </c>
      <c r="Y750" s="34"/>
      <c r="Z750" s="34"/>
    </row>
    <row r="751" spans="1:26" x14ac:dyDescent="0.2">
      <c r="A751" s="1">
        <v>1932.11</v>
      </c>
      <c r="B751" s="58">
        <v>7.05</v>
      </c>
      <c r="C751" s="4">
        <v>0.52669999999999995</v>
      </c>
      <c r="D751" s="11">
        <v>0.42670000000000002</v>
      </c>
      <c r="E751" s="11">
        <v>13.2</v>
      </c>
      <c r="F751" s="4">
        <f t="shared" si="159"/>
        <v>1932.8749999999438</v>
      </c>
      <c r="G751" s="21">
        <f>G741*2/12+G753*10/12</f>
        <v>3.3716666666666666</v>
      </c>
      <c r="H751" s="4">
        <f t="shared" si="155"/>
        <v>168.60662500000004</v>
      </c>
      <c r="I751" s="4">
        <f t="shared" si="156"/>
        <v>12.59646941666667</v>
      </c>
      <c r="J751" s="30">
        <f t="shared" si="160"/>
        <v>4460.6261779421693</v>
      </c>
      <c r="K751" s="4">
        <f t="shared" si="157"/>
        <v>10.204886083333337</v>
      </c>
      <c r="L751" s="30">
        <f t="shared" si="158"/>
        <v>269.97860852878352</v>
      </c>
      <c r="M751" s="14">
        <f t="shared" si="149"/>
        <v>8.4633095671229057</v>
      </c>
      <c r="N751" s="6"/>
      <c r="O751" s="7">
        <f t="shared" si="150"/>
        <v>11.262911076993211</v>
      </c>
      <c r="P751" s="7"/>
      <c r="Q751" s="43">
        <f t="shared" si="151"/>
        <v>6.0612686165571368E-2</v>
      </c>
      <c r="R751" s="21">
        <f t="shared" si="161"/>
        <v>1.0054094053585769</v>
      </c>
      <c r="S751" s="21">
        <f t="shared" si="162"/>
        <v>12.283835364943643</v>
      </c>
      <c r="T751" s="36">
        <f t="shared" si="152"/>
        <v>6.1795471835996318E-2</v>
      </c>
      <c r="U751" s="36">
        <f t="shared" si="153"/>
        <v>9.4959151758744476E-3</v>
      </c>
      <c r="V751" s="36">
        <f t="shared" si="154"/>
        <v>5.2299556660121871E-2</v>
      </c>
      <c r="Y751" s="34"/>
      <c r="Z751" s="34"/>
    </row>
    <row r="752" spans="1:26" x14ac:dyDescent="0.2">
      <c r="A752" s="1">
        <v>1932.12</v>
      </c>
      <c r="B752" s="58">
        <v>6.82</v>
      </c>
      <c r="C752" s="4">
        <v>0.5</v>
      </c>
      <c r="D752" s="11">
        <v>0.41</v>
      </c>
      <c r="E752" s="11">
        <v>13.1</v>
      </c>
      <c r="F752" s="4">
        <f t="shared" si="159"/>
        <v>1932.9583333332771</v>
      </c>
      <c r="G752" s="21">
        <f>G741*1/12+G753*11/12</f>
        <v>3.3408333333333338</v>
      </c>
      <c r="H752" s="4">
        <f t="shared" si="155"/>
        <v>164.35106717557258</v>
      </c>
      <c r="I752" s="4">
        <f t="shared" si="156"/>
        <v>12.049198473282447</v>
      </c>
      <c r="J752" s="30">
        <f t="shared" si="160"/>
        <v>4374.6061982668407</v>
      </c>
      <c r="K752" s="4">
        <f t="shared" si="157"/>
        <v>9.8803427480916053</v>
      </c>
      <c r="L752" s="30">
        <f t="shared" si="158"/>
        <v>262.98952218319715</v>
      </c>
      <c r="M752" s="14">
        <f t="shared" si="149"/>
        <v>8.2570739991006885</v>
      </c>
      <c r="N752" s="6"/>
      <c r="O752" s="7">
        <f t="shared" si="150"/>
        <v>11.026422344303812</v>
      </c>
      <c r="P752" s="7"/>
      <c r="Q752" s="43">
        <f t="shared" si="151"/>
        <v>6.2551431453469003E-2</v>
      </c>
      <c r="R752" s="21">
        <f t="shared" si="161"/>
        <v>1.0053874933021107</v>
      </c>
      <c r="S752" s="21">
        <f t="shared" si="162"/>
        <v>12.444560583911183</v>
      </c>
      <c r="T752" s="36">
        <f t="shared" si="152"/>
        <v>6.4342065904339663E-2</v>
      </c>
      <c r="U752" s="36">
        <f t="shared" si="153"/>
        <v>7.7860255456307925E-3</v>
      </c>
      <c r="V752" s="36">
        <f t="shared" si="154"/>
        <v>5.655604035870887E-2</v>
      </c>
      <c r="Y752" s="34"/>
      <c r="Z752" s="34"/>
    </row>
    <row r="753" spans="1:26" x14ac:dyDescent="0.2">
      <c r="A753" s="1">
        <v>1933.01</v>
      </c>
      <c r="B753" s="58">
        <v>7.09</v>
      </c>
      <c r="C753" s="4">
        <v>0.495</v>
      </c>
      <c r="D753" s="11">
        <v>0.41249999999999998</v>
      </c>
      <c r="E753" s="11">
        <v>12.9</v>
      </c>
      <c r="F753" s="4">
        <f t="shared" si="159"/>
        <v>1933.0416666666104</v>
      </c>
      <c r="G753" s="21">
        <v>3.31</v>
      </c>
      <c r="H753" s="4">
        <f t="shared" si="155"/>
        <v>173.50658992248063</v>
      </c>
      <c r="I753" s="4">
        <f t="shared" si="156"/>
        <v>12.113647674418608</v>
      </c>
      <c r="J753" s="30">
        <f t="shared" si="160"/>
        <v>4645.1723943851221</v>
      </c>
      <c r="K753" s="4">
        <f t="shared" si="157"/>
        <v>10.094706395348839</v>
      </c>
      <c r="L753" s="30">
        <f t="shared" si="158"/>
        <v>270.25861956048846</v>
      </c>
      <c r="M753" s="14">
        <f t="shared" si="149"/>
        <v>8.728046162813536</v>
      </c>
      <c r="N753" s="6"/>
      <c r="O753" s="7">
        <f t="shared" si="150"/>
        <v>11.691967993175684</v>
      </c>
      <c r="P753" s="7"/>
      <c r="Q753" s="43">
        <f t="shared" si="151"/>
        <v>5.5403850574037218E-2</v>
      </c>
      <c r="R753" s="21">
        <f t="shared" si="161"/>
        <v>1.0040962469810495</v>
      </c>
      <c r="S753" s="21">
        <f t="shared" si="162"/>
        <v>12.705583951645876</v>
      </c>
      <c r="T753" s="36">
        <f t="shared" si="152"/>
        <v>6.4661307998725714E-2</v>
      </c>
      <c r="U753" s="36">
        <f t="shared" si="153"/>
        <v>5.8956312347697715E-3</v>
      </c>
      <c r="V753" s="36">
        <f t="shared" si="154"/>
        <v>5.8765676763955943E-2</v>
      </c>
      <c r="Y753" s="34"/>
      <c r="Z753" s="34"/>
    </row>
    <row r="754" spans="1:26" x14ac:dyDescent="0.2">
      <c r="A754" s="1">
        <v>1933.02</v>
      </c>
      <c r="B754" s="58">
        <v>6.25</v>
      </c>
      <c r="C754" s="4">
        <v>0.49</v>
      </c>
      <c r="D754" s="11">
        <v>0.41499999999999998</v>
      </c>
      <c r="E754" s="11">
        <v>12.7</v>
      </c>
      <c r="F754" s="4">
        <f t="shared" si="159"/>
        <v>1933.1249999999436</v>
      </c>
      <c r="G754" s="21">
        <f>G753*11/12+G765*1/12</f>
        <v>3.2941666666666674</v>
      </c>
      <c r="H754" s="4">
        <f t="shared" si="155"/>
        <v>155.35875984251973</v>
      </c>
      <c r="I754" s="4">
        <f t="shared" si="156"/>
        <v>12.180126771653546</v>
      </c>
      <c r="J754" s="30">
        <f t="shared" si="160"/>
        <v>4186.4872211725833</v>
      </c>
      <c r="K754" s="4">
        <f t="shared" si="157"/>
        <v>10.31582165354331</v>
      </c>
      <c r="L754" s="30">
        <f t="shared" si="158"/>
        <v>277.98275148585952</v>
      </c>
      <c r="M754" s="14">
        <f t="shared" si="149"/>
        <v>7.8260517513166032</v>
      </c>
      <c r="N754" s="6"/>
      <c r="O754" s="7">
        <f t="shared" si="150"/>
        <v>10.523079525637062</v>
      </c>
      <c r="P754" s="7"/>
      <c r="Q754" s="43">
        <f t="shared" si="151"/>
        <v>6.7246747628507381E-2</v>
      </c>
      <c r="R754" s="21">
        <f t="shared" si="161"/>
        <v>1.0040840524872445</v>
      </c>
      <c r="S754" s="21">
        <f t="shared" si="162"/>
        <v>12.958536707401464</v>
      </c>
      <c r="T754" s="36">
        <f t="shared" si="152"/>
        <v>8.2516736198060769E-2</v>
      </c>
      <c r="U754" s="36">
        <f t="shared" si="153"/>
        <v>4.1137524297429895E-3</v>
      </c>
      <c r="V754" s="36">
        <f t="shared" si="154"/>
        <v>7.840298376831778E-2</v>
      </c>
      <c r="Y754" s="34"/>
      <c r="Z754" s="34"/>
    </row>
    <row r="755" spans="1:26" x14ac:dyDescent="0.2">
      <c r="A755" s="1">
        <v>1933.03</v>
      </c>
      <c r="B755" s="58">
        <v>6.23</v>
      </c>
      <c r="C755" s="4">
        <v>0.48499999999999999</v>
      </c>
      <c r="D755" s="11">
        <v>0.41749999999999998</v>
      </c>
      <c r="E755" s="11">
        <v>12.6</v>
      </c>
      <c r="F755" s="4">
        <f t="shared" si="159"/>
        <v>1933.2083333332769</v>
      </c>
      <c r="G755" s="21">
        <f>G753*10/12+G765*2/12</f>
        <v>3.2783333333333333</v>
      </c>
      <c r="H755" s="4">
        <f t="shared" si="155"/>
        <v>156.09067222222228</v>
      </c>
      <c r="I755" s="4">
        <f t="shared" si="156"/>
        <v>12.151521031746036</v>
      </c>
      <c r="J755" s="30">
        <f t="shared" si="160"/>
        <v>4233.497707042925</v>
      </c>
      <c r="K755" s="4">
        <f t="shared" si="157"/>
        <v>10.460329960317464</v>
      </c>
      <c r="L755" s="30">
        <f t="shared" si="158"/>
        <v>283.7055044446904</v>
      </c>
      <c r="M755" s="14">
        <f t="shared" si="149"/>
        <v>7.8746813229431742</v>
      </c>
      <c r="N755" s="6"/>
      <c r="O755" s="7">
        <f t="shared" si="150"/>
        <v>10.626790503904557</v>
      </c>
      <c r="P755" s="7"/>
      <c r="Q755" s="43">
        <f t="shared" si="151"/>
        <v>6.5847590379326165E-2</v>
      </c>
      <c r="R755" s="21">
        <f t="shared" si="161"/>
        <v>1.0040718590262971</v>
      </c>
      <c r="S755" s="21">
        <f t="shared" si="162"/>
        <v>13.114725607436442</v>
      </c>
      <c r="T755" s="36">
        <f t="shared" si="152"/>
        <v>8.3664740445822616E-2</v>
      </c>
      <c r="U755" s="36">
        <f t="shared" si="153"/>
        <v>1.346936196712667E-3</v>
      </c>
      <c r="V755" s="36">
        <f t="shared" si="154"/>
        <v>8.2317804249109949E-2</v>
      </c>
      <c r="Y755" s="34"/>
      <c r="Z755" s="34"/>
    </row>
    <row r="756" spans="1:26" x14ac:dyDescent="0.2">
      <c r="A756" s="1">
        <v>1933.04</v>
      </c>
      <c r="B756" s="58">
        <v>6.89</v>
      </c>
      <c r="C756" s="4">
        <v>0.48</v>
      </c>
      <c r="D756" s="11">
        <v>0.42</v>
      </c>
      <c r="E756" s="11">
        <v>12.6</v>
      </c>
      <c r="F756" s="4">
        <f t="shared" si="159"/>
        <v>1933.2916666666101</v>
      </c>
      <c r="G756" s="21">
        <f>G753*9/12+G765*3/12</f>
        <v>3.2624999999999997</v>
      </c>
      <c r="H756" s="4">
        <f t="shared" si="155"/>
        <v>172.62676269841273</v>
      </c>
      <c r="I756" s="4">
        <f t="shared" si="156"/>
        <v>12.026247619047622</v>
      </c>
      <c r="J756" s="30">
        <f t="shared" si="160"/>
        <v>4709.171606710669</v>
      </c>
      <c r="K756" s="4">
        <f t="shared" si="157"/>
        <v>10.522966666666669</v>
      </c>
      <c r="L756" s="30">
        <f t="shared" si="158"/>
        <v>287.06125904477227</v>
      </c>
      <c r="M756" s="14">
        <f t="shared" si="149"/>
        <v>8.7231016460681179</v>
      </c>
      <c r="N756" s="6"/>
      <c r="O756" s="7">
        <f t="shared" si="150"/>
        <v>11.805335595835258</v>
      </c>
      <c r="P756" s="7"/>
      <c r="Q756" s="43">
        <f t="shared" si="151"/>
        <v>5.3078308378454585E-2</v>
      </c>
      <c r="R756" s="21">
        <f t="shared" si="161"/>
        <v>1.0040596665994306</v>
      </c>
      <c r="S756" s="21">
        <f t="shared" si="162"/>
        <v>13.168126921278493</v>
      </c>
      <c r="T756" s="36">
        <f t="shared" si="152"/>
        <v>7.4935571651532307E-2</v>
      </c>
      <c r="U756" s="36">
        <f t="shared" si="153"/>
        <v>-1.7958247594429544E-5</v>
      </c>
      <c r="V756" s="36">
        <f t="shared" si="154"/>
        <v>7.4953529899126736E-2</v>
      </c>
      <c r="Y756" s="34"/>
      <c r="Z756" s="34"/>
    </row>
    <row r="757" spans="1:26" x14ac:dyDescent="0.2">
      <c r="A757" s="1">
        <v>1933.05</v>
      </c>
      <c r="B757" s="58">
        <v>8.8699999999999992</v>
      </c>
      <c r="C757" s="4">
        <v>0.47499999999999998</v>
      </c>
      <c r="D757" s="11">
        <v>0.42249999999999999</v>
      </c>
      <c r="E757" s="11">
        <v>12.6</v>
      </c>
      <c r="F757" s="4">
        <f t="shared" si="159"/>
        <v>1933.3749999999434</v>
      </c>
      <c r="G757" s="21">
        <f>G753*8/12+G765*4/12</f>
        <v>3.2466666666666666</v>
      </c>
      <c r="H757" s="4">
        <f t="shared" si="155"/>
        <v>222.23503412698417</v>
      </c>
      <c r="I757" s="4">
        <f t="shared" si="156"/>
        <v>11.900974206349209</v>
      </c>
      <c r="J757" s="30">
        <f t="shared" si="160"/>
        <v>6089.5147838832991</v>
      </c>
      <c r="K757" s="4">
        <f t="shared" si="157"/>
        <v>10.585603373015875</v>
      </c>
      <c r="L757" s="30">
        <f t="shared" si="158"/>
        <v>290.05862414776709</v>
      </c>
      <c r="M757" s="14">
        <f t="shared" si="149"/>
        <v>11.249651251932448</v>
      </c>
      <c r="N757" s="6"/>
      <c r="O757" s="7">
        <f t="shared" si="150"/>
        <v>15.24680814253283</v>
      </c>
      <c r="P757" s="7"/>
      <c r="Q757" s="43">
        <f t="shared" si="151"/>
        <v>2.7490163162586782E-2</v>
      </c>
      <c r="R757" s="21">
        <f t="shared" si="161"/>
        <v>1.0040474752078703</v>
      </c>
      <c r="S757" s="21">
        <f t="shared" si="162"/>
        <v>13.221585126317869</v>
      </c>
      <c r="T757" s="36">
        <f t="shared" si="152"/>
        <v>5.153694644579665E-2</v>
      </c>
      <c r="U757" s="36">
        <f t="shared" si="153"/>
        <v>-7.9732999982817798E-4</v>
      </c>
      <c r="V757" s="36">
        <f t="shared" si="154"/>
        <v>5.2334276445624828E-2</v>
      </c>
      <c r="Y757" s="34"/>
      <c r="Z757" s="34"/>
    </row>
    <row r="758" spans="1:26" x14ac:dyDescent="0.2">
      <c r="A758" s="1">
        <v>1933.06</v>
      </c>
      <c r="B758" s="58">
        <v>10.39</v>
      </c>
      <c r="C758" s="4">
        <v>0.47</v>
      </c>
      <c r="D758" s="11">
        <v>0.42499999999999999</v>
      </c>
      <c r="E758" s="11">
        <v>12.7</v>
      </c>
      <c r="F758" s="4">
        <f t="shared" si="159"/>
        <v>1933.4583333332766</v>
      </c>
      <c r="G758" s="21">
        <f>G753*7/12+G765*5/12</f>
        <v>3.2308333333333334</v>
      </c>
      <c r="H758" s="4">
        <f t="shared" si="155"/>
        <v>258.26840236220482</v>
      </c>
      <c r="I758" s="4">
        <f t="shared" si="156"/>
        <v>11.682978740157482</v>
      </c>
      <c r="J758" s="30">
        <f t="shared" si="160"/>
        <v>7103.5509766011664</v>
      </c>
      <c r="K758" s="4">
        <f t="shared" si="157"/>
        <v>10.564395669291342</v>
      </c>
      <c r="L758" s="30">
        <f t="shared" si="158"/>
        <v>290.56873580899861</v>
      </c>
      <c r="M758" s="14">
        <f t="shared" si="149"/>
        <v>13.098875517269525</v>
      </c>
      <c r="N758" s="6"/>
      <c r="O758" s="7">
        <f t="shared" si="150"/>
        <v>17.765664123579914</v>
      </c>
      <c r="P758" s="7"/>
      <c r="Q758" s="43">
        <f t="shared" si="151"/>
        <v>1.5294045467209812E-2</v>
      </c>
      <c r="R758" s="21">
        <f t="shared" si="161"/>
        <v>1.0040352848528435</v>
      </c>
      <c r="S758" s="21">
        <f t="shared" si="162"/>
        <v>13.170570824448809</v>
      </c>
      <c r="T758" s="36">
        <f t="shared" si="152"/>
        <v>3.769976604681613E-2</v>
      </c>
      <c r="U758" s="36">
        <f t="shared" si="153"/>
        <v>-2.1244585716229114E-4</v>
      </c>
      <c r="V758" s="36">
        <f t="shared" si="154"/>
        <v>3.7912211903978421E-2</v>
      </c>
      <c r="Y758" s="34"/>
      <c r="Z758" s="34"/>
    </row>
    <row r="759" spans="1:26" x14ac:dyDescent="0.2">
      <c r="A759" s="1">
        <v>1933.07</v>
      </c>
      <c r="B759" s="58">
        <v>11.23</v>
      </c>
      <c r="C759" s="4">
        <v>0.46500000000000002</v>
      </c>
      <c r="D759" s="11">
        <v>0.42749999999999999</v>
      </c>
      <c r="E759" s="11">
        <v>13.1</v>
      </c>
      <c r="F759" s="4">
        <f t="shared" si="159"/>
        <v>1933.5416666666099</v>
      </c>
      <c r="G759" s="21">
        <f>G753*6/12+G765*6/12</f>
        <v>3.2149999999999999</v>
      </c>
      <c r="H759" s="4">
        <f t="shared" si="155"/>
        <v>270.62499770992378</v>
      </c>
      <c r="I759" s="4">
        <f t="shared" si="156"/>
        <v>11.205754580152675</v>
      </c>
      <c r="J759" s="30">
        <f t="shared" si="160"/>
        <v>7469.0974061832421</v>
      </c>
      <c r="K759" s="4">
        <f t="shared" si="157"/>
        <v>10.302064694656492</v>
      </c>
      <c r="L759" s="30">
        <f t="shared" si="158"/>
        <v>284.33117908667282</v>
      </c>
      <c r="M759" s="14">
        <f t="shared" si="149"/>
        <v>13.754304493874539</v>
      </c>
      <c r="N759" s="6"/>
      <c r="O759" s="7">
        <f t="shared" si="150"/>
        <v>18.66129596476301</v>
      </c>
      <c r="P759" s="7"/>
      <c r="Q759" s="43">
        <f t="shared" si="151"/>
        <v>1.3692183456504498E-2</v>
      </c>
      <c r="R759" s="21">
        <f t="shared" si="161"/>
        <v>1.0040230955355782</v>
      </c>
      <c r="S759" s="21">
        <f t="shared" si="162"/>
        <v>12.819940185754209</v>
      </c>
      <c r="T759" s="36">
        <f t="shared" si="152"/>
        <v>3.5626183953910706E-2</v>
      </c>
      <c r="U759" s="36">
        <f t="shared" si="153"/>
        <v>3.2628797449480995E-3</v>
      </c>
      <c r="V759" s="36">
        <f t="shared" si="154"/>
        <v>3.2363304208962607E-2</v>
      </c>
      <c r="Y759" s="34"/>
      <c r="Z759" s="34"/>
    </row>
    <row r="760" spans="1:26" x14ac:dyDescent="0.2">
      <c r="A760" s="1">
        <v>1933.08</v>
      </c>
      <c r="B760" s="58">
        <v>10.67</v>
      </c>
      <c r="C760" s="4">
        <v>0.46</v>
      </c>
      <c r="D760" s="11">
        <v>0.43</v>
      </c>
      <c r="E760" s="11">
        <v>13.2</v>
      </c>
      <c r="F760" s="4">
        <f t="shared" si="159"/>
        <v>1933.6249999999432</v>
      </c>
      <c r="G760" s="21">
        <f>G753*5/12+G765*7/12</f>
        <v>3.1991666666666667</v>
      </c>
      <c r="H760" s="4">
        <f t="shared" si="155"/>
        <v>255.18194166666675</v>
      </c>
      <c r="I760" s="4">
        <f t="shared" si="156"/>
        <v>11.001283333333339</v>
      </c>
      <c r="J760" s="30">
        <f t="shared" si="160"/>
        <v>7068.1801984102813</v>
      </c>
      <c r="K760" s="4">
        <f t="shared" si="157"/>
        <v>10.283808333333337</v>
      </c>
      <c r="L760" s="30">
        <f t="shared" si="158"/>
        <v>284.84699956105163</v>
      </c>
      <c r="M760" s="14">
        <f t="shared" si="149"/>
        <v>12.999527050367741</v>
      </c>
      <c r="N760" s="6"/>
      <c r="O760" s="7">
        <f t="shared" si="150"/>
        <v>17.646361139482369</v>
      </c>
      <c r="P760" s="7"/>
      <c r="Q760" s="43">
        <f t="shared" si="151"/>
        <v>1.9380219800860868E-2</v>
      </c>
      <c r="R760" s="21">
        <f t="shared" si="161"/>
        <v>1.0040109072573054</v>
      </c>
      <c r="S760" s="21">
        <f t="shared" si="162"/>
        <v>12.774004544807035</v>
      </c>
      <c r="T760" s="36">
        <f t="shared" si="152"/>
        <v>3.7129647950890021E-2</v>
      </c>
      <c r="U760" s="36">
        <f t="shared" si="153"/>
        <v>4.4012848661523218E-3</v>
      </c>
      <c r="V760" s="36">
        <f t="shared" si="154"/>
        <v>3.2728363084737699E-2</v>
      </c>
      <c r="Y760" s="34"/>
      <c r="Z760" s="34"/>
    </row>
    <row r="761" spans="1:26" x14ac:dyDescent="0.2">
      <c r="A761" s="1">
        <v>1933.09</v>
      </c>
      <c r="B761" s="58">
        <v>10.58</v>
      </c>
      <c r="C761" s="4">
        <v>0.45500000000000002</v>
      </c>
      <c r="D761" s="11">
        <v>0.4325</v>
      </c>
      <c r="E761" s="11">
        <v>13.2</v>
      </c>
      <c r="F761" s="4">
        <f t="shared" si="159"/>
        <v>1933.7083333332764</v>
      </c>
      <c r="G761" s="21">
        <f>G753*4/12+G765*8/12</f>
        <v>3.1833333333333336</v>
      </c>
      <c r="H761" s="4">
        <f t="shared" si="155"/>
        <v>253.02951666666672</v>
      </c>
      <c r="I761" s="4">
        <f t="shared" si="156"/>
        <v>10.881704166666671</v>
      </c>
      <c r="J761" s="30">
        <f t="shared" si="160"/>
        <v>7033.678381602982</v>
      </c>
      <c r="K761" s="4">
        <f t="shared" si="157"/>
        <v>10.34359791666667</v>
      </c>
      <c r="L761" s="30">
        <f t="shared" si="158"/>
        <v>287.52985822715408</v>
      </c>
      <c r="M761" s="14">
        <f t="shared" si="149"/>
        <v>12.922920614885994</v>
      </c>
      <c r="N761" s="6"/>
      <c r="O761" s="7">
        <f t="shared" si="150"/>
        <v>17.550453640523472</v>
      </c>
      <c r="P761" s="7"/>
      <c r="Q761" s="43">
        <f t="shared" si="151"/>
        <v>1.9426539845217056E-2</v>
      </c>
      <c r="R761" s="21">
        <f t="shared" si="161"/>
        <v>1.0039987200192555</v>
      </c>
      <c r="S761" s="21">
        <f t="shared" si="162"/>
        <v>12.825239892340653</v>
      </c>
      <c r="T761" s="36">
        <f t="shared" si="152"/>
        <v>3.9659400079868679E-2</v>
      </c>
      <c r="U761" s="36">
        <f t="shared" si="153"/>
        <v>3.6203071778433404E-3</v>
      </c>
      <c r="V761" s="36">
        <f t="shared" si="154"/>
        <v>3.6039092902025338E-2</v>
      </c>
      <c r="Y761" s="34"/>
      <c r="Z761" s="34"/>
    </row>
    <row r="762" spans="1:26" x14ac:dyDescent="0.2">
      <c r="A762" s="1">
        <v>1933.1</v>
      </c>
      <c r="B762" s="58">
        <v>9.5500000000000007</v>
      </c>
      <c r="C762" s="4">
        <v>0.45</v>
      </c>
      <c r="D762" s="11">
        <v>0.435</v>
      </c>
      <c r="E762" s="11">
        <v>13.2</v>
      </c>
      <c r="F762" s="4">
        <f t="shared" si="159"/>
        <v>1933.7916666666097</v>
      </c>
      <c r="G762" s="21">
        <f>G753*3/12+G765*9/12</f>
        <v>3.1675000000000004</v>
      </c>
      <c r="H762" s="4">
        <f t="shared" si="155"/>
        <v>228.39620833333345</v>
      </c>
      <c r="I762" s="4">
        <f t="shared" si="156"/>
        <v>10.762125000000005</v>
      </c>
      <c r="J762" s="30">
        <f t="shared" si="160"/>
        <v>6373.855527752231</v>
      </c>
      <c r="K762" s="4">
        <f t="shared" si="157"/>
        <v>10.403387500000003</v>
      </c>
      <c r="L762" s="30">
        <f t="shared" si="158"/>
        <v>290.32745074054657</v>
      </c>
      <c r="M762" s="14">
        <f t="shared" si="149"/>
        <v>11.6962535681437</v>
      </c>
      <c r="N762" s="6"/>
      <c r="O762" s="7">
        <f t="shared" si="150"/>
        <v>15.896625559601665</v>
      </c>
      <c r="P762" s="7"/>
      <c r="Q762" s="43">
        <f t="shared" si="151"/>
        <v>2.7136042354103697E-2</v>
      </c>
      <c r="R762" s="21">
        <f t="shared" si="161"/>
        <v>1.0039865338226626</v>
      </c>
      <c r="S762" s="21">
        <f t="shared" si="162"/>
        <v>12.876524435849911</v>
      </c>
      <c r="T762" s="36">
        <f t="shared" si="152"/>
        <v>4.9427041432105412E-2</v>
      </c>
      <c r="U762" s="36">
        <f t="shared" si="153"/>
        <v>3.4193985238579749E-3</v>
      </c>
      <c r="V762" s="36">
        <f t="shared" si="154"/>
        <v>4.6007642908247437E-2</v>
      </c>
      <c r="Y762" s="34"/>
      <c r="Z762" s="34"/>
    </row>
    <row r="763" spans="1:26" x14ac:dyDescent="0.2">
      <c r="A763" s="1">
        <v>1933.11</v>
      </c>
      <c r="B763" s="58">
        <v>9.7799999999999994</v>
      </c>
      <c r="C763" s="4">
        <v>0.44500000000000001</v>
      </c>
      <c r="D763" s="11">
        <v>0.4375</v>
      </c>
      <c r="E763" s="11">
        <v>13.2</v>
      </c>
      <c r="F763" s="4">
        <f t="shared" si="159"/>
        <v>1933.8749999999429</v>
      </c>
      <c r="G763" s="21">
        <f>G753*2/12+G765*10/12</f>
        <v>3.1516666666666668</v>
      </c>
      <c r="H763" s="4">
        <f t="shared" si="155"/>
        <v>233.89685000000006</v>
      </c>
      <c r="I763" s="4">
        <f t="shared" si="156"/>
        <v>10.642545833333337</v>
      </c>
      <c r="J763" s="30">
        <f t="shared" si="160"/>
        <v>6552.1121330440783</v>
      </c>
      <c r="K763" s="4">
        <f t="shared" si="157"/>
        <v>10.463177083333335</v>
      </c>
      <c r="L763" s="30">
        <f t="shared" si="158"/>
        <v>293.10317568576522</v>
      </c>
      <c r="M763" s="14">
        <f t="shared" si="149"/>
        <v>12.011766193389942</v>
      </c>
      <c r="N763" s="6"/>
      <c r="O763" s="7">
        <f t="shared" si="150"/>
        <v>16.334983881493496</v>
      </c>
      <c r="P763" s="7"/>
      <c r="Q763" s="43">
        <f t="shared" si="151"/>
        <v>2.504861695483325E-2</v>
      </c>
      <c r="R763" s="21">
        <f t="shared" si="161"/>
        <v>1.0039743486687611</v>
      </c>
      <c r="S763" s="21">
        <f t="shared" si="162"/>
        <v>12.927857136031767</v>
      </c>
      <c r="T763" s="36">
        <f t="shared" si="152"/>
        <v>4.2051162884508608E-2</v>
      </c>
      <c r="U763" s="36">
        <f t="shared" si="153"/>
        <v>3.2198175913822347E-3</v>
      </c>
      <c r="V763" s="36">
        <f t="shared" si="154"/>
        <v>3.8831345293126374E-2</v>
      </c>
      <c r="Y763" s="34"/>
      <c r="Z763" s="34"/>
    </row>
    <row r="764" spans="1:26" x14ac:dyDescent="0.2">
      <c r="A764" s="1">
        <v>1933.12</v>
      </c>
      <c r="B764" s="58">
        <v>9.9700000000000006</v>
      </c>
      <c r="C764" s="4">
        <v>0.44</v>
      </c>
      <c r="D764" s="11">
        <v>0.44</v>
      </c>
      <c r="E764" s="11">
        <v>13.2</v>
      </c>
      <c r="F764" s="4">
        <f t="shared" si="159"/>
        <v>1933.9583333332762</v>
      </c>
      <c r="G764" s="21">
        <f>G753*1/12+G765*11/12</f>
        <v>3.1358333333333333</v>
      </c>
      <c r="H764" s="4">
        <f t="shared" si="155"/>
        <v>238.44085833333344</v>
      </c>
      <c r="I764" s="4">
        <f t="shared" si="156"/>
        <v>10.522966666666671</v>
      </c>
      <c r="J764" s="30">
        <f t="shared" si="160"/>
        <v>6703.9674926374673</v>
      </c>
      <c r="K764" s="4">
        <f t="shared" si="157"/>
        <v>10.522966666666671</v>
      </c>
      <c r="L764" s="30">
        <f t="shared" si="158"/>
        <v>295.86215614448201</v>
      </c>
      <c r="M764" s="14">
        <f t="shared" si="149"/>
        <v>12.281801622601119</v>
      </c>
      <c r="N764" s="6"/>
      <c r="O764" s="7">
        <f t="shared" si="150"/>
        <v>16.709206885291177</v>
      </c>
      <c r="P764" s="7"/>
      <c r="Q764" s="43">
        <f t="shared" si="151"/>
        <v>2.337652587398352E-2</v>
      </c>
      <c r="R764" s="21">
        <f t="shared" si="161"/>
        <v>1.0039621645587875</v>
      </c>
      <c r="S764" s="21">
        <f t="shared" si="162"/>
        <v>12.979236947830289</v>
      </c>
      <c r="T764" s="36">
        <f t="shared" si="152"/>
        <v>4.1494697632946886E-2</v>
      </c>
      <c r="U764" s="36">
        <f t="shared" si="153"/>
        <v>3.0215635146513264E-3</v>
      </c>
      <c r="V764" s="36">
        <f t="shared" si="154"/>
        <v>3.847313411829556E-2</v>
      </c>
      <c r="Y764" s="34"/>
      <c r="Z764" s="34"/>
    </row>
    <row r="765" spans="1:26" x14ac:dyDescent="0.2">
      <c r="A765" s="1">
        <v>1934.01</v>
      </c>
      <c r="B765" s="58">
        <v>10.54</v>
      </c>
      <c r="C765" s="4">
        <v>0.44080000000000003</v>
      </c>
      <c r="D765" s="11">
        <v>0.44419999999999998</v>
      </c>
      <c r="E765" s="11">
        <v>13.2</v>
      </c>
      <c r="F765" s="4">
        <f t="shared" si="159"/>
        <v>1934.0416666666094</v>
      </c>
      <c r="G765" s="21">
        <v>3.12</v>
      </c>
      <c r="H765" s="4">
        <f t="shared" si="155"/>
        <v>252.07288333333338</v>
      </c>
      <c r="I765" s="4">
        <f t="shared" si="156"/>
        <v>10.542099333333336</v>
      </c>
      <c r="J765" s="30">
        <f t="shared" si="160"/>
        <v>7111.9434749209404</v>
      </c>
      <c r="K765" s="4">
        <f t="shared" si="157"/>
        <v>10.623413166666669</v>
      </c>
      <c r="L765" s="30">
        <f t="shared" si="158"/>
        <v>299.72725726374591</v>
      </c>
      <c r="M765" s="14">
        <f t="shared" si="149"/>
        <v>13.025119828332382</v>
      </c>
      <c r="N765" s="6"/>
      <c r="O765" s="7">
        <f t="shared" si="150"/>
        <v>17.723577324689632</v>
      </c>
      <c r="P765" s="7"/>
      <c r="Q765" s="43">
        <f t="shared" si="151"/>
        <v>1.8888305469469707E-2</v>
      </c>
      <c r="R765" s="21">
        <f t="shared" si="161"/>
        <v>1.0049460002047168</v>
      </c>
      <c r="S765" s="21">
        <f t="shared" si="162"/>
        <v>13.030662820465087</v>
      </c>
      <c r="T765" s="36">
        <f t="shared" si="152"/>
        <v>3.9096748092132705E-2</v>
      </c>
      <c r="U765" s="36">
        <f t="shared" si="153"/>
        <v>2.8246354331062928E-3</v>
      </c>
      <c r="V765" s="36">
        <f t="shared" si="154"/>
        <v>3.6272112659026412E-2</v>
      </c>
      <c r="Y765" s="34"/>
      <c r="Z765" s="34"/>
    </row>
    <row r="766" spans="1:26" x14ac:dyDescent="0.2">
      <c r="A766" s="1">
        <v>1934.02</v>
      </c>
      <c r="B766" s="58">
        <v>11.32</v>
      </c>
      <c r="C766" s="4">
        <v>0.44169999999999998</v>
      </c>
      <c r="D766" s="11">
        <v>0.44829999999999998</v>
      </c>
      <c r="E766" s="11">
        <v>13.3</v>
      </c>
      <c r="F766" s="4">
        <f t="shared" si="159"/>
        <v>1934.1249999999427</v>
      </c>
      <c r="G766" s="21">
        <f>G765*11/12+G777*1/12</f>
        <v>3.0924999999999998</v>
      </c>
      <c r="H766" s="4">
        <f t="shared" si="155"/>
        <v>268.69169022556395</v>
      </c>
      <c r="I766" s="4">
        <f t="shared" si="156"/>
        <v>10.484197842105266</v>
      </c>
      <c r="J766" s="30">
        <f t="shared" si="160"/>
        <v>7605.4737539252274</v>
      </c>
      <c r="K766" s="4">
        <f t="shared" si="157"/>
        <v>10.640855541353385</v>
      </c>
      <c r="L766" s="30">
        <f t="shared" si="158"/>
        <v>301.19557278133209</v>
      </c>
      <c r="M766" s="14">
        <f t="shared" si="149"/>
        <v>13.926922904274301</v>
      </c>
      <c r="N766" s="6"/>
      <c r="O766" s="7">
        <f t="shared" si="150"/>
        <v>18.949402441246828</v>
      </c>
      <c r="P766" s="7"/>
      <c r="Q766" s="43">
        <f t="shared" si="151"/>
        <v>1.5491638140697525E-2</v>
      </c>
      <c r="R766" s="21">
        <f t="shared" si="161"/>
        <v>1.0049261411367563</v>
      </c>
      <c r="S766" s="21">
        <f t="shared" si="162"/>
        <v>12.996652989101028</v>
      </c>
      <c r="T766" s="36">
        <f t="shared" si="152"/>
        <v>3.1899028624557513E-2</v>
      </c>
      <c r="U766" s="36">
        <f t="shared" si="153"/>
        <v>3.3744785010205725E-3</v>
      </c>
      <c r="V766" s="36">
        <f t="shared" si="154"/>
        <v>2.852455012353694E-2</v>
      </c>
      <c r="Y766" s="34"/>
      <c r="Z766" s="34"/>
    </row>
    <row r="767" spans="1:26" x14ac:dyDescent="0.2">
      <c r="A767" s="1">
        <v>1934.03</v>
      </c>
      <c r="B767" s="58">
        <v>10.74</v>
      </c>
      <c r="C767" s="4">
        <v>0.4425</v>
      </c>
      <c r="D767" s="11">
        <v>0.45250000000000001</v>
      </c>
      <c r="E767" s="11">
        <v>13.3</v>
      </c>
      <c r="F767" s="4">
        <f t="shared" si="159"/>
        <v>1934.208333333276</v>
      </c>
      <c r="G767" s="21">
        <f>G765*10/12+G777*2/12</f>
        <v>3.0649999999999999</v>
      </c>
      <c r="H767" s="4">
        <f t="shared" si="155"/>
        <v>254.92480150375945</v>
      </c>
      <c r="I767" s="4">
        <f t="shared" si="156"/>
        <v>10.503186654135341</v>
      </c>
      <c r="J767" s="30">
        <f t="shared" si="160"/>
        <v>7240.5689012219918</v>
      </c>
      <c r="K767" s="4">
        <f t="shared" si="157"/>
        <v>10.740546804511281</v>
      </c>
      <c r="L767" s="30">
        <f t="shared" si="158"/>
        <v>305.06121301703456</v>
      </c>
      <c r="M767" s="14">
        <f t="shared" si="149"/>
        <v>13.254537629740094</v>
      </c>
      <c r="N767" s="6"/>
      <c r="O767" s="7">
        <f t="shared" si="150"/>
        <v>18.036493561971533</v>
      </c>
      <c r="P767" s="7"/>
      <c r="Q767" s="43">
        <f t="shared" si="151"/>
        <v>1.9977583686114547E-2</v>
      </c>
      <c r="R767" s="21">
        <f t="shared" si="161"/>
        <v>1.0049062875674284</v>
      </c>
      <c r="S767" s="21">
        <f t="shared" si="162"/>
        <v>13.060676336030784</v>
      </c>
      <c r="T767" s="36">
        <f t="shared" si="152"/>
        <v>4.0299764715348685E-2</v>
      </c>
      <c r="U767" s="36">
        <f t="shared" si="153"/>
        <v>3.1684800054778695E-3</v>
      </c>
      <c r="V767" s="36">
        <f t="shared" si="154"/>
        <v>3.7131284709870815E-2</v>
      </c>
      <c r="Y767" s="34"/>
      <c r="Z767" s="34"/>
    </row>
    <row r="768" spans="1:26" x14ac:dyDescent="0.2">
      <c r="A768" s="1">
        <v>1934.04</v>
      </c>
      <c r="B768" s="58">
        <v>10.92</v>
      </c>
      <c r="C768" s="4">
        <v>0.44330000000000003</v>
      </c>
      <c r="D768" s="11">
        <v>0.45669999999999999</v>
      </c>
      <c r="E768" s="11">
        <v>13.3</v>
      </c>
      <c r="F768" s="4">
        <f t="shared" si="159"/>
        <v>1934.2916666666092</v>
      </c>
      <c r="G768" s="21">
        <f>G765*9/12+G777*3/12</f>
        <v>3.0375000000000005</v>
      </c>
      <c r="H768" s="4">
        <f t="shared" si="155"/>
        <v>259.19728421052639</v>
      </c>
      <c r="I768" s="4">
        <f t="shared" si="156"/>
        <v>10.522175466165416</v>
      </c>
      <c r="J768" s="30">
        <f t="shared" si="160"/>
        <v>7386.8241232933078</v>
      </c>
      <c r="K768" s="4">
        <f t="shared" si="157"/>
        <v>10.840238067669175</v>
      </c>
      <c r="L768" s="30">
        <f t="shared" si="158"/>
        <v>308.93430193297189</v>
      </c>
      <c r="M768" s="14">
        <f t="shared" si="149"/>
        <v>13.518389284490102</v>
      </c>
      <c r="N768" s="6"/>
      <c r="O768" s="7">
        <f t="shared" si="150"/>
        <v>18.3962769479127</v>
      </c>
      <c r="P768" s="7"/>
      <c r="Q768" s="43">
        <f t="shared" si="151"/>
        <v>1.9352156359813723E-2</v>
      </c>
      <c r="R768" s="21">
        <f t="shared" si="161"/>
        <v>1.0048864395080688</v>
      </c>
      <c r="S768" s="21">
        <f t="shared" si="162"/>
        <v>13.124755769960458</v>
      </c>
      <c r="T768" s="36">
        <f t="shared" si="152"/>
        <v>3.6263212525393662E-2</v>
      </c>
      <c r="U768" s="36">
        <f t="shared" si="153"/>
        <v>2.3891754671763188E-3</v>
      </c>
      <c r="V768" s="36">
        <f t="shared" si="154"/>
        <v>3.3874037058217343E-2</v>
      </c>
      <c r="Y768" s="34"/>
      <c r="Z768" s="34"/>
    </row>
    <row r="769" spans="1:26" x14ac:dyDescent="0.2">
      <c r="A769" s="1">
        <v>1934.05</v>
      </c>
      <c r="B769" s="58">
        <v>9.81</v>
      </c>
      <c r="C769" s="4">
        <v>0.44419999999999998</v>
      </c>
      <c r="D769" s="11">
        <v>0.46079999999999999</v>
      </c>
      <c r="E769" s="11">
        <v>13.3</v>
      </c>
      <c r="F769" s="4">
        <f t="shared" si="159"/>
        <v>1934.3749999999425</v>
      </c>
      <c r="G769" s="21">
        <f>G765*8/12+G777*4/12</f>
        <v>3.0100000000000002</v>
      </c>
      <c r="H769" s="4">
        <f t="shared" si="155"/>
        <v>232.85030751879705</v>
      </c>
      <c r="I769" s="4">
        <f t="shared" si="156"/>
        <v>10.543537879699249</v>
      </c>
      <c r="J769" s="30">
        <f t="shared" si="160"/>
        <v>6661.0055179308238</v>
      </c>
      <c r="K769" s="4">
        <f t="shared" si="157"/>
        <v>10.937555729323309</v>
      </c>
      <c r="L769" s="30">
        <f t="shared" si="158"/>
        <v>312.88392891564968</v>
      </c>
      <c r="M769" s="14">
        <f t="shared" ref="M769:M832" si="163">H769/AVERAGE(K649:K768)</f>
        <v>12.181583235024029</v>
      </c>
      <c r="N769" s="6"/>
      <c r="O769" s="7">
        <f t="shared" ref="O769:O832" si="164">J769/AVERAGE(L649:L768)</f>
        <v>16.58394257610227</v>
      </c>
      <c r="P769" s="7"/>
      <c r="Q769" s="43">
        <f t="shared" ref="Q769:Q832" si="165">1/M769-(G769/100-(((E769/E649)^(1/10))-1))</f>
        <v>2.7744981955739989E-2</v>
      </c>
      <c r="R769" s="21">
        <f t="shared" si="161"/>
        <v>1.0048665969700379</v>
      </c>
      <c r="S769" s="21">
        <f t="shared" si="162"/>
        <v>13.188889095088546</v>
      </c>
      <c r="T769" s="36">
        <f t="shared" si="152"/>
        <v>4.9323169470087302E-2</v>
      </c>
      <c r="U769" s="36">
        <f t="shared" si="153"/>
        <v>2.1858826627716432E-3</v>
      </c>
      <c r="V769" s="36">
        <f t="shared" si="154"/>
        <v>4.7137286807315659E-2</v>
      </c>
      <c r="Y769" s="34"/>
      <c r="Z769" s="34"/>
    </row>
    <row r="770" spans="1:26" x14ac:dyDescent="0.2">
      <c r="A770" s="1">
        <v>1934.06</v>
      </c>
      <c r="B770" s="58">
        <v>9.94</v>
      </c>
      <c r="C770" s="4">
        <v>0.44500000000000001</v>
      </c>
      <c r="D770" s="11">
        <v>0.46500000000000002</v>
      </c>
      <c r="E770" s="11">
        <v>13.4</v>
      </c>
      <c r="F770" s="4">
        <f t="shared" si="159"/>
        <v>1934.4583333332757</v>
      </c>
      <c r="G770" s="21">
        <f>G765*7/12+G777*5/12</f>
        <v>2.9824999999999999</v>
      </c>
      <c r="H770" s="4">
        <f t="shared" si="155"/>
        <v>234.17527313432839</v>
      </c>
      <c r="I770" s="4">
        <f t="shared" si="156"/>
        <v>10.483701865671645</v>
      </c>
      <c r="J770" s="30">
        <f t="shared" si="160"/>
        <v>6723.8997285081732</v>
      </c>
      <c r="K770" s="4">
        <f t="shared" si="157"/>
        <v>10.954879477611943</v>
      </c>
      <c r="L770" s="30">
        <f t="shared" si="158"/>
        <v>314.54862915053326</v>
      </c>
      <c r="M770" s="14">
        <f t="shared" si="163"/>
        <v>12.287726483952429</v>
      </c>
      <c r="N770" s="6"/>
      <c r="O770" s="7">
        <f t="shared" si="164"/>
        <v>16.73447898214167</v>
      </c>
      <c r="P770" s="7"/>
      <c r="Q770" s="43">
        <f t="shared" si="165"/>
        <v>2.8042045242693436E-2</v>
      </c>
      <c r="R770" s="21">
        <f t="shared" si="161"/>
        <v>1.0048467599647228</v>
      </c>
      <c r="S770" s="21">
        <f t="shared" si="162"/>
        <v>13.154170564716297</v>
      </c>
      <c r="T770" s="36">
        <f t="shared" ref="T770:T833" si="166">(($J890/$J770)^(1/10)-1)</f>
        <v>5.3009685677135154E-2</v>
      </c>
      <c r="U770" s="36">
        <f t="shared" ref="U770:U833" si="167">(($S890/$S770)^(1/10)-1)</f>
        <v>2.163518598120362E-3</v>
      </c>
      <c r="V770" s="36">
        <f t="shared" ref="V770:V833" si="168">T770-U770</f>
        <v>5.0846167079014792E-2</v>
      </c>
      <c r="Y770" s="34"/>
      <c r="Z770" s="34"/>
    </row>
    <row r="771" spans="1:26" x14ac:dyDescent="0.2">
      <c r="A771" s="1">
        <v>1934.07</v>
      </c>
      <c r="B771" s="58">
        <v>9.4700000000000006</v>
      </c>
      <c r="C771" s="4">
        <v>0.44579999999999997</v>
      </c>
      <c r="D771" s="11">
        <v>0.46920000000000001</v>
      </c>
      <c r="E771" s="11">
        <v>13.4</v>
      </c>
      <c r="F771" s="4">
        <f t="shared" si="159"/>
        <v>1934.541666666609</v>
      </c>
      <c r="G771" s="21">
        <f>G765*6/12+G777*6/12</f>
        <v>2.9550000000000001</v>
      </c>
      <c r="H771" s="4">
        <f t="shared" si="155"/>
        <v>223.1025992537314</v>
      </c>
      <c r="I771" s="4">
        <f t="shared" si="156"/>
        <v>10.502548970149256</v>
      </c>
      <c r="J771" s="30">
        <f t="shared" si="160"/>
        <v>6431.0989239322425</v>
      </c>
      <c r="K771" s="4">
        <f t="shared" si="157"/>
        <v>11.053826776119404</v>
      </c>
      <c r="L771" s="30">
        <f t="shared" si="158"/>
        <v>318.63480624171149</v>
      </c>
      <c r="M771" s="14">
        <f t="shared" si="163"/>
        <v>11.741524229318248</v>
      </c>
      <c r="N771" s="6"/>
      <c r="O771" s="7">
        <f t="shared" si="164"/>
        <v>15.999498232451341</v>
      </c>
      <c r="P771" s="7"/>
      <c r="Q771" s="43">
        <f t="shared" si="165"/>
        <v>3.153029135162571E-2</v>
      </c>
      <c r="R771" s="21">
        <f t="shared" si="161"/>
        <v>1.0048269285035347</v>
      </c>
      <c r="S771" s="21">
        <f t="shared" si="162"/>
        <v>13.217925671978501</v>
      </c>
      <c r="T771" s="36">
        <f t="shared" si="166"/>
        <v>6.0260403895488146E-2</v>
      </c>
      <c r="U771" s="36">
        <f t="shared" si="167"/>
        <v>1.3952474012906002E-3</v>
      </c>
      <c r="V771" s="36">
        <f t="shared" si="168"/>
        <v>5.8865156494197546E-2</v>
      </c>
      <c r="Y771" s="34"/>
      <c r="Z771" s="34"/>
    </row>
    <row r="772" spans="1:26" x14ac:dyDescent="0.2">
      <c r="A772" s="1">
        <v>1934.08</v>
      </c>
      <c r="B772" s="58">
        <v>9.1</v>
      </c>
      <c r="C772" s="4">
        <v>0.44669999999999999</v>
      </c>
      <c r="D772" s="11">
        <v>0.4733</v>
      </c>
      <c r="E772" s="11">
        <v>13.4</v>
      </c>
      <c r="F772" s="4">
        <f t="shared" si="159"/>
        <v>1934.6249999999422</v>
      </c>
      <c r="G772" s="21">
        <f>G765*5/12+G777*7/12</f>
        <v>2.9275000000000002</v>
      </c>
      <c r="H772" s="4">
        <f t="shared" si="155"/>
        <v>214.38581343283587</v>
      </c>
      <c r="I772" s="4">
        <f t="shared" si="156"/>
        <v>10.523751962686569</v>
      </c>
      <c r="J772" s="30">
        <f t="shared" si="160"/>
        <v>6205.1106510271156</v>
      </c>
      <c r="K772" s="4">
        <f t="shared" si="157"/>
        <v>11.150418186567167</v>
      </c>
      <c r="L772" s="30">
        <f t="shared" si="158"/>
        <v>322.73394188254218</v>
      </c>
      <c r="M772" s="14">
        <f t="shared" si="163"/>
        <v>11.315025981829054</v>
      </c>
      <c r="N772" s="6"/>
      <c r="O772" s="7">
        <f t="shared" si="164"/>
        <v>15.429440235825348</v>
      </c>
      <c r="P772" s="7"/>
      <c r="Q772" s="43">
        <f t="shared" si="165"/>
        <v>3.5588081455892658E-2</v>
      </c>
      <c r="R772" s="21">
        <f t="shared" si="161"/>
        <v>1.0048071025979108</v>
      </c>
      <c r="S772" s="21">
        <f t="shared" si="162"/>
        <v>13.281727654162175</v>
      </c>
      <c r="T772" s="36">
        <f t="shared" si="166"/>
        <v>6.2933728437971848E-2</v>
      </c>
      <c r="U772" s="36">
        <f t="shared" si="167"/>
        <v>1.1959038505688913E-3</v>
      </c>
      <c r="V772" s="36">
        <f t="shared" si="168"/>
        <v>6.1737824587402956E-2</v>
      </c>
      <c r="Y772" s="34"/>
      <c r="Z772" s="34"/>
    </row>
    <row r="773" spans="1:26" x14ac:dyDescent="0.2">
      <c r="A773" s="1">
        <v>1934.09</v>
      </c>
      <c r="B773" s="58">
        <v>8.8800000000000008</v>
      </c>
      <c r="C773" s="4">
        <v>0.44750000000000001</v>
      </c>
      <c r="D773" s="11">
        <v>0.47749999999999998</v>
      </c>
      <c r="E773" s="11">
        <v>13.6</v>
      </c>
      <c r="F773" s="4">
        <f t="shared" si="159"/>
        <v>1934.7083333332755</v>
      </c>
      <c r="G773" s="21">
        <f>G765*4/12+G777*8/12</f>
        <v>2.9000000000000004</v>
      </c>
      <c r="H773" s="4">
        <f t="shared" si="155"/>
        <v>206.1263470588236</v>
      </c>
      <c r="I773" s="4">
        <f t="shared" si="156"/>
        <v>10.387560845588238</v>
      </c>
      <c r="J773" s="30">
        <f t="shared" si="160"/>
        <v>5991.1059477100225</v>
      </c>
      <c r="K773" s="4">
        <f t="shared" si="157"/>
        <v>11.083933639705885</v>
      </c>
      <c r="L773" s="30">
        <f t="shared" si="158"/>
        <v>322.15687950805579</v>
      </c>
      <c r="M773" s="14">
        <f t="shared" si="163"/>
        <v>10.909954083288849</v>
      </c>
      <c r="N773" s="6"/>
      <c r="O773" s="7">
        <f t="shared" si="164"/>
        <v>14.88906003688464</v>
      </c>
      <c r="P773" s="7"/>
      <c r="Q773" s="43">
        <f t="shared" si="165"/>
        <v>4.0018781641811434E-2</v>
      </c>
      <c r="R773" s="21">
        <f t="shared" si="161"/>
        <v>1.0047872822593136</v>
      </c>
      <c r="S773" s="21">
        <f t="shared" si="162"/>
        <v>13.14931583635452</v>
      </c>
      <c r="T773" s="36">
        <f t="shared" si="166"/>
        <v>6.535910785491339E-2</v>
      </c>
      <c r="U773" s="36">
        <f t="shared" si="167"/>
        <v>2.4819339375721228E-3</v>
      </c>
      <c r="V773" s="36">
        <f t="shared" si="168"/>
        <v>6.2877173917341267E-2</v>
      </c>
      <c r="Y773" s="34"/>
      <c r="Z773" s="34"/>
    </row>
    <row r="774" spans="1:26" x14ac:dyDescent="0.2">
      <c r="A774" s="1">
        <v>1934.1</v>
      </c>
      <c r="B774" s="58">
        <v>8.9499999999999993</v>
      </c>
      <c r="C774" s="4">
        <v>0.44829999999999998</v>
      </c>
      <c r="D774" s="11">
        <v>0.48170000000000002</v>
      </c>
      <c r="E774" s="11">
        <v>13.5</v>
      </c>
      <c r="F774" s="4">
        <f t="shared" si="159"/>
        <v>1934.7916666666088</v>
      </c>
      <c r="G774" s="21">
        <f>G765*3/12+G777*9/12</f>
        <v>2.8724999999999996</v>
      </c>
      <c r="H774" s="4">
        <f t="shared" si="155"/>
        <v>209.29011481481484</v>
      </c>
      <c r="I774" s="4">
        <f t="shared" si="156"/>
        <v>10.483213237037038</v>
      </c>
      <c r="J774" s="30">
        <f t="shared" si="160"/>
        <v>6108.4529289662159</v>
      </c>
      <c r="K774" s="4">
        <f t="shared" si="157"/>
        <v>11.264251207407412</v>
      </c>
      <c r="L774" s="30">
        <f t="shared" si="158"/>
        <v>328.76444423274046</v>
      </c>
      <c r="M774" s="14">
        <f t="shared" si="163"/>
        <v>11.10835260535173</v>
      </c>
      <c r="N774" s="6"/>
      <c r="O774" s="7">
        <f t="shared" si="164"/>
        <v>15.171974636031155</v>
      </c>
      <c r="P774" s="7"/>
      <c r="Q774" s="43">
        <f t="shared" si="165"/>
        <v>3.7366377272122261E-2</v>
      </c>
      <c r="R774" s="21">
        <f t="shared" si="161"/>
        <v>1.0047674674992313</v>
      </c>
      <c r="S774" s="21">
        <f t="shared" si="162"/>
        <v>13.310133954800603</v>
      </c>
      <c r="T774" s="36">
        <f t="shared" si="166"/>
        <v>6.6321618655603265E-2</v>
      </c>
      <c r="U774" s="36">
        <f t="shared" si="167"/>
        <v>1.5454486364046005E-3</v>
      </c>
      <c r="V774" s="36">
        <f t="shared" si="168"/>
        <v>6.4776170019198664E-2</v>
      </c>
      <c r="Y774" s="34"/>
      <c r="Z774" s="34"/>
    </row>
    <row r="775" spans="1:26" x14ac:dyDescent="0.2">
      <c r="A775" s="1">
        <v>1934.11</v>
      </c>
      <c r="B775" s="58">
        <v>9.1999999999999993</v>
      </c>
      <c r="C775" s="4">
        <v>0.44919999999999999</v>
      </c>
      <c r="D775" s="11">
        <v>0.48580000000000001</v>
      </c>
      <c r="E775" s="11">
        <v>13.5</v>
      </c>
      <c r="F775" s="4">
        <f t="shared" si="159"/>
        <v>1934.874999999942</v>
      </c>
      <c r="G775" s="21">
        <f>G765*2/12+G777*10/12</f>
        <v>2.8449999999999998</v>
      </c>
      <c r="H775" s="4">
        <f t="shared" si="155"/>
        <v>215.13620740740745</v>
      </c>
      <c r="I775" s="4">
        <f t="shared" si="156"/>
        <v>10.504259170370371</v>
      </c>
      <c r="J775" s="30">
        <f t="shared" si="160"/>
        <v>6304.6286816905213</v>
      </c>
      <c r="K775" s="4">
        <f t="shared" si="157"/>
        <v>11.36012712592593</v>
      </c>
      <c r="L775" s="30">
        <f t="shared" si="158"/>
        <v>332.91180582231038</v>
      </c>
      <c r="M775" s="14">
        <f t="shared" si="163"/>
        <v>11.448808690205704</v>
      </c>
      <c r="N775" s="6"/>
      <c r="O775" s="7">
        <f t="shared" si="164"/>
        <v>15.647600135571409</v>
      </c>
      <c r="P775" s="7"/>
      <c r="Q775" s="43">
        <f t="shared" si="165"/>
        <v>3.4964360171844851E-2</v>
      </c>
      <c r="R775" s="21">
        <f t="shared" si="161"/>
        <v>1.0047476583291777</v>
      </c>
      <c r="S775" s="21">
        <f t="shared" si="162"/>
        <v>13.373589585840531</v>
      </c>
      <c r="T775" s="36">
        <f t="shared" si="166"/>
        <v>6.2653955849599541E-2</v>
      </c>
      <c r="U775" s="36">
        <f t="shared" si="167"/>
        <v>1.3498189515908088E-3</v>
      </c>
      <c r="V775" s="36">
        <f t="shared" si="168"/>
        <v>6.1304136898008732E-2</v>
      </c>
      <c r="Y775" s="34"/>
      <c r="Z775" s="34"/>
    </row>
    <row r="776" spans="1:26" x14ac:dyDescent="0.2">
      <c r="A776" s="1">
        <v>1934.12</v>
      </c>
      <c r="B776" s="58">
        <v>9.26</v>
      </c>
      <c r="C776" s="4">
        <v>0.45</v>
      </c>
      <c r="D776" s="11">
        <v>0.49</v>
      </c>
      <c r="E776" s="11">
        <v>13.4</v>
      </c>
      <c r="F776" s="4">
        <f t="shared" si="159"/>
        <v>1934.9583333332753</v>
      </c>
      <c r="G776" s="21">
        <f>G765*1/12+G777*11/12</f>
        <v>2.8174999999999999</v>
      </c>
      <c r="H776" s="4">
        <f t="shared" si="155"/>
        <v>218.15523432835826</v>
      </c>
      <c r="I776" s="4">
        <f t="shared" si="156"/>
        <v>10.601496268656719</v>
      </c>
      <c r="J776" s="30">
        <f t="shared" si="160"/>
        <v>6418.992129852677</v>
      </c>
      <c r="K776" s="4">
        <f t="shared" si="157"/>
        <v>11.543851492537316</v>
      </c>
      <c r="L776" s="30">
        <f t="shared" si="158"/>
        <v>339.66589024058442</v>
      </c>
      <c r="M776" s="14">
        <f t="shared" si="163"/>
        <v>11.639337566475893</v>
      </c>
      <c r="N776" s="6"/>
      <c r="O776" s="7">
        <f t="shared" si="164"/>
        <v>15.918287827037352</v>
      </c>
      <c r="P776" s="7"/>
      <c r="Q776" s="43">
        <f t="shared" si="165"/>
        <v>3.2518880399899745E-2</v>
      </c>
      <c r="R776" s="21">
        <f t="shared" si="161"/>
        <v>1.0047278547606919</v>
      </c>
      <c r="S776" s="21">
        <f t="shared" si="162"/>
        <v>13.537359557290159</v>
      </c>
      <c r="T776" s="36">
        <f t="shared" si="166"/>
        <v>6.2872662065975859E-2</v>
      </c>
      <c r="U776" s="36">
        <f t="shared" si="167"/>
        <v>-1.520609469868317E-4</v>
      </c>
      <c r="V776" s="36">
        <f t="shared" si="168"/>
        <v>6.3024723012962691E-2</v>
      </c>
      <c r="Y776" s="34"/>
      <c r="Z776" s="34"/>
    </row>
    <row r="777" spans="1:26" x14ac:dyDescent="0.2">
      <c r="A777" s="1">
        <v>1935.01</v>
      </c>
      <c r="B777" s="58">
        <v>9.26</v>
      </c>
      <c r="C777" s="4">
        <v>0.45</v>
      </c>
      <c r="D777" s="11">
        <v>0.56999999999999995</v>
      </c>
      <c r="E777" s="11">
        <v>13.6</v>
      </c>
      <c r="F777" s="4">
        <f t="shared" si="159"/>
        <v>1935.0416666666085</v>
      </c>
      <c r="G777" s="21">
        <v>2.79</v>
      </c>
      <c r="H777" s="4">
        <f t="shared" si="155"/>
        <v>214.94706911764712</v>
      </c>
      <c r="I777" s="4">
        <f t="shared" si="156"/>
        <v>10.44559191176471</v>
      </c>
      <c r="J777" s="30">
        <f t="shared" si="160"/>
        <v>6350.2077482680934</v>
      </c>
      <c r="K777" s="4">
        <f t="shared" si="157"/>
        <v>13.231083088235298</v>
      </c>
      <c r="L777" s="30">
        <f t="shared" si="158"/>
        <v>390.88751798194528</v>
      </c>
      <c r="M777" s="14">
        <f t="shared" si="163"/>
        <v>11.495907968201605</v>
      </c>
      <c r="N777" s="6"/>
      <c r="O777" s="7">
        <f t="shared" si="164"/>
        <v>15.731975583272822</v>
      </c>
      <c r="P777" s="7"/>
      <c r="Q777" s="43">
        <f t="shared" si="165"/>
        <v>3.5311025162538499E-2</v>
      </c>
      <c r="R777" s="21">
        <f t="shared" si="161"/>
        <v>1.0033352317261985</v>
      </c>
      <c r="S777" s="21">
        <f t="shared" si="162"/>
        <v>13.401342194368524</v>
      </c>
      <c r="T777" s="36">
        <f t="shared" si="166"/>
        <v>6.7567749593123727E-2</v>
      </c>
      <c r="U777" s="36">
        <f t="shared" si="167"/>
        <v>1.1372253044716896E-3</v>
      </c>
      <c r="V777" s="36">
        <f t="shared" si="168"/>
        <v>6.6430524288652038E-2</v>
      </c>
      <c r="Y777" s="34"/>
      <c r="Z777" s="34"/>
    </row>
    <row r="778" spans="1:26" x14ac:dyDescent="0.2">
      <c r="A778" s="1">
        <v>1935.02</v>
      </c>
      <c r="B778" s="58">
        <v>8.98</v>
      </c>
      <c r="C778" s="4">
        <v>0.45</v>
      </c>
      <c r="D778" s="11">
        <v>0.65</v>
      </c>
      <c r="E778" s="11">
        <v>13.7</v>
      </c>
      <c r="F778" s="4">
        <f t="shared" si="159"/>
        <v>1935.1249999999418</v>
      </c>
      <c r="G778" s="21">
        <f>G777*11/12+G789*1/12</f>
        <v>2.7783333333333333</v>
      </c>
      <c r="H778" s="4">
        <f t="shared" ref="H778:H841" si="169">B778*$E$1858/E778</f>
        <v>206.92607445255481</v>
      </c>
      <c r="I778" s="4">
        <f t="shared" ref="I778:I841" si="170">C778*$E$1858/E778</f>
        <v>10.36934671532847</v>
      </c>
      <c r="J778" s="30">
        <f t="shared" si="160"/>
        <v>6138.7710885221932</v>
      </c>
      <c r="K778" s="4">
        <f t="shared" ref="K778:K841" si="171">D778*$E$1858/E778</f>
        <v>14.977945255474456</v>
      </c>
      <c r="L778" s="30">
        <f t="shared" ref="L778:L841" si="172">K778*(J778/H778)</f>
        <v>444.34311887966874</v>
      </c>
      <c r="M778" s="14">
        <f t="shared" si="163"/>
        <v>11.087812159055568</v>
      </c>
      <c r="N778" s="6"/>
      <c r="O778" s="7">
        <f t="shared" si="164"/>
        <v>15.179973139310755</v>
      </c>
      <c r="P778" s="7"/>
      <c r="Q778" s="43">
        <f t="shared" si="165"/>
        <v>3.991129006012651E-2</v>
      </c>
      <c r="R778" s="21">
        <f t="shared" si="161"/>
        <v>1.0033260709525895</v>
      </c>
      <c r="S778" s="21">
        <f t="shared" si="162"/>
        <v>13.347892507590659</v>
      </c>
      <c r="T778" s="36">
        <f t="shared" si="166"/>
        <v>7.5124459414833922E-2</v>
      </c>
      <c r="U778" s="36">
        <f t="shared" si="167"/>
        <v>1.8674549898307635E-3</v>
      </c>
      <c r="V778" s="36">
        <f t="shared" si="168"/>
        <v>7.3257004425003158E-2</v>
      </c>
      <c r="Y778" s="34"/>
      <c r="Z778" s="34"/>
    </row>
    <row r="779" spans="1:26" x14ac:dyDescent="0.2">
      <c r="A779" s="1">
        <v>1935.03</v>
      </c>
      <c r="B779" s="58">
        <v>8.41</v>
      </c>
      <c r="C779" s="4">
        <v>0.45</v>
      </c>
      <c r="D779" s="11">
        <v>0.73</v>
      </c>
      <c r="E779" s="11">
        <v>13.7</v>
      </c>
      <c r="F779" s="4">
        <f t="shared" ref="F779:F842" si="173">F778+1/12</f>
        <v>1935.208333333275</v>
      </c>
      <c r="G779" s="21">
        <f>G777*10/12+G789*2/12</f>
        <v>2.7666666666666666</v>
      </c>
      <c r="H779" s="4">
        <f t="shared" si="169"/>
        <v>193.79156861313876</v>
      </c>
      <c r="I779" s="4">
        <f t="shared" si="170"/>
        <v>10.36934671532847</v>
      </c>
      <c r="J779" s="30">
        <f t="shared" ref="J779:J842" si="174">J778*((H779+(I779/12))/H778)</f>
        <v>5774.7515334400032</v>
      </c>
      <c r="K779" s="4">
        <f t="shared" si="171"/>
        <v>16.821384671532851</v>
      </c>
      <c r="L779" s="30">
        <f t="shared" si="172"/>
        <v>501.25667293831174</v>
      </c>
      <c r="M779" s="14">
        <f t="shared" si="163"/>
        <v>10.398272404790037</v>
      </c>
      <c r="N779" s="6"/>
      <c r="O779" s="7">
        <f t="shared" si="164"/>
        <v>14.241120748641015</v>
      </c>
      <c r="P779" s="7"/>
      <c r="Q779" s="43">
        <f t="shared" si="165"/>
        <v>4.5442152824976205E-2</v>
      </c>
      <c r="R779" s="21">
        <f t="shared" ref="R779:R842" si="175">((G779/G780+G779/1200+((1+G780/1200)^(-119))*(1-G779/G780)))</f>
        <v>1.0033169106083266</v>
      </c>
      <c r="S779" s="21">
        <f t="shared" ref="S779:S842" si="176">S778*R778*E778/E779</f>
        <v>13.392288545138442</v>
      </c>
      <c r="T779" s="36">
        <f t="shared" si="166"/>
        <v>8.2058990207009019E-2</v>
      </c>
      <c r="U779" s="36">
        <f t="shared" si="167"/>
        <v>1.8637406386492472E-3</v>
      </c>
      <c r="V779" s="36">
        <f t="shared" si="168"/>
        <v>8.0195249568359772E-2</v>
      </c>
      <c r="Y779" s="34"/>
      <c r="Z779" s="34"/>
    </row>
    <row r="780" spans="1:26" x14ac:dyDescent="0.2">
      <c r="A780" s="1">
        <v>1935.04</v>
      </c>
      <c r="B780" s="58">
        <v>9.0399999999999991</v>
      </c>
      <c r="C780" s="4">
        <v>0.44666699999999998</v>
      </c>
      <c r="D780" s="11">
        <v>0.75666699999999998</v>
      </c>
      <c r="E780" s="11">
        <v>13.8</v>
      </c>
      <c r="F780" s="4">
        <f t="shared" si="173"/>
        <v>1935.2916666666083</v>
      </c>
      <c r="G780" s="21">
        <f>G777*9/12+G789*3/12</f>
        <v>2.7549999999999999</v>
      </c>
      <c r="H780" s="4">
        <f t="shared" si="169"/>
        <v>206.79917101449277</v>
      </c>
      <c r="I780" s="4">
        <f t="shared" si="170"/>
        <v>10.217960765434785</v>
      </c>
      <c r="J780" s="30">
        <f t="shared" si="174"/>
        <v>6187.7357232902159</v>
      </c>
      <c r="K780" s="4">
        <f t="shared" si="171"/>
        <v>17.309525258188408</v>
      </c>
      <c r="L780" s="30">
        <f t="shared" si="172"/>
        <v>517.92648523615469</v>
      </c>
      <c r="M780" s="14">
        <f t="shared" si="163"/>
        <v>11.104210207149528</v>
      </c>
      <c r="N780" s="6"/>
      <c r="O780" s="7">
        <f t="shared" si="164"/>
        <v>15.203114450417115</v>
      </c>
      <c r="P780" s="7"/>
      <c r="Q780" s="43">
        <f t="shared" si="165"/>
        <v>4.0722612186610836E-2</v>
      </c>
      <c r="R780" s="21">
        <f t="shared" si="175"/>
        <v>1.0033077506937862</v>
      </c>
      <c r="S780" s="21">
        <f t="shared" si="176"/>
        <v>13.339342108438048</v>
      </c>
      <c r="T780" s="36">
        <f t="shared" si="166"/>
        <v>7.7688443169169785E-2</v>
      </c>
      <c r="U780" s="36">
        <f t="shared" si="167"/>
        <v>2.588681703337592E-3</v>
      </c>
      <c r="V780" s="36">
        <f t="shared" si="168"/>
        <v>7.5099761465832193E-2</v>
      </c>
      <c r="Y780" s="34"/>
      <c r="Z780" s="34"/>
    </row>
    <row r="781" spans="1:26" x14ac:dyDescent="0.2">
      <c r="A781" s="1">
        <v>1935.05</v>
      </c>
      <c r="B781" s="58">
        <v>9.75</v>
      </c>
      <c r="C781" s="4">
        <v>0.44333299999999998</v>
      </c>
      <c r="D781" s="11">
        <v>0.78333299999999995</v>
      </c>
      <c r="E781" s="11">
        <v>13.8</v>
      </c>
      <c r="F781" s="4">
        <f t="shared" si="173"/>
        <v>1935.3749999999416</v>
      </c>
      <c r="G781" s="21">
        <f>G777*8/12+G789*4/12</f>
        <v>2.7433333333333332</v>
      </c>
      <c r="H781" s="4">
        <f t="shared" si="169"/>
        <v>223.04114130434786</v>
      </c>
      <c r="I781" s="4">
        <f t="shared" si="170"/>
        <v>10.141692133115942</v>
      </c>
      <c r="J781" s="30">
        <f t="shared" si="174"/>
        <v>6699.0072554053168</v>
      </c>
      <c r="K781" s="4">
        <f t="shared" si="171"/>
        <v>17.919537060652175</v>
      </c>
      <c r="L781" s="30">
        <f t="shared" si="172"/>
        <v>538.21061029727309</v>
      </c>
      <c r="M781" s="14">
        <f t="shared" si="163"/>
        <v>11.985576683480101</v>
      </c>
      <c r="N781" s="6"/>
      <c r="O781" s="7">
        <f t="shared" si="164"/>
        <v>16.397052898465709</v>
      </c>
      <c r="P781" s="7"/>
      <c r="Q781" s="43">
        <f t="shared" si="165"/>
        <v>3.3650043199486106E-2</v>
      </c>
      <c r="R781" s="21">
        <f t="shared" si="175"/>
        <v>1.0032985912093437</v>
      </c>
      <c r="S781" s="21">
        <f t="shared" si="176"/>
        <v>13.383465326551885</v>
      </c>
      <c r="T781" s="36">
        <f t="shared" si="166"/>
        <v>7.2932738673130659E-2</v>
      </c>
      <c r="U781" s="36">
        <f t="shared" si="167"/>
        <v>2.0229719690421089E-3</v>
      </c>
      <c r="V781" s="36">
        <f t="shared" si="168"/>
        <v>7.090976670408855E-2</v>
      </c>
      <c r="Y781" s="34"/>
      <c r="Z781" s="34"/>
    </row>
    <row r="782" spans="1:26" x14ac:dyDescent="0.2">
      <c r="A782" s="1">
        <v>1935.06</v>
      </c>
      <c r="B782" s="58">
        <v>10.119999999999999</v>
      </c>
      <c r="C782" s="4">
        <v>0.44</v>
      </c>
      <c r="D782" s="11">
        <v>0.81</v>
      </c>
      <c r="E782" s="11">
        <v>13.7</v>
      </c>
      <c r="F782" s="4">
        <f t="shared" si="173"/>
        <v>1935.4583333332748</v>
      </c>
      <c r="G782" s="21">
        <f>G777*7/12+G789*5/12</f>
        <v>2.7316666666666669</v>
      </c>
      <c r="H782" s="4">
        <f t="shared" si="169"/>
        <v>233.19508613138692</v>
      </c>
      <c r="I782" s="4">
        <f t="shared" si="170"/>
        <v>10.138916788321172</v>
      </c>
      <c r="J782" s="30">
        <f t="shared" si="174"/>
        <v>7029.3562038713835</v>
      </c>
      <c r="K782" s="4">
        <f t="shared" si="171"/>
        <v>18.664824087591249</v>
      </c>
      <c r="L782" s="30">
        <f t="shared" si="172"/>
        <v>562.62633647587177</v>
      </c>
      <c r="M782" s="14">
        <f t="shared" si="163"/>
        <v>12.539519324443893</v>
      </c>
      <c r="N782" s="6"/>
      <c r="O782" s="7">
        <f t="shared" si="164"/>
        <v>17.136505102037564</v>
      </c>
      <c r="P782" s="7"/>
      <c r="Q782" s="43">
        <f t="shared" si="165"/>
        <v>2.8247919232257196E-2</v>
      </c>
      <c r="R782" s="21">
        <f t="shared" si="175"/>
        <v>1.0032894321553765</v>
      </c>
      <c r="S782" s="21">
        <f t="shared" si="176"/>
        <v>13.525623673377721</v>
      </c>
      <c r="T782" s="36">
        <f t="shared" si="166"/>
        <v>6.8905102537113017E-2</v>
      </c>
      <c r="U782" s="36">
        <f t="shared" si="167"/>
        <v>1.781255406505533E-4</v>
      </c>
      <c r="V782" s="36">
        <f t="shared" si="168"/>
        <v>6.8726976996462463E-2</v>
      </c>
      <c r="Y782" s="34"/>
      <c r="Z782" s="34"/>
    </row>
    <row r="783" spans="1:26" x14ac:dyDescent="0.2">
      <c r="A783" s="1">
        <v>1935.07</v>
      </c>
      <c r="B783" s="58">
        <v>10.65</v>
      </c>
      <c r="C783" s="4">
        <v>0.44</v>
      </c>
      <c r="D783" s="11">
        <v>0.79333299999999995</v>
      </c>
      <c r="E783" s="11">
        <v>13.7</v>
      </c>
      <c r="F783" s="4">
        <f t="shared" si="173"/>
        <v>1935.5416666666081</v>
      </c>
      <c r="G783" s="21">
        <f>G777*6/12+G789*6/12</f>
        <v>2.72</v>
      </c>
      <c r="H783" s="4">
        <f t="shared" si="169"/>
        <v>245.40787226277379</v>
      </c>
      <c r="I783" s="4">
        <f t="shared" si="170"/>
        <v>10.138916788321172</v>
      </c>
      <c r="J783" s="30">
        <f t="shared" si="174"/>
        <v>7422.963105932693</v>
      </c>
      <c r="K783" s="4">
        <f t="shared" si="171"/>
        <v>18.280766528248179</v>
      </c>
      <c r="L783" s="30">
        <f t="shared" si="172"/>
        <v>552.94662814261983</v>
      </c>
      <c r="M783" s="14">
        <f t="shared" si="163"/>
        <v>13.202137936511015</v>
      </c>
      <c r="N783" s="6"/>
      <c r="O783" s="7">
        <f t="shared" si="164"/>
        <v>18.016989509797181</v>
      </c>
      <c r="P783" s="7"/>
      <c r="Q783" s="43">
        <f t="shared" si="165"/>
        <v>2.3253755404172988E-2</v>
      </c>
      <c r="R783" s="21">
        <f t="shared" si="175"/>
        <v>1.0032802735322615</v>
      </c>
      <c r="S783" s="21">
        <f t="shared" si="176"/>
        <v>13.570115294810451</v>
      </c>
      <c r="T783" s="36">
        <f t="shared" si="166"/>
        <v>6.1282931897197912E-2</v>
      </c>
      <c r="U783" s="36">
        <f t="shared" si="167"/>
        <v>1.7346680865371056E-4</v>
      </c>
      <c r="V783" s="36">
        <f t="shared" si="168"/>
        <v>6.1109465088544201E-2</v>
      </c>
      <c r="Y783" s="34"/>
      <c r="Z783" s="34"/>
    </row>
    <row r="784" spans="1:26" x14ac:dyDescent="0.2">
      <c r="A784" s="1">
        <v>1935.08</v>
      </c>
      <c r="B784" s="58">
        <v>11.37</v>
      </c>
      <c r="C784" s="4">
        <v>0.44</v>
      </c>
      <c r="D784" s="11">
        <v>0.776667</v>
      </c>
      <c r="E784" s="11">
        <v>13.7</v>
      </c>
      <c r="F784" s="4">
        <f t="shared" si="173"/>
        <v>1935.6249999999413</v>
      </c>
      <c r="G784" s="21">
        <f>G777*5/12+G789*7/12</f>
        <v>2.708333333333333</v>
      </c>
      <c r="H784" s="4">
        <f t="shared" si="169"/>
        <v>261.99882700729933</v>
      </c>
      <c r="I784" s="4">
        <f t="shared" si="170"/>
        <v>10.138916788321172</v>
      </c>
      <c r="J784" s="30">
        <f t="shared" si="174"/>
        <v>7950.3535989050624</v>
      </c>
      <c r="K784" s="4">
        <f t="shared" si="171"/>
        <v>17.896732011897814</v>
      </c>
      <c r="L784" s="30">
        <f t="shared" si="172"/>
        <v>543.07627780130144</v>
      </c>
      <c r="M784" s="14">
        <f t="shared" si="163"/>
        <v>14.10505684666896</v>
      </c>
      <c r="N784" s="6"/>
      <c r="O784" s="7">
        <f t="shared" si="164"/>
        <v>19.219226540421477</v>
      </c>
      <c r="P784" s="7"/>
      <c r="Q784" s="43">
        <f t="shared" si="165"/>
        <v>1.8521673753049403E-2</v>
      </c>
      <c r="R784" s="21">
        <f t="shared" si="175"/>
        <v>1.0032711153403759</v>
      </c>
      <c r="S784" s="21">
        <f t="shared" si="176"/>
        <v>13.614628984841755</v>
      </c>
      <c r="T784" s="36">
        <f t="shared" si="166"/>
        <v>5.4767878706813322E-2</v>
      </c>
      <c r="U784" s="36">
        <f t="shared" si="167"/>
        <v>1.6857055472474514E-4</v>
      </c>
      <c r="V784" s="36">
        <f t="shared" si="168"/>
        <v>5.4599308152088577E-2</v>
      </c>
      <c r="Y784" s="34"/>
      <c r="Z784" s="34"/>
    </row>
    <row r="785" spans="1:26" x14ac:dyDescent="0.2">
      <c r="A785" s="1">
        <v>1935.09</v>
      </c>
      <c r="B785" s="58">
        <v>11.61</v>
      </c>
      <c r="C785" s="4">
        <v>0.44</v>
      </c>
      <c r="D785" s="11">
        <v>0.76</v>
      </c>
      <c r="E785" s="11">
        <v>13.7</v>
      </c>
      <c r="F785" s="4">
        <f t="shared" si="173"/>
        <v>1935.7083333332746</v>
      </c>
      <c r="G785" s="21">
        <f>G777*4/12+G789*8/12</f>
        <v>2.6966666666666668</v>
      </c>
      <c r="H785" s="4">
        <f t="shared" si="169"/>
        <v>267.52914525547453</v>
      </c>
      <c r="I785" s="4">
        <f t="shared" si="170"/>
        <v>10.138916788321172</v>
      </c>
      <c r="J785" s="30">
        <f t="shared" si="174"/>
        <v>8143.809872346611</v>
      </c>
      <c r="K785" s="4">
        <f t="shared" si="171"/>
        <v>17.512674452554752</v>
      </c>
      <c r="L785" s="30">
        <f t="shared" si="172"/>
        <v>533.10038785386951</v>
      </c>
      <c r="M785" s="14">
        <f t="shared" si="163"/>
        <v>14.418891702707441</v>
      </c>
      <c r="N785" s="6"/>
      <c r="O785" s="7">
        <f t="shared" si="164"/>
        <v>19.615521489913764</v>
      </c>
      <c r="P785" s="7"/>
      <c r="Q785" s="43">
        <f t="shared" si="165"/>
        <v>1.7095239052496769E-2</v>
      </c>
      <c r="R785" s="21">
        <f t="shared" si="175"/>
        <v>1.0032619575800976</v>
      </c>
      <c r="S785" s="21">
        <f t="shared" si="176"/>
        <v>13.659164006567597</v>
      </c>
      <c r="T785" s="36">
        <f t="shared" si="166"/>
        <v>5.9557952849232265E-2</v>
      </c>
      <c r="U785" s="36">
        <f t="shared" si="167"/>
        <v>1.6343682892983047E-4</v>
      </c>
      <c r="V785" s="36">
        <f t="shared" si="168"/>
        <v>5.9394516020302435E-2</v>
      </c>
      <c r="Y785" s="34"/>
      <c r="Z785" s="34"/>
    </row>
    <row r="786" spans="1:26" x14ac:dyDescent="0.2">
      <c r="A786" s="1">
        <v>1935.1</v>
      </c>
      <c r="B786" s="58">
        <v>11.92</v>
      </c>
      <c r="C786" s="4">
        <v>0.45</v>
      </c>
      <c r="D786" s="11">
        <v>0.76</v>
      </c>
      <c r="E786" s="11">
        <v>13.7</v>
      </c>
      <c r="F786" s="4">
        <f t="shared" si="173"/>
        <v>1935.7916666666079</v>
      </c>
      <c r="G786" s="21">
        <f>G777*3/12+G789*9/12</f>
        <v>2.6850000000000001</v>
      </c>
      <c r="H786" s="4">
        <f t="shared" si="169"/>
        <v>274.67247299270082</v>
      </c>
      <c r="I786" s="4">
        <f t="shared" si="170"/>
        <v>10.36934671532847</v>
      </c>
      <c r="J786" s="30">
        <f t="shared" si="174"/>
        <v>8387.5630102140058</v>
      </c>
      <c r="K786" s="4">
        <f t="shared" si="171"/>
        <v>17.512674452554752</v>
      </c>
      <c r="L786" s="30">
        <f t="shared" si="172"/>
        <v>534.77750736263795</v>
      </c>
      <c r="M786" s="14">
        <f t="shared" si="163"/>
        <v>14.826232627114099</v>
      </c>
      <c r="N786" s="6"/>
      <c r="O786" s="7">
        <f t="shared" si="164"/>
        <v>20.13776492449302</v>
      </c>
      <c r="P786" s="7"/>
      <c r="Q786" s="43">
        <f t="shared" si="165"/>
        <v>1.530646538243631E-2</v>
      </c>
      <c r="R786" s="21">
        <f t="shared" si="175"/>
        <v>1.0032528002518044</v>
      </c>
      <c r="S786" s="21">
        <f t="shared" si="176"/>
        <v>13.703719620136617</v>
      </c>
      <c r="T786" s="36">
        <f t="shared" si="166"/>
        <v>6.1112179384519294E-2</v>
      </c>
      <c r="U786" s="36">
        <f t="shared" si="167"/>
        <v>1.5806568157428202E-4</v>
      </c>
      <c r="V786" s="36">
        <f t="shared" si="168"/>
        <v>6.0954113702945012E-2</v>
      </c>
      <c r="Y786" s="34"/>
      <c r="Z786" s="34"/>
    </row>
    <row r="787" spans="1:26" x14ac:dyDescent="0.2">
      <c r="A787" s="1">
        <v>1935.11</v>
      </c>
      <c r="B787" s="58">
        <v>13.04</v>
      </c>
      <c r="C787" s="4">
        <v>0.46</v>
      </c>
      <c r="D787" s="11">
        <v>0.76</v>
      </c>
      <c r="E787" s="11">
        <v>13.8</v>
      </c>
      <c r="F787" s="4">
        <f t="shared" si="173"/>
        <v>1935.8749999999411</v>
      </c>
      <c r="G787" s="21">
        <f>G777*2/12+G789*10/12</f>
        <v>2.6733333333333333</v>
      </c>
      <c r="H787" s="4">
        <f t="shared" si="169"/>
        <v>298.3032289855073</v>
      </c>
      <c r="I787" s="4">
        <f t="shared" si="170"/>
        <v>10.522966666666671</v>
      </c>
      <c r="J787" s="30">
        <f t="shared" si="174"/>
        <v>9135.9438840837611</v>
      </c>
      <c r="K787" s="4">
        <f t="shared" si="171"/>
        <v>17.385771014492757</v>
      </c>
      <c r="L787" s="30">
        <f t="shared" si="172"/>
        <v>532.46298710917631</v>
      </c>
      <c r="M787" s="14">
        <f t="shared" si="163"/>
        <v>16.129605163251153</v>
      </c>
      <c r="N787" s="6"/>
      <c r="O787" s="7">
        <f t="shared" si="164"/>
        <v>21.868060170749104</v>
      </c>
      <c r="P787" s="7"/>
      <c r="Q787" s="43">
        <f t="shared" si="165"/>
        <v>9.0440330830282717E-3</v>
      </c>
      <c r="R787" s="21">
        <f t="shared" si="175"/>
        <v>1.0032436433558753</v>
      </c>
      <c r="S787" s="21">
        <f t="shared" si="176"/>
        <v>13.648669756080931</v>
      </c>
      <c r="T787" s="36">
        <f t="shared" si="166"/>
        <v>5.5815546898601021E-2</v>
      </c>
      <c r="U787" s="36">
        <f t="shared" si="167"/>
        <v>8.8010854413123063E-4</v>
      </c>
      <c r="V787" s="36">
        <f t="shared" si="168"/>
        <v>5.493543835446979E-2</v>
      </c>
      <c r="Y787" s="34"/>
      <c r="Z787" s="34"/>
    </row>
    <row r="788" spans="1:26" x14ac:dyDescent="0.2">
      <c r="A788" s="1">
        <v>1935.12</v>
      </c>
      <c r="B788" s="58">
        <v>13.04</v>
      </c>
      <c r="C788" s="4">
        <v>0.47</v>
      </c>
      <c r="D788" s="11">
        <v>0.76</v>
      </c>
      <c r="E788" s="11">
        <v>13.8</v>
      </c>
      <c r="F788" s="4">
        <f t="shared" si="173"/>
        <v>1935.9583333332744</v>
      </c>
      <c r="G788" s="21">
        <f>G777*1/12+G789*11/12</f>
        <v>2.6616666666666666</v>
      </c>
      <c r="H788" s="4">
        <f t="shared" si="169"/>
        <v>298.3032289855073</v>
      </c>
      <c r="I788" s="4">
        <f t="shared" si="170"/>
        <v>10.751726811594205</v>
      </c>
      <c r="J788" s="30">
        <f t="shared" si="174"/>
        <v>9163.3844108317116</v>
      </c>
      <c r="K788" s="4">
        <f t="shared" si="171"/>
        <v>17.385771014492757</v>
      </c>
      <c r="L788" s="30">
        <f t="shared" si="172"/>
        <v>534.06228161289118</v>
      </c>
      <c r="M788" s="14">
        <f t="shared" si="163"/>
        <v>16.159192714615337</v>
      </c>
      <c r="N788" s="6"/>
      <c r="O788" s="7">
        <f t="shared" si="164"/>
        <v>21.869913075541891</v>
      </c>
      <c r="P788" s="7"/>
      <c r="Q788" s="43">
        <f t="shared" si="165"/>
        <v>9.5898296415087847E-3</v>
      </c>
      <c r="R788" s="21">
        <f t="shared" si="175"/>
        <v>1.0032344868926886</v>
      </c>
      <c r="S788" s="21">
        <f t="shared" si="176"/>
        <v>13.69294117305178</v>
      </c>
      <c r="T788" s="36">
        <f t="shared" si="166"/>
        <v>5.703418685673256E-2</v>
      </c>
      <c r="U788" s="36">
        <f t="shared" si="167"/>
        <v>3.2296307136503444E-4</v>
      </c>
      <c r="V788" s="36">
        <f t="shared" si="168"/>
        <v>5.6711223785367526E-2</v>
      </c>
      <c r="Y788" s="34"/>
      <c r="Z788" s="34"/>
    </row>
    <row r="789" spans="1:26" x14ac:dyDescent="0.2">
      <c r="A789" s="1">
        <v>1936.01</v>
      </c>
      <c r="B789" s="58">
        <v>13.76</v>
      </c>
      <c r="C789" s="4">
        <v>0.48</v>
      </c>
      <c r="D789" s="11">
        <v>0.77</v>
      </c>
      <c r="E789" s="11">
        <v>13.8</v>
      </c>
      <c r="F789" s="4">
        <f t="shared" si="173"/>
        <v>1936.0416666666076</v>
      </c>
      <c r="G789" s="21">
        <v>2.65</v>
      </c>
      <c r="H789" s="4">
        <f t="shared" si="169"/>
        <v>314.77395942028994</v>
      </c>
      <c r="I789" s="4">
        <f t="shared" si="170"/>
        <v>10.980486956521741</v>
      </c>
      <c r="J789" s="30">
        <f t="shared" si="174"/>
        <v>9697.4466924446042</v>
      </c>
      <c r="K789" s="4">
        <f t="shared" si="171"/>
        <v>17.614531159420295</v>
      </c>
      <c r="L789" s="30">
        <f t="shared" si="172"/>
        <v>542.66235124871696</v>
      </c>
      <c r="M789" s="14">
        <f t="shared" si="163"/>
        <v>17.087359845997259</v>
      </c>
      <c r="N789" s="6"/>
      <c r="O789" s="7">
        <f t="shared" si="164"/>
        <v>23.082290704692642</v>
      </c>
      <c r="P789" s="7"/>
      <c r="Q789" s="43">
        <f t="shared" si="165"/>
        <v>6.3450083552024639E-3</v>
      </c>
      <c r="R789" s="21">
        <f t="shared" si="175"/>
        <v>1.0019905526047752</v>
      </c>
      <c r="S789" s="21">
        <f t="shared" si="176"/>
        <v>13.737230811798373</v>
      </c>
      <c r="T789" s="36">
        <f t="shared" si="166"/>
        <v>5.5499892268091378E-2</v>
      </c>
      <c r="U789" s="36">
        <f t="shared" si="167"/>
        <v>3.1687889094023092E-4</v>
      </c>
      <c r="V789" s="36">
        <f t="shared" si="168"/>
        <v>5.5183013377151147E-2</v>
      </c>
      <c r="Y789" s="34"/>
      <c r="Z789" s="34"/>
    </row>
    <row r="790" spans="1:26" x14ac:dyDescent="0.2">
      <c r="A790" s="1">
        <v>1936.02</v>
      </c>
      <c r="B790" s="58">
        <v>14.55</v>
      </c>
      <c r="C790" s="4">
        <v>0.49</v>
      </c>
      <c r="D790" s="11">
        <v>0.78</v>
      </c>
      <c r="E790" s="11">
        <v>13.8</v>
      </c>
      <c r="F790" s="4">
        <f t="shared" si="173"/>
        <v>1936.1249999999409</v>
      </c>
      <c r="G790" s="21">
        <f>G789*11/12+G801*1/12</f>
        <v>2.6524999999999999</v>
      </c>
      <c r="H790" s="4">
        <f t="shared" si="169"/>
        <v>332.8460108695653</v>
      </c>
      <c r="I790" s="4">
        <f t="shared" si="170"/>
        <v>11.209247101449277</v>
      </c>
      <c r="J790" s="30">
        <f t="shared" si="174"/>
        <v>10282.981718629639</v>
      </c>
      <c r="K790" s="4">
        <f t="shared" si="171"/>
        <v>17.843291304347829</v>
      </c>
      <c r="L790" s="30">
        <f t="shared" si="172"/>
        <v>551.25262821519709</v>
      </c>
      <c r="M790" s="14">
        <f t="shared" si="163"/>
        <v>18.104536459517803</v>
      </c>
      <c r="N790" s="6"/>
      <c r="O790" s="7">
        <f t="shared" si="164"/>
        <v>24.40681642532854</v>
      </c>
      <c r="P790" s="7"/>
      <c r="Q790" s="43">
        <f t="shared" si="165"/>
        <v>3.0319918323534062E-3</v>
      </c>
      <c r="R790" s="21">
        <f t="shared" si="175"/>
        <v>1.0019926619203892</v>
      </c>
      <c r="S790" s="21">
        <f t="shared" si="176"/>
        <v>13.764575492373197</v>
      </c>
      <c r="T790" s="36">
        <f t="shared" si="166"/>
        <v>5.0524761402348961E-2</v>
      </c>
      <c r="U790" s="36">
        <f t="shared" si="167"/>
        <v>8.0714572315154776E-4</v>
      </c>
      <c r="V790" s="36">
        <f t="shared" si="168"/>
        <v>4.9717615679197413E-2</v>
      </c>
      <c r="Y790" s="34"/>
      <c r="Z790" s="34"/>
    </row>
    <row r="791" spans="1:26" x14ac:dyDescent="0.2">
      <c r="A791" s="1">
        <v>1936.03</v>
      </c>
      <c r="B791" s="58">
        <v>14.86</v>
      </c>
      <c r="C791" s="4">
        <v>0.5</v>
      </c>
      <c r="D791" s="11">
        <v>0.79</v>
      </c>
      <c r="E791" s="11">
        <v>13.7</v>
      </c>
      <c r="F791" s="4">
        <f t="shared" si="173"/>
        <v>1936.2083333332741</v>
      </c>
      <c r="G791" s="21">
        <f>G789*10/12+G801*2/12</f>
        <v>2.6550000000000002</v>
      </c>
      <c r="H791" s="4">
        <f t="shared" si="169"/>
        <v>342.41887153284682</v>
      </c>
      <c r="I791" s="4">
        <f t="shared" si="170"/>
        <v>11.521496350364966</v>
      </c>
      <c r="J791" s="30">
        <f t="shared" si="174"/>
        <v>10608.388941049765</v>
      </c>
      <c r="K791" s="4">
        <f t="shared" si="171"/>
        <v>18.203964233576649</v>
      </c>
      <c r="L791" s="30">
        <f t="shared" si="172"/>
        <v>563.97222499524321</v>
      </c>
      <c r="M791" s="14">
        <f t="shared" si="163"/>
        <v>18.660478203926033</v>
      </c>
      <c r="N791" s="6"/>
      <c r="O791" s="7">
        <f t="shared" si="164"/>
        <v>25.104585822781559</v>
      </c>
      <c r="P791" s="7"/>
      <c r="Q791" s="43">
        <f t="shared" si="165"/>
        <v>1.1986641291621553E-3</v>
      </c>
      <c r="R791" s="21">
        <f t="shared" si="175"/>
        <v>1.0019947712317432</v>
      </c>
      <c r="S791" s="21">
        <f t="shared" si="176"/>
        <v>13.892675197207225</v>
      </c>
      <c r="T791" s="36">
        <f t="shared" si="166"/>
        <v>4.3274381012652796E-2</v>
      </c>
      <c r="U791" s="36">
        <f t="shared" si="167"/>
        <v>-1.0795426547715037E-3</v>
      </c>
      <c r="V791" s="36">
        <f t="shared" si="168"/>
        <v>4.43539236674243E-2</v>
      </c>
      <c r="Y791" s="34"/>
      <c r="Z791" s="34"/>
    </row>
    <row r="792" spans="1:26" x14ac:dyDescent="0.2">
      <c r="A792" s="1">
        <v>1936.04</v>
      </c>
      <c r="B792" s="58">
        <v>14.88</v>
      </c>
      <c r="C792" s="4">
        <v>0.51666699999999999</v>
      </c>
      <c r="D792" s="11">
        <v>0.82</v>
      </c>
      <c r="E792" s="11">
        <v>13.7</v>
      </c>
      <c r="F792" s="4">
        <f t="shared" si="173"/>
        <v>1936.2916666666074</v>
      </c>
      <c r="G792" s="21">
        <f>G789*9/12+G801*3/12</f>
        <v>2.6574999999999998</v>
      </c>
      <c r="H792" s="4">
        <f t="shared" si="169"/>
        <v>342.87973138686141</v>
      </c>
      <c r="I792" s="4">
        <f t="shared" si="170"/>
        <v>11.905553909708033</v>
      </c>
      <c r="J792" s="30">
        <f t="shared" si="174"/>
        <v>10653.403621595173</v>
      </c>
      <c r="K792" s="4">
        <f t="shared" si="171"/>
        <v>18.895254014598546</v>
      </c>
      <c r="L792" s="30">
        <f t="shared" si="172"/>
        <v>587.08272645887382</v>
      </c>
      <c r="M792" s="14">
        <f t="shared" si="163"/>
        <v>18.718999665151504</v>
      </c>
      <c r="N792" s="6"/>
      <c r="O792" s="7">
        <f t="shared" si="164"/>
        <v>25.132351826424671</v>
      </c>
      <c r="P792" s="7"/>
      <c r="Q792" s="43">
        <f t="shared" si="165"/>
        <v>4.6053132009857278E-4</v>
      </c>
      <c r="R792" s="21">
        <f t="shared" si="175"/>
        <v>1.0019968805388375</v>
      </c>
      <c r="S792" s="21">
        <f t="shared" si="176"/>
        <v>13.920387906022567</v>
      </c>
      <c r="T792" s="36">
        <f t="shared" si="166"/>
        <v>4.9113882159924849E-2</v>
      </c>
      <c r="U792" s="36">
        <f t="shared" si="167"/>
        <v>-1.6842079616904426E-3</v>
      </c>
      <c r="V792" s="36">
        <f t="shared" si="168"/>
        <v>5.0798090121615291E-2</v>
      </c>
      <c r="Y792" s="34"/>
      <c r="Z792" s="34"/>
    </row>
    <row r="793" spans="1:26" x14ac:dyDescent="0.2">
      <c r="A793" s="1">
        <v>1936.05</v>
      </c>
      <c r="B793" s="58">
        <v>14.09</v>
      </c>
      <c r="C793" s="4">
        <v>0.53333299999999995</v>
      </c>
      <c r="D793" s="11">
        <v>0.85</v>
      </c>
      <c r="E793" s="11">
        <v>13.7</v>
      </c>
      <c r="F793" s="4">
        <f t="shared" si="173"/>
        <v>1936.3749999999407</v>
      </c>
      <c r="G793" s="21">
        <f>G789*8/12+G801*4/12</f>
        <v>2.66</v>
      </c>
      <c r="H793" s="4">
        <f t="shared" si="169"/>
        <v>324.67576715328471</v>
      </c>
      <c r="I793" s="4">
        <f t="shared" si="170"/>
        <v>12.289588426058398</v>
      </c>
      <c r="J793" s="30">
        <f t="shared" si="174"/>
        <v>10119.619713558623</v>
      </c>
      <c r="K793" s="4">
        <f t="shared" si="171"/>
        <v>19.586543795620443</v>
      </c>
      <c r="L793" s="30">
        <f t="shared" si="172"/>
        <v>610.4809621380291</v>
      </c>
      <c r="M793" s="14">
        <f t="shared" si="163"/>
        <v>17.750192519328646</v>
      </c>
      <c r="N793" s="6"/>
      <c r="O793" s="7">
        <f t="shared" si="164"/>
        <v>23.787637409301343</v>
      </c>
      <c r="P793" s="7"/>
      <c r="Q793" s="43">
        <f t="shared" si="165"/>
        <v>3.896886535635781E-3</v>
      </c>
      <c r="R793" s="21">
        <f t="shared" si="175"/>
        <v>1.0019989898416737</v>
      </c>
      <c r="S793" s="21">
        <f t="shared" si="176"/>
        <v>13.948185257725171</v>
      </c>
      <c r="T793" s="36">
        <f t="shared" si="166"/>
        <v>5.4493881619503304E-2</v>
      </c>
      <c r="U793" s="36">
        <f t="shared" si="167"/>
        <v>-2.2853445081115753E-3</v>
      </c>
      <c r="V793" s="36">
        <f t="shared" si="168"/>
        <v>5.6779226127614879E-2</v>
      </c>
      <c r="Y793" s="34"/>
      <c r="Z793" s="34"/>
    </row>
    <row r="794" spans="1:26" x14ac:dyDescent="0.2">
      <c r="A794" s="1">
        <v>1936.06</v>
      </c>
      <c r="B794" s="58">
        <v>14.69</v>
      </c>
      <c r="C794" s="4">
        <v>0.55000000000000004</v>
      </c>
      <c r="D794" s="11">
        <v>0.88</v>
      </c>
      <c r="E794" s="11">
        <v>13.8</v>
      </c>
      <c r="F794" s="4">
        <f t="shared" si="173"/>
        <v>1936.4583333332739</v>
      </c>
      <c r="G794" s="21">
        <f>G789*7/12+G801*5/12</f>
        <v>2.6625000000000001</v>
      </c>
      <c r="H794" s="4">
        <f t="shared" si="169"/>
        <v>336.04865289855076</v>
      </c>
      <c r="I794" s="4">
        <f t="shared" si="170"/>
        <v>12.581807971014497</v>
      </c>
      <c r="J794" s="30">
        <f t="shared" si="174"/>
        <v>10506.773763339635</v>
      </c>
      <c r="K794" s="4">
        <f t="shared" si="171"/>
        <v>20.130892753623193</v>
      </c>
      <c r="L794" s="30">
        <f t="shared" si="172"/>
        <v>629.40509950571004</v>
      </c>
      <c r="M794" s="14">
        <f t="shared" si="163"/>
        <v>18.393001065831346</v>
      </c>
      <c r="N794" s="6"/>
      <c r="O794" s="7">
        <f t="shared" si="164"/>
        <v>24.600188642602653</v>
      </c>
      <c r="P794" s="7"/>
      <c r="Q794" s="43">
        <f t="shared" si="165"/>
        <v>3.1610941699746556E-3</v>
      </c>
      <c r="R794" s="21">
        <f t="shared" si="175"/>
        <v>1.0020010991402517</v>
      </c>
      <c r="S794" s="21">
        <f t="shared" si="176"/>
        <v>13.874791686637861</v>
      </c>
      <c r="T794" s="36">
        <f t="shared" si="166"/>
        <v>4.9057325233405003E-2</v>
      </c>
      <c r="U794" s="36">
        <f t="shared" si="167"/>
        <v>-2.6924410509663321E-3</v>
      </c>
      <c r="V794" s="36">
        <f t="shared" si="168"/>
        <v>5.1749766284371335E-2</v>
      </c>
      <c r="Y794" s="34"/>
      <c r="Z794" s="34"/>
    </row>
    <row r="795" spans="1:26" x14ac:dyDescent="0.2">
      <c r="A795" s="1">
        <v>1936.07</v>
      </c>
      <c r="B795" s="58">
        <v>15.56</v>
      </c>
      <c r="C795" s="4">
        <v>0.56999999999999995</v>
      </c>
      <c r="D795" s="11">
        <v>0.9</v>
      </c>
      <c r="E795" s="11">
        <v>13.9</v>
      </c>
      <c r="F795" s="4">
        <f t="shared" si="173"/>
        <v>1936.5416666666072</v>
      </c>
      <c r="G795" s="21">
        <f>G789*6/12+G801*6/12</f>
        <v>2.665</v>
      </c>
      <c r="H795" s="4">
        <f t="shared" si="169"/>
        <v>353.38998848920875</v>
      </c>
      <c r="I795" s="4">
        <f t="shared" si="170"/>
        <v>12.945520143884895</v>
      </c>
      <c r="J795" s="30">
        <f t="shared" si="174"/>
        <v>11082.690749622965</v>
      </c>
      <c r="K795" s="4">
        <f t="shared" si="171"/>
        <v>20.440294964028784</v>
      </c>
      <c r="L795" s="30">
        <f t="shared" si="172"/>
        <v>641.02967060801211</v>
      </c>
      <c r="M795" s="14">
        <f t="shared" si="163"/>
        <v>19.360464512319137</v>
      </c>
      <c r="N795" s="6"/>
      <c r="O795" s="7">
        <f t="shared" si="164"/>
        <v>25.838977130610264</v>
      </c>
      <c r="P795" s="7"/>
      <c r="Q795" s="43">
        <f t="shared" si="165"/>
        <v>2.2336429359787399E-3</v>
      </c>
      <c r="R795" s="21">
        <f t="shared" si="175"/>
        <v>1.0020032084345729</v>
      </c>
      <c r="S795" s="21">
        <f t="shared" si="176"/>
        <v>13.802538128120407</v>
      </c>
      <c r="T795" s="36">
        <f t="shared" si="166"/>
        <v>3.4854338574694443E-2</v>
      </c>
      <c r="U795" s="36">
        <f t="shared" si="167"/>
        <v>-7.7198294386580102E-3</v>
      </c>
      <c r="V795" s="36">
        <f t="shared" si="168"/>
        <v>4.2574168013352454E-2</v>
      </c>
      <c r="Y795" s="34"/>
      <c r="Z795" s="34"/>
    </row>
    <row r="796" spans="1:26" x14ac:dyDescent="0.2">
      <c r="A796" s="1">
        <v>1936.08</v>
      </c>
      <c r="B796" s="58">
        <v>15.87</v>
      </c>
      <c r="C796" s="4">
        <v>0.59</v>
      </c>
      <c r="D796" s="11">
        <v>0.92</v>
      </c>
      <c r="E796" s="11">
        <v>14</v>
      </c>
      <c r="F796" s="4">
        <f t="shared" si="173"/>
        <v>1936.6249999999404</v>
      </c>
      <c r="G796" s="21">
        <f>G789*5/12+G801*7/12</f>
        <v>2.6675000000000004</v>
      </c>
      <c r="H796" s="4">
        <f t="shared" si="169"/>
        <v>357.85603071428579</v>
      </c>
      <c r="I796" s="4">
        <f t="shared" si="170"/>
        <v>13.304036428571433</v>
      </c>
      <c r="J796" s="30">
        <f t="shared" si="174"/>
        <v>11257.519721361474</v>
      </c>
      <c r="K796" s="4">
        <f t="shared" si="171"/>
        <v>20.745277142857152</v>
      </c>
      <c r="L796" s="30">
        <f t="shared" si="172"/>
        <v>652.60983891950582</v>
      </c>
      <c r="M796" s="14">
        <f t="shared" si="163"/>
        <v>19.623060162983762</v>
      </c>
      <c r="N796" s="6"/>
      <c r="O796" s="7">
        <f t="shared" si="164"/>
        <v>26.133390803641152</v>
      </c>
      <c r="P796" s="7"/>
      <c r="Q796" s="43">
        <f t="shared" si="165"/>
        <v>2.7788018202817635E-3</v>
      </c>
      <c r="R796" s="21">
        <f t="shared" si="175"/>
        <v>1.002005317724638</v>
      </c>
      <c r="S796" s="21">
        <f t="shared" si="176"/>
        <v>13.731400435424906</v>
      </c>
      <c r="T796" s="36">
        <f t="shared" si="166"/>
        <v>2.9486460079607868E-2</v>
      </c>
      <c r="U796" s="36">
        <f t="shared" si="167"/>
        <v>-9.0514624694493229E-3</v>
      </c>
      <c r="V796" s="36">
        <f t="shared" si="168"/>
        <v>3.8537922549057191E-2</v>
      </c>
      <c r="Y796" s="34"/>
      <c r="Z796" s="34"/>
    </row>
    <row r="797" spans="1:26" x14ac:dyDescent="0.2">
      <c r="A797" s="1">
        <v>1936.09</v>
      </c>
      <c r="B797" s="58">
        <v>16.05</v>
      </c>
      <c r="C797" s="4">
        <v>0.61</v>
      </c>
      <c r="D797" s="11">
        <v>0.94</v>
      </c>
      <c r="E797" s="11">
        <v>14</v>
      </c>
      <c r="F797" s="4">
        <f t="shared" si="173"/>
        <v>1936.7083333332737</v>
      </c>
      <c r="G797" s="21">
        <f>G789*4/12+G801*8/12</f>
        <v>2.67</v>
      </c>
      <c r="H797" s="4">
        <f t="shared" si="169"/>
        <v>361.91488928571437</v>
      </c>
      <c r="I797" s="4">
        <f t="shared" si="170"/>
        <v>13.755020714285719</v>
      </c>
      <c r="J797" s="30">
        <f t="shared" si="174"/>
        <v>11421.263313191821</v>
      </c>
      <c r="K797" s="4">
        <f t="shared" si="171"/>
        <v>21.196261428571432</v>
      </c>
      <c r="L797" s="30">
        <f t="shared" si="172"/>
        <v>668.90887940188861</v>
      </c>
      <c r="M797" s="14">
        <f t="shared" si="163"/>
        <v>19.862024243287635</v>
      </c>
      <c r="N797" s="6"/>
      <c r="O797" s="7">
        <f t="shared" si="164"/>
        <v>26.395710211981687</v>
      </c>
      <c r="P797" s="7"/>
      <c r="Q797" s="43">
        <f t="shared" si="165"/>
        <v>1.5801041292270862E-3</v>
      </c>
      <c r="R797" s="21">
        <f t="shared" si="175"/>
        <v>1.0020074270104475</v>
      </c>
      <c r="S797" s="21">
        <f t="shared" si="176"/>
        <v>13.758936256102166</v>
      </c>
      <c r="T797" s="36">
        <f t="shared" si="166"/>
        <v>1.1119267030272439E-2</v>
      </c>
      <c r="U797" s="36">
        <f t="shared" si="167"/>
        <v>-1.0086155877858771E-2</v>
      </c>
      <c r="V797" s="36">
        <f t="shared" si="168"/>
        <v>2.1205422908131211E-2</v>
      </c>
      <c r="Y797" s="34"/>
      <c r="Z797" s="34"/>
    </row>
    <row r="798" spans="1:26" x14ac:dyDescent="0.2">
      <c r="A798" s="1">
        <v>1936.1</v>
      </c>
      <c r="B798" s="58">
        <v>16.89</v>
      </c>
      <c r="C798" s="4">
        <v>0.64666699999999999</v>
      </c>
      <c r="D798" s="11">
        <v>0.96666700000000005</v>
      </c>
      <c r="E798" s="11">
        <v>14</v>
      </c>
      <c r="F798" s="4">
        <f t="shared" si="173"/>
        <v>1936.7916666666069</v>
      </c>
      <c r="G798" s="21">
        <f>G789*3/12+G801*9/12</f>
        <v>2.6725000000000003</v>
      </c>
      <c r="H798" s="4">
        <f t="shared" si="169"/>
        <v>380.85622928571439</v>
      </c>
      <c r="I798" s="4">
        <f t="shared" si="170"/>
        <v>14.581832754500002</v>
      </c>
      <c r="J798" s="30">
        <f t="shared" si="174"/>
        <v>12057.35930633785</v>
      </c>
      <c r="K798" s="4">
        <f t="shared" si="171"/>
        <v>21.797581325928579</v>
      </c>
      <c r="L798" s="30">
        <f t="shared" si="172"/>
        <v>690.08000879690303</v>
      </c>
      <c r="M798" s="14">
        <f t="shared" si="163"/>
        <v>20.913091852533128</v>
      </c>
      <c r="N798" s="6"/>
      <c r="O798" s="7">
        <f t="shared" si="164"/>
        <v>27.733337274008402</v>
      </c>
      <c r="P798" s="7"/>
      <c r="Q798" s="43">
        <f t="shared" si="165"/>
        <v>-1.5323636777370975E-3</v>
      </c>
      <c r="R798" s="21">
        <f t="shared" si="175"/>
        <v>1.0020095362920027</v>
      </c>
      <c r="S798" s="21">
        <f t="shared" si="176"/>
        <v>13.786556316377689</v>
      </c>
      <c r="T798" s="36">
        <f t="shared" si="166"/>
        <v>1.8118004661060727E-3</v>
      </c>
      <c r="U798" s="36">
        <f t="shared" si="167"/>
        <v>-1.2065044998046281E-2</v>
      </c>
      <c r="V798" s="36">
        <f t="shared" si="168"/>
        <v>1.3876845464152354E-2</v>
      </c>
      <c r="Y798" s="34"/>
      <c r="Z798" s="34"/>
    </row>
    <row r="799" spans="1:26" x14ac:dyDescent="0.2">
      <c r="A799" s="1">
        <v>1936.11</v>
      </c>
      <c r="B799" s="58">
        <v>17.36</v>
      </c>
      <c r="C799" s="4">
        <v>0.68333299999999997</v>
      </c>
      <c r="D799" s="11">
        <v>0.99333300000000002</v>
      </c>
      <c r="E799" s="11">
        <v>14</v>
      </c>
      <c r="F799" s="4">
        <f t="shared" si="173"/>
        <v>1936.8749999999402</v>
      </c>
      <c r="G799" s="21">
        <f>G789*2/12+G801*10/12</f>
        <v>2.6749999999999998</v>
      </c>
      <c r="H799" s="4">
        <f t="shared" si="169"/>
        <v>391.45436000000012</v>
      </c>
      <c r="I799" s="4">
        <f t="shared" si="170"/>
        <v>15.408622245500002</v>
      </c>
      <c r="J799" s="30">
        <f t="shared" si="174"/>
        <v>12433.532081128769</v>
      </c>
      <c r="K799" s="4">
        <f t="shared" si="171"/>
        <v>22.398878674071433</v>
      </c>
      <c r="L799" s="30">
        <f t="shared" si="172"/>
        <v>711.44226513501633</v>
      </c>
      <c r="M799" s="14">
        <f t="shared" si="163"/>
        <v>21.499765341024169</v>
      </c>
      <c r="N799" s="6"/>
      <c r="O799" s="7">
        <f t="shared" si="164"/>
        <v>28.451474941810428</v>
      </c>
      <c r="P799" s="7"/>
      <c r="Q799" s="43">
        <f t="shared" si="165"/>
        <v>-3.4157639075073354E-3</v>
      </c>
      <c r="R799" s="21">
        <f t="shared" si="175"/>
        <v>1.0020116455693042</v>
      </c>
      <c r="S799" s="21">
        <f t="shared" si="176"/>
        <v>13.814260901637189</v>
      </c>
      <c r="T799" s="36">
        <f t="shared" si="166"/>
        <v>-3.640204485496068E-3</v>
      </c>
      <c r="U799" s="36">
        <f t="shared" si="167"/>
        <v>-1.4467184715541426E-2</v>
      </c>
      <c r="V799" s="36">
        <f t="shared" si="168"/>
        <v>1.0826980230045358E-2</v>
      </c>
      <c r="Y799" s="34"/>
      <c r="Z799" s="34"/>
    </row>
    <row r="800" spans="1:26" x14ac:dyDescent="0.2">
      <c r="A800" s="1">
        <v>1936.12</v>
      </c>
      <c r="B800" s="58">
        <v>17.059999999999999</v>
      </c>
      <c r="C800" s="4">
        <v>0.72</v>
      </c>
      <c r="D800" s="11">
        <v>1.02</v>
      </c>
      <c r="E800" s="11">
        <v>14</v>
      </c>
      <c r="F800" s="4">
        <f t="shared" si="173"/>
        <v>1936.9583333332735</v>
      </c>
      <c r="G800" s="21">
        <f>G789*1/12+G801*11/12</f>
        <v>2.6774999999999998</v>
      </c>
      <c r="H800" s="4">
        <f t="shared" si="169"/>
        <v>384.68959571428576</v>
      </c>
      <c r="I800" s="4">
        <f t="shared" si="170"/>
        <v>16.235434285714287</v>
      </c>
      <c r="J800" s="30">
        <f t="shared" si="174"/>
        <v>12261.639932541731</v>
      </c>
      <c r="K800" s="4">
        <f t="shared" si="171"/>
        <v>23.000198571428577</v>
      </c>
      <c r="L800" s="30">
        <f t="shared" si="172"/>
        <v>733.11094555642251</v>
      </c>
      <c r="M800" s="14">
        <f t="shared" si="163"/>
        <v>21.125663548155448</v>
      </c>
      <c r="N800" s="6"/>
      <c r="O800" s="7">
        <f t="shared" si="164"/>
        <v>27.90276107739038</v>
      </c>
      <c r="P800" s="7"/>
      <c r="Q800" s="43">
        <f t="shared" si="165"/>
        <v>-2.617108202557894E-3</v>
      </c>
      <c r="R800" s="21">
        <f t="shared" si="175"/>
        <v>1.0020137548423524</v>
      </c>
      <c r="S800" s="21">
        <f t="shared" si="176"/>
        <v>13.842050298373179</v>
      </c>
      <c r="T800" s="36">
        <f t="shared" si="166"/>
        <v>1.5225947387875749E-4</v>
      </c>
      <c r="U800" s="36">
        <f t="shared" si="167"/>
        <v>-1.5445724749782119E-2</v>
      </c>
      <c r="V800" s="36">
        <f t="shared" si="168"/>
        <v>1.5597984223660877E-2</v>
      </c>
      <c r="Y800" s="34"/>
      <c r="Z800" s="34"/>
    </row>
    <row r="801" spans="1:26" x14ac:dyDescent="0.2">
      <c r="A801" s="1">
        <v>1937.01</v>
      </c>
      <c r="B801" s="58">
        <v>17.59</v>
      </c>
      <c r="C801" s="4">
        <v>0.73</v>
      </c>
      <c r="D801" s="11">
        <v>1.05</v>
      </c>
      <c r="E801" s="11">
        <v>14.1</v>
      </c>
      <c r="F801" s="4">
        <f t="shared" si="173"/>
        <v>1937.0416666666067</v>
      </c>
      <c r="G801" s="21">
        <v>2.68</v>
      </c>
      <c r="H801" s="4">
        <f t="shared" si="169"/>
        <v>393.82762482269516</v>
      </c>
      <c r="I801" s="4">
        <f t="shared" si="170"/>
        <v>16.344182269503548</v>
      </c>
      <c r="J801" s="30">
        <f t="shared" si="174"/>
        <v>12596.319538869666</v>
      </c>
      <c r="K801" s="4">
        <f t="shared" si="171"/>
        <v>23.508755319148943</v>
      </c>
      <c r="L801" s="30">
        <f t="shared" si="172"/>
        <v>751.91219532763785</v>
      </c>
      <c r="M801" s="14">
        <f t="shared" si="163"/>
        <v>21.618741582953515</v>
      </c>
      <c r="N801" s="6"/>
      <c r="O801" s="7">
        <f t="shared" si="164"/>
        <v>28.49563792663869</v>
      </c>
      <c r="P801" s="7"/>
      <c r="Q801" s="43">
        <f t="shared" si="165"/>
        <v>-1.9147817965586705E-3</v>
      </c>
      <c r="R801" s="21">
        <f t="shared" si="175"/>
        <v>1.0031037291014482</v>
      </c>
      <c r="S801" s="21">
        <f t="shared" si="176"/>
        <v>13.771556533237916</v>
      </c>
      <c r="T801" s="36">
        <f t="shared" si="166"/>
        <v>-1.6219133904040728E-3</v>
      </c>
      <c r="U801" s="36">
        <f t="shared" si="167"/>
        <v>-1.4802451668775474E-2</v>
      </c>
      <c r="V801" s="36">
        <f t="shared" si="168"/>
        <v>1.3180538278371401E-2</v>
      </c>
      <c r="Y801" s="34"/>
      <c r="Z801" s="34"/>
    </row>
    <row r="802" spans="1:26" x14ac:dyDescent="0.2">
      <c r="A802" s="1">
        <v>1937.02</v>
      </c>
      <c r="B802" s="58">
        <v>18.11</v>
      </c>
      <c r="C802" s="4">
        <v>0.74</v>
      </c>
      <c r="D802" s="11">
        <v>1.08</v>
      </c>
      <c r="E802" s="11">
        <v>14.1</v>
      </c>
      <c r="F802" s="4">
        <f t="shared" si="173"/>
        <v>1937.12499999994</v>
      </c>
      <c r="G802" s="21">
        <f>G801*11/12+G813*1/12</f>
        <v>2.67</v>
      </c>
      <c r="H802" s="4">
        <f t="shared" si="169"/>
        <v>405.4700560283689</v>
      </c>
      <c r="I802" s="4">
        <f t="shared" si="170"/>
        <v>16.568075177304969</v>
      </c>
      <c r="J802" s="30">
        <f t="shared" si="174"/>
        <v>13012.855024852754</v>
      </c>
      <c r="K802" s="4">
        <f t="shared" si="171"/>
        <v>24.180434042553198</v>
      </c>
      <c r="L802" s="30">
        <f t="shared" si="172"/>
        <v>776.02890264168821</v>
      </c>
      <c r="M802" s="14">
        <f t="shared" si="163"/>
        <v>22.244221552805172</v>
      </c>
      <c r="N802" s="6"/>
      <c r="O802" s="7">
        <f t="shared" si="164"/>
        <v>29.256928436697738</v>
      </c>
      <c r="P802" s="7"/>
      <c r="Q802" s="43">
        <f t="shared" si="165"/>
        <v>-2.5544665829975235E-3</v>
      </c>
      <c r="R802" s="21">
        <f t="shared" si="175"/>
        <v>1.0030958111779831</v>
      </c>
      <c r="S802" s="21">
        <f t="shared" si="176"/>
        <v>13.814299714022365</v>
      </c>
      <c r="T802" s="36">
        <f t="shared" si="166"/>
        <v>-6.9333450523434426E-4</v>
      </c>
      <c r="U802" s="36">
        <f t="shared" si="167"/>
        <v>-1.5061434916469607E-2</v>
      </c>
      <c r="V802" s="36">
        <f t="shared" si="168"/>
        <v>1.4368100411235263E-2</v>
      </c>
      <c r="Y802" s="34"/>
      <c r="Z802" s="34"/>
    </row>
    <row r="803" spans="1:26" x14ac:dyDescent="0.2">
      <c r="A803" s="1">
        <v>1937.03</v>
      </c>
      <c r="B803" s="58">
        <v>18.09</v>
      </c>
      <c r="C803" s="4">
        <v>0.75</v>
      </c>
      <c r="D803" s="11">
        <v>1.1100000000000001</v>
      </c>
      <c r="E803" s="11">
        <v>14.2</v>
      </c>
      <c r="F803" s="4">
        <f t="shared" si="173"/>
        <v>1937.2083333332732</v>
      </c>
      <c r="G803" s="21">
        <f>G801*10/12+G813*2/12</f>
        <v>2.66</v>
      </c>
      <c r="H803" s="4">
        <f t="shared" si="169"/>
        <v>402.17000070422546</v>
      </c>
      <c r="I803" s="4">
        <f t="shared" si="170"/>
        <v>16.673714788732401</v>
      </c>
      <c r="J803" s="30">
        <f t="shared" si="174"/>
        <v>12951.53831757732</v>
      </c>
      <c r="K803" s="4">
        <f t="shared" si="171"/>
        <v>24.677097887323953</v>
      </c>
      <c r="L803" s="30">
        <f t="shared" si="172"/>
        <v>794.70467288617067</v>
      </c>
      <c r="M803" s="14">
        <f t="shared" si="163"/>
        <v>22.042197016050586</v>
      </c>
      <c r="N803" s="6"/>
      <c r="O803" s="7">
        <f t="shared" si="164"/>
        <v>28.928361986280827</v>
      </c>
      <c r="P803" s="7"/>
      <c r="Q803" s="43">
        <f t="shared" si="165"/>
        <v>-7.8524098742355913E-4</v>
      </c>
      <c r="R803" s="21">
        <f t="shared" si="175"/>
        <v>1.0030878935270666</v>
      </c>
      <c r="S803" s="21">
        <f t="shared" si="176"/>
        <v>13.759481204412108</v>
      </c>
      <c r="T803" s="36">
        <f t="shared" si="166"/>
        <v>-5.7877751376482767E-3</v>
      </c>
      <c r="U803" s="36">
        <f t="shared" si="167"/>
        <v>-1.6436775195656006E-2</v>
      </c>
      <c r="V803" s="36">
        <f t="shared" si="168"/>
        <v>1.0649000058007729E-2</v>
      </c>
      <c r="Y803" s="34"/>
      <c r="Z803" s="34"/>
    </row>
    <row r="804" spans="1:26" x14ac:dyDescent="0.2">
      <c r="A804" s="1">
        <v>1937.04</v>
      </c>
      <c r="B804" s="58">
        <v>17.010000000000002</v>
      </c>
      <c r="C804" s="4">
        <v>0.78</v>
      </c>
      <c r="D804" s="11">
        <v>1.1299999999999999</v>
      </c>
      <c r="E804" s="11">
        <v>14.3</v>
      </c>
      <c r="F804" s="4">
        <f t="shared" si="173"/>
        <v>1937.2916666666065</v>
      </c>
      <c r="G804" s="21">
        <f>G801*9/12+G813*3/12</f>
        <v>2.6500000000000004</v>
      </c>
      <c r="H804" s="4">
        <f t="shared" si="169"/>
        <v>375.51537692307704</v>
      </c>
      <c r="I804" s="4">
        <f t="shared" si="170"/>
        <v>17.219400000000004</v>
      </c>
      <c r="J804" s="30">
        <f t="shared" si="174"/>
        <v>12139.360455575214</v>
      </c>
      <c r="K804" s="4">
        <f t="shared" si="171"/>
        <v>24.946053846153848</v>
      </c>
      <c r="L804" s="30">
        <f t="shared" si="172"/>
        <v>806.43605613168654</v>
      </c>
      <c r="M804" s="14">
        <f t="shared" si="163"/>
        <v>20.556579457432864</v>
      </c>
      <c r="N804" s="6"/>
      <c r="O804" s="7">
        <f t="shared" si="164"/>
        <v>26.928946868209696</v>
      </c>
      <c r="P804" s="7"/>
      <c r="Q804" s="43">
        <f t="shared" si="165"/>
        <v>3.2817335242658965E-3</v>
      </c>
      <c r="R804" s="21">
        <f t="shared" si="175"/>
        <v>1.0030799761489029</v>
      </c>
      <c r="S804" s="21">
        <f t="shared" si="176"/>
        <v>13.705451751503347</v>
      </c>
      <c r="T804" s="36">
        <f t="shared" si="166"/>
        <v>-2.6710585636942064E-3</v>
      </c>
      <c r="U804" s="36">
        <f t="shared" si="167"/>
        <v>-1.6000686562638533E-2</v>
      </c>
      <c r="V804" s="36">
        <f t="shared" si="168"/>
        <v>1.3329627998944327E-2</v>
      </c>
      <c r="Y804" s="34"/>
      <c r="Z804" s="34"/>
    </row>
    <row r="805" spans="1:26" x14ac:dyDescent="0.2">
      <c r="A805" s="1">
        <v>1937.05</v>
      </c>
      <c r="B805" s="58">
        <v>16.25</v>
      </c>
      <c r="C805" s="4">
        <v>0.81</v>
      </c>
      <c r="D805" s="11">
        <v>1.1499999999999999</v>
      </c>
      <c r="E805" s="11">
        <v>14.4</v>
      </c>
      <c r="F805" s="4">
        <f t="shared" si="173"/>
        <v>1937.3749999999397</v>
      </c>
      <c r="G805" s="21">
        <f>G801*8/12+G813*4/12</f>
        <v>2.64</v>
      </c>
      <c r="H805" s="4">
        <f t="shared" si="169"/>
        <v>356.24626736111117</v>
      </c>
      <c r="I805" s="4">
        <f t="shared" si="170"/>
        <v>17.757506250000006</v>
      </c>
      <c r="J805" s="30">
        <f t="shared" si="174"/>
        <v>11564.281646188654</v>
      </c>
      <c r="K805" s="4">
        <f t="shared" si="171"/>
        <v>25.211274305555559</v>
      </c>
      <c r="L805" s="30">
        <f t="shared" si="172"/>
        <v>818.3953164995047</v>
      </c>
      <c r="M805" s="14">
        <f t="shared" si="163"/>
        <v>19.474174686572105</v>
      </c>
      <c r="N805" s="6"/>
      <c r="O805" s="7">
        <f t="shared" si="164"/>
        <v>25.472602466914211</v>
      </c>
      <c r="P805" s="7"/>
      <c r="Q805" s="43">
        <f t="shared" si="165"/>
        <v>6.2037965103382067E-3</v>
      </c>
      <c r="R805" s="21">
        <f t="shared" si="175"/>
        <v>1.0030720590436968</v>
      </c>
      <c r="S805" s="21">
        <f t="shared" si="176"/>
        <v>13.652194325618973</v>
      </c>
      <c r="T805" s="36">
        <f t="shared" si="166"/>
        <v>8.1499102665283374E-4</v>
      </c>
      <c r="U805" s="36">
        <f t="shared" si="167"/>
        <v>-1.5567038605830974E-2</v>
      </c>
      <c r="V805" s="36">
        <f t="shared" si="168"/>
        <v>1.6382029632483808E-2</v>
      </c>
      <c r="Y805" s="34"/>
      <c r="Z805" s="34"/>
    </row>
    <row r="806" spans="1:26" x14ac:dyDescent="0.2">
      <c r="A806" s="1">
        <v>1937.06</v>
      </c>
      <c r="B806" s="58">
        <v>15.64</v>
      </c>
      <c r="C806" s="4">
        <v>0.84</v>
      </c>
      <c r="D806" s="11">
        <v>1.17</v>
      </c>
      <c r="E806" s="11">
        <v>14.4</v>
      </c>
      <c r="F806" s="4">
        <f t="shared" si="173"/>
        <v>1937.458333333273</v>
      </c>
      <c r="G806" s="21">
        <f>G801*7/12+G813*5/12</f>
        <v>2.63</v>
      </c>
      <c r="H806" s="4">
        <f t="shared" si="169"/>
        <v>342.87333055555564</v>
      </c>
      <c r="I806" s="4">
        <f t="shared" si="170"/>
        <v>18.415191666666672</v>
      </c>
      <c r="J806" s="30">
        <f t="shared" si="174"/>
        <v>11179.99167148454</v>
      </c>
      <c r="K806" s="4">
        <f t="shared" si="171"/>
        <v>25.649731250000002</v>
      </c>
      <c r="L806" s="30">
        <f t="shared" si="172"/>
        <v>836.35487568010944</v>
      </c>
      <c r="M806" s="14">
        <f t="shared" si="163"/>
        <v>18.711659960364969</v>
      </c>
      <c r="N806" s="6"/>
      <c r="O806" s="7">
        <f t="shared" si="164"/>
        <v>24.446563497204874</v>
      </c>
      <c r="P806" s="7"/>
      <c r="Q806" s="43">
        <f t="shared" si="165"/>
        <v>7.2755469322765137E-3</v>
      </c>
      <c r="R806" s="21">
        <f t="shared" si="175"/>
        <v>1.0030641422116537</v>
      </c>
      <c r="S806" s="21">
        <f t="shared" si="176"/>
        <v>13.694134672663296</v>
      </c>
      <c r="T806" s="36">
        <f t="shared" si="166"/>
        <v>7.6207207446477021E-3</v>
      </c>
      <c r="U806" s="36">
        <f t="shared" si="167"/>
        <v>-1.6265375639800128E-2</v>
      </c>
      <c r="V806" s="36">
        <f t="shared" si="168"/>
        <v>2.388609638444783E-2</v>
      </c>
      <c r="Y806" s="34"/>
      <c r="Z806" s="34"/>
    </row>
    <row r="807" spans="1:26" x14ac:dyDescent="0.2">
      <c r="A807" s="1">
        <v>1937.07</v>
      </c>
      <c r="B807" s="58">
        <v>16.57</v>
      </c>
      <c r="C807" s="4">
        <v>0.81666700000000003</v>
      </c>
      <c r="D807" s="11">
        <v>1.1866699999999999</v>
      </c>
      <c r="E807" s="11">
        <v>14.5</v>
      </c>
      <c r="F807" s="4">
        <f t="shared" si="173"/>
        <v>1937.5416666666063</v>
      </c>
      <c r="G807" s="21">
        <f>G801*6/12+G813*6/12</f>
        <v>2.62</v>
      </c>
      <c r="H807" s="4">
        <f t="shared" si="169"/>
        <v>360.75632620689663</v>
      </c>
      <c r="I807" s="4">
        <f t="shared" si="170"/>
        <v>17.780192314689661</v>
      </c>
      <c r="J807" s="30">
        <f t="shared" si="174"/>
        <v>11811.411275507693</v>
      </c>
      <c r="K807" s="4">
        <f t="shared" si="171"/>
        <v>25.835770043448282</v>
      </c>
      <c r="L807" s="30">
        <f t="shared" si="172"/>
        <v>845.88095463528759</v>
      </c>
      <c r="M807" s="14">
        <f t="shared" si="163"/>
        <v>19.646723279607627</v>
      </c>
      <c r="N807" s="6"/>
      <c r="O807" s="7">
        <f t="shared" si="164"/>
        <v>25.628756089453589</v>
      </c>
      <c r="P807" s="7"/>
      <c r="Q807" s="43">
        <f t="shared" si="165"/>
        <v>7.1982377826599331E-3</v>
      </c>
      <c r="R807" s="21">
        <f t="shared" si="175"/>
        <v>1.0030562256529789</v>
      </c>
      <c r="S807" s="21">
        <f t="shared" si="176"/>
        <v>13.641363756015766</v>
      </c>
      <c r="T807" s="36">
        <f t="shared" si="166"/>
        <v>7.7067329721862698E-3</v>
      </c>
      <c r="U807" s="36">
        <f t="shared" si="167"/>
        <v>-1.6722484634776547E-2</v>
      </c>
      <c r="V807" s="36">
        <f t="shared" si="168"/>
        <v>2.4429217606962816E-2</v>
      </c>
      <c r="Y807" s="34"/>
      <c r="Z807" s="34"/>
    </row>
    <row r="808" spans="1:26" x14ac:dyDescent="0.2">
      <c r="A808" s="1">
        <v>1937.08</v>
      </c>
      <c r="B808" s="58">
        <v>16.739999999999998</v>
      </c>
      <c r="C808" s="4">
        <v>0.79333299999999995</v>
      </c>
      <c r="D808" s="11">
        <v>1.20333</v>
      </c>
      <c r="E808" s="11">
        <v>14.5</v>
      </c>
      <c r="F808" s="4">
        <f t="shared" si="173"/>
        <v>1937.6249999999395</v>
      </c>
      <c r="G808" s="21">
        <f>G801*5/12+G813*7/12</f>
        <v>2.6100000000000003</v>
      </c>
      <c r="H808" s="4">
        <f t="shared" si="169"/>
        <v>364.45750758620693</v>
      </c>
      <c r="I808" s="4">
        <f t="shared" si="170"/>
        <v>17.272172512896557</v>
      </c>
      <c r="J808" s="30">
        <f t="shared" si="174"/>
        <v>11979.715748166453</v>
      </c>
      <c r="K808" s="4">
        <f t="shared" si="171"/>
        <v>26.198485818620696</v>
      </c>
      <c r="L808" s="30">
        <f t="shared" si="172"/>
        <v>861.14404726649582</v>
      </c>
      <c r="M808" s="14">
        <f t="shared" si="163"/>
        <v>19.806982577380964</v>
      </c>
      <c r="N808" s="6"/>
      <c r="O808" s="7">
        <f t="shared" si="164"/>
        <v>25.793551964451119</v>
      </c>
      <c r="P808" s="7"/>
      <c r="Q808" s="43">
        <f t="shared" si="165"/>
        <v>7.4561422622180726E-3</v>
      </c>
      <c r="R808" s="21">
        <f t="shared" si="175"/>
        <v>1.0030483093678773</v>
      </c>
      <c r="S808" s="21">
        <f t="shared" si="176"/>
        <v>13.683054841868518</v>
      </c>
      <c r="T808" s="36">
        <f t="shared" si="166"/>
        <v>3.3598658168554341E-3</v>
      </c>
      <c r="U808" s="36">
        <f t="shared" si="167"/>
        <v>-1.8286541991184957E-2</v>
      </c>
      <c r="V808" s="36">
        <f t="shared" si="168"/>
        <v>2.1646407808040391E-2</v>
      </c>
      <c r="Y808" s="34"/>
      <c r="Z808" s="34"/>
    </row>
    <row r="809" spans="1:26" x14ac:dyDescent="0.2">
      <c r="A809" s="1">
        <v>1937.09</v>
      </c>
      <c r="B809" s="58">
        <v>14.37</v>
      </c>
      <c r="C809" s="4">
        <v>0.77</v>
      </c>
      <c r="D809" s="11">
        <v>1.22</v>
      </c>
      <c r="E809" s="11">
        <v>14.6</v>
      </c>
      <c r="F809" s="4">
        <f t="shared" si="173"/>
        <v>1937.7083333332728</v>
      </c>
      <c r="G809" s="21">
        <f>G801*4/12+G813*8/12</f>
        <v>2.6</v>
      </c>
      <c r="H809" s="4">
        <f t="shared" si="169"/>
        <v>310.71581712328776</v>
      </c>
      <c r="I809" s="4">
        <f t="shared" si="170"/>
        <v>16.64935136986302</v>
      </c>
      <c r="J809" s="30">
        <f t="shared" si="174"/>
        <v>10258.832093831224</v>
      </c>
      <c r="K809" s="4">
        <f t="shared" si="171"/>
        <v>26.379491780821926</v>
      </c>
      <c r="L809" s="30">
        <f t="shared" si="172"/>
        <v>870.965563985671</v>
      </c>
      <c r="M809" s="14">
        <f t="shared" si="163"/>
        <v>16.847882862705813</v>
      </c>
      <c r="N809" s="6"/>
      <c r="O809" s="7">
        <f t="shared" si="164"/>
        <v>21.913400533669705</v>
      </c>
      <c r="P809" s="7"/>
      <c r="Q809" s="43">
        <f t="shared" si="165"/>
        <v>1.65292955135799E-2</v>
      </c>
      <c r="R809" s="21">
        <f t="shared" si="175"/>
        <v>1.0030403933565546</v>
      </c>
      <c r="S809" s="21">
        <f t="shared" si="176"/>
        <v>13.630759786219205</v>
      </c>
      <c r="T809" s="36">
        <f t="shared" si="166"/>
        <v>1.4584059864123811E-2</v>
      </c>
      <c r="U809" s="36">
        <f t="shared" si="167"/>
        <v>-2.0010888104683655E-2</v>
      </c>
      <c r="V809" s="36">
        <f t="shared" si="168"/>
        <v>3.4594947968807466E-2</v>
      </c>
      <c r="Y809" s="34"/>
      <c r="Z809" s="34"/>
    </row>
    <row r="810" spans="1:26" x14ac:dyDescent="0.2">
      <c r="A810" s="1">
        <v>1937.1</v>
      </c>
      <c r="B810" s="58">
        <v>12.28</v>
      </c>
      <c r="C810" s="4">
        <v>0.78</v>
      </c>
      <c r="D810" s="11">
        <v>1.19</v>
      </c>
      <c r="E810" s="11">
        <v>14.6</v>
      </c>
      <c r="F810" s="4">
        <f t="shared" si="173"/>
        <v>1937.791666666606</v>
      </c>
      <c r="G810" s="21">
        <f>G801*3/12+G813*9/12</f>
        <v>2.59</v>
      </c>
      <c r="H810" s="4">
        <f t="shared" si="169"/>
        <v>265.52472054794526</v>
      </c>
      <c r="I810" s="4">
        <f t="shared" si="170"/>
        <v>16.865576712328771</v>
      </c>
      <c r="J810" s="30">
        <f t="shared" si="174"/>
        <v>8813.1720388550075</v>
      </c>
      <c r="K810" s="4">
        <f t="shared" si="171"/>
        <v>25.730815753424665</v>
      </c>
      <c r="L810" s="30">
        <f t="shared" si="172"/>
        <v>854.04517314637303</v>
      </c>
      <c r="M810" s="14">
        <f t="shared" si="163"/>
        <v>14.361659574753363</v>
      </c>
      <c r="N810" s="6"/>
      <c r="O810" s="7">
        <f t="shared" si="164"/>
        <v>18.672774871583684</v>
      </c>
      <c r="P810" s="7"/>
      <c r="Q810" s="43">
        <f t="shared" si="165"/>
        <v>2.6337983197570573E-2</v>
      </c>
      <c r="R810" s="21">
        <f t="shared" si="175"/>
        <v>1.0030324776192163</v>
      </c>
      <c r="S810" s="21">
        <f t="shared" si="176"/>
        <v>13.672202657718017</v>
      </c>
      <c r="T810" s="36">
        <f t="shared" si="166"/>
        <v>3.319787214831349E-2</v>
      </c>
      <c r="U810" s="36">
        <f t="shared" si="167"/>
        <v>-2.0251145661065006E-2</v>
      </c>
      <c r="V810" s="36">
        <f t="shared" si="168"/>
        <v>5.3449017809378496E-2</v>
      </c>
      <c r="Y810" s="34"/>
      <c r="Z810" s="34"/>
    </row>
    <row r="811" spans="1:26" x14ac:dyDescent="0.2">
      <c r="A811" s="1">
        <v>1937.11</v>
      </c>
      <c r="B811" s="58">
        <v>11.2</v>
      </c>
      <c r="C811" s="4">
        <v>0.79</v>
      </c>
      <c r="D811" s="11">
        <v>1.1599999999999999</v>
      </c>
      <c r="E811" s="11">
        <v>14.5</v>
      </c>
      <c r="F811" s="4">
        <f t="shared" si="173"/>
        <v>1937.8749999999393</v>
      </c>
      <c r="G811" s="21">
        <f>G801*2/12+G813*10/12</f>
        <v>2.58</v>
      </c>
      <c r="H811" s="4">
        <f t="shared" si="169"/>
        <v>243.84253793103451</v>
      </c>
      <c r="I811" s="4">
        <f t="shared" si="170"/>
        <v>17.199607586206902</v>
      </c>
      <c r="J811" s="30">
        <f t="shared" si="174"/>
        <v>8141.0806412721377</v>
      </c>
      <c r="K811" s="4">
        <f t="shared" si="171"/>
        <v>25.255120000000005</v>
      </c>
      <c r="L811" s="30">
        <f t="shared" si="172"/>
        <v>843.18335213175715</v>
      </c>
      <c r="M811" s="14">
        <f t="shared" si="163"/>
        <v>13.158119166486067</v>
      </c>
      <c r="N811" s="6"/>
      <c r="O811" s="7">
        <f t="shared" si="164"/>
        <v>17.1137180434607</v>
      </c>
      <c r="P811" s="7"/>
      <c r="Q811" s="43">
        <f t="shared" si="165"/>
        <v>3.2697868622299411E-2</v>
      </c>
      <c r="R811" s="21">
        <f t="shared" si="175"/>
        <v>1.0030245621560687</v>
      </c>
      <c r="S811" s="21">
        <f t="shared" si="176"/>
        <v>13.808240294602131</v>
      </c>
      <c r="T811" s="36">
        <f t="shared" si="166"/>
        <v>4.0221589119464163E-2</v>
      </c>
      <c r="U811" s="36">
        <f t="shared" si="167"/>
        <v>-2.1586717669969002E-2</v>
      </c>
      <c r="V811" s="36">
        <f t="shared" si="168"/>
        <v>6.1808306789433165E-2</v>
      </c>
      <c r="Y811" s="34"/>
      <c r="Z811" s="34"/>
    </row>
    <row r="812" spans="1:26" x14ac:dyDescent="0.2">
      <c r="A812" s="1">
        <v>1937.12</v>
      </c>
      <c r="B812" s="58">
        <v>11.02</v>
      </c>
      <c r="C812" s="4">
        <v>0.8</v>
      </c>
      <c r="D812" s="11">
        <v>1.1299999999999999</v>
      </c>
      <c r="E812" s="11">
        <v>14.4</v>
      </c>
      <c r="F812" s="4">
        <f t="shared" si="173"/>
        <v>1937.9583333332725</v>
      </c>
      <c r="G812" s="21">
        <f>G801*1/12+G813*11/12</f>
        <v>2.57</v>
      </c>
      <c r="H812" s="4">
        <f t="shared" si="169"/>
        <v>241.58977638888894</v>
      </c>
      <c r="I812" s="4">
        <f t="shared" si="170"/>
        <v>17.538277777777783</v>
      </c>
      <c r="J812" s="30">
        <f t="shared" si="174"/>
        <v>8114.6638576106034</v>
      </c>
      <c r="K812" s="4">
        <f t="shared" si="171"/>
        <v>24.772817361111112</v>
      </c>
      <c r="L812" s="30">
        <f t="shared" si="172"/>
        <v>832.08440645190387</v>
      </c>
      <c r="M812" s="14">
        <f t="shared" si="163"/>
        <v>13.008483033706142</v>
      </c>
      <c r="N812" s="6"/>
      <c r="O812" s="7">
        <f t="shared" si="164"/>
        <v>16.928806001197081</v>
      </c>
      <c r="P812" s="7"/>
      <c r="Q812" s="43">
        <f t="shared" si="165"/>
        <v>3.299238138244398E-2</v>
      </c>
      <c r="R812" s="21">
        <f t="shared" si="175"/>
        <v>1.0030166469673172</v>
      </c>
      <c r="S812" s="21">
        <f t="shared" si="176"/>
        <v>13.946184760192136</v>
      </c>
      <c r="T812" s="36">
        <f t="shared" si="166"/>
        <v>3.8055128799596716E-2</v>
      </c>
      <c r="U812" s="36">
        <f t="shared" si="167"/>
        <v>-2.3759462054063318E-2</v>
      </c>
      <c r="V812" s="36">
        <f t="shared" si="168"/>
        <v>6.1814590853660034E-2</v>
      </c>
      <c r="Y812" s="34"/>
      <c r="Z812" s="34"/>
    </row>
    <row r="813" spans="1:26" x14ac:dyDescent="0.2">
      <c r="A813" s="1">
        <v>1938.01</v>
      </c>
      <c r="B813" s="58">
        <v>11.31</v>
      </c>
      <c r="C813" s="4">
        <v>0.79333299999999995</v>
      </c>
      <c r="D813" s="11">
        <v>1.07667</v>
      </c>
      <c r="E813" s="11">
        <v>14.2</v>
      </c>
      <c r="F813" s="4">
        <f t="shared" si="173"/>
        <v>1938.0416666666058</v>
      </c>
      <c r="G813" s="21">
        <v>2.56</v>
      </c>
      <c r="H813" s="4">
        <f t="shared" si="169"/>
        <v>251.4396190140846</v>
      </c>
      <c r="I813" s="4">
        <f t="shared" si="170"/>
        <v>17.637077565985919</v>
      </c>
      <c r="J813" s="30">
        <f t="shared" si="174"/>
        <v>8494.8734135916347</v>
      </c>
      <c r="K813" s="4">
        <f t="shared" si="171"/>
        <v>23.936118002112686</v>
      </c>
      <c r="L813" s="30">
        <f t="shared" si="172"/>
        <v>808.6804030249076</v>
      </c>
      <c r="M813" s="14">
        <f t="shared" si="163"/>
        <v>13.511461918562421</v>
      </c>
      <c r="N813" s="6"/>
      <c r="O813" s="7">
        <f t="shared" si="164"/>
        <v>17.591202047422154</v>
      </c>
      <c r="P813" s="7"/>
      <c r="Q813" s="43">
        <f t="shared" si="165"/>
        <v>2.885846681265361E-2</v>
      </c>
      <c r="R813" s="21">
        <f t="shared" si="175"/>
        <v>1.0035927963643612</v>
      </c>
      <c r="S813" s="21">
        <f t="shared" si="176"/>
        <v>14.185273158917358</v>
      </c>
      <c r="T813" s="36">
        <f t="shared" si="166"/>
        <v>3.1103047120272231E-2</v>
      </c>
      <c r="U813" s="36">
        <f t="shared" si="167"/>
        <v>-2.6597243407654902E-2</v>
      </c>
      <c r="V813" s="36">
        <f t="shared" si="168"/>
        <v>5.7700290527927134E-2</v>
      </c>
      <c r="Y813" s="34"/>
      <c r="Z813" s="34"/>
    </row>
    <row r="814" spans="1:26" x14ac:dyDescent="0.2">
      <c r="A814" s="1">
        <v>1938.02</v>
      </c>
      <c r="B814" s="58">
        <v>11.04</v>
      </c>
      <c r="C814" s="4">
        <v>0.78666700000000001</v>
      </c>
      <c r="D814" s="11">
        <v>1.0233300000000001</v>
      </c>
      <c r="E814" s="11">
        <v>14.1</v>
      </c>
      <c r="F814" s="4">
        <f t="shared" si="173"/>
        <v>1938.1249999999391</v>
      </c>
      <c r="G814" s="21">
        <f>G813*11/12+G825*1/12</f>
        <v>2.5433333333333334</v>
      </c>
      <c r="H814" s="4">
        <f t="shared" si="169"/>
        <v>247.17777021276601</v>
      </c>
      <c r="I814" s="4">
        <f t="shared" si="170"/>
        <v>17.612916210141851</v>
      </c>
      <c r="J814" s="30">
        <f t="shared" si="174"/>
        <v>8400.4747065354768</v>
      </c>
      <c r="K814" s="4">
        <f t="shared" si="171"/>
        <v>22.911632934042562</v>
      </c>
      <c r="L814" s="30">
        <f t="shared" si="172"/>
        <v>778.66465411584704</v>
      </c>
      <c r="M814" s="14">
        <f t="shared" si="163"/>
        <v>13.26307623646087</v>
      </c>
      <c r="N814" s="6"/>
      <c r="O814" s="7">
        <f t="shared" si="164"/>
        <v>17.278131157697963</v>
      </c>
      <c r="P814" s="7"/>
      <c r="Q814" s="43">
        <f t="shared" si="165"/>
        <v>3.0858458141780884E-2</v>
      </c>
      <c r="R814" s="21">
        <f t="shared" si="175"/>
        <v>1.0035800712783167</v>
      </c>
      <c r="S814" s="21">
        <f t="shared" si="176"/>
        <v>14.337204183393803</v>
      </c>
      <c r="T814" s="36">
        <f t="shared" si="166"/>
        <v>2.8442462730989382E-2</v>
      </c>
      <c r="U814" s="36">
        <f t="shared" si="167"/>
        <v>-2.6518995026350467E-2</v>
      </c>
      <c r="V814" s="36">
        <f t="shared" si="168"/>
        <v>5.4961457757339849E-2</v>
      </c>
      <c r="Y814" s="34"/>
      <c r="Z814" s="34"/>
    </row>
    <row r="815" spans="1:26" x14ac:dyDescent="0.2">
      <c r="A815" s="1">
        <v>1938.03</v>
      </c>
      <c r="B815" s="58">
        <v>10.31</v>
      </c>
      <c r="C815" s="4">
        <v>0.78</v>
      </c>
      <c r="D815" s="11">
        <v>0.97</v>
      </c>
      <c r="E815" s="11">
        <v>14.1</v>
      </c>
      <c r="F815" s="4">
        <f t="shared" si="173"/>
        <v>1938.2083333332723</v>
      </c>
      <c r="G815" s="21">
        <f>G813*10/12+G825*2/12</f>
        <v>2.5266666666666664</v>
      </c>
      <c r="H815" s="4">
        <f t="shared" si="169"/>
        <v>230.8335879432625</v>
      </c>
      <c r="I815" s="4">
        <f t="shared" si="170"/>
        <v>17.463646808510642</v>
      </c>
      <c r="J815" s="30">
        <f t="shared" si="174"/>
        <v>7894.4678514769557</v>
      </c>
      <c r="K815" s="4">
        <f t="shared" si="171"/>
        <v>21.717612056737597</v>
      </c>
      <c r="L815" s="30">
        <f t="shared" si="172"/>
        <v>742.7384884512752</v>
      </c>
      <c r="M815" s="14">
        <f t="shared" si="163"/>
        <v>12.377286234697687</v>
      </c>
      <c r="N815" s="6"/>
      <c r="O815" s="7">
        <f t="shared" si="164"/>
        <v>16.140609995378359</v>
      </c>
      <c r="P815" s="7"/>
      <c r="Q815" s="43">
        <f t="shared" si="165"/>
        <v>3.6420989784192101E-2</v>
      </c>
      <c r="R815" s="21">
        <f t="shared" si="175"/>
        <v>1.0035673474667679</v>
      </c>
      <c r="S815" s="21">
        <f t="shared" si="176"/>
        <v>14.388532396302134</v>
      </c>
      <c r="T815" s="36">
        <f t="shared" si="166"/>
        <v>3.7264658511913629E-2</v>
      </c>
      <c r="U815" s="36">
        <f t="shared" si="167"/>
        <v>-2.61621543400955E-2</v>
      </c>
      <c r="V815" s="36">
        <f t="shared" si="168"/>
        <v>6.3426812852009129E-2</v>
      </c>
      <c r="Y815" s="34"/>
      <c r="Z815" s="34"/>
    </row>
    <row r="816" spans="1:26" x14ac:dyDescent="0.2">
      <c r="A816" s="1">
        <v>1938.04</v>
      </c>
      <c r="B816" s="58">
        <v>9.89</v>
      </c>
      <c r="C816" s="4">
        <v>0.76666699999999999</v>
      </c>
      <c r="D816" s="11">
        <v>0.90333300000000005</v>
      </c>
      <c r="E816" s="11">
        <v>14.2</v>
      </c>
      <c r="F816" s="4">
        <f t="shared" si="173"/>
        <v>1938.2916666666056</v>
      </c>
      <c r="G816" s="21">
        <f>G813*9/12+G825*3/12</f>
        <v>2.5099999999999998</v>
      </c>
      <c r="H816" s="4">
        <f t="shared" si="169"/>
        <v>219.87071901408459</v>
      </c>
      <c r="I816" s="4">
        <f t="shared" si="170"/>
        <v>17.044249194577471</v>
      </c>
      <c r="J816" s="30">
        <f t="shared" si="174"/>
        <v>7568.1155332724184</v>
      </c>
      <c r="K816" s="4">
        <f t="shared" si="171"/>
        <v>20.082555735000007</v>
      </c>
      <c r="L816" s="30">
        <f t="shared" si="172"/>
        <v>691.25667431926934</v>
      </c>
      <c r="M816" s="14">
        <f t="shared" si="163"/>
        <v>11.789517720684184</v>
      </c>
      <c r="N816" s="6"/>
      <c r="O816" s="7">
        <f t="shared" si="164"/>
        <v>15.393610143198446</v>
      </c>
      <c r="P816" s="7"/>
      <c r="Q816" s="43">
        <f t="shared" si="165"/>
        <v>4.1309073176831634E-2</v>
      </c>
      <c r="R816" s="21">
        <f t="shared" si="175"/>
        <v>1.0035546249313114</v>
      </c>
      <c r="S816" s="21">
        <f t="shared" si="176"/>
        <v>14.338172126876191</v>
      </c>
      <c r="T816" s="36">
        <f t="shared" si="166"/>
        <v>4.8104893599344445E-2</v>
      </c>
      <c r="U816" s="36">
        <f t="shared" si="167"/>
        <v>-2.7181975581121565E-2</v>
      </c>
      <c r="V816" s="36">
        <f t="shared" si="168"/>
        <v>7.528686918046601E-2</v>
      </c>
      <c r="Y816" s="34"/>
      <c r="Z816" s="34"/>
    </row>
    <row r="817" spans="1:26" x14ac:dyDescent="0.2">
      <c r="A817" s="1">
        <v>1938.05</v>
      </c>
      <c r="B817" s="58">
        <v>9.98</v>
      </c>
      <c r="C817" s="4">
        <v>0.75333300000000003</v>
      </c>
      <c r="D817" s="11">
        <v>0.83666700000000005</v>
      </c>
      <c r="E817" s="11">
        <v>14.1</v>
      </c>
      <c r="F817" s="4">
        <f t="shared" si="173"/>
        <v>1938.3749999999388</v>
      </c>
      <c r="G817" s="21">
        <f>G813*8/12+G825*4/12</f>
        <v>2.4933333333333332</v>
      </c>
      <c r="H817" s="4">
        <f t="shared" si="169"/>
        <v>223.44512198581566</v>
      </c>
      <c r="I817" s="4">
        <f t="shared" si="170"/>
        <v>16.866591591276599</v>
      </c>
      <c r="J817" s="30">
        <f t="shared" si="174"/>
        <v>7739.5292363163753</v>
      </c>
      <c r="K817" s="4">
        <f t="shared" si="171"/>
        <v>18.732380749148945</v>
      </c>
      <c r="L817" s="30">
        <f t="shared" si="172"/>
        <v>648.83854785181506</v>
      </c>
      <c r="M817" s="14">
        <f t="shared" si="163"/>
        <v>11.992275930545691</v>
      </c>
      <c r="N817" s="6"/>
      <c r="O817" s="7">
        <f t="shared" si="164"/>
        <v>15.677821270315915</v>
      </c>
      <c r="P817" s="7"/>
      <c r="Q817" s="43">
        <f t="shared" si="165"/>
        <v>3.8776390744273193E-2</v>
      </c>
      <c r="R817" s="21">
        <f t="shared" si="175"/>
        <v>1.0035419036735465</v>
      </c>
      <c r="S817" s="21">
        <f t="shared" si="176"/>
        <v>14.491189581845889</v>
      </c>
      <c r="T817" s="36">
        <f t="shared" si="166"/>
        <v>5.0764082631583607E-2</v>
      </c>
      <c r="U817" s="36">
        <f t="shared" si="167"/>
        <v>-2.8334194709689453E-2</v>
      </c>
      <c r="V817" s="36">
        <f t="shared" si="168"/>
        <v>7.909827734127306E-2</v>
      </c>
      <c r="Y817" s="34"/>
      <c r="Z817" s="34"/>
    </row>
    <row r="818" spans="1:26" x14ac:dyDescent="0.2">
      <c r="A818" s="1">
        <v>1938.06</v>
      </c>
      <c r="B818" s="58">
        <v>10.210000000000001</v>
      </c>
      <c r="C818" s="4">
        <v>0.74</v>
      </c>
      <c r="D818" s="11">
        <v>0.77</v>
      </c>
      <c r="E818" s="11">
        <v>14.1</v>
      </c>
      <c r="F818" s="4">
        <f t="shared" si="173"/>
        <v>1938.4583333332721</v>
      </c>
      <c r="G818" s="21">
        <f>G813*7/12+G825*5/12</f>
        <v>2.4766666666666666</v>
      </c>
      <c r="H818" s="4">
        <f t="shared" si="169"/>
        <v>228.59465886524831</v>
      </c>
      <c r="I818" s="4">
        <f t="shared" si="170"/>
        <v>16.568075177304969</v>
      </c>
      <c r="J818" s="30">
        <f t="shared" si="174"/>
        <v>7965.7178830023095</v>
      </c>
      <c r="K818" s="4">
        <f t="shared" si="171"/>
        <v>17.239753900709225</v>
      </c>
      <c r="L818" s="30">
        <f t="shared" si="172"/>
        <v>600.74463956040915</v>
      </c>
      <c r="M818" s="14">
        <f t="shared" si="163"/>
        <v>12.288966307788129</v>
      </c>
      <c r="N818" s="6"/>
      <c r="O818" s="7">
        <f t="shared" si="164"/>
        <v>16.083606052598885</v>
      </c>
      <c r="P818" s="7"/>
      <c r="Q818" s="43">
        <f t="shared" si="165"/>
        <v>3.7501644440433156E-2</v>
      </c>
      <c r="R818" s="21">
        <f t="shared" si="175"/>
        <v>1.0035291836950739</v>
      </c>
      <c r="S818" s="21">
        <f t="shared" si="176"/>
        <v>14.542515979459887</v>
      </c>
      <c r="T818" s="36">
        <f t="shared" si="166"/>
        <v>5.1574684693842299E-2</v>
      </c>
      <c r="U818" s="36">
        <f t="shared" si="167"/>
        <v>-2.9200565630217001E-2</v>
      </c>
      <c r="V818" s="36">
        <f t="shared" si="168"/>
        <v>8.07752503240593E-2</v>
      </c>
      <c r="Y818" s="34"/>
      <c r="Z818" s="34"/>
    </row>
    <row r="819" spans="1:26" x14ac:dyDescent="0.2">
      <c r="A819" s="1">
        <v>1938.07</v>
      </c>
      <c r="B819" s="58">
        <v>12.24</v>
      </c>
      <c r="C819" s="4">
        <v>0.71333299999999999</v>
      </c>
      <c r="D819" s="11">
        <v>0.72</v>
      </c>
      <c r="E819" s="11">
        <v>14.1</v>
      </c>
      <c r="F819" s="4">
        <f t="shared" si="173"/>
        <v>1938.5416666666054</v>
      </c>
      <c r="G819" s="21">
        <f>G813*6/12+G825*6/12</f>
        <v>2.46</v>
      </c>
      <c r="H819" s="4">
        <f t="shared" si="169"/>
        <v>274.04491914893623</v>
      </c>
      <c r="I819" s="4">
        <f t="shared" si="170"/>
        <v>15.971019960070926</v>
      </c>
      <c r="J819" s="30">
        <f t="shared" si="174"/>
        <v>9595.8770167320818</v>
      </c>
      <c r="K819" s="4">
        <f t="shared" si="171"/>
        <v>16.120289361702131</v>
      </c>
      <c r="L819" s="30">
        <f t="shared" si="172"/>
        <v>564.46335392541664</v>
      </c>
      <c r="M819" s="14">
        <f t="shared" si="163"/>
        <v>14.770328017492066</v>
      </c>
      <c r="N819" s="6"/>
      <c r="O819" s="7">
        <f t="shared" si="164"/>
        <v>19.332142114203588</v>
      </c>
      <c r="P819" s="7"/>
      <c r="Q819" s="43">
        <f t="shared" si="165"/>
        <v>2.3997805336053377E-2</v>
      </c>
      <c r="R819" s="21">
        <f t="shared" si="175"/>
        <v>1.0035164649974975</v>
      </c>
      <c r="S819" s="21">
        <f t="shared" si="176"/>
        <v>14.593839189739949</v>
      </c>
      <c r="T819" s="36">
        <f t="shared" si="166"/>
        <v>2.8868789327310518E-2</v>
      </c>
      <c r="U819" s="36">
        <f t="shared" si="167"/>
        <v>-3.0457331358398787E-2</v>
      </c>
      <c r="V819" s="36">
        <f t="shared" si="168"/>
        <v>5.9326120685709305E-2</v>
      </c>
      <c r="Y819" s="34"/>
      <c r="Z819" s="34"/>
    </row>
    <row r="820" spans="1:26" x14ac:dyDescent="0.2">
      <c r="A820" s="1">
        <v>1938.08</v>
      </c>
      <c r="B820" s="58">
        <v>12.31</v>
      </c>
      <c r="C820" s="4">
        <v>0.68666700000000003</v>
      </c>
      <c r="D820" s="11">
        <v>0.67</v>
      </c>
      <c r="E820" s="11">
        <v>14.1</v>
      </c>
      <c r="F820" s="4">
        <f t="shared" si="173"/>
        <v>1938.6249999999386</v>
      </c>
      <c r="G820" s="21">
        <f>G813*5/12+G825*7/12</f>
        <v>2.4433333333333334</v>
      </c>
      <c r="H820" s="4">
        <f t="shared" si="169"/>
        <v>275.61216950354623</v>
      </c>
      <c r="I820" s="4">
        <f t="shared" si="170"/>
        <v>15.373987132127665</v>
      </c>
      <c r="J820" s="30">
        <f t="shared" si="174"/>
        <v>9695.616319411165</v>
      </c>
      <c r="K820" s="4">
        <f t="shared" si="171"/>
        <v>15.000824822695039</v>
      </c>
      <c r="L820" s="30">
        <f t="shared" si="172"/>
        <v>527.70616848135489</v>
      </c>
      <c r="M820" s="14">
        <f t="shared" si="163"/>
        <v>14.903588512604371</v>
      </c>
      <c r="N820" s="6"/>
      <c r="O820" s="7">
        <f t="shared" si="164"/>
        <v>19.505140465262347</v>
      </c>
      <c r="P820" s="7"/>
      <c r="Q820" s="43">
        <f t="shared" si="165"/>
        <v>2.3559102649396813E-2</v>
      </c>
      <c r="R820" s="21">
        <f t="shared" si="175"/>
        <v>1.0035037475824222</v>
      </c>
      <c r="S820" s="21">
        <f t="shared" si="176"/>
        <v>14.645157914429776</v>
      </c>
      <c r="T820" s="36">
        <f t="shared" si="166"/>
        <v>2.4802991904072647E-2</v>
      </c>
      <c r="U820" s="36">
        <f t="shared" si="167"/>
        <v>-3.0909865462287356E-2</v>
      </c>
      <c r="V820" s="36">
        <f t="shared" si="168"/>
        <v>5.5712857366360002E-2</v>
      </c>
      <c r="Y820" s="34"/>
      <c r="Z820" s="34"/>
    </row>
    <row r="821" spans="1:26" x14ac:dyDescent="0.2">
      <c r="A821" s="1">
        <v>1938.09</v>
      </c>
      <c r="B821" s="58">
        <v>11.75</v>
      </c>
      <c r="C821" s="4">
        <v>0.66</v>
      </c>
      <c r="D821" s="11">
        <v>0.62</v>
      </c>
      <c r="E821" s="11">
        <v>14.1</v>
      </c>
      <c r="F821" s="4">
        <f t="shared" si="173"/>
        <v>1938.7083333332719</v>
      </c>
      <c r="G821" s="21">
        <f>G813*4/12+G825*8/12</f>
        <v>2.4266666666666667</v>
      </c>
      <c r="H821" s="4">
        <f t="shared" si="169"/>
        <v>263.07416666666671</v>
      </c>
      <c r="I821" s="4">
        <f t="shared" si="170"/>
        <v>14.776931914893622</v>
      </c>
      <c r="J821" s="30">
        <f t="shared" si="174"/>
        <v>9297.8676401826779</v>
      </c>
      <c r="K821" s="4">
        <f t="shared" si="171"/>
        <v>13.881360283687949</v>
      </c>
      <c r="L821" s="30">
        <f t="shared" si="172"/>
        <v>490.61088824793711</v>
      </c>
      <c r="M821" s="14">
        <f t="shared" si="163"/>
        <v>14.282330508639969</v>
      </c>
      <c r="N821" s="6"/>
      <c r="O821" s="7">
        <f t="shared" si="164"/>
        <v>18.692886470097676</v>
      </c>
      <c r="P821" s="7"/>
      <c r="Q821" s="43">
        <f t="shared" si="165"/>
        <v>2.5504494672704117E-2</v>
      </c>
      <c r="R821" s="21">
        <f t="shared" si="175"/>
        <v>1.0034910314514565</v>
      </c>
      <c r="S821" s="21">
        <f t="shared" si="176"/>
        <v>14.696470851066652</v>
      </c>
      <c r="T821" s="36">
        <f t="shared" si="166"/>
        <v>2.8408621378167132E-2</v>
      </c>
      <c r="U821" s="36">
        <f t="shared" si="167"/>
        <v>-3.0965532034229248E-2</v>
      </c>
      <c r="V821" s="36">
        <f t="shared" si="168"/>
        <v>5.937415341239638E-2</v>
      </c>
      <c r="Y821" s="34"/>
      <c r="Z821" s="34"/>
    </row>
    <row r="822" spans="1:26" x14ac:dyDescent="0.2">
      <c r="A822" s="1">
        <v>1938.1</v>
      </c>
      <c r="B822" s="58">
        <v>13.06</v>
      </c>
      <c r="C822" s="4">
        <v>0.61</v>
      </c>
      <c r="D822" s="11">
        <v>0.62666699999999997</v>
      </c>
      <c r="E822" s="11">
        <v>14</v>
      </c>
      <c r="F822" s="4">
        <f t="shared" si="173"/>
        <v>1938.7916666666051</v>
      </c>
      <c r="G822" s="21">
        <f>G813*3/12+G825*9/12</f>
        <v>2.4099999999999997</v>
      </c>
      <c r="H822" s="4">
        <f t="shared" si="169"/>
        <v>294.49273857142867</v>
      </c>
      <c r="I822" s="4">
        <f t="shared" si="170"/>
        <v>13.755020714285719</v>
      </c>
      <c r="J822" s="30">
        <f t="shared" si="174"/>
        <v>10448.810827356723</v>
      </c>
      <c r="K822" s="4">
        <f t="shared" si="171"/>
        <v>14.130848468785716</v>
      </c>
      <c r="L822" s="30">
        <f t="shared" si="172"/>
        <v>501.37250648906235</v>
      </c>
      <c r="M822" s="14">
        <f t="shared" si="163"/>
        <v>16.061147643333442</v>
      </c>
      <c r="N822" s="6"/>
      <c r="O822" s="7">
        <f t="shared" si="164"/>
        <v>21.007760685339612</v>
      </c>
      <c r="P822" s="7"/>
      <c r="Q822" s="43">
        <f t="shared" si="165"/>
        <v>1.7787274932387652E-2</v>
      </c>
      <c r="R822" s="21">
        <f t="shared" si="175"/>
        <v>1.0034783166062096</v>
      </c>
      <c r="S822" s="21">
        <f t="shared" si="176"/>
        <v>14.853117955126233</v>
      </c>
      <c r="T822" s="36">
        <f t="shared" si="166"/>
        <v>2.0099522250726309E-2</v>
      </c>
      <c r="U822" s="36">
        <f t="shared" si="167"/>
        <v>-3.1314104024488087E-2</v>
      </c>
      <c r="V822" s="36">
        <f t="shared" si="168"/>
        <v>5.1413626275214397E-2</v>
      </c>
      <c r="Y822" s="34"/>
      <c r="Z822" s="34"/>
    </row>
    <row r="823" spans="1:26" x14ac:dyDescent="0.2">
      <c r="A823" s="1">
        <v>1938.11</v>
      </c>
      <c r="B823" s="58">
        <v>13.07</v>
      </c>
      <c r="C823" s="4">
        <v>0.56000000000000005</v>
      </c>
      <c r="D823" s="11">
        <v>0.63333300000000003</v>
      </c>
      <c r="E823" s="11">
        <v>14</v>
      </c>
      <c r="F823" s="4">
        <f t="shared" si="173"/>
        <v>1938.8749999999384</v>
      </c>
      <c r="G823" s="21">
        <f>G813*2/12+G825*10/12</f>
        <v>2.3933333333333331</v>
      </c>
      <c r="H823" s="4">
        <f t="shared" si="169"/>
        <v>294.71823071428577</v>
      </c>
      <c r="I823" s="4">
        <f t="shared" si="170"/>
        <v>12.627560000000004</v>
      </c>
      <c r="J823" s="30">
        <f t="shared" si="174"/>
        <v>10494.147678828152</v>
      </c>
      <c r="K823" s="4">
        <f t="shared" si="171"/>
        <v>14.281161531214291</v>
      </c>
      <c r="L823" s="30">
        <f t="shared" si="172"/>
        <v>508.5149221021631</v>
      </c>
      <c r="M823" s="14">
        <f t="shared" si="163"/>
        <v>16.149571800715513</v>
      </c>
      <c r="N823" s="6"/>
      <c r="O823" s="7">
        <f t="shared" si="164"/>
        <v>21.100739467650847</v>
      </c>
      <c r="P823" s="7"/>
      <c r="Q823" s="43">
        <f t="shared" si="165"/>
        <v>1.7613036620319059E-2</v>
      </c>
      <c r="R823" s="21">
        <f t="shared" si="175"/>
        <v>1.0034656030482938</v>
      </c>
      <c r="S823" s="21">
        <f t="shared" si="176"/>
        <v>14.904781801963539</v>
      </c>
      <c r="T823" s="36">
        <f t="shared" si="166"/>
        <v>1.517961078111485E-2</v>
      </c>
      <c r="U823" s="36">
        <f t="shared" si="167"/>
        <v>-3.0571380380393531E-2</v>
      </c>
      <c r="V823" s="36">
        <f t="shared" si="168"/>
        <v>4.5750991161508381E-2</v>
      </c>
      <c r="Y823" s="34"/>
      <c r="Z823" s="34"/>
    </row>
    <row r="824" spans="1:26" x14ac:dyDescent="0.2">
      <c r="A824" s="1">
        <v>1938.12</v>
      </c>
      <c r="B824" s="58">
        <v>12.69</v>
      </c>
      <c r="C824" s="4">
        <v>0.51</v>
      </c>
      <c r="D824" s="11">
        <v>0.64</v>
      </c>
      <c r="E824" s="11">
        <v>14</v>
      </c>
      <c r="F824" s="4">
        <f t="shared" si="173"/>
        <v>1938.9583333332716</v>
      </c>
      <c r="G824" s="21">
        <f>G813*1/12+G825*11/12</f>
        <v>2.3766666666666665</v>
      </c>
      <c r="H824" s="4">
        <f t="shared" si="169"/>
        <v>286.14952928571432</v>
      </c>
      <c r="I824" s="4">
        <f t="shared" si="170"/>
        <v>11.500099285714288</v>
      </c>
      <c r="J824" s="30">
        <f t="shared" si="174"/>
        <v>10223.162610610516</v>
      </c>
      <c r="K824" s="4">
        <f t="shared" si="171"/>
        <v>14.431497142857145</v>
      </c>
      <c r="L824" s="30">
        <f t="shared" si="172"/>
        <v>515.58897326956105</v>
      </c>
      <c r="M824" s="14">
        <f t="shared" si="163"/>
        <v>15.756484438994004</v>
      </c>
      <c r="N824" s="6"/>
      <c r="O824" s="7">
        <f t="shared" si="164"/>
        <v>20.558601794186664</v>
      </c>
      <c r="P824" s="7"/>
      <c r="Q824" s="43">
        <f t="shared" si="165"/>
        <v>1.9895869007101587E-2</v>
      </c>
      <c r="R824" s="21">
        <f t="shared" si="175"/>
        <v>1.0034528907793234</v>
      </c>
      <c r="S824" s="21">
        <f t="shared" si="176"/>
        <v>14.956435859210577</v>
      </c>
      <c r="T824" s="36">
        <f t="shared" si="166"/>
        <v>1.8110587085912844E-2</v>
      </c>
      <c r="U824" s="36">
        <f t="shared" si="167"/>
        <v>-3.0224374065182524E-2</v>
      </c>
      <c r="V824" s="36">
        <f t="shared" si="168"/>
        <v>4.8334961151095368E-2</v>
      </c>
      <c r="Y824" s="34"/>
      <c r="Z824" s="34"/>
    </row>
    <row r="825" spans="1:26" x14ac:dyDescent="0.2">
      <c r="A825" s="1">
        <v>1939.01</v>
      </c>
      <c r="B825" s="58">
        <v>12.5</v>
      </c>
      <c r="C825" s="4">
        <v>0.51333300000000004</v>
      </c>
      <c r="D825" s="11">
        <v>0.66333299999999995</v>
      </c>
      <c r="E825" s="11">
        <v>14</v>
      </c>
      <c r="F825" s="4">
        <f t="shared" si="173"/>
        <v>1939.0416666666049</v>
      </c>
      <c r="G825" s="21">
        <v>2.36</v>
      </c>
      <c r="H825" s="4">
        <f t="shared" si="169"/>
        <v>281.86517857142866</v>
      </c>
      <c r="I825" s="4">
        <f t="shared" si="170"/>
        <v>11.575255816928575</v>
      </c>
      <c r="J825" s="30">
        <f t="shared" si="174"/>
        <v>10104.559221985619</v>
      </c>
      <c r="K825" s="4">
        <f t="shared" si="171"/>
        <v>14.957637959785716</v>
      </c>
      <c r="L825" s="30">
        <f t="shared" si="172"/>
        <v>536.21500659179083</v>
      </c>
      <c r="M825" s="14">
        <f t="shared" si="163"/>
        <v>15.599634410919286</v>
      </c>
      <c r="N825" s="6"/>
      <c r="O825" s="7">
        <f t="shared" si="164"/>
        <v>20.324966524351225</v>
      </c>
      <c r="P825" s="7"/>
      <c r="Q825" s="43">
        <f t="shared" si="165"/>
        <v>2.0700668161540869E-2</v>
      </c>
      <c r="R825" s="21">
        <f t="shared" si="175"/>
        <v>1.0030715805683288</v>
      </c>
      <c r="S825" s="21">
        <f t="shared" si="176"/>
        <v>15.008078798680387</v>
      </c>
      <c r="T825" s="36">
        <f t="shared" si="166"/>
        <v>2.1381882689988307E-2</v>
      </c>
      <c r="U825" s="36">
        <f t="shared" si="167"/>
        <v>-2.987516925474043E-2</v>
      </c>
      <c r="V825" s="36">
        <f t="shared" si="168"/>
        <v>5.1257051944728738E-2</v>
      </c>
      <c r="Y825" s="34"/>
      <c r="Z825" s="34"/>
    </row>
    <row r="826" spans="1:26" x14ac:dyDescent="0.2">
      <c r="A826" s="1">
        <v>1939.02</v>
      </c>
      <c r="B826" s="58">
        <v>12.4</v>
      </c>
      <c r="C826" s="4">
        <v>0.51666699999999999</v>
      </c>
      <c r="D826" s="11">
        <v>0.68666700000000003</v>
      </c>
      <c r="E826" s="11">
        <v>13.9</v>
      </c>
      <c r="F826" s="4">
        <f t="shared" si="173"/>
        <v>1939.1249999999382</v>
      </c>
      <c r="G826" s="21">
        <f>G825*11/12+G837*1/12</f>
        <v>2.3474999999999997</v>
      </c>
      <c r="H826" s="4">
        <f t="shared" si="169"/>
        <v>281.62184172661875</v>
      </c>
      <c r="I826" s="4">
        <f t="shared" si="170"/>
        <v>11.734250975755398</v>
      </c>
      <c r="J826" s="30">
        <f t="shared" si="174"/>
        <v>10130.890869752557</v>
      </c>
      <c r="K826" s="4">
        <f t="shared" si="171"/>
        <v>15.595195580071946</v>
      </c>
      <c r="L826" s="30">
        <f t="shared" si="172"/>
        <v>561.01197103712741</v>
      </c>
      <c r="M826" s="14">
        <f t="shared" si="163"/>
        <v>15.664696928954772</v>
      </c>
      <c r="N826" s="6"/>
      <c r="O826" s="7">
        <f t="shared" si="164"/>
        <v>20.378795316805171</v>
      </c>
      <c r="P826" s="7"/>
      <c r="Q826" s="43">
        <f t="shared" si="165"/>
        <v>1.9857014083435126E-2</v>
      </c>
      <c r="R826" s="21">
        <f t="shared" si="175"/>
        <v>1.0030618269304661</v>
      </c>
      <c r="S826" s="21">
        <f t="shared" si="176"/>
        <v>15.162480755856766</v>
      </c>
      <c r="T826" s="36">
        <f t="shared" si="166"/>
        <v>1.8527802313304864E-2</v>
      </c>
      <c r="U826" s="36">
        <f t="shared" si="167"/>
        <v>-2.987687810634021E-2</v>
      </c>
      <c r="V826" s="36">
        <f t="shared" si="168"/>
        <v>4.8404680419645074E-2</v>
      </c>
      <c r="Y826" s="34"/>
      <c r="Z826" s="34"/>
    </row>
    <row r="827" spans="1:26" x14ac:dyDescent="0.2">
      <c r="A827" s="1">
        <v>1939.03</v>
      </c>
      <c r="B827" s="58">
        <v>12.39</v>
      </c>
      <c r="C827" s="4">
        <v>0.52</v>
      </c>
      <c r="D827" s="11">
        <v>0.71</v>
      </c>
      <c r="E827" s="11">
        <v>13.9</v>
      </c>
      <c r="F827" s="4">
        <f t="shared" si="173"/>
        <v>1939.2083333332714</v>
      </c>
      <c r="G827" s="21">
        <f>G825*10/12+G837*2/12</f>
        <v>2.335</v>
      </c>
      <c r="H827" s="4">
        <f t="shared" si="169"/>
        <v>281.3947273381296</v>
      </c>
      <c r="I827" s="4">
        <f t="shared" si="170"/>
        <v>11.809948201438852</v>
      </c>
      <c r="J827" s="30">
        <f t="shared" si="174"/>
        <v>10158.12444735942</v>
      </c>
      <c r="K827" s="4">
        <f t="shared" si="171"/>
        <v>16.125121582733815</v>
      </c>
      <c r="L827" s="30">
        <f t="shared" si="172"/>
        <v>582.10398366627817</v>
      </c>
      <c r="M827" s="14">
        <f t="shared" si="163"/>
        <v>15.729223743214225</v>
      </c>
      <c r="N827" s="6"/>
      <c r="O827" s="7">
        <f t="shared" si="164"/>
        <v>20.428999210181171</v>
      </c>
      <c r="P827" s="7"/>
      <c r="Q827" s="43">
        <f t="shared" si="165"/>
        <v>2.029478244770487E-2</v>
      </c>
      <c r="R827" s="21">
        <f t="shared" si="175"/>
        <v>1.0030520738380837</v>
      </c>
      <c r="S827" s="21">
        <f t="shared" si="176"/>
        <v>15.208905647767722</v>
      </c>
      <c r="T827" s="36">
        <f t="shared" si="166"/>
        <v>1.9772370842840559E-2</v>
      </c>
      <c r="U827" s="36">
        <f t="shared" si="167"/>
        <v>-2.9993960539809184E-2</v>
      </c>
      <c r="V827" s="36">
        <f t="shared" si="168"/>
        <v>4.9766331382649742E-2</v>
      </c>
      <c r="Y827" s="34"/>
      <c r="Z827" s="34"/>
    </row>
    <row r="828" spans="1:26" x14ac:dyDescent="0.2">
      <c r="A828" s="1">
        <v>1939.04</v>
      </c>
      <c r="B828" s="58">
        <v>10.83</v>
      </c>
      <c r="C828" s="4">
        <v>0.52333300000000005</v>
      </c>
      <c r="D828" s="11">
        <v>0.72666699999999995</v>
      </c>
      <c r="E828" s="11">
        <v>13.8</v>
      </c>
      <c r="F828" s="4">
        <f t="shared" si="173"/>
        <v>1939.2916666666047</v>
      </c>
      <c r="G828" s="21">
        <f>G825*9/12+G837*3/12</f>
        <v>2.3224999999999998</v>
      </c>
      <c r="H828" s="4">
        <f t="shared" si="169"/>
        <v>247.74723695652179</v>
      </c>
      <c r="I828" s="4">
        <f t="shared" si="170"/>
        <v>11.971773292536236</v>
      </c>
      <c r="J828" s="30">
        <f t="shared" si="174"/>
        <v>8979.4912599919553</v>
      </c>
      <c r="K828" s="4">
        <f t="shared" si="171"/>
        <v>16.623244823405798</v>
      </c>
      <c r="L828" s="30">
        <f t="shared" si="172"/>
        <v>602.50230613338624</v>
      </c>
      <c r="M828" s="14">
        <f t="shared" si="163"/>
        <v>13.916994579812403</v>
      </c>
      <c r="N828" s="6"/>
      <c r="O828" s="7">
        <f t="shared" si="164"/>
        <v>18.052037760640467</v>
      </c>
      <c r="P828" s="7"/>
      <c r="Q828" s="43">
        <f t="shared" si="165"/>
        <v>2.8569036467798195E-2</v>
      </c>
      <c r="R828" s="21">
        <f t="shared" si="175"/>
        <v>1.0030423212916948</v>
      </c>
      <c r="S828" s="21">
        <f t="shared" si="176"/>
        <v>15.365870179430152</v>
      </c>
      <c r="T828" s="36">
        <f t="shared" si="166"/>
        <v>3.2428061099180505E-2</v>
      </c>
      <c r="U828" s="36">
        <f t="shared" si="167"/>
        <v>-3.1216334501771414E-2</v>
      </c>
      <c r="V828" s="36">
        <f t="shared" si="168"/>
        <v>6.364439560095192E-2</v>
      </c>
      <c r="Y828" s="34"/>
      <c r="Z828" s="34"/>
    </row>
    <row r="829" spans="1:26" x14ac:dyDescent="0.2">
      <c r="A829" s="1">
        <v>1939.05</v>
      </c>
      <c r="B829" s="58">
        <v>11.23</v>
      </c>
      <c r="C829" s="4">
        <v>0.526667</v>
      </c>
      <c r="D829" s="11">
        <v>0.74333300000000002</v>
      </c>
      <c r="E829" s="11">
        <v>13.8</v>
      </c>
      <c r="F829" s="4">
        <f t="shared" si="173"/>
        <v>1939.3749999999379</v>
      </c>
      <c r="G829" s="21">
        <f>G825*8/12+G837*4/12</f>
        <v>2.31</v>
      </c>
      <c r="H829" s="4">
        <f t="shared" si="169"/>
        <v>256.89764275362324</v>
      </c>
      <c r="I829" s="4">
        <f t="shared" si="170"/>
        <v>12.048041924855076</v>
      </c>
      <c r="J829" s="30">
        <f t="shared" si="174"/>
        <v>9347.5334250534161</v>
      </c>
      <c r="K829" s="4">
        <f t="shared" si="171"/>
        <v>17.004496480942031</v>
      </c>
      <c r="L829" s="30">
        <f t="shared" si="172"/>
        <v>618.72930217677913</v>
      </c>
      <c r="M829" s="14">
        <f t="shared" si="163"/>
        <v>14.502929499657771</v>
      </c>
      <c r="N829" s="6"/>
      <c r="O829" s="7">
        <f t="shared" si="164"/>
        <v>18.782552949801371</v>
      </c>
      <c r="P829" s="7"/>
      <c r="Q829" s="43">
        <f t="shared" si="165"/>
        <v>2.5213062237963685E-2</v>
      </c>
      <c r="R829" s="21">
        <f t="shared" si="175"/>
        <v>1.0030325692918127</v>
      </c>
      <c r="S829" s="21">
        <f t="shared" si="176"/>
        <v>15.41261809344245</v>
      </c>
      <c r="T829" s="36">
        <f t="shared" si="166"/>
        <v>2.8539893194471144E-2</v>
      </c>
      <c r="U829" s="36">
        <f t="shared" si="167"/>
        <v>-3.0925000541305869E-2</v>
      </c>
      <c r="V829" s="36">
        <f t="shared" si="168"/>
        <v>5.9464893735777014E-2</v>
      </c>
      <c r="Y829" s="34"/>
      <c r="Z829" s="34"/>
    </row>
    <row r="830" spans="1:26" x14ac:dyDescent="0.2">
      <c r="A830" s="1">
        <v>1939.06</v>
      </c>
      <c r="B830" s="58">
        <v>11.43</v>
      </c>
      <c r="C830" s="4">
        <v>0.53</v>
      </c>
      <c r="D830" s="11">
        <v>0.76</v>
      </c>
      <c r="E830" s="11">
        <v>13.8</v>
      </c>
      <c r="F830" s="4">
        <f t="shared" si="173"/>
        <v>1939.4583333332712</v>
      </c>
      <c r="G830" s="21">
        <f>G825*7/12+G837*5/12</f>
        <v>2.2975000000000003</v>
      </c>
      <c r="H830" s="4">
        <f t="shared" si="169"/>
        <v>261.47284565217393</v>
      </c>
      <c r="I830" s="4">
        <f t="shared" si="170"/>
        <v>12.124287681159423</v>
      </c>
      <c r="J830" s="30">
        <f t="shared" si="174"/>
        <v>9550.7708318165987</v>
      </c>
      <c r="K830" s="4">
        <f t="shared" si="171"/>
        <v>17.385771014492757</v>
      </c>
      <c r="L830" s="30">
        <f t="shared" si="172"/>
        <v>635.04687945587193</v>
      </c>
      <c r="M830" s="14">
        <f t="shared" si="163"/>
        <v>14.833828921489786</v>
      </c>
      <c r="N830" s="6"/>
      <c r="O830" s="7">
        <f t="shared" si="164"/>
        <v>19.177986644847689</v>
      </c>
      <c r="P830" s="7"/>
      <c r="Q830" s="43">
        <f t="shared" si="165"/>
        <v>2.3225714827656528E-2</v>
      </c>
      <c r="R830" s="21">
        <f t="shared" si="175"/>
        <v>1.0030228178389522</v>
      </c>
      <c r="S830" s="21">
        <f t="shared" si="176"/>
        <v>15.459357925779061</v>
      </c>
      <c r="T830" s="36">
        <f t="shared" si="166"/>
        <v>2.0752726070569549E-2</v>
      </c>
      <c r="U830" s="36">
        <f t="shared" si="167"/>
        <v>-3.1445116215023328E-2</v>
      </c>
      <c r="V830" s="36">
        <f t="shared" si="168"/>
        <v>5.2197842285592877E-2</v>
      </c>
      <c r="Y830" s="34"/>
      <c r="Z830" s="34"/>
    </row>
    <row r="831" spans="1:26" x14ac:dyDescent="0.2">
      <c r="A831" s="1">
        <v>1939.07</v>
      </c>
      <c r="B831" s="58">
        <v>11.71</v>
      </c>
      <c r="C831" s="4">
        <v>0.54</v>
      </c>
      <c r="D831" s="11">
        <v>0.776667</v>
      </c>
      <c r="E831" s="11">
        <v>13.8</v>
      </c>
      <c r="F831" s="4">
        <f t="shared" si="173"/>
        <v>1939.5416666666044</v>
      </c>
      <c r="G831" s="21">
        <f>G825*6/12+G837*6/12</f>
        <v>2.2850000000000001</v>
      </c>
      <c r="H831" s="4">
        <f t="shared" si="169"/>
        <v>267.878129710145</v>
      </c>
      <c r="I831" s="4">
        <f t="shared" si="170"/>
        <v>12.353047826086961</v>
      </c>
      <c r="J831" s="30">
        <f t="shared" si="174"/>
        <v>9822.3369315839154</v>
      </c>
      <c r="K831" s="4">
        <f t="shared" si="171"/>
        <v>17.767045548043484</v>
      </c>
      <c r="L831" s="30">
        <f t="shared" si="172"/>
        <v>651.46754548612171</v>
      </c>
      <c r="M831" s="14">
        <f t="shared" si="163"/>
        <v>15.270952598570259</v>
      </c>
      <c r="N831" s="6"/>
      <c r="O831" s="7">
        <f t="shared" si="164"/>
        <v>19.7065031497029</v>
      </c>
      <c r="P831" s="7"/>
      <c r="Q831" s="43">
        <f t="shared" si="165"/>
        <v>2.0283560367290822E-2</v>
      </c>
      <c r="R831" s="21">
        <f t="shared" si="175"/>
        <v>1.0030130669336272</v>
      </c>
      <c r="S831" s="21">
        <f t="shared" si="176"/>
        <v>15.506088748695856</v>
      </c>
      <c r="T831" s="36">
        <f t="shared" si="166"/>
        <v>2.4962247495403656E-2</v>
      </c>
      <c r="U831" s="36">
        <f t="shared" si="167"/>
        <v>-3.0743809729687599E-2</v>
      </c>
      <c r="V831" s="36">
        <f t="shared" si="168"/>
        <v>5.5706057225091254E-2</v>
      </c>
      <c r="Y831" s="34"/>
      <c r="Z831" s="34"/>
    </row>
    <row r="832" spans="1:26" x14ac:dyDescent="0.2">
      <c r="A832" s="1">
        <v>1939.08</v>
      </c>
      <c r="B832" s="58">
        <v>11.54</v>
      </c>
      <c r="C832" s="4">
        <v>0.55000000000000004</v>
      </c>
      <c r="D832" s="11">
        <v>0.79333299999999995</v>
      </c>
      <c r="E832" s="11">
        <v>13.8</v>
      </c>
      <c r="F832" s="4">
        <f t="shared" si="173"/>
        <v>1939.6249999999377</v>
      </c>
      <c r="G832" s="21">
        <f>G825*5/12+G837*7/12</f>
        <v>2.2725</v>
      </c>
      <c r="H832" s="4">
        <f t="shared" si="169"/>
        <v>263.98920724637685</v>
      </c>
      <c r="I832" s="4">
        <f t="shared" si="170"/>
        <v>12.581807971014497</v>
      </c>
      <c r="J832" s="30">
        <f t="shared" si="174"/>
        <v>9718.1860489475639</v>
      </c>
      <c r="K832" s="4">
        <f t="shared" si="171"/>
        <v>18.148297205579713</v>
      </c>
      <c r="L832" s="30">
        <f t="shared" si="172"/>
        <v>668.0899213838577</v>
      </c>
      <c r="M832" s="14">
        <f t="shared" si="163"/>
        <v>15.120082343333989</v>
      </c>
      <c r="N832" s="6"/>
      <c r="O832" s="7">
        <f t="shared" si="164"/>
        <v>19.476322694888832</v>
      </c>
      <c r="P832" s="7"/>
      <c r="Q832" s="43">
        <f t="shared" si="165"/>
        <v>2.1061966700567147E-2</v>
      </c>
      <c r="R832" s="21">
        <f t="shared" si="175"/>
        <v>1.0030033165763537</v>
      </c>
      <c r="S832" s="21">
        <f t="shared" si="176"/>
        <v>15.552809631974441</v>
      </c>
      <c r="T832" s="36">
        <f t="shared" si="166"/>
        <v>2.9826313231360535E-2</v>
      </c>
      <c r="U832" s="36">
        <f t="shared" si="167"/>
        <v>-3.126371444582321E-2</v>
      </c>
      <c r="V832" s="36">
        <f t="shared" si="168"/>
        <v>6.1090027677183745E-2</v>
      </c>
      <c r="Y832" s="34"/>
      <c r="Z832" s="34"/>
    </row>
    <row r="833" spans="1:26" x14ac:dyDescent="0.2">
      <c r="A833" s="1">
        <v>1939.09</v>
      </c>
      <c r="B833" s="58">
        <v>12.77</v>
      </c>
      <c r="C833" s="4">
        <v>0.56000000000000005</v>
      </c>
      <c r="D833" s="11">
        <v>0.81</v>
      </c>
      <c r="E833" s="11">
        <v>14.1</v>
      </c>
      <c r="F833" s="4">
        <f t="shared" si="173"/>
        <v>1939.708333333271</v>
      </c>
      <c r="G833" s="21">
        <f>G825*4/12+G837*8/12</f>
        <v>2.2599999999999998</v>
      </c>
      <c r="H833" s="4">
        <f t="shared" si="169"/>
        <v>285.9112432624114</v>
      </c>
      <c r="I833" s="4">
        <f t="shared" si="170"/>
        <v>12.538002836879437</v>
      </c>
      <c r="J833" s="30">
        <f t="shared" si="174"/>
        <v>10563.661187588996</v>
      </c>
      <c r="K833" s="4">
        <f t="shared" si="171"/>
        <v>18.135325531914901</v>
      </c>
      <c r="L833" s="30">
        <f t="shared" si="172"/>
        <v>670.05211918144778</v>
      </c>
      <c r="M833" s="14">
        <f t="shared" ref="M833:M896" si="177">H833/AVERAGE(K713:K832)</f>
        <v>16.452835577060966</v>
      </c>
      <c r="N833" s="6"/>
      <c r="O833" s="7">
        <f t="shared" ref="O833:O896" si="178">J833/AVERAGE(L713:L832)</f>
        <v>21.145000339724831</v>
      </c>
      <c r="P833" s="7"/>
      <c r="Q833" s="43">
        <f t="shared" ref="Q833:Q896" si="179">1/M833-(G833/100-(((E833/E713)^(1/10))-1))</f>
        <v>1.7934373511527414E-2</v>
      </c>
      <c r="R833" s="21">
        <f t="shared" si="175"/>
        <v>1.0029935667676464</v>
      </c>
      <c r="S833" s="21">
        <f t="shared" si="176"/>
        <v>15.267614969696748</v>
      </c>
      <c r="T833" s="36">
        <f t="shared" si="166"/>
        <v>2.2741005106948764E-2</v>
      </c>
      <c r="U833" s="36">
        <f t="shared" si="167"/>
        <v>-2.9696109196251541E-2</v>
      </c>
      <c r="V833" s="36">
        <f t="shared" si="168"/>
        <v>5.2437114303200305E-2</v>
      </c>
      <c r="Y833" s="34"/>
      <c r="Z833" s="34"/>
    </row>
    <row r="834" spans="1:26" x14ac:dyDescent="0.2">
      <c r="A834" s="1">
        <v>1939.1</v>
      </c>
      <c r="B834" s="58">
        <v>12.9</v>
      </c>
      <c r="C834" s="4">
        <v>0.57999999999999996</v>
      </c>
      <c r="D834" s="11">
        <v>0.84</v>
      </c>
      <c r="E834" s="11">
        <v>14</v>
      </c>
      <c r="F834" s="4">
        <f t="shared" si="173"/>
        <v>1939.7916666666042</v>
      </c>
      <c r="G834" s="21">
        <f>G825*3/12+G837*9/12</f>
        <v>2.2475000000000001</v>
      </c>
      <c r="H834" s="4">
        <f t="shared" si="169"/>
        <v>290.88486428571434</v>
      </c>
      <c r="I834" s="4">
        <f t="shared" si="170"/>
        <v>13.078544285714289</v>
      </c>
      <c r="J834" s="30">
        <f t="shared" si="174"/>
        <v>10787.69140010015</v>
      </c>
      <c r="K834" s="4">
        <f t="shared" si="171"/>
        <v>18.941340000000004</v>
      </c>
      <c r="L834" s="30">
        <f t="shared" si="172"/>
        <v>702.45432372745154</v>
      </c>
      <c r="M834" s="14">
        <f t="shared" si="177"/>
        <v>16.821204806265637</v>
      </c>
      <c r="N834" s="6"/>
      <c r="O834" s="7">
        <f t="shared" si="178"/>
        <v>21.569692820968037</v>
      </c>
      <c r="P834" s="7"/>
      <c r="Q834" s="43">
        <f t="shared" si="179"/>
        <v>1.6031261671560368E-2</v>
      </c>
      <c r="R834" s="21">
        <f t="shared" si="175"/>
        <v>1.0029838175080226</v>
      </c>
      <c r="S834" s="21">
        <f t="shared" si="176"/>
        <v>15.422700448737618</v>
      </c>
      <c r="T834" s="36">
        <f t="shared" ref="T834:T897" si="180">(($J954/$J834)^(1/10)-1)</f>
        <v>2.4637494911377233E-2</v>
      </c>
      <c r="U834" s="36">
        <f t="shared" ref="U834:U897" si="181">(($S954/$S834)^(1/10)-1)</f>
        <v>-2.9681368728167845E-2</v>
      </c>
      <c r="V834" s="36">
        <f t="shared" ref="V834:V897" si="182">T834-U834</f>
        <v>5.4318863639545079E-2</v>
      </c>
      <c r="Y834" s="34"/>
      <c r="Z834" s="34"/>
    </row>
    <row r="835" spans="1:26" x14ac:dyDescent="0.2">
      <c r="A835" s="1">
        <v>1939.11</v>
      </c>
      <c r="B835" s="58">
        <v>12.67</v>
      </c>
      <c r="C835" s="4">
        <v>0.6</v>
      </c>
      <c r="D835" s="11">
        <v>0.87</v>
      </c>
      <c r="E835" s="11">
        <v>14</v>
      </c>
      <c r="F835" s="4">
        <f t="shared" si="173"/>
        <v>1939.8749999999375</v>
      </c>
      <c r="G835" s="21">
        <f>G825*2/12+G837*10/12</f>
        <v>2.2350000000000003</v>
      </c>
      <c r="H835" s="4">
        <f t="shared" si="169"/>
        <v>285.69854500000008</v>
      </c>
      <c r="I835" s="4">
        <f t="shared" si="170"/>
        <v>13.529528571428575</v>
      </c>
      <c r="J835" s="30">
        <f t="shared" si="174"/>
        <v>10637.165473587125</v>
      </c>
      <c r="K835" s="4">
        <f t="shared" si="171"/>
        <v>19.617816428571434</v>
      </c>
      <c r="L835" s="30">
        <f t="shared" si="172"/>
        <v>730.41309881774259</v>
      </c>
      <c r="M835" s="14">
        <f t="shared" si="177"/>
        <v>16.599238509946648</v>
      </c>
      <c r="N835" s="6"/>
      <c r="O835" s="7">
        <f t="shared" si="178"/>
        <v>21.237270183870713</v>
      </c>
      <c r="P835" s="7"/>
      <c r="Q835" s="43">
        <f t="shared" si="179"/>
        <v>1.6951215255656592E-2</v>
      </c>
      <c r="R835" s="21">
        <f t="shared" si="175"/>
        <v>1.0029740687979982</v>
      </c>
      <c r="S835" s="21">
        <f t="shared" si="176"/>
        <v>15.46871897235755</v>
      </c>
      <c r="T835" s="36">
        <f t="shared" si="180"/>
        <v>2.7644050803828035E-2</v>
      </c>
      <c r="U835" s="36">
        <f t="shared" si="181"/>
        <v>-3.0198812680253595E-2</v>
      </c>
      <c r="V835" s="36">
        <f t="shared" si="182"/>
        <v>5.784286348408163E-2</v>
      </c>
      <c r="Y835" s="34"/>
      <c r="Z835" s="34"/>
    </row>
    <row r="836" spans="1:26" x14ac:dyDescent="0.2">
      <c r="A836" s="1">
        <v>1939.12</v>
      </c>
      <c r="B836" s="58">
        <v>12.37</v>
      </c>
      <c r="C836" s="4">
        <v>0.62</v>
      </c>
      <c r="D836" s="11">
        <v>0.9</v>
      </c>
      <c r="E836" s="11">
        <v>14</v>
      </c>
      <c r="F836" s="4">
        <f t="shared" si="173"/>
        <v>1939.9583333332707</v>
      </c>
      <c r="G836" s="21">
        <f>G825*1/12+G837*11/12</f>
        <v>2.2225000000000001</v>
      </c>
      <c r="H836" s="4">
        <f t="shared" si="169"/>
        <v>278.93378071428577</v>
      </c>
      <c r="I836" s="4">
        <f t="shared" si="170"/>
        <v>13.980512857142861</v>
      </c>
      <c r="J836" s="30">
        <f t="shared" si="174"/>
        <v>10428.675910897768</v>
      </c>
      <c r="K836" s="4">
        <f t="shared" si="171"/>
        <v>20.294292857142864</v>
      </c>
      <c r="L836" s="30">
        <f t="shared" si="172"/>
        <v>758.7557251259492</v>
      </c>
      <c r="M836" s="14">
        <f t="shared" si="177"/>
        <v>16.280412901283842</v>
      </c>
      <c r="N836" s="6"/>
      <c r="O836" s="7">
        <f t="shared" si="178"/>
        <v>20.784015129907651</v>
      </c>
      <c r="P836" s="7"/>
      <c r="Q836" s="43">
        <f t="shared" si="179"/>
        <v>1.8823727111642048E-2</v>
      </c>
      <c r="R836" s="21">
        <f t="shared" si="175"/>
        <v>1.0029643206380907</v>
      </c>
      <c r="S836" s="21">
        <f t="shared" si="176"/>
        <v>15.514724006798241</v>
      </c>
      <c r="T836" s="36">
        <f t="shared" si="180"/>
        <v>3.3859704471031149E-2</v>
      </c>
      <c r="U836" s="36">
        <f t="shared" si="181"/>
        <v>-2.948810779112232E-2</v>
      </c>
      <c r="V836" s="36">
        <f t="shared" si="182"/>
        <v>6.3347812262153469E-2</v>
      </c>
      <c r="Y836" s="34"/>
      <c r="Z836" s="34"/>
    </row>
    <row r="837" spans="1:26" x14ac:dyDescent="0.2">
      <c r="A837" s="1">
        <v>1940.01</v>
      </c>
      <c r="B837" s="58">
        <v>12.3</v>
      </c>
      <c r="C837" s="4">
        <v>0.62333300000000003</v>
      </c>
      <c r="D837" s="11">
        <v>0.93</v>
      </c>
      <c r="E837" s="11">
        <v>13.9</v>
      </c>
      <c r="F837" s="4">
        <f t="shared" si="173"/>
        <v>1940.041666666604</v>
      </c>
      <c r="G837" s="21">
        <v>2.21</v>
      </c>
      <c r="H837" s="4">
        <f t="shared" si="169"/>
        <v>279.35069784172669</v>
      </c>
      <c r="I837" s="4">
        <f t="shared" si="170"/>
        <v>14.156789312014393</v>
      </c>
      <c r="J837" s="30">
        <f t="shared" si="174"/>
        <v>10488.370870996539</v>
      </c>
      <c r="K837" s="4">
        <f t="shared" si="171"/>
        <v>21.121638129496407</v>
      </c>
      <c r="L837" s="30">
        <f t="shared" si="172"/>
        <v>793.02316341681149</v>
      </c>
      <c r="M837" s="14">
        <f t="shared" si="177"/>
        <v>16.378480342613674</v>
      </c>
      <c r="N837" s="6"/>
      <c r="O837" s="7">
        <f t="shared" si="178"/>
        <v>20.860773184593924</v>
      </c>
      <c r="P837" s="7"/>
      <c r="Q837" s="43">
        <f t="shared" si="179"/>
        <v>1.8449926158429511E-2</v>
      </c>
      <c r="R837" s="21">
        <f t="shared" si="175"/>
        <v>1.0037715554144664</v>
      </c>
      <c r="S837" s="21">
        <f t="shared" si="176"/>
        <v>15.672662210584335</v>
      </c>
      <c r="T837" s="36">
        <f t="shared" si="180"/>
        <v>3.6400696189156312E-2</v>
      </c>
      <c r="U837" s="36">
        <f t="shared" si="181"/>
        <v>-2.9878658206996644E-2</v>
      </c>
      <c r="V837" s="36">
        <f t="shared" si="182"/>
        <v>6.6279354396152956E-2</v>
      </c>
      <c r="Y837" s="34"/>
      <c r="Z837" s="34"/>
    </row>
    <row r="838" spans="1:26" x14ac:dyDescent="0.2">
      <c r="A838" s="1">
        <v>1940.02</v>
      </c>
      <c r="B838" s="58">
        <v>12.22</v>
      </c>
      <c r="C838" s="4">
        <v>0.62666699999999997</v>
      </c>
      <c r="D838" s="11">
        <v>0.96</v>
      </c>
      <c r="E838" s="11">
        <v>14</v>
      </c>
      <c r="F838" s="4">
        <f t="shared" si="173"/>
        <v>1940.1249999999372</v>
      </c>
      <c r="G838" s="21">
        <f>G837*11/12+G849*1/12</f>
        <v>2.1883333333333335</v>
      </c>
      <c r="H838" s="4">
        <f t="shared" si="169"/>
        <v>275.55139857142865</v>
      </c>
      <c r="I838" s="4">
        <f t="shared" si="170"/>
        <v>14.130848468785716</v>
      </c>
      <c r="J838" s="30">
        <f t="shared" si="174"/>
        <v>10389.93667440888</v>
      </c>
      <c r="K838" s="4">
        <f t="shared" si="171"/>
        <v>21.64724571428572</v>
      </c>
      <c r="L838" s="30">
        <f t="shared" si="172"/>
        <v>816.23070437254705</v>
      </c>
      <c r="M838" s="14">
        <f t="shared" si="177"/>
        <v>16.216119847731061</v>
      </c>
      <c r="N838" s="6"/>
      <c r="O838" s="7">
        <f t="shared" si="178"/>
        <v>20.606533623194959</v>
      </c>
      <c r="P838" s="7"/>
      <c r="Q838" s="43">
        <f t="shared" si="179"/>
        <v>2.0555367211535169E-2</v>
      </c>
      <c r="R838" s="21">
        <f t="shared" si="175"/>
        <v>1.0037555134840215</v>
      </c>
      <c r="S838" s="21">
        <f t="shared" si="176"/>
        <v>15.619402720856597</v>
      </c>
      <c r="T838" s="36">
        <f t="shared" si="180"/>
        <v>3.9971189749723024E-2</v>
      </c>
      <c r="U838" s="36">
        <f t="shared" si="181"/>
        <v>-2.9539517735034382E-2</v>
      </c>
      <c r="V838" s="36">
        <f t="shared" si="182"/>
        <v>6.9510707484757406E-2</v>
      </c>
      <c r="Y838" s="34"/>
      <c r="Z838" s="34"/>
    </row>
    <row r="839" spans="1:26" x14ac:dyDescent="0.2">
      <c r="A839" s="1">
        <v>1940.03</v>
      </c>
      <c r="B839" s="58">
        <v>12.15</v>
      </c>
      <c r="C839" s="4">
        <v>0.63</v>
      </c>
      <c r="D839" s="11">
        <v>0.99</v>
      </c>
      <c r="E839" s="11">
        <v>14</v>
      </c>
      <c r="F839" s="4">
        <f t="shared" si="173"/>
        <v>1940.2083333332705</v>
      </c>
      <c r="G839" s="21">
        <f>G837*10/12+G849*2/12</f>
        <v>2.166666666666667</v>
      </c>
      <c r="H839" s="4">
        <f t="shared" si="169"/>
        <v>273.97295357142866</v>
      </c>
      <c r="I839" s="4">
        <f t="shared" si="170"/>
        <v>14.206005000000003</v>
      </c>
      <c r="J839" s="30">
        <f t="shared" si="174"/>
        <v>10375.057468860423</v>
      </c>
      <c r="K839" s="4">
        <f t="shared" si="171"/>
        <v>22.32372214285715</v>
      </c>
      <c r="L839" s="30">
        <f t="shared" si="172"/>
        <v>845.37505301825672</v>
      </c>
      <c r="M839" s="14">
        <f t="shared" si="177"/>
        <v>16.172906305307905</v>
      </c>
      <c r="N839" s="6"/>
      <c r="O839" s="7">
        <f t="shared" si="178"/>
        <v>20.505754657089863</v>
      </c>
      <c r="P839" s="7"/>
      <c r="Q839" s="43">
        <f t="shared" si="179"/>
        <v>2.151560517606961E-2</v>
      </c>
      <c r="R839" s="21">
        <f t="shared" si="175"/>
        <v>1.0037394744304893</v>
      </c>
      <c r="S839" s="21">
        <f t="shared" si="176"/>
        <v>15.678061598387135</v>
      </c>
      <c r="T839" s="36">
        <f t="shared" si="180"/>
        <v>4.1104603425521802E-2</v>
      </c>
      <c r="U839" s="36">
        <f t="shared" si="181"/>
        <v>-3.0304361536501623E-2</v>
      </c>
      <c r="V839" s="36">
        <f t="shared" si="182"/>
        <v>7.1408964962023425E-2</v>
      </c>
      <c r="Y839" s="34"/>
      <c r="Z839" s="34"/>
    </row>
    <row r="840" spans="1:26" x14ac:dyDescent="0.2">
      <c r="A840" s="1">
        <v>1940.04</v>
      </c>
      <c r="B840" s="58">
        <v>12.27</v>
      </c>
      <c r="C840" s="4">
        <v>0.63666699999999998</v>
      </c>
      <c r="D840" s="11">
        <v>1.00667</v>
      </c>
      <c r="E840" s="11">
        <v>14</v>
      </c>
      <c r="F840" s="4">
        <f t="shared" si="173"/>
        <v>1940.2916666666038</v>
      </c>
      <c r="G840" s="21">
        <f>G837*9/12+G849*3/12</f>
        <v>2.145</v>
      </c>
      <c r="H840" s="4">
        <f t="shared" si="169"/>
        <v>276.67885928571434</v>
      </c>
      <c r="I840" s="4">
        <f t="shared" si="170"/>
        <v>14.35634061164286</v>
      </c>
      <c r="J840" s="30">
        <f t="shared" si="174"/>
        <v>10522.832087987212</v>
      </c>
      <c r="K840" s="4">
        <f t="shared" si="171"/>
        <v>22.699617545000002</v>
      </c>
      <c r="L840" s="30">
        <f t="shared" si="172"/>
        <v>863.32676267433465</v>
      </c>
      <c r="M840" s="14">
        <f t="shared" si="177"/>
        <v>16.370988707128788</v>
      </c>
      <c r="N840" s="6"/>
      <c r="O840" s="7">
        <f t="shared" si="178"/>
        <v>20.710720299995685</v>
      </c>
      <c r="P840" s="7"/>
      <c r="Q840" s="43">
        <f t="shared" si="179"/>
        <v>2.0405333024727475E-2</v>
      </c>
      <c r="R840" s="21">
        <f t="shared" si="175"/>
        <v>1.0037234382585667</v>
      </c>
      <c r="S840" s="21">
        <f t="shared" si="176"/>
        <v>15.73668930885394</v>
      </c>
      <c r="T840" s="36">
        <f t="shared" si="180"/>
        <v>4.3105931374411321E-2</v>
      </c>
      <c r="U840" s="36">
        <f t="shared" si="181"/>
        <v>-3.0653668957569047E-2</v>
      </c>
      <c r="V840" s="36">
        <f t="shared" si="182"/>
        <v>7.3759600331980368E-2</v>
      </c>
      <c r="Y840" s="34"/>
      <c r="Z840" s="34"/>
    </row>
    <row r="841" spans="1:26" x14ac:dyDescent="0.2">
      <c r="A841" s="1">
        <v>1940.05</v>
      </c>
      <c r="B841" s="58">
        <v>10.58</v>
      </c>
      <c r="C841" s="4">
        <v>0.64333300000000004</v>
      </c>
      <c r="D841" s="11">
        <v>1.0233300000000001</v>
      </c>
      <c r="E841" s="11">
        <v>14</v>
      </c>
      <c r="F841" s="4">
        <f t="shared" si="173"/>
        <v>1940.374999999937</v>
      </c>
      <c r="G841" s="21">
        <f>G837*8/12+G849*4/12</f>
        <v>2.1233333333333335</v>
      </c>
      <c r="H841" s="4">
        <f t="shared" si="169"/>
        <v>238.5706871428572</v>
      </c>
      <c r="I841" s="4">
        <f t="shared" si="170"/>
        <v>14.506653674071433</v>
      </c>
      <c r="J841" s="30">
        <f t="shared" si="174"/>
        <v>9119.454272117071</v>
      </c>
      <c r="K841" s="4">
        <f t="shared" si="171"/>
        <v>23.075287455000005</v>
      </c>
      <c r="L841" s="30">
        <f t="shared" si="172"/>
        <v>882.06154445043114</v>
      </c>
      <c r="M841" s="14">
        <f t="shared" si="177"/>
        <v>14.138747694800735</v>
      </c>
      <c r="N841" s="6"/>
      <c r="O841" s="7">
        <f t="shared" si="178"/>
        <v>17.861798289357697</v>
      </c>
      <c r="P841" s="7"/>
      <c r="Q841" s="43">
        <f t="shared" si="179"/>
        <v>3.0844754648737358E-2</v>
      </c>
      <c r="R841" s="21">
        <f t="shared" si="175"/>
        <v>1.0037074049729597</v>
      </c>
      <c r="S841" s="21">
        <f t="shared" si="176"/>
        <v>15.795283899889702</v>
      </c>
      <c r="T841" s="36">
        <f t="shared" si="180"/>
        <v>6.1770599522880998E-2</v>
      </c>
      <c r="U841" s="36">
        <f t="shared" si="181"/>
        <v>-3.1409081926938143E-2</v>
      </c>
      <c r="V841" s="36">
        <f t="shared" si="182"/>
        <v>9.3179681449819141E-2</v>
      </c>
      <c r="Y841" s="34"/>
      <c r="Z841" s="34"/>
    </row>
    <row r="842" spans="1:26" x14ac:dyDescent="0.2">
      <c r="A842" s="1">
        <v>1940.06</v>
      </c>
      <c r="B842" s="58">
        <v>9.67</v>
      </c>
      <c r="C842" s="4">
        <v>0.65</v>
      </c>
      <c r="D842" s="11">
        <v>1.04</v>
      </c>
      <c r="E842" s="11">
        <v>14.1</v>
      </c>
      <c r="F842" s="4">
        <f t="shared" si="173"/>
        <v>1940.4583333332703</v>
      </c>
      <c r="G842" s="21">
        <f>G837*7/12+G849*5/12</f>
        <v>2.1016666666666666</v>
      </c>
      <c r="H842" s="4">
        <f t="shared" ref="H842:H905" si="183">B842*$E$1858/E842</f>
        <v>216.5044418439717</v>
      </c>
      <c r="I842" s="4">
        <f t="shared" ref="I842:I905" si="184">C842*$E$1858/E842</f>
        <v>14.553039007092202</v>
      </c>
      <c r="J842" s="30">
        <f t="shared" si="174"/>
        <v>8322.3216929813025</v>
      </c>
      <c r="K842" s="4">
        <f t="shared" ref="K842:K905" si="185">D842*$E$1858/E842</f>
        <v>23.284862411347525</v>
      </c>
      <c r="L842" s="30">
        <f t="shared" ref="L842:L905" si="186">K842*(J842/H842)</f>
        <v>895.05838269912658</v>
      </c>
      <c r="M842" s="14">
        <f t="shared" si="177"/>
        <v>12.843765598268813</v>
      </c>
      <c r="N842" s="6"/>
      <c r="O842" s="7">
        <f t="shared" si="178"/>
        <v>16.212647751148282</v>
      </c>
      <c r="P842" s="7"/>
      <c r="Q842" s="43">
        <f t="shared" si="179"/>
        <v>3.947430057129106E-2</v>
      </c>
      <c r="R842" s="21">
        <f t="shared" si="175"/>
        <v>1.0036913745783809</v>
      </c>
      <c r="S842" s="21">
        <f t="shared" si="176"/>
        <v>15.741404808196632</v>
      </c>
      <c r="T842" s="36">
        <f t="shared" si="180"/>
        <v>7.3376956935260695E-2</v>
      </c>
      <c r="U842" s="36">
        <f t="shared" si="181"/>
        <v>-3.1469676625855425E-2</v>
      </c>
      <c r="V842" s="36">
        <f t="shared" si="182"/>
        <v>0.10484663356111612</v>
      </c>
      <c r="Y842" s="34"/>
      <c r="Z842" s="34"/>
    </row>
    <row r="843" spans="1:26" x14ac:dyDescent="0.2">
      <c r="A843" s="1">
        <v>1940.07</v>
      </c>
      <c r="B843" s="58">
        <v>9.99</v>
      </c>
      <c r="C843" s="4">
        <v>0.656667</v>
      </c>
      <c r="D843" s="11">
        <v>1.0533300000000001</v>
      </c>
      <c r="E843" s="11">
        <v>14</v>
      </c>
      <c r="F843" s="4">
        <f t="shared" ref="F843:F906" si="187">F842+1/12</f>
        <v>1940.5416666666035</v>
      </c>
      <c r="G843" s="21">
        <f>G837*6/12+G849*6/12</f>
        <v>2.08</v>
      </c>
      <c r="H843" s="4">
        <f t="shared" si="183"/>
        <v>225.26665071428579</v>
      </c>
      <c r="I843" s="4">
        <f t="shared" si="184"/>
        <v>14.807324897357146</v>
      </c>
      <c r="J843" s="30">
        <f t="shared" ref="J843:J906" si="188">J842*((H843+(I843/12))/H842)</f>
        <v>8706.5687643977853</v>
      </c>
      <c r="K843" s="4">
        <f t="shared" si="185"/>
        <v>23.751763883571439</v>
      </c>
      <c r="L843" s="30">
        <f t="shared" si="186"/>
        <v>918.00701467498698</v>
      </c>
      <c r="M843" s="14">
        <f t="shared" si="177"/>
        <v>13.369884763210061</v>
      </c>
      <c r="N843" s="6"/>
      <c r="O843" s="7">
        <f t="shared" si="178"/>
        <v>16.862230313337204</v>
      </c>
      <c r="P843" s="7"/>
      <c r="Q843" s="43">
        <f t="shared" si="179"/>
        <v>3.710469109993482E-2</v>
      </c>
      <c r="R843" s="21">
        <f t="shared" ref="R843:R906" si="189">((G843/G844+G843/1200+((1+G844/1200)^(-119))*(1-G843/G844)))</f>
        <v>1.0036753470795532</v>
      </c>
      <c r="S843" s="21">
        <f t="shared" ref="S843:S906" si="190">S842*R842*E842/E843</f>
        <v>15.912365888517423</v>
      </c>
      <c r="T843" s="36">
        <f t="shared" si="180"/>
        <v>5.9825000658282557E-2</v>
      </c>
      <c r="U843" s="36">
        <f t="shared" si="181"/>
        <v>-3.3708372905429163E-2</v>
      </c>
      <c r="V843" s="36">
        <f t="shared" si="182"/>
        <v>9.3533373563711719E-2</v>
      </c>
      <c r="Y843" s="34"/>
      <c r="Z843" s="34"/>
    </row>
    <row r="844" spans="1:26" x14ac:dyDescent="0.2">
      <c r="A844" s="1">
        <v>1940.08</v>
      </c>
      <c r="B844" s="58">
        <v>10.199999999999999</v>
      </c>
      <c r="C844" s="4">
        <v>0.66333299999999995</v>
      </c>
      <c r="D844" s="11">
        <v>1.06667</v>
      </c>
      <c r="E844" s="11">
        <v>14</v>
      </c>
      <c r="F844" s="4">
        <f t="shared" si="187"/>
        <v>1940.6249999999368</v>
      </c>
      <c r="G844" s="21">
        <f>G837*5/12+G849*7/12</f>
        <v>2.0583333333333336</v>
      </c>
      <c r="H844" s="4">
        <f t="shared" si="183"/>
        <v>230.00198571428578</v>
      </c>
      <c r="I844" s="4">
        <f t="shared" si="184"/>
        <v>14.957637959785716</v>
      </c>
      <c r="J844" s="30">
        <f t="shared" si="188"/>
        <v>8937.765858696057</v>
      </c>
      <c r="K844" s="4">
        <f t="shared" si="185"/>
        <v>24.052570402142862</v>
      </c>
      <c r="L844" s="30">
        <f t="shared" si="186"/>
        <v>934.67124593091398</v>
      </c>
      <c r="M844" s="14">
        <f t="shared" si="177"/>
        <v>13.649399392391642</v>
      </c>
      <c r="N844" s="6"/>
      <c r="O844" s="7">
        <f t="shared" si="178"/>
        <v>17.199450235230664</v>
      </c>
      <c r="P844" s="7"/>
      <c r="Q844" s="43">
        <f t="shared" si="179"/>
        <v>3.6383899673061999E-2</v>
      </c>
      <c r="R844" s="21">
        <f t="shared" si="189"/>
        <v>1.0036593224812065</v>
      </c>
      <c r="S844" s="21">
        <f t="shared" si="190"/>
        <v>15.970849356014567</v>
      </c>
      <c r="T844" s="36">
        <f t="shared" si="180"/>
        <v>6.3007997970177199E-2</v>
      </c>
      <c r="U844" s="36">
        <f t="shared" si="181"/>
        <v>-3.4840854558174206E-2</v>
      </c>
      <c r="V844" s="36">
        <f t="shared" si="182"/>
        <v>9.7848852528351404E-2</v>
      </c>
      <c r="Y844" s="34"/>
      <c r="Z844" s="34"/>
    </row>
    <row r="845" spans="1:26" x14ac:dyDescent="0.2">
      <c r="A845" s="1">
        <v>1940.09</v>
      </c>
      <c r="B845" s="58">
        <v>10.63</v>
      </c>
      <c r="C845" s="4">
        <v>0.67</v>
      </c>
      <c r="D845" s="11">
        <v>1.08</v>
      </c>
      <c r="E845" s="11">
        <v>14</v>
      </c>
      <c r="F845" s="4">
        <f t="shared" si="187"/>
        <v>1940.70833333327</v>
      </c>
      <c r="G845" s="21">
        <f>G837*4/12+G849*8/12</f>
        <v>2.0366666666666666</v>
      </c>
      <c r="H845" s="4">
        <f t="shared" si="183"/>
        <v>239.69814785714294</v>
      </c>
      <c r="I845" s="4">
        <f t="shared" si="184"/>
        <v>15.107973571428575</v>
      </c>
      <c r="J845" s="30">
        <f t="shared" si="188"/>
        <v>9363.478072390486</v>
      </c>
      <c r="K845" s="4">
        <f t="shared" si="185"/>
        <v>24.353151428571437</v>
      </c>
      <c r="L845" s="30">
        <f t="shared" si="186"/>
        <v>951.32232532283388</v>
      </c>
      <c r="M845" s="14">
        <f t="shared" si="177"/>
        <v>14.214842598620644</v>
      </c>
      <c r="N845" s="6"/>
      <c r="O845" s="7">
        <f t="shared" si="178"/>
        <v>17.894527295628102</v>
      </c>
      <c r="P845" s="7"/>
      <c r="Q845" s="43">
        <f t="shared" si="179"/>
        <v>3.3092066814589129E-2</v>
      </c>
      <c r="R845" s="21">
        <f t="shared" si="189"/>
        <v>1.0036433007880792</v>
      </c>
      <c r="S845" s="21">
        <f t="shared" si="190"/>
        <v>16.029291844106993</v>
      </c>
      <c r="T845" s="36">
        <f t="shared" si="180"/>
        <v>6.1925878084512886E-2</v>
      </c>
      <c r="U845" s="36">
        <f t="shared" si="181"/>
        <v>-3.5567719186045399E-2</v>
      </c>
      <c r="V845" s="36">
        <f t="shared" si="182"/>
        <v>9.7493597270558285E-2</v>
      </c>
      <c r="Y845" s="34"/>
      <c r="Z845" s="34"/>
    </row>
    <row r="846" spans="1:26" x14ac:dyDescent="0.2">
      <c r="A846" s="1">
        <v>1940.1</v>
      </c>
      <c r="B846" s="58">
        <v>10.73</v>
      </c>
      <c r="C846" s="4">
        <v>0.67</v>
      </c>
      <c r="D846" s="11">
        <v>1.07</v>
      </c>
      <c r="E846" s="11">
        <v>14</v>
      </c>
      <c r="F846" s="4">
        <f t="shared" si="187"/>
        <v>1940.7916666666033</v>
      </c>
      <c r="G846" s="21">
        <f>G837*3/12+G849*9/12</f>
        <v>2.0150000000000001</v>
      </c>
      <c r="H846" s="4">
        <f t="shared" si="183"/>
        <v>241.95306928571435</v>
      </c>
      <c r="I846" s="4">
        <f t="shared" si="184"/>
        <v>15.107973571428575</v>
      </c>
      <c r="J846" s="30">
        <f t="shared" si="188"/>
        <v>9500.7444881585179</v>
      </c>
      <c r="K846" s="4">
        <f t="shared" si="185"/>
        <v>24.127659285714291</v>
      </c>
      <c r="L846" s="30">
        <f t="shared" si="186"/>
        <v>947.4181362842138</v>
      </c>
      <c r="M846" s="14">
        <f t="shared" si="177"/>
        <v>14.328290323104957</v>
      </c>
      <c r="N846" s="6"/>
      <c r="O846" s="7">
        <f t="shared" si="178"/>
        <v>18.021167440415706</v>
      </c>
      <c r="P846" s="7"/>
      <c r="Q846" s="43">
        <f t="shared" si="179"/>
        <v>3.3345933452265039E-2</v>
      </c>
      <c r="R846" s="21">
        <f t="shared" si="189"/>
        <v>1.0036272820049184</v>
      </c>
      <c r="S846" s="21">
        <f t="shared" si="190"/>
        <v>16.087691375714979</v>
      </c>
      <c r="T846" s="36">
        <f t="shared" si="180"/>
        <v>6.4436129950412369E-2</v>
      </c>
      <c r="U846" s="36">
        <f t="shared" si="181"/>
        <v>-3.6681501835572172E-2</v>
      </c>
      <c r="V846" s="36">
        <f t="shared" si="182"/>
        <v>0.10111763178598454</v>
      </c>
      <c r="Y846" s="34"/>
      <c r="Z846" s="34"/>
    </row>
    <row r="847" spans="1:26" x14ac:dyDescent="0.2">
      <c r="A847" s="1">
        <v>1940.11</v>
      </c>
      <c r="B847" s="58">
        <v>10.98</v>
      </c>
      <c r="C847" s="4">
        <v>0.67</v>
      </c>
      <c r="D847" s="11">
        <v>1.06</v>
      </c>
      <c r="E847" s="11">
        <v>14</v>
      </c>
      <c r="F847" s="4">
        <f t="shared" si="187"/>
        <v>1940.8749999999366</v>
      </c>
      <c r="G847" s="21">
        <f>G837*2/12+G849*10/12</f>
        <v>1.9933333333333334</v>
      </c>
      <c r="H847" s="4">
        <f t="shared" si="183"/>
        <v>247.59037285714294</v>
      </c>
      <c r="I847" s="4">
        <f t="shared" si="184"/>
        <v>15.107973571428575</v>
      </c>
      <c r="J847" s="30">
        <f t="shared" si="188"/>
        <v>9771.5407934671694</v>
      </c>
      <c r="K847" s="4">
        <f t="shared" si="185"/>
        <v>23.902167142857149</v>
      </c>
      <c r="L847" s="30">
        <f t="shared" si="186"/>
        <v>943.33636075366098</v>
      </c>
      <c r="M847" s="14">
        <f t="shared" si="177"/>
        <v>14.636689248763609</v>
      </c>
      <c r="N847" s="6"/>
      <c r="O847" s="7">
        <f t="shared" si="178"/>
        <v>18.393381330164484</v>
      </c>
      <c r="P847" s="7"/>
      <c r="Q847" s="43">
        <f t="shared" si="179"/>
        <v>3.2690244174055832E-2</v>
      </c>
      <c r="R847" s="21">
        <f t="shared" si="189"/>
        <v>1.0036112661364796</v>
      </c>
      <c r="S847" s="21">
        <f t="shared" si="190"/>
        <v>16.14604596914279</v>
      </c>
      <c r="T847" s="36">
        <f t="shared" si="180"/>
        <v>6.1437338019165066E-2</v>
      </c>
      <c r="U847" s="36">
        <f t="shared" si="181"/>
        <v>-3.7395403887164891E-2</v>
      </c>
      <c r="V847" s="36">
        <f t="shared" si="182"/>
        <v>9.8832741906329957E-2</v>
      </c>
      <c r="Y847" s="34"/>
      <c r="Z847" s="34"/>
    </row>
    <row r="848" spans="1:26" x14ac:dyDescent="0.2">
      <c r="A848" s="1">
        <v>1940.12</v>
      </c>
      <c r="B848" s="58">
        <v>10.53</v>
      </c>
      <c r="C848" s="4">
        <v>0.67</v>
      </c>
      <c r="D848" s="11">
        <v>1.05</v>
      </c>
      <c r="E848" s="11">
        <v>14.1</v>
      </c>
      <c r="F848" s="4">
        <f t="shared" si="187"/>
        <v>1940.9583333332698</v>
      </c>
      <c r="G848" s="21">
        <f>G837*1/12+G849*11/12</f>
        <v>1.9716666666666665</v>
      </c>
      <c r="H848" s="4">
        <f t="shared" si="183"/>
        <v>235.75923191489366</v>
      </c>
      <c r="I848" s="4">
        <f t="shared" si="184"/>
        <v>15.000824822695039</v>
      </c>
      <c r="J848" s="30">
        <f t="shared" si="188"/>
        <v>9353.9422515027763</v>
      </c>
      <c r="K848" s="4">
        <f t="shared" si="185"/>
        <v>23.508755319148943</v>
      </c>
      <c r="L848" s="30">
        <f t="shared" si="186"/>
        <v>932.72928433788377</v>
      </c>
      <c r="M848" s="14">
        <f t="shared" si="177"/>
        <v>13.908426122353836</v>
      </c>
      <c r="N848" s="6"/>
      <c r="O848" s="7">
        <f t="shared" si="178"/>
        <v>17.470115111948274</v>
      </c>
      <c r="P848" s="7"/>
      <c r="Q848" s="43">
        <f t="shared" si="179"/>
        <v>3.9005332223909603E-2</v>
      </c>
      <c r="R848" s="21">
        <f t="shared" si="189"/>
        <v>1.0035952531875263</v>
      </c>
      <c r="S848" s="21">
        <f t="shared" si="190"/>
        <v>16.089429144301331</v>
      </c>
      <c r="T848" s="36">
        <f t="shared" si="180"/>
        <v>6.5025167787896132E-2</v>
      </c>
      <c r="U848" s="36">
        <f t="shared" si="181"/>
        <v>-3.8191801895766986E-2</v>
      </c>
      <c r="V848" s="36">
        <f t="shared" si="182"/>
        <v>0.10321696968366312</v>
      </c>
      <c r="Y848" s="34"/>
      <c r="Z848" s="34"/>
    </row>
    <row r="849" spans="1:26" x14ac:dyDescent="0.2">
      <c r="A849" s="1">
        <v>1941.01</v>
      </c>
      <c r="B849" s="58">
        <v>10.55</v>
      </c>
      <c r="C849" s="4">
        <v>0.67333299999999996</v>
      </c>
      <c r="D849" s="11">
        <v>1.0533300000000001</v>
      </c>
      <c r="E849" s="11">
        <v>14.1</v>
      </c>
      <c r="F849" s="4">
        <f t="shared" si="187"/>
        <v>1941.0416666666031</v>
      </c>
      <c r="G849" s="21">
        <v>1.95</v>
      </c>
      <c r="H849" s="4">
        <f t="shared" si="183"/>
        <v>236.20701773049655</v>
      </c>
      <c r="I849" s="4">
        <f t="shared" si="184"/>
        <v>15.075448328865251</v>
      </c>
      <c r="J849" s="30">
        <f t="shared" si="188"/>
        <v>9421.5527622529498</v>
      </c>
      <c r="K849" s="4">
        <f t="shared" si="185"/>
        <v>23.583311657446817</v>
      </c>
      <c r="L849" s="30">
        <f t="shared" si="186"/>
        <v>940.66390247051186</v>
      </c>
      <c r="M849" s="14">
        <f t="shared" si="177"/>
        <v>13.90415826795083</v>
      </c>
      <c r="N849" s="6"/>
      <c r="O849" s="7">
        <f t="shared" si="178"/>
        <v>17.459724031152405</v>
      </c>
      <c r="P849" s="7"/>
      <c r="Q849" s="43">
        <f t="shared" si="179"/>
        <v>4.0478384387534747E-2</v>
      </c>
      <c r="R849" s="21">
        <f t="shared" si="189"/>
        <v>0.99780354306056551</v>
      </c>
      <c r="S849" s="21">
        <f t="shared" si="190"/>
        <v>16.14727471571786</v>
      </c>
      <c r="T849" s="36">
        <f t="shared" si="180"/>
        <v>7.0799139272996747E-2</v>
      </c>
      <c r="U849" s="36">
        <f t="shared" si="181"/>
        <v>-4.0032852455805679E-2</v>
      </c>
      <c r="V849" s="36">
        <f t="shared" si="182"/>
        <v>0.11083199172880243</v>
      </c>
      <c r="Y849" s="34"/>
      <c r="Z849" s="34"/>
    </row>
    <row r="850" spans="1:26" x14ac:dyDescent="0.2">
      <c r="A850" s="1">
        <v>1941.02</v>
      </c>
      <c r="B850" s="58">
        <v>9.89</v>
      </c>
      <c r="C850" s="4">
        <v>0.67666700000000002</v>
      </c>
      <c r="D850" s="11">
        <v>1.05667</v>
      </c>
      <c r="E850" s="11">
        <v>14.1</v>
      </c>
      <c r="F850" s="4">
        <f t="shared" si="187"/>
        <v>1941.1249999999363</v>
      </c>
      <c r="G850" s="21">
        <f>G849*11/12+G861*1/12</f>
        <v>1.9924999999999999</v>
      </c>
      <c r="H850" s="4">
        <f t="shared" si="183"/>
        <v>221.43008581560289</v>
      </c>
      <c r="I850" s="4">
        <f t="shared" si="184"/>
        <v>15.150094224326246</v>
      </c>
      <c r="J850" s="30">
        <f t="shared" si="188"/>
        <v>8882.5050210675781</v>
      </c>
      <c r="K850" s="4">
        <f t="shared" si="185"/>
        <v>23.658091888652489</v>
      </c>
      <c r="L850" s="30">
        <f t="shared" si="186"/>
        <v>949.02695456132233</v>
      </c>
      <c r="M850" s="14">
        <f t="shared" si="177"/>
        <v>13.002943303402448</v>
      </c>
      <c r="N850" s="6"/>
      <c r="O850" s="7">
        <f t="shared" si="178"/>
        <v>16.330448496085108</v>
      </c>
      <c r="P850" s="7"/>
      <c r="Q850" s="43">
        <f t="shared" si="179"/>
        <v>4.6289633068266903E-2</v>
      </c>
      <c r="R850" s="21">
        <f t="shared" si="189"/>
        <v>0.99784679152781341</v>
      </c>
      <c r="S850" s="21">
        <f t="shared" si="190"/>
        <v>16.111807922115567</v>
      </c>
      <c r="T850" s="36">
        <f t="shared" si="180"/>
        <v>8.0417427361343163E-2</v>
      </c>
      <c r="U850" s="36">
        <f t="shared" si="181"/>
        <v>-4.0820039230184846E-2</v>
      </c>
      <c r="V850" s="36">
        <f t="shared" si="182"/>
        <v>0.12123746659152801</v>
      </c>
      <c r="Y850" s="34"/>
      <c r="Z850" s="34"/>
    </row>
    <row r="851" spans="1:26" x14ac:dyDescent="0.2">
      <c r="A851" s="1">
        <v>1941.03</v>
      </c>
      <c r="B851" s="58">
        <v>9.9499999999999993</v>
      </c>
      <c r="C851" s="4">
        <v>0.68</v>
      </c>
      <c r="D851" s="11">
        <v>1.06</v>
      </c>
      <c r="E851" s="11">
        <v>14.2</v>
      </c>
      <c r="F851" s="4">
        <f t="shared" si="187"/>
        <v>1941.2083333332696</v>
      </c>
      <c r="G851" s="21">
        <f>G849*10/12+G861*2/12</f>
        <v>2.0350000000000001</v>
      </c>
      <c r="H851" s="4">
        <f t="shared" si="183"/>
        <v>221.20461619718316</v>
      </c>
      <c r="I851" s="4">
        <f t="shared" si="184"/>
        <v>15.117501408450709</v>
      </c>
      <c r="J851" s="30">
        <f t="shared" si="188"/>
        <v>8923.9960939525554</v>
      </c>
      <c r="K851" s="4">
        <f t="shared" si="185"/>
        <v>23.565516901408458</v>
      </c>
      <c r="L851" s="30">
        <f t="shared" si="186"/>
        <v>950.69707131554856</v>
      </c>
      <c r="M851" s="14">
        <f t="shared" si="177"/>
        <v>12.955719822063331</v>
      </c>
      <c r="N851" s="6"/>
      <c r="O851" s="7">
        <f t="shared" si="178"/>
        <v>16.274201363786258</v>
      </c>
      <c r="P851" s="7"/>
      <c r="Q851" s="43">
        <f t="shared" si="179"/>
        <v>4.7477159338851181E-2</v>
      </c>
      <c r="R851" s="21">
        <f t="shared" si="189"/>
        <v>0.99789001806578537</v>
      </c>
      <c r="S851" s="21">
        <f t="shared" si="190"/>
        <v>15.963896715156022</v>
      </c>
      <c r="T851" s="36">
        <f t="shared" si="180"/>
        <v>7.8294771296359755E-2</v>
      </c>
      <c r="U851" s="36">
        <f t="shared" si="181"/>
        <v>-4.0178458078739543E-2</v>
      </c>
      <c r="V851" s="36">
        <f t="shared" si="182"/>
        <v>0.1184732293750993</v>
      </c>
      <c r="Y851" s="34"/>
      <c r="Z851" s="34"/>
    </row>
    <row r="852" spans="1:26" x14ac:dyDescent="0.2">
      <c r="A852" s="1">
        <v>1941.04</v>
      </c>
      <c r="B852" s="58">
        <v>9.64</v>
      </c>
      <c r="C852" s="4">
        <v>0.68333299999999997</v>
      </c>
      <c r="D852" s="11">
        <v>1.07</v>
      </c>
      <c r="E852" s="11">
        <v>14.3</v>
      </c>
      <c r="F852" s="4">
        <f t="shared" si="187"/>
        <v>1941.2916666666029</v>
      </c>
      <c r="G852" s="21">
        <f>G849*9/12+G861*3/12</f>
        <v>2.0775000000000001</v>
      </c>
      <c r="H852" s="4">
        <f t="shared" si="183"/>
        <v>212.81412307692312</v>
      </c>
      <c r="I852" s="4">
        <f t="shared" si="184"/>
        <v>15.085364436153847</v>
      </c>
      <c r="J852" s="30">
        <f t="shared" si="188"/>
        <v>8636.2161590191445</v>
      </c>
      <c r="K852" s="4">
        <f t="shared" si="185"/>
        <v>23.62148461538462</v>
      </c>
      <c r="L852" s="30">
        <f t="shared" si="186"/>
        <v>958.58415872930334</v>
      </c>
      <c r="M852" s="14">
        <f t="shared" si="177"/>
        <v>12.429370389220784</v>
      </c>
      <c r="N852" s="6"/>
      <c r="O852" s="7">
        <f t="shared" si="178"/>
        <v>15.620596350743087</v>
      </c>
      <c r="P852" s="7"/>
      <c r="Q852" s="43">
        <f t="shared" si="179"/>
        <v>5.165392853546108E-2</v>
      </c>
      <c r="R852" s="21">
        <f t="shared" si="189"/>
        <v>0.99793322274458374</v>
      </c>
      <c r="S852" s="21">
        <f t="shared" si="190"/>
        <v>15.81881308930914</v>
      </c>
      <c r="T852" s="36">
        <f t="shared" si="180"/>
        <v>8.3906737546526555E-2</v>
      </c>
      <c r="U852" s="36">
        <f t="shared" si="181"/>
        <v>-3.9171540119704584E-2</v>
      </c>
      <c r="V852" s="36">
        <f t="shared" si="182"/>
        <v>0.12307827766623114</v>
      </c>
      <c r="Y852" s="34"/>
      <c r="Z852" s="34"/>
    </row>
    <row r="853" spans="1:26" x14ac:dyDescent="0.2">
      <c r="A853" s="1">
        <v>1941.05</v>
      </c>
      <c r="B853" s="58">
        <v>9.43</v>
      </c>
      <c r="C853" s="4">
        <v>0.68666700000000003</v>
      </c>
      <c r="D853" s="11">
        <v>1.08</v>
      </c>
      <c r="E853" s="11">
        <v>14.4</v>
      </c>
      <c r="F853" s="4">
        <f t="shared" si="187"/>
        <v>1941.3749999999361</v>
      </c>
      <c r="G853" s="21">
        <f>G849*8/12+G861*4/12</f>
        <v>2.12</v>
      </c>
      <c r="H853" s="4">
        <f t="shared" si="183"/>
        <v>206.73244930555558</v>
      </c>
      <c r="I853" s="4">
        <f t="shared" si="184"/>
        <v>15.053695733541669</v>
      </c>
      <c r="J853" s="30">
        <f t="shared" si="188"/>
        <v>8440.3234499270984</v>
      </c>
      <c r="K853" s="4">
        <f t="shared" si="185"/>
        <v>23.676675000000007</v>
      </c>
      <c r="L853" s="30">
        <f t="shared" si="186"/>
        <v>966.65422332144942</v>
      </c>
      <c r="M853" s="14">
        <f t="shared" si="177"/>
        <v>12.037206512481575</v>
      </c>
      <c r="N853" s="6"/>
      <c r="O853" s="7">
        <f t="shared" si="178"/>
        <v>15.138524744744757</v>
      </c>
      <c r="P853" s="7"/>
      <c r="Q853" s="43">
        <f t="shared" si="179"/>
        <v>5.5831630874339885E-2</v>
      </c>
      <c r="R853" s="21">
        <f t="shared" si="189"/>
        <v>0.99797640563406864</v>
      </c>
      <c r="S853" s="21">
        <f t="shared" si="190"/>
        <v>15.676493298943138</v>
      </c>
      <c r="T853" s="36">
        <f t="shared" si="180"/>
        <v>8.6662450509808586E-2</v>
      </c>
      <c r="U853" s="36">
        <f t="shared" si="181"/>
        <v>-3.8543675475214867E-2</v>
      </c>
      <c r="V853" s="36">
        <f t="shared" si="182"/>
        <v>0.12520612598502345</v>
      </c>
      <c r="Y853" s="34"/>
      <c r="Z853" s="34"/>
    </row>
    <row r="854" spans="1:26" x14ac:dyDescent="0.2">
      <c r="A854" s="1">
        <v>1941.06</v>
      </c>
      <c r="B854" s="58">
        <v>9.76</v>
      </c>
      <c r="C854" s="4">
        <v>0.69</v>
      </c>
      <c r="D854" s="11">
        <v>1.0900000000000001</v>
      </c>
      <c r="E854" s="11">
        <v>14.7</v>
      </c>
      <c r="F854" s="4">
        <f t="shared" si="187"/>
        <v>1941.4583333332694</v>
      </c>
      <c r="G854" s="21">
        <f>G849*7/12+G861*5/12</f>
        <v>2.1625000000000001</v>
      </c>
      <c r="H854" s="4">
        <f t="shared" si="183"/>
        <v>209.60031564625857</v>
      </c>
      <c r="I854" s="4">
        <f t="shared" si="184"/>
        <v>14.81805510204082</v>
      </c>
      <c r="J854" s="30">
        <f t="shared" si="188"/>
        <v>8607.8257029100496</v>
      </c>
      <c r="K854" s="4">
        <f t="shared" si="185"/>
        <v>23.408231972789121</v>
      </c>
      <c r="L854" s="30">
        <f t="shared" si="186"/>
        <v>961.32479673892965</v>
      </c>
      <c r="M854" s="14">
        <f t="shared" si="177"/>
        <v>12.164306590628442</v>
      </c>
      <c r="N854" s="6"/>
      <c r="O854" s="7">
        <f t="shared" si="178"/>
        <v>15.307415379170006</v>
      </c>
      <c r="P854" s="7"/>
      <c r="Q854" s="43">
        <f t="shared" si="179"/>
        <v>5.7901603030118695E-2</v>
      </c>
      <c r="R854" s="21">
        <f t="shared" si="189"/>
        <v>0.99801956680385973</v>
      </c>
      <c r="S854" s="21">
        <f t="shared" si="190"/>
        <v>15.325489406131432</v>
      </c>
      <c r="T854" s="36">
        <f t="shared" si="180"/>
        <v>8.3286391548049066E-2</v>
      </c>
      <c r="U854" s="36">
        <f t="shared" si="181"/>
        <v>-3.6231839601446825E-2</v>
      </c>
      <c r="V854" s="36">
        <f t="shared" si="182"/>
        <v>0.11951823114949589</v>
      </c>
      <c r="Y854" s="34"/>
      <c r="Z854" s="34"/>
    </row>
    <row r="855" spans="1:26" x14ac:dyDescent="0.2">
      <c r="A855" s="1">
        <v>1941.07</v>
      </c>
      <c r="B855" s="58">
        <v>10.26</v>
      </c>
      <c r="C855" s="4">
        <v>0.69333299999999998</v>
      </c>
      <c r="D855" s="11">
        <v>1.1233299999999999</v>
      </c>
      <c r="E855" s="11">
        <v>14.7</v>
      </c>
      <c r="F855" s="4">
        <f t="shared" si="187"/>
        <v>1941.5416666666026</v>
      </c>
      <c r="G855" s="21">
        <f>G849*6/12+G861*6/12</f>
        <v>2.2050000000000001</v>
      </c>
      <c r="H855" s="4">
        <f t="shared" si="183"/>
        <v>220.33803673469393</v>
      </c>
      <c r="I855" s="4">
        <f t="shared" si="184"/>
        <v>14.889632750816331</v>
      </c>
      <c r="J855" s="30">
        <f t="shared" si="188"/>
        <v>9099.7574296478906</v>
      </c>
      <c r="K855" s="4">
        <f t="shared" si="185"/>
        <v>24.124008460544225</v>
      </c>
      <c r="L855" s="30">
        <f t="shared" si="186"/>
        <v>996.29927031640989</v>
      </c>
      <c r="M855" s="14">
        <f t="shared" si="177"/>
        <v>12.744996277919581</v>
      </c>
      <c r="N855" s="6"/>
      <c r="O855" s="7">
        <f t="shared" si="178"/>
        <v>16.045059460934347</v>
      </c>
      <c r="P855" s="7"/>
      <c r="Q855" s="43">
        <f t="shared" si="179"/>
        <v>5.3731040578336345E-2</v>
      </c>
      <c r="R855" s="21">
        <f t="shared" si="189"/>
        <v>0.99806270632333516</v>
      </c>
      <c r="S855" s="21">
        <f t="shared" si="190"/>
        <v>15.295138298164433</v>
      </c>
      <c r="T855" s="36">
        <f t="shared" si="180"/>
        <v>7.9799914622028068E-2</v>
      </c>
      <c r="U855" s="36">
        <f t="shared" si="181"/>
        <v>-3.5907792503111713E-2</v>
      </c>
      <c r="V855" s="36">
        <f t="shared" si="182"/>
        <v>0.11570770712513978</v>
      </c>
      <c r="Y855" s="34"/>
      <c r="Z855" s="34"/>
    </row>
    <row r="856" spans="1:26" x14ac:dyDescent="0.2">
      <c r="A856" s="1">
        <v>1941.08</v>
      </c>
      <c r="B856" s="58">
        <v>10.210000000000001</v>
      </c>
      <c r="C856" s="4">
        <v>0.69666700000000004</v>
      </c>
      <c r="D856" s="11">
        <v>1.1566700000000001</v>
      </c>
      <c r="E856" s="11">
        <v>14.9</v>
      </c>
      <c r="F856" s="4">
        <f t="shared" si="187"/>
        <v>1941.6249999999359</v>
      </c>
      <c r="G856" s="21">
        <f>G849*5/12+G861*7/12</f>
        <v>2.2474999999999996</v>
      </c>
      <c r="H856" s="4">
        <f t="shared" si="183"/>
        <v>216.32112013422824</v>
      </c>
      <c r="I856" s="4">
        <f t="shared" si="184"/>
        <v>14.760409970671144</v>
      </c>
      <c r="J856" s="30">
        <f t="shared" si="188"/>
        <v>8984.6617587842447</v>
      </c>
      <c r="K856" s="4">
        <f t="shared" si="185"/>
        <v>24.506576887919472</v>
      </c>
      <c r="L856" s="30">
        <f t="shared" si="186"/>
        <v>1017.8539389356488</v>
      </c>
      <c r="M856" s="14">
        <f t="shared" si="177"/>
        <v>12.463173720387804</v>
      </c>
      <c r="N856" s="6"/>
      <c r="O856" s="7">
        <f t="shared" si="178"/>
        <v>15.698062133844509</v>
      </c>
      <c r="P856" s="7"/>
      <c r="Q856" s="43">
        <f t="shared" si="179"/>
        <v>5.642892003608932E-2</v>
      </c>
      <c r="R856" s="21">
        <f t="shared" si="189"/>
        <v>0.99810582426163519</v>
      </c>
      <c r="S856" s="21">
        <f t="shared" si="190"/>
        <v>15.060600987570371</v>
      </c>
      <c r="T856" s="36">
        <f t="shared" si="180"/>
        <v>8.6422053219641803E-2</v>
      </c>
      <c r="U856" s="36">
        <f t="shared" si="181"/>
        <v>-3.4282874070881597E-2</v>
      </c>
      <c r="V856" s="36">
        <f t="shared" si="182"/>
        <v>0.1207049272905234</v>
      </c>
      <c r="Y856" s="34"/>
      <c r="Z856" s="34"/>
    </row>
    <row r="857" spans="1:26" x14ac:dyDescent="0.2">
      <c r="A857" s="1">
        <v>1941.09</v>
      </c>
      <c r="B857" s="58">
        <v>10.24</v>
      </c>
      <c r="C857" s="4">
        <v>0.7</v>
      </c>
      <c r="D857" s="11">
        <v>1.19</v>
      </c>
      <c r="E857" s="11">
        <v>15.1</v>
      </c>
      <c r="F857" s="4">
        <f t="shared" si="187"/>
        <v>1941.7083333332691</v>
      </c>
      <c r="G857" s="21">
        <f>G849*4/12+G861*8/12</f>
        <v>2.29</v>
      </c>
      <c r="H857" s="4">
        <f t="shared" si="183"/>
        <v>214.0831364238411</v>
      </c>
      <c r="I857" s="4">
        <f t="shared" si="184"/>
        <v>14.634589403973512</v>
      </c>
      <c r="J857" s="30">
        <f t="shared" si="188"/>
        <v>8942.3621888699872</v>
      </c>
      <c r="K857" s="4">
        <f t="shared" si="185"/>
        <v>24.878801986754972</v>
      </c>
      <c r="L857" s="30">
        <f t="shared" si="186"/>
        <v>1039.2002934331333</v>
      </c>
      <c r="M857" s="14">
        <f t="shared" si="177"/>
        <v>12.27972927209308</v>
      </c>
      <c r="N857" s="6"/>
      <c r="O857" s="7">
        <f t="shared" si="178"/>
        <v>15.475689806719158</v>
      </c>
      <c r="P857" s="7"/>
      <c r="Q857" s="43">
        <f t="shared" si="179"/>
        <v>5.9199695162733615E-2</v>
      </c>
      <c r="R857" s="21">
        <f t="shared" si="189"/>
        <v>0.99814892068766214</v>
      </c>
      <c r="S857" s="21">
        <f t="shared" si="190"/>
        <v>14.832973250487443</v>
      </c>
      <c r="T857" s="36">
        <f t="shared" si="180"/>
        <v>8.9452584610300256E-2</v>
      </c>
      <c r="U857" s="36">
        <f t="shared" si="181"/>
        <v>-3.3419867329752551E-2</v>
      </c>
      <c r="V857" s="36">
        <f t="shared" si="182"/>
        <v>0.12287245194005281</v>
      </c>
      <c r="Y857" s="34"/>
      <c r="Z857" s="34"/>
    </row>
    <row r="858" spans="1:26" x14ac:dyDescent="0.2">
      <c r="A858" s="1">
        <v>1941.1</v>
      </c>
      <c r="B858" s="58">
        <v>9.83</v>
      </c>
      <c r="C858" s="4">
        <v>0.70333299999999999</v>
      </c>
      <c r="D858" s="11">
        <v>1.18</v>
      </c>
      <c r="E858" s="11">
        <v>15.3</v>
      </c>
      <c r="F858" s="4">
        <f t="shared" si="187"/>
        <v>1941.7916666666024</v>
      </c>
      <c r="G858" s="21">
        <f>G849*3/12+G861*9/12</f>
        <v>2.3325</v>
      </c>
      <c r="H858" s="4">
        <f t="shared" si="183"/>
        <v>202.82502418300658</v>
      </c>
      <c r="I858" s="4">
        <f t="shared" si="184"/>
        <v>14.512058263856211</v>
      </c>
      <c r="J858" s="30">
        <f t="shared" si="188"/>
        <v>8522.6197531518992</v>
      </c>
      <c r="K858" s="4">
        <f t="shared" si="185"/>
        <v>24.347256209150331</v>
      </c>
      <c r="L858" s="30">
        <f t="shared" si="186"/>
        <v>1023.0611707751008</v>
      </c>
      <c r="M858" s="14">
        <f t="shared" si="177"/>
        <v>11.57781495657408</v>
      </c>
      <c r="N858" s="6"/>
      <c r="O858" s="7">
        <f t="shared" si="178"/>
        <v>14.603833689036192</v>
      </c>
      <c r="P858" s="7"/>
      <c r="Q858" s="43">
        <f t="shared" si="179"/>
        <v>6.5699757158589431E-2</v>
      </c>
      <c r="R858" s="21">
        <f t="shared" si="189"/>
        <v>0.99819199567007955</v>
      </c>
      <c r="S858" s="21">
        <f t="shared" si="190"/>
        <v>14.611980080555643</v>
      </c>
      <c r="T858" s="36">
        <f t="shared" si="180"/>
        <v>9.4301130073988215E-2</v>
      </c>
      <c r="U858" s="36">
        <f t="shared" si="181"/>
        <v>-3.2202172093984571E-2</v>
      </c>
      <c r="V858" s="36">
        <f t="shared" si="182"/>
        <v>0.12650330216797279</v>
      </c>
      <c r="Y858" s="34"/>
      <c r="Z858" s="34"/>
    </row>
    <row r="859" spans="1:26" x14ac:dyDescent="0.2">
      <c r="A859" s="1">
        <v>1941.11</v>
      </c>
      <c r="B859" s="58">
        <v>9.3699999999999992</v>
      </c>
      <c r="C859" s="4">
        <v>0.70666700000000005</v>
      </c>
      <c r="D859" s="11">
        <v>1.17</v>
      </c>
      <c r="E859" s="11">
        <v>15.4</v>
      </c>
      <c r="F859" s="4">
        <f t="shared" si="187"/>
        <v>1941.8749999999357</v>
      </c>
      <c r="G859" s="21">
        <f>G849*2/12+G861*10/12</f>
        <v>2.3750000000000004</v>
      </c>
      <c r="H859" s="4">
        <f t="shared" si="183"/>
        <v>192.07830714285714</v>
      </c>
      <c r="I859" s="4">
        <f t="shared" si="184"/>
        <v>14.486168737857147</v>
      </c>
      <c r="J859" s="30">
        <f t="shared" si="188"/>
        <v>8121.7725651088795</v>
      </c>
      <c r="K859" s="4">
        <f t="shared" si="185"/>
        <v>23.984164285714289</v>
      </c>
      <c r="L859" s="30">
        <f t="shared" si="186"/>
        <v>1014.1380897734675</v>
      </c>
      <c r="M859" s="14">
        <f t="shared" si="177"/>
        <v>10.911668685916965</v>
      </c>
      <c r="N859" s="6"/>
      <c r="O859" s="7">
        <f t="shared" si="178"/>
        <v>13.782187279853924</v>
      </c>
      <c r="P859" s="7"/>
      <c r="Q859" s="43">
        <f t="shared" si="179"/>
        <v>7.255785021929935E-2</v>
      </c>
      <c r="R859" s="21">
        <f t="shared" si="189"/>
        <v>0.99823504927731521</v>
      </c>
      <c r="S859" s="21">
        <f t="shared" si="190"/>
        <v>14.490850118617512</v>
      </c>
      <c r="T859" s="36">
        <f t="shared" si="180"/>
        <v>9.6233772726343147E-2</v>
      </c>
      <c r="U859" s="36">
        <f t="shared" si="181"/>
        <v>-3.1995916013274672E-2</v>
      </c>
      <c r="V859" s="36">
        <f t="shared" si="182"/>
        <v>0.12822968873961782</v>
      </c>
      <c r="Y859" s="34"/>
      <c r="Z859" s="34"/>
    </row>
    <row r="860" spans="1:26" x14ac:dyDescent="0.2">
      <c r="A860" s="1">
        <v>1941.12</v>
      </c>
      <c r="B860" s="58">
        <v>8.76</v>
      </c>
      <c r="C860" s="4">
        <v>0.71</v>
      </c>
      <c r="D860" s="11">
        <v>1.1599999999999999</v>
      </c>
      <c r="E860" s="11">
        <v>15.5</v>
      </c>
      <c r="F860" s="4">
        <f t="shared" si="187"/>
        <v>1941.9583333332689</v>
      </c>
      <c r="G860" s="21">
        <f>G849*1/12+G861*11/12</f>
        <v>2.4175</v>
      </c>
      <c r="H860" s="4">
        <f t="shared" si="183"/>
        <v>178.4152025806452</v>
      </c>
      <c r="I860" s="4">
        <f t="shared" si="184"/>
        <v>14.460592903225809</v>
      </c>
      <c r="J860" s="30">
        <f t="shared" si="188"/>
        <v>7595.0004789411887</v>
      </c>
      <c r="K860" s="4">
        <f t="shared" si="185"/>
        <v>23.625757419354844</v>
      </c>
      <c r="L860" s="30">
        <f t="shared" si="186"/>
        <v>1005.7306570287419</v>
      </c>
      <c r="M860" s="14">
        <f t="shared" si="177"/>
        <v>10.086593309917909</v>
      </c>
      <c r="N860" s="6"/>
      <c r="O860" s="7">
        <f t="shared" si="178"/>
        <v>12.764729919113003</v>
      </c>
      <c r="P860" s="7"/>
      <c r="Q860" s="43">
        <f t="shared" si="179"/>
        <v>8.0966277439067369E-2</v>
      </c>
      <c r="R860" s="21">
        <f t="shared" si="189"/>
        <v>0.99827808157756137</v>
      </c>
      <c r="S860" s="21">
        <f t="shared" si="190"/>
        <v>14.371950130730095</v>
      </c>
      <c r="T860" s="36">
        <f t="shared" si="180"/>
        <v>0.10710076168999549</v>
      </c>
      <c r="U860" s="36">
        <f t="shared" si="181"/>
        <v>-3.1426802572939283E-2</v>
      </c>
      <c r="V860" s="36">
        <f t="shared" si="182"/>
        <v>0.13852756426293478</v>
      </c>
      <c r="Y860" s="34"/>
      <c r="Z860" s="34"/>
    </row>
    <row r="861" spans="1:26" x14ac:dyDescent="0.2">
      <c r="A861" s="1">
        <v>1942.01</v>
      </c>
      <c r="B861" s="58">
        <v>8.93</v>
      </c>
      <c r="C861" s="4">
        <v>0.70333299999999999</v>
      </c>
      <c r="D861" s="11">
        <v>1.1200000000000001</v>
      </c>
      <c r="E861" s="11">
        <v>15.7</v>
      </c>
      <c r="F861" s="4">
        <f t="shared" si="187"/>
        <v>1942.0416666666022</v>
      </c>
      <c r="G861" s="21">
        <v>2.46</v>
      </c>
      <c r="H861" s="4">
        <f t="shared" si="183"/>
        <v>179.56068598726119</v>
      </c>
      <c r="I861" s="4">
        <f t="shared" si="184"/>
        <v>14.142324295350322</v>
      </c>
      <c r="J861" s="30">
        <f t="shared" si="188"/>
        <v>7693.9318484822261</v>
      </c>
      <c r="K861" s="4">
        <f t="shared" si="185"/>
        <v>22.520489171974532</v>
      </c>
      <c r="L861" s="30">
        <f t="shared" si="186"/>
        <v>964.97241548713259</v>
      </c>
      <c r="M861" s="14">
        <f t="shared" si="177"/>
        <v>10.101686431929256</v>
      </c>
      <c r="N861" s="6"/>
      <c r="O861" s="7">
        <f t="shared" si="178"/>
        <v>12.807799723300196</v>
      </c>
      <c r="P861" s="7"/>
      <c r="Q861" s="43">
        <f t="shared" si="179"/>
        <v>8.3777244250419519E-2</v>
      </c>
      <c r="R861" s="21">
        <f t="shared" si="189"/>
        <v>1.0019767381834872</v>
      </c>
      <c r="S861" s="21">
        <f t="shared" si="190"/>
        <v>14.164435890319817</v>
      </c>
      <c r="T861" s="36">
        <f t="shared" si="180"/>
        <v>0.10983771849347534</v>
      </c>
      <c r="U861" s="36">
        <f t="shared" si="181"/>
        <v>-2.9878630794221261E-2</v>
      </c>
      <c r="V861" s="36">
        <f t="shared" si="182"/>
        <v>0.13971634928769661</v>
      </c>
      <c r="Y861" s="34"/>
      <c r="Z861" s="34"/>
    </row>
    <row r="862" spans="1:26" x14ac:dyDescent="0.2">
      <c r="A862" s="1">
        <v>1942.02</v>
      </c>
      <c r="B862" s="58">
        <v>8.65</v>
      </c>
      <c r="C862" s="4">
        <v>0.69666700000000004</v>
      </c>
      <c r="D862" s="11">
        <v>1.08</v>
      </c>
      <c r="E862" s="11">
        <v>15.8</v>
      </c>
      <c r="F862" s="4">
        <f t="shared" si="187"/>
        <v>1942.1249999999354</v>
      </c>
      <c r="G862" s="21">
        <f>G861*11/12+G873*1/12</f>
        <v>2.4608333333333334</v>
      </c>
      <c r="H862" s="4">
        <f t="shared" si="183"/>
        <v>172.82973734177219</v>
      </c>
      <c r="I862" s="4">
        <f t="shared" si="184"/>
        <v>13.91962712424051</v>
      </c>
      <c r="J862" s="30">
        <f t="shared" si="188"/>
        <v>7455.2229237111442</v>
      </c>
      <c r="K862" s="4">
        <f t="shared" si="185"/>
        <v>21.578741772151904</v>
      </c>
      <c r="L862" s="30">
        <f t="shared" si="186"/>
        <v>930.82552111075563</v>
      </c>
      <c r="M862" s="14">
        <f t="shared" si="177"/>
        <v>9.6802555917493649</v>
      </c>
      <c r="N862" s="6"/>
      <c r="O862" s="7">
        <f t="shared" si="178"/>
        <v>12.300243464664604</v>
      </c>
      <c r="P862" s="7"/>
      <c r="Q862" s="43">
        <f t="shared" si="179"/>
        <v>9.0143277184680307E-2</v>
      </c>
      <c r="R862" s="21">
        <f t="shared" si="189"/>
        <v>1.001977435551568</v>
      </c>
      <c r="S862" s="21">
        <f t="shared" si="190"/>
        <v>14.102609731898148</v>
      </c>
      <c r="T862" s="36">
        <f t="shared" si="180"/>
        <v>0.11269306381535293</v>
      </c>
      <c r="U862" s="36">
        <f t="shared" si="181"/>
        <v>-2.8607319473923032E-2</v>
      </c>
      <c r="V862" s="36">
        <f t="shared" si="182"/>
        <v>0.14130038328927597</v>
      </c>
      <c r="Y862" s="34"/>
      <c r="Z862" s="34"/>
    </row>
    <row r="863" spans="1:26" x14ac:dyDescent="0.2">
      <c r="A863" s="1">
        <v>1942.03</v>
      </c>
      <c r="B863" s="58">
        <v>8.18</v>
      </c>
      <c r="C863" s="4">
        <v>0.69</v>
      </c>
      <c r="D863" s="11">
        <v>1.04</v>
      </c>
      <c r="E863" s="11">
        <v>16</v>
      </c>
      <c r="F863" s="4">
        <f t="shared" si="187"/>
        <v>1942.2083333332687</v>
      </c>
      <c r="G863" s="21">
        <f>G861*10/12+G873*2/12</f>
        <v>2.4616666666666669</v>
      </c>
      <c r="H863" s="4">
        <f t="shared" si="183"/>
        <v>161.39600125000004</v>
      </c>
      <c r="I863" s="4">
        <f t="shared" si="184"/>
        <v>13.614088125000002</v>
      </c>
      <c r="J863" s="30">
        <f t="shared" si="188"/>
        <v>7010.9530460860888</v>
      </c>
      <c r="K863" s="4">
        <f t="shared" si="185"/>
        <v>20.519785000000006</v>
      </c>
      <c r="L863" s="30">
        <f t="shared" si="186"/>
        <v>891.36811343881823</v>
      </c>
      <c r="M863" s="14">
        <f t="shared" si="177"/>
        <v>9.0034266177609741</v>
      </c>
      <c r="N863" s="6"/>
      <c r="O863" s="7">
        <f t="shared" si="178"/>
        <v>11.470465379020224</v>
      </c>
      <c r="P863" s="7"/>
      <c r="Q863" s="43">
        <f t="shared" si="179"/>
        <v>9.989484720160216E-2</v>
      </c>
      <c r="R863" s="21">
        <f t="shared" si="189"/>
        <v>1.0019781329194886</v>
      </c>
      <c r="S863" s="21">
        <f t="shared" si="190"/>
        <v>13.953865524579996</v>
      </c>
      <c r="T863" s="36">
        <f t="shared" si="180"/>
        <v>0.12038844714628061</v>
      </c>
      <c r="U863" s="36">
        <f t="shared" si="181"/>
        <v>-2.7464270283647396E-2</v>
      </c>
      <c r="V863" s="36">
        <f t="shared" si="182"/>
        <v>0.147852717429928</v>
      </c>
      <c r="Y863" s="34"/>
      <c r="Z863" s="34"/>
    </row>
    <row r="864" spans="1:26" x14ac:dyDescent="0.2">
      <c r="A864" s="1">
        <v>1942.04</v>
      </c>
      <c r="B864" s="58">
        <v>7.84</v>
      </c>
      <c r="C864" s="4">
        <v>0.68</v>
      </c>
      <c r="D864" s="11">
        <v>1.02</v>
      </c>
      <c r="E864" s="11">
        <v>16.100000000000001</v>
      </c>
      <c r="F864" s="4">
        <f t="shared" si="187"/>
        <v>1942.2916666666019</v>
      </c>
      <c r="G864" s="21">
        <f>G861*9/12+G873*3/12</f>
        <v>2.4624999999999999</v>
      </c>
      <c r="H864" s="4">
        <f t="shared" si="183"/>
        <v>153.72681739130437</v>
      </c>
      <c r="I864" s="4">
        <f t="shared" si="184"/>
        <v>13.333448447204971</v>
      </c>
      <c r="J864" s="30">
        <f t="shared" si="188"/>
        <v>6726.0744090987737</v>
      </c>
      <c r="K864" s="4">
        <f t="shared" si="185"/>
        <v>20.000172670807459</v>
      </c>
      <c r="L864" s="30">
        <f t="shared" si="186"/>
        <v>875.07600730621823</v>
      </c>
      <c r="M864" s="14">
        <f t="shared" si="177"/>
        <v>8.5442557075882632</v>
      </c>
      <c r="N864" s="6"/>
      <c r="O864" s="7">
        <f t="shared" si="178"/>
        <v>10.918206150831175</v>
      </c>
      <c r="P864" s="7"/>
      <c r="Q864" s="43">
        <f t="shared" si="179"/>
        <v>0.10721421232122585</v>
      </c>
      <c r="R864" s="21">
        <f t="shared" si="189"/>
        <v>1.0019788302872494</v>
      </c>
      <c r="S864" s="21">
        <f t="shared" si="190"/>
        <v>13.894626708400779</v>
      </c>
      <c r="T864" s="36">
        <f t="shared" si="180"/>
        <v>0.12485082395492375</v>
      </c>
      <c r="U864" s="36">
        <f t="shared" si="181"/>
        <v>-2.7306001405905556E-2</v>
      </c>
      <c r="V864" s="36">
        <f t="shared" si="182"/>
        <v>0.15215682536082931</v>
      </c>
      <c r="Y864" s="34"/>
      <c r="Z864" s="34"/>
    </row>
    <row r="865" spans="1:26" x14ac:dyDescent="0.2">
      <c r="A865" s="1">
        <v>1942.05</v>
      </c>
      <c r="B865" s="58">
        <v>7.93</v>
      </c>
      <c r="C865" s="4">
        <v>0.67</v>
      </c>
      <c r="D865" s="11">
        <v>1</v>
      </c>
      <c r="E865" s="11">
        <v>16.3</v>
      </c>
      <c r="F865" s="4">
        <f t="shared" si="187"/>
        <v>1942.3749999999352</v>
      </c>
      <c r="G865" s="21">
        <f>G861*8/12+G873*4/12</f>
        <v>2.4633333333333334</v>
      </c>
      <c r="H865" s="4">
        <f t="shared" si="183"/>
        <v>153.58366687116566</v>
      </c>
      <c r="I865" s="4">
        <f t="shared" si="184"/>
        <v>12.976173619631904</v>
      </c>
      <c r="J865" s="30">
        <f t="shared" si="188"/>
        <v>6767.1237512555299</v>
      </c>
      <c r="K865" s="4">
        <f t="shared" si="185"/>
        <v>19.367423312883439</v>
      </c>
      <c r="L865" s="30">
        <f t="shared" si="186"/>
        <v>853.35734568165572</v>
      </c>
      <c r="M865" s="14">
        <f t="shared" si="177"/>
        <v>8.5061162596960536</v>
      </c>
      <c r="N865" s="6"/>
      <c r="O865" s="7">
        <f t="shared" si="178"/>
        <v>10.901248386825102</v>
      </c>
      <c r="P865" s="7"/>
      <c r="Q865" s="43">
        <f t="shared" si="179"/>
        <v>0.11045791687741954</v>
      </c>
      <c r="R865" s="21">
        <f t="shared" si="189"/>
        <v>1.0019795276548498</v>
      </c>
      <c r="S865" s="21">
        <f t="shared" si="190"/>
        <v>13.751298235990081</v>
      </c>
      <c r="T865" s="36">
        <f t="shared" si="180"/>
        <v>0.12468642324822121</v>
      </c>
      <c r="U865" s="36">
        <f t="shared" si="181"/>
        <v>-2.6182089194104585E-2</v>
      </c>
      <c r="V865" s="36">
        <f t="shared" si="182"/>
        <v>0.1508685124423258</v>
      </c>
      <c r="Y865" s="34"/>
      <c r="Z865" s="34"/>
    </row>
    <row r="866" spans="1:26" x14ac:dyDescent="0.2">
      <c r="A866" s="1">
        <v>1942.06</v>
      </c>
      <c r="B866" s="58">
        <v>8.33</v>
      </c>
      <c r="C866" s="4">
        <v>0.66</v>
      </c>
      <c r="D866" s="11">
        <v>0.98</v>
      </c>
      <c r="E866" s="11">
        <v>16.3</v>
      </c>
      <c r="F866" s="4">
        <f t="shared" si="187"/>
        <v>1942.4583333332685</v>
      </c>
      <c r="G866" s="21">
        <f>G861*7/12+G873*5/12</f>
        <v>2.4641666666666664</v>
      </c>
      <c r="H866" s="4">
        <f t="shared" si="183"/>
        <v>161.33063619631903</v>
      </c>
      <c r="I866" s="4">
        <f t="shared" si="184"/>
        <v>12.782499386503069</v>
      </c>
      <c r="J866" s="30">
        <f t="shared" si="188"/>
        <v>7155.4013435406841</v>
      </c>
      <c r="K866" s="4">
        <f t="shared" si="185"/>
        <v>18.980074846625769</v>
      </c>
      <c r="L866" s="30">
        <f t="shared" si="186"/>
        <v>841.8119227694923</v>
      </c>
      <c r="M866" s="14">
        <f t="shared" si="177"/>
        <v>8.9054569285180545</v>
      </c>
      <c r="N866" s="6"/>
      <c r="O866" s="7">
        <f t="shared" si="178"/>
        <v>11.442697243987261</v>
      </c>
      <c r="P866" s="7"/>
      <c r="Q866" s="43">
        <f t="shared" si="179"/>
        <v>0.10592353761816532</v>
      </c>
      <c r="R866" s="21">
        <f t="shared" si="189"/>
        <v>1.0019802250222902</v>
      </c>
      <c r="S866" s="21">
        <f t="shared" si="190"/>
        <v>13.778519311138311</v>
      </c>
      <c r="T866" s="36">
        <f t="shared" si="180"/>
        <v>0.12158600518883489</v>
      </c>
      <c r="U866" s="36">
        <f t="shared" si="181"/>
        <v>-2.6626851226970838E-2</v>
      </c>
      <c r="V866" s="36">
        <f t="shared" si="182"/>
        <v>0.14821285641580573</v>
      </c>
      <c r="Y866" s="34"/>
      <c r="Z866" s="34"/>
    </row>
    <row r="867" spans="1:26" x14ac:dyDescent="0.2">
      <c r="A867" s="1">
        <v>1942.07</v>
      </c>
      <c r="B867" s="58">
        <v>8.64</v>
      </c>
      <c r="C867" s="4">
        <v>0.64666699999999999</v>
      </c>
      <c r="D867" s="11">
        <v>0.96666700000000005</v>
      </c>
      <c r="E867" s="11">
        <v>16.399999999999999</v>
      </c>
      <c r="F867" s="4">
        <f t="shared" si="187"/>
        <v>1942.5416666666017</v>
      </c>
      <c r="G867" s="21">
        <f>G861*6/12+G873*6/12</f>
        <v>2.4649999999999999</v>
      </c>
      <c r="H867" s="4">
        <f t="shared" si="183"/>
        <v>166.31420487804886</v>
      </c>
      <c r="I867" s="4">
        <f t="shared" si="184"/>
        <v>12.447906009939027</v>
      </c>
      <c r="J867" s="30">
        <f t="shared" si="188"/>
        <v>7422.4424669065338</v>
      </c>
      <c r="K867" s="4">
        <f t="shared" si="185"/>
        <v>18.60769137579269</v>
      </c>
      <c r="L867" s="30">
        <f t="shared" si="186"/>
        <v>830.44330927744647</v>
      </c>
      <c r="M867" s="14">
        <f t="shared" si="177"/>
        <v>9.150488900994743</v>
      </c>
      <c r="N867" s="6"/>
      <c r="O867" s="7">
        <f t="shared" si="178"/>
        <v>11.784997227682247</v>
      </c>
      <c r="P867" s="7"/>
      <c r="Q867" s="43">
        <f t="shared" si="179"/>
        <v>0.10353127198083711</v>
      </c>
      <c r="R867" s="21">
        <f t="shared" si="189"/>
        <v>1.0019809223895706</v>
      </c>
      <c r="S867" s="21">
        <f t="shared" si="190"/>
        <v>13.721622148873653</v>
      </c>
      <c r="T867" s="36">
        <f t="shared" si="180"/>
        <v>0.12034783390632886</v>
      </c>
      <c r="U867" s="36">
        <f t="shared" si="181"/>
        <v>-2.6839001257765949E-2</v>
      </c>
      <c r="V867" s="36">
        <f t="shared" si="182"/>
        <v>0.14718683516409481</v>
      </c>
      <c r="Y867" s="34"/>
      <c r="Z867" s="34"/>
    </row>
    <row r="868" spans="1:26" x14ac:dyDescent="0.2">
      <c r="A868" s="1">
        <v>1942.08</v>
      </c>
      <c r="B868" s="58">
        <v>8.59</v>
      </c>
      <c r="C868" s="4">
        <v>0.63333300000000003</v>
      </c>
      <c r="D868" s="11">
        <v>0.95333299999999999</v>
      </c>
      <c r="E868" s="11">
        <v>16.5</v>
      </c>
      <c r="F868" s="4">
        <f t="shared" si="187"/>
        <v>1942.624999999935</v>
      </c>
      <c r="G868" s="21">
        <f>G861*5/12+G873*7/12</f>
        <v>2.4658333333333338</v>
      </c>
      <c r="H868" s="4">
        <f t="shared" si="183"/>
        <v>164.34960666666672</v>
      </c>
      <c r="I868" s="4">
        <f t="shared" si="184"/>
        <v>12.117349178000005</v>
      </c>
      <c r="J868" s="30">
        <f t="shared" si="188"/>
        <v>7379.8298113047986</v>
      </c>
      <c r="K868" s="4">
        <f t="shared" si="185"/>
        <v>18.239802511333338</v>
      </c>
      <c r="L868" s="30">
        <f t="shared" si="186"/>
        <v>819.0262274156737</v>
      </c>
      <c r="M868" s="14">
        <f t="shared" si="177"/>
        <v>9.0128230475642983</v>
      </c>
      <c r="N868" s="6"/>
      <c r="O868" s="7">
        <f t="shared" si="178"/>
        <v>11.634971805540628</v>
      </c>
      <c r="P868" s="7"/>
      <c r="Q868" s="43">
        <f t="shared" si="179"/>
        <v>0.10656446054631458</v>
      </c>
      <c r="R868" s="21">
        <f t="shared" si="189"/>
        <v>1.0019816197566911</v>
      </c>
      <c r="S868" s="21">
        <f t="shared" si="190"/>
        <v>13.66547753487983</v>
      </c>
      <c r="T868" s="36">
        <f t="shared" si="180"/>
        <v>0.12197623362054477</v>
      </c>
      <c r="U868" s="36">
        <f t="shared" si="181"/>
        <v>-2.6321898240336705E-2</v>
      </c>
      <c r="V868" s="36">
        <f t="shared" si="182"/>
        <v>0.14829813186088148</v>
      </c>
      <c r="Y868" s="34"/>
      <c r="Z868" s="34"/>
    </row>
    <row r="869" spans="1:26" x14ac:dyDescent="0.2">
      <c r="A869" s="1">
        <v>1942.09</v>
      </c>
      <c r="B869" s="58">
        <v>8.68</v>
      </c>
      <c r="C869" s="4">
        <v>0.62</v>
      </c>
      <c r="D869" s="11">
        <v>0.94</v>
      </c>
      <c r="E869" s="11">
        <v>16.5</v>
      </c>
      <c r="F869" s="4">
        <f t="shared" si="187"/>
        <v>1942.7083333332682</v>
      </c>
      <c r="G869" s="21">
        <f>G861*4/12+G873*8/12</f>
        <v>2.4666666666666668</v>
      </c>
      <c r="H869" s="4">
        <f t="shared" si="183"/>
        <v>166.07154666666671</v>
      </c>
      <c r="I869" s="4">
        <f t="shared" si="184"/>
        <v>11.862253333333337</v>
      </c>
      <c r="J869" s="30">
        <f t="shared" si="188"/>
        <v>7501.5382967454098</v>
      </c>
      <c r="K869" s="4">
        <f t="shared" si="185"/>
        <v>17.984706666666671</v>
      </c>
      <c r="L869" s="30">
        <f t="shared" si="186"/>
        <v>812.37857130653049</v>
      </c>
      <c r="M869" s="14">
        <f t="shared" si="177"/>
        <v>9.0778298393715033</v>
      </c>
      <c r="N869" s="6"/>
      <c r="O869" s="7">
        <f t="shared" si="178"/>
        <v>11.745145809200293</v>
      </c>
      <c r="P869" s="7"/>
      <c r="Q869" s="43">
        <f t="shared" si="179"/>
        <v>0.10652043750087252</v>
      </c>
      <c r="R869" s="21">
        <f t="shared" si="189"/>
        <v>1.0019823171236515</v>
      </c>
      <c r="S869" s="21">
        <f t="shared" si="190"/>
        <v>13.692557315147566</v>
      </c>
      <c r="T869" s="36">
        <f t="shared" si="180"/>
        <v>0.11889433414901429</v>
      </c>
      <c r="U869" s="36">
        <f t="shared" si="181"/>
        <v>-2.6395550559896619E-2</v>
      </c>
      <c r="V869" s="36">
        <f t="shared" si="182"/>
        <v>0.14528988470891091</v>
      </c>
      <c r="Y869" s="34"/>
      <c r="Z869" s="34"/>
    </row>
    <row r="870" spans="1:26" x14ac:dyDescent="0.2">
      <c r="A870" s="1">
        <v>1942.1</v>
      </c>
      <c r="B870" s="58">
        <v>9.32</v>
      </c>
      <c r="C870" s="4">
        <v>0.61</v>
      </c>
      <c r="D870" s="11">
        <v>0.97</v>
      </c>
      <c r="E870" s="11">
        <v>16.7</v>
      </c>
      <c r="F870" s="4">
        <f t="shared" si="187"/>
        <v>1942.7916666666015</v>
      </c>
      <c r="G870" s="21">
        <f>G861*3/12+G873*9/12</f>
        <v>2.4675000000000002</v>
      </c>
      <c r="H870" s="4">
        <f t="shared" si="183"/>
        <v>176.18092694610783</v>
      </c>
      <c r="I870" s="4">
        <f t="shared" si="184"/>
        <v>11.531155089820363</v>
      </c>
      <c r="J870" s="30">
        <f t="shared" si="188"/>
        <v>8001.5899619188194</v>
      </c>
      <c r="K870" s="4">
        <f t="shared" si="185"/>
        <v>18.336426946107792</v>
      </c>
      <c r="L870" s="30">
        <f t="shared" si="186"/>
        <v>832.78350462030642</v>
      </c>
      <c r="M870" s="14">
        <f t="shared" si="177"/>
        <v>9.5991767493529849</v>
      </c>
      <c r="N870" s="6"/>
      <c r="O870" s="7">
        <f t="shared" si="178"/>
        <v>12.442152869609739</v>
      </c>
      <c r="P870" s="7"/>
      <c r="Q870" s="43">
        <f t="shared" si="179"/>
        <v>0.10252615661656954</v>
      </c>
      <c r="R870" s="21">
        <f t="shared" si="189"/>
        <v>1.0019830144904518</v>
      </c>
      <c r="S870" s="21">
        <f t="shared" si="190"/>
        <v>13.555392517884396</v>
      </c>
      <c r="T870" s="36">
        <f t="shared" si="180"/>
        <v>0.10988817439131759</v>
      </c>
      <c r="U870" s="36">
        <f t="shared" si="181"/>
        <v>-2.5294538636276176E-2</v>
      </c>
      <c r="V870" s="36">
        <f t="shared" si="182"/>
        <v>0.13518271302759377</v>
      </c>
      <c r="Y870" s="34"/>
      <c r="Z870" s="34"/>
    </row>
    <row r="871" spans="1:26" x14ac:dyDescent="0.2">
      <c r="A871" s="1">
        <v>1942.11</v>
      </c>
      <c r="B871" s="58">
        <v>9.4700000000000006</v>
      </c>
      <c r="C871" s="4">
        <v>0.6</v>
      </c>
      <c r="D871" s="11">
        <v>1</v>
      </c>
      <c r="E871" s="11">
        <v>16.8</v>
      </c>
      <c r="F871" s="4">
        <f t="shared" si="187"/>
        <v>1942.8749999999347</v>
      </c>
      <c r="G871" s="21">
        <f>G861*2/12+G873*10/12</f>
        <v>2.4683333333333337</v>
      </c>
      <c r="H871" s="4">
        <f t="shared" si="183"/>
        <v>177.95088273809529</v>
      </c>
      <c r="I871" s="4">
        <f t="shared" si="184"/>
        <v>11.274607142857146</v>
      </c>
      <c r="J871" s="30">
        <f t="shared" si="188"/>
        <v>8124.6473182716491</v>
      </c>
      <c r="K871" s="4">
        <f t="shared" si="185"/>
        <v>18.791011904761909</v>
      </c>
      <c r="L871" s="30">
        <f t="shared" si="186"/>
        <v>857.93530287979399</v>
      </c>
      <c r="M871" s="14">
        <f t="shared" si="177"/>
        <v>9.6613341521716567</v>
      </c>
      <c r="N871" s="6"/>
      <c r="O871" s="7">
        <f t="shared" si="178"/>
        <v>12.543111801092849</v>
      </c>
      <c r="P871" s="7"/>
      <c r="Q871" s="43">
        <f t="shared" si="179"/>
        <v>0.1032313933354455</v>
      </c>
      <c r="R871" s="21">
        <f t="shared" si="189"/>
        <v>1.001983711857092</v>
      </c>
      <c r="S871" s="21">
        <f t="shared" si="190"/>
        <v>13.501426194232602</v>
      </c>
      <c r="T871" s="36">
        <f t="shared" si="180"/>
        <v>0.11218932404266657</v>
      </c>
      <c r="U871" s="36">
        <f t="shared" si="181"/>
        <v>-2.4784204688455325E-2</v>
      </c>
      <c r="V871" s="36">
        <f t="shared" si="182"/>
        <v>0.1369735287311219</v>
      </c>
      <c r="Y871" s="34"/>
      <c r="Z871" s="34"/>
    </row>
    <row r="872" spans="1:26" x14ac:dyDescent="0.2">
      <c r="A872" s="1">
        <v>1942.12</v>
      </c>
      <c r="B872" s="58">
        <v>9.52</v>
      </c>
      <c r="C872" s="4">
        <v>0.59</v>
      </c>
      <c r="D872" s="11">
        <v>1.03</v>
      </c>
      <c r="E872" s="11">
        <v>16.899999999999999</v>
      </c>
      <c r="F872" s="4">
        <f t="shared" si="187"/>
        <v>1942.958333333268</v>
      </c>
      <c r="G872" s="21">
        <f>G861*1/12+G873*11/12</f>
        <v>2.4691666666666667</v>
      </c>
      <c r="H872" s="4">
        <f t="shared" si="183"/>
        <v>177.83191005917163</v>
      </c>
      <c r="I872" s="4">
        <f t="shared" si="184"/>
        <v>11.021095266272193</v>
      </c>
      <c r="J872" s="30">
        <f t="shared" si="188"/>
        <v>8161.1476426959434</v>
      </c>
      <c r="K872" s="4">
        <f t="shared" si="185"/>
        <v>19.240217159763318</v>
      </c>
      <c r="L872" s="30">
        <f t="shared" si="186"/>
        <v>882.98131008159896</v>
      </c>
      <c r="M872" s="14">
        <f t="shared" si="177"/>
        <v>9.6175141032831757</v>
      </c>
      <c r="N872" s="6"/>
      <c r="O872" s="7">
        <f t="shared" si="178"/>
        <v>12.504872502621117</v>
      </c>
      <c r="P872" s="7"/>
      <c r="Q872" s="43">
        <f t="shared" si="179"/>
        <v>0.10508258054935474</v>
      </c>
      <c r="R872" s="21">
        <f t="shared" si="189"/>
        <v>1.0019844092235723</v>
      </c>
      <c r="S872" s="21">
        <f t="shared" si="190"/>
        <v>13.448160558707544</v>
      </c>
      <c r="T872" s="36">
        <f t="shared" si="180"/>
        <v>0.1165999104835409</v>
      </c>
      <c r="U872" s="36">
        <f t="shared" si="181"/>
        <v>-2.4276050828246576E-2</v>
      </c>
      <c r="V872" s="36">
        <f t="shared" si="182"/>
        <v>0.14087596131178748</v>
      </c>
      <c r="Y872" s="34"/>
      <c r="Z872" s="34"/>
    </row>
    <row r="873" spans="1:26" x14ac:dyDescent="0.2">
      <c r="A873" s="1">
        <v>1943.01</v>
      </c>
      <c r="B873" s="58">
        <v>10.09</v>
      </c>
      <c r="C873" s="4">
        <v>0.59</v>
      </c>
      <c r="D873" s="11">
        <v>1.0433300000000001</v>
      </c>
      <c r="E873" s="11">
        <v>16.899999999999999</v>
      </c>
      <c r="F873" s="4">
        <f t="shared" si="187"/>
        <v>1943.0416666666013</v>
      </c>
      <c r="G873" s="21">
        <v>2.4700000000000002</v>
      </c>
      <c r="H873" s="4">
        <f t="shared" si="183"/>
        <v>188.47940887573969</v>
      </c>
      <c r="I873" s="4">
        <f t="shared" si="184"/>
        <v>11.021095266272193</v>
      </c>
      <c r="J873" s="30">
        <f t="shared" si="188"/>
        <v>8691.9365693873915</v>
      </c>
      <c r="K873" s="4">
        <f t="shared" si="185"/>
        <v>19.489219193491131</v>
      </c>
      <c r="L873" s="30">
        <f t="shared" si="186"/>
        <v>898.76691585123376</v>
      </c>
      <c r="M873" s="14">
        <f t="shared" si="177"/>
        <v>10.15053422043208</v>
      </c>
      <c r="N873" s="6"/>
      <c r="O873" s="7">
        <f t="shared" si="178"/>
        <v>13.213565770538414</v>
      </c>
      <c r="P873" s="7"/>
      <c r="Q873" s="43">
        <f t="shared" si="179"/>
        <v>0.10119365235814599</v>
      </c>
      <c r="R873" s="21">
        <f t="shared" si="189"/>
        <v>1.0019851065898928</v>
      </c>
      <c r="S873" s="21">
        <f t="shared" si="190"/>
        <v>13.474847212560325</v>
      </c>
      <c r="T873" s="36">
        <f t="shared" si="180"/>
        <v>0.11109544759668788</v>
      </c>
      <c r="U873" s="36">
        <f t="shared" si="181"/>
        <v>-2.3979650422291221E-2</v>
      </c>
      <c r="V873" s="36">
        <f t="shared" si="182"/>
        <v>0.1350750980189791</v>
      </c>
      <c r="Y873" s="34"/>
      <c r="Z873" s="34"/>
    </row>
    <row r="874" spans="1:26" x14ac:dyDescent="0.2">
      <c r="A874" s="1">
        <v>1943.02</v>
      </c>
      <c r="B874" s="58">
        <v>10.69</v>
      </c>
      <c r="C874" s="4">
        <v>0.59</v>
      </c>
      <c r="D874" s="11">
        <v>1.05667</v>
      </c>
      <c r="E874" s="11">
        <v>16.899999999999999</v>
      </c>
      <c r="F874" s="4">
        <f t="shared" si="187"/>
        <v>1943.1249999999345</v>
      </c>
      <c r="G874" s="21">
        <f>G873*11/12+G885*1/12</f>
        <v>2.4708333333333332</v>
      </c>
      <c r="H874" s="4">
        <f t="shared" si="183"/>
        <v>199.68730236686397</v>
      </c>
      <c r="I874" s="4">
        <f t="shared" si="184"/>
        <v>11.021095266272193</v>
      </c>
      <c r="J874" s="30">
        <f t="shared" si="188"/>
        <v>9251.155151114579</v>
      </c>
      <c r="K874" s="4">
        <f t="shared" si="185"/>
        <v>19.738408025443796</v>
      </c>
      <c r="L874" s="30">
        <f t="shared" si="186"/>
        <v>914.44509948814255</v>
      </c>
      <c r="M874" s="14">
        <f t="shared" si="177"/>
        <v>10.70898299522127</v>
      </c>
      <c r="N874" s="6"/>
      <c r="O874" s="7">
        <f t="shared" si="178"/>
        <v>13.95260180059098</v>
      </c>
      <c r="P874" s="7"/>
      <c r="Q874" s="43">
        <f t="shared" si="179"/>
        <v>9.7654449052904838E-2</v>
      </c>
      <c r="R874" s="21">
        <f t="shared" si="189"/>
        <v>1.001985803956053</v>
      </c>
      <c r="S874" s="21">
        <f t="shared" si="190"/>
        <v>13.501596220559778</v>
      </c>
      <c r="T874" s="36">
        <f t="shared" si="180"/>
        <v>0.10374760436908259</v>
      </c>
      <c r="U874" s="36">
        <f t="shared" si="181"/>
        <v>-2.3330119465403643E-2</v>
      </c>
      <c r="V874" s="36">
        <f t="shared" si="182"/>
        <v>0.12707772383448623</v>
      </c>
      <c r="Y874" s="34"/>
      <c r="Z874" s="34"/>
    </row>
    <row r="875" spans="1:26" x14ac:dyDescent="0.2">
      <c r="A875" s="1">
        <v>1943.03</v>
      </c>
      <c r="B875" s="58">
        <v>11.07</v>
      </c>
      <c r="C875" s="4">
        <v>0.59</v>
      </c>
      <c r="D875" s="11">
        <v>1.07</v>
      </c>
      <c r="E875" s="11">
        <v>17.2</v>
      </c>
      <c r="F875" s="4">
        <f t="shared" si="187"/>
        <v>1943.2083333332678</v>
      </c>
      <c r="G875" s="21">
        <f>G873*10/12+G885*2/12</f>
        <v>2.4716666666666667</v>
      </c>
      <c r="H875" s="4">
        <f t="shared" si="183"/>
        <v>203.17890872093031</v>
      </c>
      <c r="I875" s="4">
        <f t="shared" si="184"/>
        <v>10.828866860465119</v>
      </c>
      <c r="J875" s="30">
        <f t="shared" si="188"/>
        <v>9454.7218555537074</v>
      </c>
      <c r="K875" s="4">
        <f t="shared" si="185"/>
        <v>19.63879244186047</v>
      </c>
      <c r="L875" s="30">
        <f t="shared" si="186"/>
        <v>913.87103752867802</v>
      </c>
      <c r="M875" s="14">
        <f t="shared" si="177"/>
        <v>10.850541744036802</v>
      </c>
      <c r="N875" s="6"/>
      <c r="O875" s="7">
        <f t="shared" si="178"/>
        <v>14.146459872218649</v>
      </c>
      <c r="P875" s="7"/>
      <c r="Q875" s="43">
        <f t="shared" si="179"/>
        <v>9.9055216600679952E-2</v>
      </c>
      <c r="R875" s="21">
        <f t="shared" si="189"/>
        <v>1.0019865013220532</v>
      </c>
      <c r="S875" s="21">
        <f t="shared" si="190"/>
        <v>13.292447143565951</v>
      </c>
      <c r="T875" s="36">
        <f t="shared" si="180"/>
        <v>0.10198223940225426</v>
      </c>
      <c r="U875" s="36">
        <f t="shared" si="181"/>
        <v>-2.1698297281205203E-2</v>
      </c>
      <c r="V875" s="36">
        <f t="shared" si="182"/>
        <v>0.12368053668345946</v>
      </c>
      <c r="Y875" s="34"/>
      <c r="Z875" s="34"/>
    </row>
    <row r="876" spans="1:26" x14ac:dyDescent="0.2">
      <c r="A876" s="1">
        <v>1943.04</v>
      </c>
      <c r="B876" s="58">
        <v>11.44</v>
      </c>
      <c r="C876" s="4">
        <v>0.59</v>
      </c>
      <c r="D876" s="11">
        <v>1.08</v>
      </c>
      <c r="E876" s="11">
        <v>17.399999999999999</v>
      </c>
      <c r="F876" s="4">
        <f t="shared" si="187"/>
        <v>1943.291666666601</v>
      </c>
      <c r="G876" s="21">
        <f>G873*9/12+G885*3/12</f>
        <v>2.4725000000000001</v>
      </c>
      <c r="H876" s="4">
        <f t="shared" si="183"/>
        <v>207.55644597701158</v>
      </c>
      <c r="I876" s="4">
        <f t="shared" si="184"/>
        <v>10.704397126436785</v>
      </c>
      <c r="J876" s="30">
        <f t="shared" si="188"/>
        <v>9699.9359000168133</v>
      </c>
      <c r="K876" s="4">
        <f t="shared" si="185"/>
        <v>19.594489655172421</v>
      </c>
      <c r="L876" s="30">
        <f t="shared" si="186"/>
        <v>915.72821433725153</v>
      </c>
      <c r="M876" s="14">
        <f t="shared" si="177"/>
        <v>11.039227142939692</v>
      </c>
      <c r="N876" s="6"/>
      <c r="O876" s="7">
        <f t="shared" si="178"/>
        <v>14.400210502607553</v>
      </c>
      <c r="P876" s="7"/>
      <c r="Q876" s="43">
        <f t="shared" si="179"/>
        <v>9.8664954260692606E-2</v>
      </c>
      <c r="R876" s="21">
        <f t="shared" si="189"/>
        <v>1.0019871986878939</v>
      </c>
      <c r="S876" s="21">
        <f t="shared" si="190"/>
        <v>13.16576234753491</v>
      </c>
      <c r="T876" s="36">
        <f t="shared" si="180"/>
        <v>9.4147168650394963E-2</v>
      </c>
      <c r="U876" s="36">
        <f t="shared" si="181"/>
        <v>-2.1028564348838708E-2</v>
      </c>
      <c r="V876" s="36">
        <f t="shared" si="182"/>
        <v>0.11517573299923367</v>
      </c>
      <c r="Y876" s="34"/>
      <c r="Z876" s="34"/>
    </row>
    <row r="877" spans="1:26" x14ac:dyDescent="0.2">
      <c r="A877" s="1">
        <v>1943.05</v>
      </c>
      <c r="B877" s="58">
        <v>11.89</v>
      </c>
      <c r="C877" s="4">
        <v>0.59</v>
      </c>
      <c r="D877" s="11">
        <v>1.0900000000000001</v>
      </c>
      <c r="E877" s="11">
        <v>17.5</v>
      </c>
      <c r="F877" s="4">
        <f t="shared" si="187"/>
        <v>1943.3749999999343</v>
      </c>
      <c r="G877" s="21">
        <f>G873*8/12+G885*4/12</f>
        <v>2.4733333333333336</v>
      </c>
      <c r="H877" s="4">
        <f t="shared" si="183"/>
        <v>214.48812628571434</v>
      </c>
      <c r="I877" s="4">
        <f t="shared" si="184"/>
        <v>10.643229142857146</v>
      </c>
      <c r="J877" s="30">
        <f t="shared" si="188"/>
        <v>10065.330838028685</v>
      </c>
      <c r="K877" s="4">
        <f t="shared" si="185"/>
        <v>19.662914857142862</v>
      </c>
      <c r="L877" s="30">
        <f t="shared" si="186"/>
        <v>922.72587161070373</v>
      </c>
      <c r="M877" s="14">
        <f t="shared" si="177"/>
        <v>11.362215800613694</v>
      </c>
      <c r="N877" s="6"/>
      <c r="O877" s="7">
        <f t="shared" si="178"/>
        <v>14.827344489187865</v>
      </c>
      <c r="P877" s="7"/>
      <c r="Q877" s="43">
        <f t="shared" si="179"/>
        <v>9.6673607448530596E-2</v>
      </c>
      <c r="R877" s="21">
        <f t="shared" si="189"/>
        <v>1.0019878960535744</v>
      </c>
      <c r="S877" s="21">
        <f t="shared" si="190"/>
        <v>13.11654290272164</v>
      </c>
      <c r="T877" s="36">
        <f t="shared" si="180"/>
        <v>9.0788774874241529E-2</v>
      </c>
      <c r="U877" s="36">
        <f t="shared" si="181"/>
        <v>-2.2651444214162098E-2</v>
      </c>
      <c r="V877" s="36">
        <f t="shared" si="182"/>
        <v>0.11344021908840363</v>
      </c>
      <c r="Y877" s="34"/>
      <c r="Z877" s="34"/>
    </row>
    <row r="878" spans="1:26" x14ac:dyDescent="0.2">
      <c r="A878" s="1">
        <v>1943.06</v>
      </c>
      <c r="B878" s="58">
        <v>12.1</v>
      </c>
      <c r="C878" s="4">
        <v>0.59</v>
      </c>
      <c r="D878" s="11">
        <v>1.1000000000000001</v>
      </c>
      <c r="E878" s="11">
        <v>17.5</v>
      </c>
      <c r="F878" s="4">
        <f t="shared" si="187"/>
        <v>1943.4583333332675</v>
      </c>
      <c r="G878" s="21">
        <f>G873*7/12+G885*5/12</f>
        <v>2.4741666666666671</v>
      </c>
      <c r="H878" s="4">
        <f t="shared" si="183"/>
        <v>218.27639428571433</v>
      </c>
      <c r="I878" s="4">
        <f t="shared" si="184"/>
        <v>10.643229142857146</v>
      </c>
      <c r="J878" s="30">
        <f t="shared" si="188"/>
        <v>10284.725139306154</v>
      </c>
      <c r="K878" s="4">
        <f t="shared" si="185"/>
        <v>19.84330857142858</v>
      </c>
      <c r="L878" s="30">
        <f t="shared" si="186"/>
        <v>934.97501266419602</v>
      </c>
      <c r="M878" s="14">
        <f t="shared" si="177"/>
        <v>11.516744786451232</v>
      </c>
      <c r="N878" s="6"/>
      <c r="O878" s="7">
        <f t="shared" si="178"/>
        <v>15.033775620802555</v>
      </c>
      <c r="P878" s="7"/>
      <c r="Q878" s="43">
        <f t="shared" si="179"/>
        <v>9.466776785756377E-2</v>
      </c>
      <c r="R878" s="21">
        <f t="shared" si="189"/>
        <v>1.0019885934190949</v>
      </c>
      <c r="S878" s="21">
        <f t="shared" si="190"/>
        <v>13.142617226594501</v>
      </c>
      <c r="T878" s="36">
        <f t="shared" si="180"/>
        <v>8.4604209985769341E-2</v>
      </c>
      <c r="U878" s="36">
        <f t="shared" si="181"/>
        <v>-2.3462326496268671E-2</v>
      </c>
      <c r="V878" s="36">
        <f t="shared" si="182"/>
        <v>0.10806653648203801</v>
      </c>
      <c r="Y878" s="34"/>
      <c r="Z878" s="34"/>
    </row>
    <row r="879" spans="1:26" x14ac:dyDescent="0.2">
      <c r="A879" s="1">
        <v>1943.07</v>
      </c>
      <c r="B879" s="58">
        <v>12.35</v>
      </c>
      <c r="C879" s="4">
        <v>0.593333</v>
      </c>
      <c r="D879" s="11">
        <v>1.0933299999999999</v>
      </c>
      <c r="E879" s="11">
        <v>17.399999999999999</v>
      </c>
      <c r="F879" s="4">
        <f t="shared" si="187"/>
        <v>1943.5416666666008</v>
      </c>
      <c r="G879" s="21">
        <f>G873*6/12+G885*6/12</f>
        <v>2.4750000000000001</v>
      </c>
      <c r="H879" s="4">
        <f t="shared" si="183"/>
        <v>224.06661781609202</v>
      </c>
      <c r="I879" s="4">
        <f t="shared" si="184"/>
        <v>10.764867898678165</v>
      </c>
      <c r="J879" s="30">
        <f t="shared" si="188"/>
        <v>10599.816471200806</v>
      </c>
      <c r="K879" s="4">
        <f t="shared" si="185"/>
        <v>19.836336458045981</v>
      </c>
      <c r="L879" s="30">
        <f t="shared" si="186"/>
        <v>938.38844878202235</v>
      </c>
      <c r="M879" s="14">
        <f t="shared" si="177"/>
        <v>11.774213341781659</v>
      </c>
      <c r="N879" s="6"/>
      <c r="O879" s="7">
        <f t="shared" si="178"/>
        <v>15.373683748423014</v>
      </c>
      <c r="P879" s="7"/>
      <c r="Q879" s="43">
        <f t="shared" si="179"/>
        <v>8.8973877625299902E-2</v>
      </c>
      <c r="R879" s="21">
        <f t="shared" si="189"/>
        <v>1.0019892907844554</v>
      </c>
      <c r="S879" s="21">
        <f t="shared" si="190"/>
        <v>13.244435034633181</v>
      </c>
      <c r="T879" s="36">
        <f t="shared" si="180"/>
        <v>8.3387900587165387E-2</v>
      </c>
      <c r="U879" s="36">
        <f t="shared" si="181"/>
        <v>-2.2466967654152681E-2</v>
      </c>
      <c r="V879" s="36">
        <f t="shared" si="182"/>
        <v>0.10585486824131807</v>
      </c>
      <c r="Y879" s="34"/>
      <c r="Z879" s="34"/>
    </row>
    <row r="880" spans="1:26" x14ac:dyDescent="0.2">
      <c r="A880" s="1">
        <v>1943.08</v>
      </c>
      <c r="B880" s="58">
        <v>11.74</v>
      </c>
      <c r="C880" s="4">
        <v>0.59666699999999995</v>
      </c>
      <c r="D880" s="11">
        <v>1.08667</v>
      </c>
      <c r="E880" s="11">
        <v>17.3</v>
      </c>
      <c r="F880" s="4">
        <f t="shared" si="187"/>
        <v>1943.6249999999341</v>
      </c>
      <c r="G880" s="21">
        <f>G873*5/12+G885*7/12</f>
        <v>2.4758333333333331</v>
      </c>
      <c r="H880" s="4">
        <f t="shared" si="183"/>
        <v>214.23056994219658</v>
      </c>
      <c r="I880" s="4">
        <f t="shared" si="184"/>
        <v>10.88793113080925</v>
      </c>
      <c r="J880" s="30">
        <f t="shared" si="188"/>
        <v>10177.429606037431</v>
      </c>
      <c r="K880" s="4">
        <f t="shared" si="185"/>
        <v>19.829466221387285</v>
      </c>
      <c r="L880" s="30">
        <f t="shared" si="186"/>
        <v>942.036408006192</v>
      </c>
      <c r="M880" s="14">
        <f t="shared" si="177"/>
        <v>11.21054590415897</v>
      </c>
      <c r="N880" s="6"/>
      <c r="O880" s="7">
        <f t="shared" si="178"/>
        <v>14.645291104906301</v>
      </c>
      <c r="P880" s="7"/>
      <c r="Q880" s="43">
        <f t="shared" si="179"/>
        <v>9.1861500047827838E-2</v>
      </c>
      <c r="R880" s="21">
        <f t="shared" si="189"/>
        <v>1.0019899881496559</v>
      </c>
      <c r="S880" s="21">
        <f t="shared" si="190"/>
        <v>13.347491790124645</v>
      </c>
      <c r="T880" s="36">
        <f t="shared" si="180"/>
        <v>8.8370802794813796E-2</v>
      </c>
      <c r="U880" s="36">
        <f t="shared" si="181"/>
        <v>-2.3517423096650725E-2</v>
      </c>
      <c r="V880" s="36">
        <f t="shared" si="182"/>
        <v>0.11188822589146452</v>
      </c>
      <c r="Y880" s="34"/>
      <c r="Z880" s="34"/>
    </row>
    <row r="881" spans="1:26" x14ac:dyDescent="0.2">
      <c r="A881" s="1">
        <v>1943.09</v>
      </c>
      <c r="B881" s="58">
        <v>11.99</v>
      </c>
      <c r="C881" s="4">
        <v>0.6</v>
      </c>
      <c r="D881" s="11">
        <v>1.08</v>
      </c>
      <c r="E881" s="11">
        <v>17.399999999999999</v>
      </c>
      <c r="F881" s="4">
        <f t="shared" si="187"/>
        <v>1943.7083333332673</v>
      </c>
      <c r="G881" s="21">
        <f>G873*4/12+G885*8/12</f>
        <v>2.4766666666666666</v>
      </c>
      <c r="H881" s="4">
        <f t="shared" si="183"/>
        <v>217.53512126436792</v>
      </c>
      <c r="I881" s="4">
        <f t="shared" si="184"/>
        <v>10.885827586206901</v>
      </c>
      <c r="J881" s="30">
        <f t="shared" si="188"/>
        <v>10377.514575871612</v>
      </c>
      <c r="K881" s="4">
        <f t="shared" si="185"/>
        <v>19.594489655172421</v>
      </c>
      <c r="L881" s="30">
        <f t="shared" si="186"/>
        <v>934.75527455724273</v>
      </c>
      <c r="M881" s="14">
        <f t="shared" si="177"/>
        <v>11.336281939610291</v>
      </c>
      <c r="N881" s="6"/>
      <c r="O881" s="7">
        <f t="shared" si="178"/>
        <v>14.81644761883291</v>
      </c>
      <c r="P881" s="7"/>
      <c r="Q881" s="43">
        <f t="shared" si="179"/>
        <v>9.1456132605392315E-2</v>
      </c>
      <c r="R881" s="21">
        <f t="shared" si="189"/>
        <v>1.0019906855146967</v>
      </c>
      <c r="S881" s="21">
        <f t="shared" si="190"/>
        <v>13.297190766243276</v>
      </c>
      <c r="T881" s="36">
        <f t="shared" si="180"/>
        <v>8.1708159362284372E-2</v>
      </c>
      <c r="U881" s="36">
        <f t="shared" si="181"/>
        <v>-2.2238596143089873E-2</v>
      </c>
      <c r="V881" s="36">
        <f t="shared" si="182"/>
        <v>0.10394675550537424</v>
      </c>
      <c r="Y881" s="34"/>
      <c r="Z881" s="34"/>
    </row>
    <row r="882" spans="1:26" x14ac:dyDescent="0.2">
      <c r="A882" s="1">
        <v>1943.1</v>
      </c>
      <c r="B882" s="58">
        <v>11.88</v>
      </c>
      <c r="C882" s="4">
        <v>0.60333300000000001</v>
      </c>
      <c r="D882" s="11">
        <v>1.0333300000000001</v>
      </c>
      <c r="E882" s="11">
        <v>17.399999999999999</v>
      </c>
      <c r="F882" s="4">
        <f t="shared" si="187"/>
        <v>1943.7916666666006</v>
      </c>
      <c r="G882" s="21">
        <f>G873*3/12+G885*9/12</f>
        <v>2.4775</v>
      </c>
      <c r="H882" s="4">
        <f t="shared" si="183"/>
        <v>215.53938620689664</v>
      </c>
      <c r="I882" s="4">
        <f t="shared" si="184"/>
        <v>10.94629835844828</v>
      </c>
      <c r="J882" s="30">
        <f t="shared" si="188"/>
        <v>10325.824123838345</v>
      </c>
      <c r="K882" s="4">
        <f t="shared" si="185"/>
        <v>18.747753699425296</v>
      </c>
      <c r="L882" s="30">
        <f t="shared" si="186"/>
        <v>898.14678803753179</v>
      </c>
      <c r="M882" s="14">
        <f t="shared" si="177"/>
        <v>11.187335503326038</v>
      </c>
      <c r="N882" s="6"/>
      <c r="O882" s="7">
        <f t="shared" si="178"/>
        <v>14.629987013874153</v>
      </c>
      <c r="P882" s="7"/>
      <c r="Q882" s="43">
        <f t="shared" si="179"/>
        <v>9.2622244629765899E-2</v>
      </c>
      <c r="R882" s="21">
        <f t="shared" si="189"/>
        <v>1.0019913828795777</v>
      </c>
      <c r="S882" s="21">
        <f t="shared" si="190"/>
        <v>13.323661291287795</v>
      </c>
      <c r="T882" s="36">
        <f t="shared" si="180"/>
        <v>8.5596312240796335E-2</v>
      </c>
      <c r="U882" s="36">
        <f t="shared" si="181"/>
        <v>-2.0793521082683286E-2</v>
      </c>
      <c r="V882" s="36">
        <f t="shared" si="182"/>
        <v>0.10638983332347962</v>
      </c>
      <c r="Y882" s="34"/>
      <c r="Z882" s="34"/>
    </row>
    <row r="883" spans="1:26" x14ac:dyDescent="0.2">
      <c r="A883" s="1">
        <v>1943.11</v>
      </c>
      <c r="B883" s="58">
        <v>11.33</v>
      </c>
      <c r="C883" s="4">
        <v>0.60666699999999996</v>
      </c>
      <c r="D883" s="11">
        <v>0.98666699999999996</v>
      </c>
      <c r="E883" s="11">
        <v>17.399999999999999</v>
      </c>
      <c r="F883" s="4">
        <f t="shared" si="187"/>
        <v>1943.8749999999338</v>
      </c>
      <c r="G883" s="21">
        <f>G873*2/12+G885*10/12</f>
        <v>2.4783333333333335</v>
      </c>
      <c r="H883" s="4">
        <f t="shared" si="183"/>
        <v>205.5607109195403</v>
      </c>
      <c r="I883" s="4">
        <f t="shared" si="184"/>
        <v>11.006787273735634</v>
      </c>
      <c r="J883" s="30">
        <f t="shared" si="188"/>
        <v>9891.7184667564379</v>
      </c>
      <c r="K883" s="4">
        <f t="shared" si="185"/>
        <v>17.901144745000007</v>
      </c>
      <c r="L883" s="30">
        <f t="shared" si="186"/>
        <v>861.41502069189539</v>
      </c>
      <c r="M883" s="14">
        <f t="shared" si="177"/>
        <v>10.631033673001424</v>
      </c>
      <c r="N883" s="6"/>
      <c r="O883" s="7">
        <f t="shared" si="178"/>
        <v>13.91506956021826</v>
      </c>
      <c r="P883" s="7"/>
      <c r="Q883" s="43">
        <f t="shared" si="179"/>
        <v>9.7291352451369856E-2</v>
      </c>
      <c r="R883" s="21">
        <f t="shared" si="189"/>
        <v>1.0019920802442988</v>
      </c>
      <c r="S883" s="21">
        <f t="shared" si="190"/>
        <v>13.350193802276557</v>
      </c>
      <c r="T883" s="36">
        <f t="shared" si="180"/>
        <v>9.3595732603532378E-2</v>
      </c>
      <c r="U883" s="36">
        <f t="shared" si="181"/>
        <v>-2.0578290515885667E-2</v>
      </c>
      <c r="V883" s="36">
        <f t="shared" si="182"/>
        <v>0.11417402311941804</v>
      </c>
      <c r="Y883" s="34"/>
      <c r="Z883" s="34"/>
    </row>
    <row r="884" spans="1:26" x14ac:dyDescent="0.2">
      <c r="A884" s="1">
        <v>1943.12</v>
      </c>
      <c r="B884" s="58">
        <v>11.48</v>
      </c>
      <c r="C884" s="4">
        <v>0.61</v>
      </c>
      <c r="D884" s="11">
        <v>0.94</v>
      </c>
      <c r="E884" s="11">
        <v>17.399999999999999</v>
      </c>
      <c r="F884" s="4">
        <f t="shared" si="187"/>
        <v>1943.9583333332671</v>
      </c>
      <c r="G884" s="21">
        <f>G873*1/12+G885*11/12</f>
        <v>2.479166666666667</v>
      </c>
      <c r="H884" s="4">
        <f t="shared" si="183"/>
        <v>208.28216781609203</v>
      </c>
      <c r="I884" s="4">
        <f t="shared" si="184"/>
        <v>11.067258045977015</v>
      </c>
      <c r="J884" s="30">
        <f t="shared" si="188"/>
        <v>10067.057106833541</v>
      </c>
      <c r="K884" s="4">
        <f t="shared" si="185"/>
        <v>17.054463218390808</v>
      </c>
      <c r="L884" s="30">
        <f t="shared" si="186"/>
        <v>824.30606972330372</v>
      </c>
      <c r="M884" s="14">
        <f t="shared" si="177"/>
        <v>10.737360316041077</v>
      </c>
      <c r="N884" s="6"/>
      <c r="O884" s="7">
        <f t="shared" si="178"/>
        <v>14.068001177874843</v>
      </c>
      <c r="P884" s="7"/>
      <c r="Q884" s="43">
        <f t="shared" si="179"/>
        <v>9.6351548668495615E-2</v>
      </c>
      <c r="R884" s="21">
        <f t="shared" si="189"/>
        <v>1.0019927776088597</v>
      </c>
      <c r="S884" s="21">
        <f t="shared" si="190"/>
        <v>13.376788459607631</v>
      </c>
      <c r="T884" s="36">
        <f t="shared" si="180"/>
        <v>9.3668303002425013E-2</v>
      </c>
      <c r="U884" s="36">
        <f t="shared" si="181"/>
        <v>-1.9788936567351478E-2</v>
      </c>
      <c r="V884" s="36">
        <f t="shared" si="182"/>
        <v>0.11345723956977649</v>
      </c>
      <c r="Y884" s="34"/>
      <c r="Z884" s="34"/>
    </row>
    <row r="885" spans="1:26" x14ac:dyDescent="0.2">
      <c r="A885" s="1">
        <v>1944.01</v>
      </c>
      <c r="B885" s="58">
        <v>11.85</v>
      </c>
      <c r="C885" s="4">
        <v>0.61333300000000002</v>
      </c>
      <c r="D885" s="11">
        <v>0.93666700000000003</v>
      </c>
      <c r="E885" s="11">
        <v>17.399999999999999</v>
      </c>
      <c r="F885" s="4">
        <f t="shared" si="187"/>
        <v>1944.0416666666003</v>
      </c>
      <c r="G885" s="21">
        <v>2.48</v>
      </c>
      <c r="H885" s="4">
        <f t="shared" si="183"/>
        <v>214.99509482758626</v>
      </c>
      <c r="I885" s="4">
        <f t="shared" si="184"/>
        <v>11.127728818218396</v>
      </c>
      <c r="J885" s="30">
        <f t="shared" si="188"/>
        <v>10436.338406854204</v>
      </c>
      <c r="K885" s="4">
        <f t="shared" si="185"/>
        <v>16.993992446149431</v>
      </c>
      <c r="L885" s="30">
        <f t="shared" si="186"/>
        <v>824.92605793526639</v>
      </c>
      <c r="M885" s="14">
        <f t="shared" si="177"/>
        <v>11.052412763977477</v>
      </c>
      <c r="N885" s="6"/>
      <c r="O885" s="7">
        <f t="shared" si="178"/>
        <v>14.494846472285845</v>
      </c>
      <c r="P885" s="7"/>
      <c r="Q885" s="43">
        <f t="shared" si="179"/>
        <v>9.3688437178742826E-2</v>
      </c>
      <c r="R885" s="21">
        <f t="shared" si="189"/>
        <v>1.0028721608445137</v>
      </c>
      <c r="S885" s="21">
        <f t="shared" si="190"/>
        <v>13.403445424128391</v>
      </c>
      <c r="T885" s="36">
        <f t="shared" si="180"/>
        <v>9.2989031993344851E-2</v>
      </c>
      <c r="U885" s="36">
        <f t="shared" si="181"/>
        <v>-1.8831791717297874E-2</v>
      </c>
      <c r="V885" s="36">
        <f t="shared" si="182"/>
        <v>0.11182082371064272</v>
      </c>
      <c r="Y885" s="34"/>
      <c r="Z885" s="34"/>
    </row>
    <row r="886" spans="1:26" x14ac:dyDescent="0.2">
      <c r="A886" s="1">
        <v>1944.02</v>
      </c>
      <c r="B886" s="58">
        <v>11.77</v>
      </c>
      <c r="C886" s="4">
        <v>0.61666699999999997</v>
      </c>
      <c r="D886" s="11">
        <v>0.93333299999999997</v>
      </c>
      <c r="E886" s="11">
        <v>17.399999999999999</v>
      </c>
      <c r="F886" s="4">
        <f t="shared" si="187"/>
        <v>1944.1249999999336</v>
      </c>
      <c r="G886" s="21">
        <f>G885*11/12+G897*1/12</f>
        <v>2.4708333333333332</v>
      </c>
      <c r="H886" s="4">
        <f t="shared" si="183"/>
        <v>213.54365114942536</v>
      </c>
      <c r="I886" s="4">
        <f t="shared" si="184"/>
        <v>11.18821773350575</v>
      </c>
      <c r="J886" s="30">
        <f t="shared" si="188"/>
        <v>10411.140520959405</v>
      </c>
      <c r="K886" s="4">
        <f t="shared" si="185"/>
        <v>16.933503530862072</v>
      </c>
      <c r="L886" s="30">
        <f t="shared" si="186"/>
        <v>825.57867594295703</v>
      </c>
      <c r="M886" s="14">
        <f t="shared" si="177"/>
        <v>10.947918887724727</v>
      </c>
      <c r="N886" s="6"/>
      <c r="O886" s="7">
        <f t="shared" si="178"/>
        <v>14.37248410954771</v>
      </c>
      <c r="P886" s="7"/>
      <c r="Q886" s="43">
        <f t="shared" si="179"/>
        <v>9.3868115119619913E-2</v>
      </c>
      <c r="R886" s="21">
        <f t="shared" si="189"/>
        <v>1.0028648755994189</v>
      </c>
      <c r="S886" s="21">
        <f t="shared" si="190"/>
        <v>13.441942275257148</v>
      </c>
      <c r="T886" s="36">
        <f t="shared" si="180"/>
        <v>9.6146841260784877E-2</v>
      </c>
      <c r="U886" s="36">
        <f t="shared" si="181"/>
        <v>-1.8824624324006334E-2</v>
      </c>
      <c r="V886" s="36">
        <f t="shared" si="182"/>
        <v>0.11497146558479121</v>
      </c>
      <c r="Y886" s="34"/>
      <c r="Z886" s="34"/>
    </row>
    <row r="887" spans="1:26" x14ac:dyDescent="0.2">
      <c r="A887" s="1">
        <v>1944.03</v>
      </c>
      <c r="B887" s="58">
        <v>12.1</v>
      </c>
      <c r="C887" s="4">
        <v>0.62</v>
      </c>
      <c r="D887" s="11">
        <v>0.93</v>
      </c>
      <c r="E887" s="11">
        <v>17.399999999999999</v>
      </c>
      <c r="F887" s="4">
        <f t="shared" si="187"/>
        <v>1944.2083333332669</v>
      </c>
      <c r="G887" s="21">
        <f>G885*10/12+G897*2/12</f>
        <v>2.4616666666666669</v>
      </c>
      <c r="H887" s="4">
        <f t="shared" si="183"/>
        <v>219.53085632183914</v>
      </c>
      <c r="I887" s="4">
        <f t="shared" si="184"/>
        <v>11.248688505747131</v>
      </c>
      <c r="J887" s="30">
        <f t="shared" si="188"/>
        <v>10748.743350087088</v>
      </c>
      <c r="K887" s="4">
        <f t="shared" si="185"/>
        <v>16.873032758620695</v>
      </c>
      <c r="L887" s="30">
        <f t="shared" si="186"/>
        <v>826.1430839323134</v>
      </c>
      <c r="M887" s="14">
        <f t="shared" si="177"/>
        <v>11.224693196180684</v>
      </c>
      <c r="N887" s="6"/>
      <c r="O887" s="7">
        <f t="shared" si="178"/>
        <v>14.749564229990982</v>
      </c>
      <c r="P887" s="7"/>
      <c r="Q887" s="43">
        <f t="shared" si="179"/>
        <v>9.1707515562675562E-2</v>
      </c>
      <c r="R887" s="21">
        <f t="shared" si="189"/>
        <v>1.0028575905674066</v>
      </c>
      <c r="S887" s="21">
        <f t="shared" si="190"/>
        <v>13.480451767690329</v>
      </c>
      <c r="T887" s="36">
        <f t="shared" si="180"/>
        <v>9.5446051039833169E-2</v>
      </c>
      <c r="U887" s="36">
        <f t="shared" si="181"/>
        <v>-1.8042465139279096E-2</v>
      </c>
      <c r="V887" s="36">
        <f t="shared" si="182"/>
        <v>0.11348851617911226</v>
      </c>
      <c r="Y887" s="34"/>
      <c r="Z887" s="34"/>
    </row>
    <row r="888" spans="1:26" x14ac:dyDescent="0.2">
      <c r="A888" s="1">
        <v>1944.04</v>
      </c>
      <c r="B888" s="58">
        <v>11.89</v>
      </c>
      <c r="C888" s="4">
        <v>0.62333300000000003</v>
      </c>
      <c r="D888" s="11">
        <v>0.92666700000000002</v>
      </c>
      <c r="E888" s="11">
        <v>17.5</v>
      </c>
      <c r="F888" s="4">
        <f t="shared" si="187"/>
        <v>1944.2916666666001</v>
      </c>
      <c r="G888" s="21">
        <f>G885*9/12+G897*3/12</f>
        <v>2.4525000000000001</v>
      </c>
      <c r="H888" s="4">
        <f t="shared" si="183"/>
        <v>214.48812628571434</v>
      </c>
      <c r="I888" s="4">
        <f t="shared" si="184"/>
        <v>11.244535510685719</v>
      </c>
      <c r="J888" s="30">
        <f t="shared" si="188"/>
        <v>10547.719405252163</v>
      </c>
      <c r="K888" s="4">
        <f t="shared" si="185"/>
        <v>16.716490203600006</v>
      </c>
      <c r="L888" s="30">
        <f t="shared" si="186"/>
        <v>822.05412095095096</v>
      </c>
      <c r="M888" s="14">
        <f t="shared" si="177"/>
        <v>10.938275188239402</v>
      </c>
      <c r="N888" s="6"/>
      <c r="O888" s="7">
        <f t="shared" si="178"/>
        <v>14.387983948343425</v>
      </c>
      <c r="P888" s="7"/>
      <c r="Q888" s="43">
        <f t="shared" si="179"/>
        <v>9.4720823089110992E-2</v>
      </c>
      <c r="R888" s="21">
        <f t="shared" si="189"/>
        <v>1.0028503057486233</v>
      </c>
      <c r="S888" s="21">
        <f t="shared" si="190"/>
        <v>13.44172210305174</v>
      </c>
      <c r="T888" s="36">
        <f t="shared" si="180"/>
        <v>0.10271387995294945</v>
      </c>
      <c r="U888" s="36">
        <f t="shared" si="181"/>
        <v>-1.6506789364159613E-2</v>
      </c>
      <c r="V888" s="36">
        <f t="shared" si="182"/>
        <v>0.11922066931710906</v>
      </c>
      <c r="Y888" s="34"/>
      <c r="Z888" s="34"/>
    </row>
    <row r="889" spans="1:26" x14ac:dyDescent="0.2">
      <c r="A889" s="1">
        <v>1944.05</v>
      </c>
      <c r="B889" s="58">
        <v>12.1</v>
      </c>
      <c r="C889" s="4">
        <v>0.62666699999999997</v>
      </c>
      <c r="D889" s="11">
        <v>0.92333299999999996</v>
      </c>
      <c r="E889" s="11">
        <v>17.5</v>
      </c>
      <c r="F889" s="4">
        <f t="shared" si="187"/>
        <v>1944.3749999999334</v>
      </c>
      <c r="G889" s="21">
        <f>G885*8/12+G897*4/12</f>
        <v>2.4433333333333334</v>
      </c>
      <c r="H889" s="4">
        <f t="shared" si="183"/>
        <v>218.27639428571433</v>
      </c>
      <c r="I889" s="4">
        <f t="shared" si="184"/>
        <v>11.304678775028574</v>
      </c>
      <c r="J889" s="30">
        <f t="shared" si="188"/>
        <v>10780.3389775662</v>
      </c>
      <c r="K889" s="4">
        <f t="shared" si="185"/>
        <v>16.656346939257148</v>
      </c>
      <c r="L889" s="30">
        <f t="shared" si="186"/>
        <v>822.63163051017625</v>
      </c>
      <c r="M889" s="14">
        <f t="shared" si="177"/>
        <v>11.10373693679262</v>
      </c>
      <c r="N889" s="6"/>
      <c r="O889" s="7">
        <f t="shared" si="178"/>
        <v>14.620020758909039</v>
      </c>
      <c r="P889" s="7"/>
      <c r="Q889" s="43">
        <f t="shared" si="179"/>
        <v>9.3450168289046218E-2</v>
      </c>
      <c r="R889" s="21">
        <f t="shared" si="189"/>
        <v>1.0028430211432164</v>
      </c>
      <c r="S889" s="21">
        <f t="shared" si="190"/>
        <v>13.480035120833465</v>
      </c>
      <c r="T889" s="36">
        <f t="shared" si="180"/>
        <v>0.10466931871305518</v>
      </c>
      <c r="U889" s="36">
        <f t="shared" si="181"/>
        <v>-1.7660681040923332E-2</v>
      </c>
      <c r="V889" s="36">
        <f t="shared" si="182"/>
        <v>0.12232999975397851</v>
      </c>
      <c r="Y889" s="34"/>
      <c r="Z889" s="34"/>
    </row>
    <row r="890" spans="1:26" x14ac:dyDescent="0.2">
      <c r="A890" s="1">
        <v>1944.06</v>
      </c>
      <c r="B890" s="58">
        <v>12.67</v>
      </c>
      <c r="C890" s="4">
        <v>0.63</v>
      </c>
      <c r="D890" s="11">
        <v>0.92</v>
      </c>
      <c r="E890" s="11">
        <v>17.600000000000001</v>
      </c>
      <c r="F890" s="4">
        <f t="shared" si="187"/>
        <v>1944.4583333332666</v>
      </c>
      <c r="G890" s="21">
        <f>G885*7/12+G897*5/12</f>
        <v>2.4341666666666666</v>
      </c>
      <c r="H890" s="4">
        <f t="shared" si="183"/>
        <v>227.26020625000004</v>
      </c>
      <c r="I890" s="4">
        <f t="shared" si="184"/>
        <v>11.300231250000001</v>
      </c>
      <c r="J890" s="30">
        <f t="shared" si="188"/>
        <v>11270.544215986592</v>
      </c>
      <c r="K890" s="4">
        <f t="shared" si="185"/>
        <v>16.501925000000004</v>
      </c>
      <c r="L890" s="30">
        <f t="shared" si="186"/>
        <v>818.38205830368315</v>
      </c>
      <c r="M890" s="14">
        <f t="shared" si="177"/>
        <v>11.532785272532506</v>
      </c>
      <c r="N890" s="6"/>
      <c r="O890" s="7">
        <f t="shared" si="178"/>
        <v>15.197274767915051</v>
      </c>
      <c r="P890" s="7"/>
      <c r="Q890" s="43">
        <f t="shared" si="179"/>
        <v>9.0007150820361259E-2</v>
      </c>
      <c r="R890" s="21">
        <f t="shared" si="189"/>
        <v>1.0028357367513328</v>
      </c>
      <c r="S890" s="21">
        <f t="shared" si="190"/>
        <v>13.441550286910944</v>
      </c>
      <c r="T890" s="36">
        <f t="shared" si="180"/>
        <v>0.10110356093025819</v>
      </c>
      <c r="U890" s="36">
        <f t="shared" si="181"/>
        <v>-1.7272493554204682E-2</v>
      </c>
      <c r="V890" s="36">
        <f t="shared" si="182"/>
        <v>0.11837605448446287</v>
      </c>
      <c r="Y890" s="34"/>
      <c r="Z890" s="34"/>
    </row>
    <row r="891" spans="1:26" x14ac:dyDescent="0.2">
      <c r="A891" s="1">
        <v>1944.07</v>
      </c>
      <c r="B891" s="58">
        <v>13</v>
      </c>
      <c r="C891" s="4">
        <v>0.63333300000000003</v>
      </c>
      <c r="D891" s="11">
        <v>0.91333299999999995</v>
      </c>
      <c r="E891" s="11">
        <v>17.7</v>
      </c>
      <c r="F891" s="4">
        <f t="shared" si="187"/>
        <v>1944.5416666665999</v>
      </c>
      <c r="G891" s="21">
        <f>G885*6/12+G897*6/12</f>
        <v>2.4249999999999998</v>
      </c>
      <c r="H891" s="4">
        <f t="shared" si="183"/>
        <v>231.86197740113002</v>
      </c>
      <c r="I891" s="4">
        <f t="shared" si="184"/>
        <v>11.29583397949153</v>
      </c>
      <c r="J891" s="30">
        <f t="shared" si="188"/>
        <v>11545.443413203706</v>
      </c>
      <c r="K891" s="4">
        <f t="shared" si="185"/>
        <v>16.289784261977406</v>
      </c>
      <c r="L891" s="30">
        <f t="shared" si="186"/>
        <v>811.14111299319848</v>
      </c>
      <c r="M891" s="14">
        <f t="shared" si="177"/>
        <v>11.738774750180715</v>
      </c>
      <c r="N891" s="6"/>
      <c r="O891" s="7">
        <f t="shared" si="178"/>
        <v>15.480309849362975</v>
      </c>
      <c r="P891" s="7"/>
      <c r="Q891" s="43">
        <f t="shared" si="179"/>
        <v>8.9159659602390959E-2</v>
      </c>
      <c r="R891" s="21">
        <f t="shared" si="189"/>
        <v>1.0028284525731195</v>
      </c>
      <c r="S891" s="21">
        <f t="shared" si="190"/>
        <v>13.403510674404401</v>
      </c>
      <c r="T891" s="36">
        <f t="shared" si="180"/>
        <v>0.10325593048271897</v>
      </c>
      <c r="U891" s="36">
        <f t="shared" si="181"/>
        <v>-1.6105889233199111E-2</v>
      </c>
      <c r="V891" s="36">
        <f t="shared" si="182"/>
        <v>0.11936181971591808</v>
      </c>
      <c r="Y891" s="34"/>
      <c r="Z891" s="34"/>
    </row>
    <row r="892" spans="1:26" x14ac:dyDescent="0.2">
      <c r="A892" s="1">
        <v>1944.08</v>
      </c>
      <c r="B892" s="58">
        <v>12.81</v>
      </c>
      <c r="C892" s="4">
        <v>0.63666699999999998</v>
      </c>
      <c r="D892" s="11">
        <v>0.906667</v>
      </c>
      <c r="E892" s="11">
        <v>17.7</v>
      </c>
      <c r="F892" s="4">
        <f t="shared" si="187"/>
        <v>1944.6249999999332</v>
      </c>
      <c r="G892" s="21">
        <f>G885*5/12+G897*7/12</f>
        <v>2.4158333333333335</v>
      </c>
      <c r="H892" s="4">
        <f t="shared" si="183"/>
        <v>228.47322542372888</v>
      </c>
      <c r="I892" s="4">
        <f t="shared" si="184"/>
        <v>11.355297658926556</v>
      </c>
      <c r="J892" s="30">
        <f t="shared" si="188"/>
        <v>11423.821566020692</v>
      </c>
      <c r="K892" s="4">
        <f t="shared" si="185"/>
        <v>16.170892574180797</v>
      </c>
      <c r="L892" s="30">
        <f t="shared" si="186"/>
        <v>808.55597406707909</v>
      </c>
      <c r="M892" s="14">
        <f t="shared" si="177"/>
        <v>11.541711674209219</v>
      </c>
      <c r="N892" s="6"/>
      <c r="O892" s="7">
        <f t="shared" si="178"/>
        <v>15.233407930416297</v>
      </c>
      <c r="P892" s="7"/>
      <c r="Q892" s="43">
        <f t="shared" si="179"/>
        <v>9.0705821385116625E-2</v>
      </c>
      <c r="R892" s="21">
        <f t="shared" si="189"/>
        <v>1.0028211686087238</v>
      </c>
      <c r="S892" s="21">
        <f t="shared" si="190"/>
        <v>13.441421868660255</v>
      </c>
      <c r="T892" s="36">
        <f t="shared" si="180"/>
        <v>0.10704310601687061</v>
      </c>
      <c r="U892" s="36">
        <f t="shared" si="181"/>
        <v>-1.6717085013500887E-2</v>
      </c>
      <c r="V892" s="36">
        <f t="shared" si="182"/>
        <v>0.1237601910303715</v>
      </c>
      <c r="Y892" s="34"/>
      <c r="Z892" s="34"/>
    </row>
    <row r="893" spans="1:26" x14ac:dyDescent="0.2">
      <c r="A893" s="1">
        <v>1944.09</v>
      </c>
      <c r="B893" s="58">
        <v>12.6</v>
      </c>
      <c r="C893" s="4">
        <v>0.64</v>
      </c>
      <c r="D893" s="11">
        <v>0.9</v>
      </c>
      <c r="E893" s="11">
        <v>17.7</v>
      </c>
      <c r="F893" s="4">
        <f t="shared" si="187"/>
        <v>1944.7083333332664</v>
      </c>
      <c r="G893" s="21">
        <f>G885*4/12+G897*8/12</f>
        <v>2.4066666666666667</v>
      </c>
      <c r="H893" s="4">
        <f t="shared" si="183"/>
        <v>224.72776271186447</v>
      </c>
      <c r="I893" s="4">
        <f t="shared" si="184"/>
        <v>11.414743502824862</v>
      </c>
      <c r="J893" s="30">
        <f t="shared" si="188"/>
        <v>11284.10790127883</v>
      </c>
      <c r="K893" s="4">
        <f t="shared" si="185"/>
        <v>16.051983050847465</v>
      </c>
      <c r="L893" s="30">
        <f t="shared" si="186"/>
        <v>806.00770723420237</v>
      </c>
      <c r="M893" s="14">
        <f t="shared" si="177"/>
        <v>11.328560584696469</v>
      </c>
      <c r="N893" s="6"/>
      <c r="O893" s="7">
        <f t="shared" si="178"/>
        <v>14.966305729668408</v>
      </c>
      <c r="P893" s="7"/>
      <c r="Q893" s="43">
        <f t="shared" si="179"/>
        <v>9.0905502784364198E-2</v>
      </c>
      <c r="R893" s="21">
        <f t="shared" si="189"/>
        <v>1.0028138848582933</v>
      </c>
      <c r="S893" s="21">
        <f t="shared" si="190"/>
        <v>13.479342386092734</v>
      </c>
      <c r="T893" s="36">
        <f t="shared" si="180"/>
        <v>0.11182219525685722</v>
      </c>
      <c r="U893" s="36">
        <f t="shared" si="181"/>
        <v>-1.6608058386365032E-2</v>
      </c>
      <c r="V893" s="36">
        <f t="shared" si="182"/>
        <v>0.12843025364322225</v>
      </c>
      <c r="Y893" s="34"/>
      <c r="Z893" s="34"/>
    </row>
    <row r="894" spans="1:26" x14ac:dyDescent="0.2">
      <c r="A894" s="1">
        <v>1944.1</v>
      </c>
      <c r="B894" s="58">
        <v>12.91</v>
      </c>
      <c r="C894" s="4">
        <v>0.64</v>
      </c>
      <c r="D894" s="11">
        <v>0.91</v>
      </c>
      <c r="E894" s="11">
        <v>17.7</v>
      </c>
      <c r="F894" s="4">
        <f t="shared" si="187"/>
        <v>1944.7916666665997</v>
      </c>
      <c r="G894" s="21">
        <f>G885*3/12+G897*9/12</f>
        <v>2.3975</v>
      </c>
      <c r="H894" s="4">
        <f t="shared" si="183"/>
        <v>230.25677909604528</v>
      </c>
      <c r="I894" s="4">
        <f t="shared" si="184"/>
        <v>11.414743502824862</v>
      </c>
      <c r="J894" s="30">
        <f t="shared" si="188"/>
        <v>11609.496197903009</v>
      </c>
      <c r="K894" s="4">
        <f t="shared" si="185"/>
        <v>16.2303384180791</v>
      </c>
      <c r="L894" s="30">
        <f t="shared" si="186"/>
        <v>818.33009605667985</v>
      </c>
      <c r="M894" s="14">
        <f t="shared" si="177"/>
        <v>11.583105186279123</v>
      </c>
      <c r="N894" s="6"/>
      <c r="O894" s="7">
        <f t="shared" si="178"/>
        <v>15.315966613277249</v>
      </c>
      <c r="P894" s="7"/>
      <c r="Q894" s="43">
        <f t="shared" si="179"/>
        <v>8.9815332339061263E-2</v>
      </c>
      <c r="R894" s="21">
        <f t="shared" si="189"/>
        <v>1.0028066013219752</v>
      </c>
      <c r="S894" s="21">
        <f t="shared" si="190"/>
        <v>13.51727170353271</v>
      </c>
      <c r="T894" s="36">
        <f t="shared" si="180"/>
        <v>0.11164184812922695</v>
      </c>
      <c r="U894" s="36">
        <f t="shared" si="181"/>
        <v>-1.7122408567357805E-2</v>
      </c>
      <c r="V894" s="36">
        <f t="shared" si="182"/>
        <v>0.12876425669658476</v>
      </c>
      <c r="Y894" s="34"/>
      <c r="Z894" s="34"/>
    </row>
    <row r="895" spans="1:26" x14ac:dyDescent="0.2">
      <c r="A895" s="1">
        <v>1944.11</v>
      </c>
      <c r="B895" s="58">
        <v>12.82</v>
      </c>
      <c r="C895" s="4">
        <v>0.64</v>
      </c>
      <c r="D895" s="11">
        <v>0.92</v>
      </c>
      <c r="E895" s="11">
        <v>17.7</v>
      </c>
      <c r="F895" s="4">
        <f t="shared" si="187"/>
        <v>1944.8749999999329</v>
      </c>
      <c r="G895" s="21">
        <f>G885*2/12+G897*10/12</f>
        <v>2.3883333333333336</v>
      </c>
      <c r="H895" s="4">
        <f t="shared" si="183"/>
        <v>228.65158079096054</v>
      </c>
      <c r="I895" s="4">
        <f t="shared" si="184"/>
        <v>11.414743502824862</v>
      </c>
      <c r="J895" s="30">
        <f t="shared" si="188"/>
        <v>11576.523190369589</v>
      </c>
      <c r="K895" s="4">
        <f t="shared" si="185"/>
        <v>16.408693785310742</v>
      </c>
      <c r="L895" s="30">
        <f t="shared" si="186"/>
        <v>830.76453472231071</v>
      </c>
      <c r="M895" s="14">
        <f t="shared" si="177"/>
        <v>11.478459198055477</v>
      </c>
      <c r="N895" s="6"/>
      <c r="O895" s="7">
        <f t="shared" si="178"/>
        <v>15.1907069865651</v>
      </c>
      <c r="P895" s="7"/>
      <c r="Q895" s="43">
        <f t="shared" si="179"/>
        <v>9.0694070146548081E-2</v>
      </c>
      <c r="R895" s="21">
        <f t="shared" si="189"/>
        <v>1.0027993179999177</v>
      </c>
      <c r="S895" s="21">
        <f t="shared" si="190"/>
        <v>13.555209296165343</v>
      </c>
      <c r="T895" s="36">
        <f t="shared" si="180"/>
        <v>0.11665822430314465</v>
      </c>
      <c r="U895" s="36">
        <f t="shared" si="181"/>
        <v>-1.7630636352335194E-2</v>
      </c>
      <c r="V895" s="36">
        <f t="shared" si="182"/>
        <v>0.13428886065547985</v>
      </c>
      <c r="Y895" s="34"/>
      <c r="Z895" s="34"/>
    </row>
    <row r="896" spans="1:26" x14ac:dyDescent="0.2">
      <c r="A896" s="1">
        <v>1944.12</v>
      </c>
      <c r="B896" s="58">
        <v>13.1</v>
      </c>
      <c r="C896" s="4">
        <v>0.64</v>
      </c>
      <c r="D896" s="11">
        <v>0.93</v>
      </c>
      <c r="E896" s="11">
        <v>17.8</v>
      </c>
      <c r="F896" s="4">
        <f t="shared" si="187"/>
        <v>1944.9583333332662</v>
      </c>
      <c r="G896" s="21">
        <f>G885*1/12+G897*11/12</f>
        <v>2.3791666666666664</v>
      </c>
      <c r="H896" s="4">
        <f t="shared" si="183"/>
        <v>232.33291573033711</v>
      </c>
      <c r="I896" s="4">
        <f t="shared" si="184"/>
        <v>11.350615730337081</v>
      </c>
      <c r="J896" s="30">
        <f t="shared" si="188"/>
        <v>11810.797165781631</v>
      </c>
      <c r="K896" s="4">
        <f t="shared" si="185"/>
        <v>16.493863483146072</v>
      </c>
      <c r="L896" s="30">
        <f t="shared" si="186"/>
        <v>838.47644001350523</v>
      </c>
      <c r="M896" s="14">
        <f t="shared" si="177"/>
        <v>11.638683593355125</v>
      </c>
      <c r="N896" s="6"/>
      <c r="O896" s="7">
        <f t="shared" si="178"/>
        <v>15.414205958668211</v>
      </c>
      <c r="P896" s="7"/>
      <c r="Q896" s="43">
        <f t="shared" si="179"/>
        <v>9.0930041266258241E-2</v>
      </c>
      <c r="R896" s="21">
        <f t="shared" si="189"/>
        <v>1.0027920348922679</v>
      </c>
      <c r="S896" s="21">
        <f t="shared" si="190"/>
        <v>13.516788600251195</v>
      </c>
      <c r="T896" s="36">
        <f t="shared" si="180"/>
        <v>0.1202489311081969</v>
      </c>
      <c r="U896" s="36">
        <f t="shared" si="181"/>
        <v>-1.7039856902801853E-2</v>
      </c>
      <c r="V896" s="36">
        <f t="shared" si="182"/>
        <v>0.13728878801099875</v>
      </c>
      <c r="Y896" s="34"/>
      <c r="Z896" s="34"/>
    </row>
    <row r="897" spans="1:26" x14ac:dyDescent="0.2">
      <c r="A897" s="1">
        <v>1945.01</v>
      </c>
      <c r="B897" s="58">
        <v>13.49</v>
      </c>
      <c r="C897" s="4">
        <v>0.64333300000000004</v>
      </c>
      <c r="D897" s="11">
        <v>0.94</v>
      </c>
      <c r="E897" s="11">
        <v>17.8</v>
      </c>
      <c r="F897" s="4">
        <f t="shared" si="187"/>
        <v>1945.0416666665994</v>
      </c>
      <c r="G897" s="21">
        <v>2.37</v>
      </c>
      <c r="H897" s="4">
        <f t="shared" si="183"/>
        <v>239.24969719101131</v>
      </c>
      <c r="I897" s="4">
        <f t="shared" si="184"/>
        <v>11.409727608820228</v>
      </c>
      <c r="J897" s="30">
        <f t="shared" si="188"/>
        <v>12210.751404387942</v>
      </c>
      <c r="K897" s="4">
        <f t="shared" si="185"/>
        <v>16.671216853932588</v>
      </c>
      <c r="L897" s="30">
        <f t="shared" si="186"/>
        <v>850.86036472384467</v>
      </c>
      <c r="M897" s="14">
        <f t="shared" ref="M897:M960" si="191">H897/AVERAGE(K777:K896)</f>
        <v>11.960463439806988</v>
      </c>
      <c r="N897" s="6"/>
      <c r="O897" s="7">
        <f t="shared" ref="O897:O960" si="192">J897/AVERAGE(L777:L896)</f>
        <v>15.850197374836556</v>
      </c>
      <c r="P897" s="7"/>
      <c r="Q897" s="43">
        <f t="shared" ref="Q897:Q960" si="193">1/M897-(G897/100-(((E897/E777)^(1/10))-1))</f>
        <v>8.7187088829362783E-2</v>
      </c>
      <c r="R897" s="21">
        <f t="shared" si="189"/>
        <v>1.0033004196151964</v>
      </c>
      <c r="S897" s="21">
        <f t="shared" si="190"/>
        <v>13.554527945654504</v>
      </c>
      <c r="T897" s="36">
        <f t="shared" si="180"/>
        <v>0.11892404974264359</v>
      </c>
      <c r="U897" s="36">
        <f t="shared" si="181"/>
        <v>-1.7968072465690543E-2</v>
      </c>
      <c r="V897" s="36">
        <f t="shared" si="182"/>
        <v>0.13689212220833413</v>
      </c>
      <c r="Y897" s="34"/>
      <c r="Z897" s="34"/>
    </row>
    <row r="898" spans="1:26" x14ac:dyDescent="0.2">
      <c r="A898" s="1">
        <v>1945.02</v>
      </c>
      <c r="B898" s="58">
        <v>13.94</v>
      </c>
      <c r="C898" s="4">
        <v>0.64666699999999999</v>
      </c>
      <c r="D898" s="11">
        <v>0.95</v>
      </c>
      <c r="E898" s="11">
        <v>17.8</v>
      </c>
      <c r="F898" s="4">
        <f t="shared" si="187"/>
        <v>1945.1249999999327</v>
      </c>
      <c r="G898" s="21">
        <f>G897*11/12+G909*1/12</f>
        <v>2.355</v>
      </c>
      <c r="H898" s="4">
        <f t="shared" si="183"/>
        <v>247.23059887640454</v>
      </c>
      <c r="I898" s="4">
        <f t="shared" si="184"/>
        <v>11.468857222640452</v>
      </c>
      <c r="J898" s="30">
        <f t="shared" si="188"/>
        <v>12666.856837808475</v>
      </c>
      <c r="K898" s="4">
        <f t="shared" si="185"/>
        <v>16.848570224719104</v>
      </c>
      <c r="L898" s="30">
        <f t="shared" si="186"/>
        <v>863.23629812898503</v>
      </c>
      <c r="M898" s="14">
        <f t="shared" si="191"/>
        <v>12.341753548186311</v>
      </c>
      <c r="N898" s="6"/>
      <c r="O898" s="7">
        <f t="shared" si="192"/>
        <v>16.360841623342555</v>
      </c>
      <c r="P898" s="7"/>
      <c r="Q898" s="43">
        <f t="shared" si="193"/>
        <v>8.4001739041967435E-2</v>
      </c>
      <c r="R898" s="21">
        <f t="shared" si="189"/>
        <v>1.0032888739842185</v>
      </c>
      <c r="S898" s="21">
        <f t="shared" si="190"/>
        <v>13.599263575561071</v>
      </c>
      <c r="T898" s="36">
        <f t="shared" ref="T898:T961" si="194">(($J1018/$J898)^(1/10)-1)</f>
        <v>0.11889279398052444</v>
      </c>
      <c r="U898" s="36">
        <f t="shared" ref="U898:U961" si="195">(($S1018/$S898)^(1/10)-1)</f>
        <v>-1.8420267805878576E-2</v>
      </c>
      <c r="V898" s="36">
        <f t="shared" ref="V898:V961" si="196">T898-U898</f>
        <v>0.13731306178640301</v>
      </c>
      <c r="Y898" s="34"/>
      <c r="Z898" s="34"/>
    </row>
    <row r="899" spans="1:26" x14ac:dyDescent="0.2">
      <c r="A899" s="1">
        <v>1945.03</v>
      </c>
      <c r="B899" s="58">
        <v>13.93</v>
      </c>
      <c r="C899" s="4">
        <v>0.65</v>
      </c>
      <c r="D899" s="11">
        <v>0.96</v>
      </c>
      <c r="E899" s="11">
        <v>17.8</v>
      </c>
      <c r="F899" s="4">
        <f t="shared" si="187"/>
        <v>1945.208333333266</v>
      </c>
      <c r="G899" s="21">
        <f>G897*10/12+G909*2/12</f>
        <v>2.3400000000000003</v>
      </c>
      <c r="H899" s="4">
        <f t="shared" si="183"/>
        <v>247.05324550561804</v>
      </c>
      <c r="I899" s="4">
        <f t="shared" si="184"/>
        <v>11.527969101123597</v>
      </c>
      <c r="J899" s="30">
        <f t="shared" si="188"/>
        <v>12706.989753423244</v>
      </c>
      <c r="K899" s="4">
        <f t="shared" si="185"/>
        <v>17.025923595505621</v>
      </c>
      <c r="L899" s="30">
        <f t="shared" si="186"/>
        <v>875.7150153112932</v>
      </c>
      <c r="M899" s="14">
        <f t="shared" si="191"/>
        <v>12.323310311389328</v>
      </c>
      <c r="N899" s="6"/>
      <c r="O899" s="7">
        <f t="shared" si="192"/>
        <v>16.339009379818258</v>
      </c>
      <c r="P899" s="7"/>
      <c r="Q899" s="43">
        <f t="shared" si="193"/>
        <v>8.4273003320711859E-2</v>
      </c>
      <c r="R899" s="21">
        <f t="shared" si="189"/>
        <v>1.0032773292954764</v>
      </c>
      <c r="S899" s="21">
        <f t="shared" si="190"/>
        <v>13.643989839739264</v>
      </c>
      <c r="T899" s="36">
        <f t="shared" si="194"/>
        <v>0.11805149893227962</v>
      </c>
      <c r="U899" s="36">
        <f t="shared" si="195"/>
        <v>-1.8781929656038088E-2</v>
      </c>
      <c r="V899" s="36">
        <f t="shared" si="196"/>
        <v>0.13683342858831771</v>
      </c>
      <c r="Y899" s="34"/>
      <c r="Z899" s="34"/>
    </row>
    <row r="900" spans="1:26" x14ac:dyDescent="0.2">
      <c r="A900" s="1">
        <v>1945.04</v>
      </c>
      <c r="B900" s="58">
        <v>14.28</v>
      </c>
      <c r="C900" s="4">
        <v>0.65</v>
      </c>
      <c r="D900" s="11">
        <v>0.973333</v>
      </c>
      <c r="E900" s="11">
        <v>17.8</v>
      </c>
      <c r="F900" s="4">
        <f t="shared" si="187"/>
        <v>1945.2916666665992</v>
      </c>
      <c r="G900" s="21">
        <f>G897*9/12+G909*3/12</f>
        <v>2.3250000000000002</v>
      </c>
      <c r="H900" s="4">
        <f t="shared" si="183"/>
        <v>253.2606134831461</v>
      </c>
      <c r="I900" s="4">
        <f t="shared" si="184"/>
        <v>11.527969101123597</v>
      </c>
      <c r="J900" s="30">
        <f t="shared" si="188"/>
        <v>13075.671856223571</v>
      </c>
      <c r="K900" s="4">
        <f t="shared" si="185"/>
        <v>17.262388844775284</v>
      </c>
      <c r="L900" s="30">
        <f t="shared" si="186"/>
        <v>891.2453021592197</v>
      </c>
      <c r="M900" s="14">
        <f t="shared" si="191"/>
        <v>12.631867236563071</v>
      </c>
      <c r="N900" s="6"/>
      <c r="O900" s="7">
        <f t="shared" si="192"/>
        <v>16.745879992645992</v>
      </c>
      <c r="P900" s="7"/>
      <c r="Q900" s="43">
        <f t="shared" si="193"/>
        <v>8.1694539553084131E-2</v>
      </c>
      <c r="R900" s="21">
        <f t="shared" si="189"/>
        <v>1.0032657855500335</v>
      </c>
      <c r="S900" s="21">
        <f t="shared" si="190"/>
        <v>13.688705687348225</v>
      </c>
      <c r="T900" s="36">
        <f t="shared" si="194"/>
        <v>0.11903370356202614</v>
      </c>
      <c r="U900" s="36">
        <f t="shared" si="195"/>
        <v>-1.9479875900787147E-2</v>
      </c>
      <c r="V900" s="36">
        <f t="shared" si="196"/>
        <v>0.13851357946281329</v>
      </c>
      <c r="Y900" s="34"/>
      <c r="Z900" s="34"/>
    </row>
    <row r="901" spans="1:26" x14ac:dyDescent="0.2">
      <c r="A901" s="1">
        <v>1945.05</v>
      </c>
      <c r="B901" s="58">
        <v>14.82</v>
      </c>
      <c r="C901" s="4">
        <v>0.65</v>
      </c>
      <c r="D901" s="11">
        <v>0.98666699999999996</v>
      </c>
      <c r="E901" s="11">
        <v>17.899999999999999</v>
      </c>
      <c r="F901" s="4">
        <f t="shared" si="187"/>
        <v>1945.3749999999325</v>
      </c>
      <c r="G901" s="21">
        <f>G897*8/12+G909*4/12</f>
        <v>2.31</v>
      </c>
      <c r="H901" s="4">
        <f t="shared" si="183"/>
        <v>261.36932849162019</v>
      </c>
      <c r="I901" s="4">
        <f t="shared" si="184"/>
        <v>11.463567039106149</v>
      </c>
      <c r="J901" s="30">
        <f t="shared" si="188"/>
        <v>13543.640595638686</v>
      </c>
      <c r="K901" s="4">
        <f t="shared" si="185"/>
        <v>17.401112768882687</v>
      </c>
      <c r="L901" s="30">
        <f t="shared" si="186"/>
        <v>901.69117648967847</v>
      </c>
      <c r="M901" s="14">
        <f t="shared" si="191"/>
        <v>13.036560628785352</v>
      </c>
      <c r="N901" s="6"/>
      <c r="O901" s="7">
        <f t="shared" si="192"/>
        <v>17.276370053124378</v>
      </c>
      <c r="P901" s="7"/>
      <c r="Q901" s="43">
        <f t="shared" si="193"/>
        <v>7.9961857196301639E-2</v>
      </c>
      <c r="R901" s="21">
        <f t="shared" si="189"/>
        <v>1.003254242748955</v>
      </c>
      <c r="S901" s="21">
        <f t="shared" si="190"/>
        <v>13.656687103325989</v>
      </c>
      <c r="T901" s="36">
        <f t="shared" si="194"/>
        <v>0.11501869231649731</v>
      </c>
      <c r="U901" s="36">
        <f t="shared" si="195"/>
        <v>-1.9110564638683436E-2</v>
      </c>
      <c r="V901" s="36">
        <f t="shared" si="196"/>
        <v>0.13412925695518074</v>
      </c>
      <c r="Y901" s="34"/>
      <c r="Z901" s="34"/>
    </row>
    <row r="902" spans="1:26" x14ac:dyDescent="0.2">
      <c r="A902" s="1">
        <v>1945.06</v>
      </c>
      <c r="B902" s="58">
        <v>15.09</v>
      </c>
      <c r="C902" s="4">
        <v>0.65</v>
      </c>
      <c r="D902" s="11">
        <v>1</v>
      </c>
      <c r="E902" s="11">
        <v>18.100000000000001</v>
      </c>
      <c r="F902" s="4">
        <f t="shared" si="187"/>
        <v>1945.4583333332657</v>
      </c>
      <c r="G902" s="21">
        <f>G897*7/12+G909*5/12</f>
        <v>2.2949999999999999</v>
      </c>
      <c r="H902" s="4">
        <f t="shared" si="183"/>
        <v>263.19044254143648</v>
      </c>
      <c r="I902" s="4">
        <f t="shared" si="184"/>
        <v>11.33689779005525</v>
      </c>
      <c r="J902" s="30">
        <f t="shared" si="188"/>
        <v>13686.961747685851</v>
      </c>
      <c r="K902" s="4">
        <f t="shared" si="185"/>
        <v>17.441381215469615</v>
      </c>
      <c r="L902" s="30">
        <f t="shared" si="186"/>
        <v>907.02198460476154</v>
      </c>
      <c r="M902" s="14">
        <f t="shared" si="191"/>
        <v>13.130223361406049</v>
      </c>
      <c r="N902" s="6"/>
      <c r="O902" s="7">
        <f t="shared" si="192"/>
        <v>17.391992046675064</v>
      </c>
      <c r="P902" s="7"/>
      <c r="Q902" s="43">
        <f t="shared" si="193"/>
        <v>8.1453259365824329E-2</v>
      </c>
      <c r="R902" s="21">
        <f t="shared" si="189"/>
        <v>1.0032427008933069</v>
      </c>
      <c r="S902" s="21">
        <f t="shared" si="190"/>
        <v>13.549735584623786</v>
      </c>
      <c r="T902" s="36">
        <f t="shared" si="194"/>
        <v>0.12050882105555916</v>
      </c>
      <c r="U902" s="36">
        <f t="shared" si="195"/>
        <v>-1.8283285328311805E-2</v>
      </c>
      <c r="V902" s="36">
        <f t="shared" si="196"/>
        <v>0.13879210638387096</v>
      </c>
      <c r="Y902" s="34"/>
      <c r="Z902" s="34"/>
    </row>
    <row r="903" spans="1:26" x14ac:dyDescent="0.2">
      <c r="A903" s="1">
        <v>1945.07</v>
      </c>
      <c r="B903" s="58">
        <v>14.78</v>
      </c>
      <c r="C903" s="4">
        <v>0.65333300000000005</v>
      </c>
      <c r="D903" s="11">
        <v>0.99666699999999997</v>
      </c>
      <c r="E903" s="11">
        <v>18.100000000000001</v>
      </c>
      <c r="F903" s="4">
        <f t="shared" si="187"/>
        <v>1945.541666666599</v>
      </c>
      <c r="G903" s="21">
        <f>G897*6/12+G909*6/12</f>
        <v>2.2800000000000002</v>
      </c>
      <c r="H903" s="4">
        <f t="shared" si="183"/>
        <v>257.78361436464093</v>
      </c>
      <c r="I903" s="4">
        <f t="shared" si="184"/>
        <v>11.395029913646413</v>
      </c>
      <c r="J903" s="30">
        <f t="shared" si="188"/>
        <v>13455.167215314024</v>
      </c>
      <c r="K903" s="4">
        <f t="shared" si="185"/>
        <v>17.383249091878454</v>
      </c>
      <c r="L903" s="30">
        <f t="shared" si="186"/>
        <v>907.32890006666992</v>
      </c>
      <c r="M903" s="14">
        <f t="shared" si="191"/>
        <v>12.867028443009156</v>
      </c>
      <c r="N903" s="6"/>
      <c r="O903" s="7">
        <f t="shared" si="192"/>
        <v>17.03532585651169</v>
      </c>
      <c r="P903" s="7"/>
      <c r="Q903" s="43">
        <f t="shared" si="193"/>
        <v>8.3161114697241745E-2</v>
      </c>
      <c r="R903" s="21">
        <f t="shared" si="189"/>
        <v>1.0032311599841568</v>
      </c>
      <c r="S903" s="21">
        <f t="shared" si="190"/>
        <v>13.593673324308117</v>
      </c>
      <c r="T903" s="36">
        <f t="shared" si="194"/>
        <v>0.13030373955782659</v>
      </c>
      <c r="U903" s="36">
        <f t="shared" si="195"/>
        <v>-1.9756951347773999E-2</v>
      </c>
      <c r="V903" s="36">
        <f t="shared" si="196"/>
        <v>0.15006069090560059</v>
      </c>
      <c r="Y903" s="34"/>
      <c r="Z903" s="34"/>
    </row>
    <row r="904" spans="1:26" x14ac:dyDescent="0.2">
      <c r="A904" s="1">
        <v>1945.08</v>
      </c>
      <c r="B904" s="58">
        <v>14.83</v>
      </c>
      <c r="C904" s="4">
        <v>0.656667</v>
      </c>
      <c r="D904" s="11">
        <v>0.99333300000000002</v>
      </c>
      <c r="E904" s="11">
        <v>18.100000000000001</v>
      </c>
      <c r="F904" s="4">
        <f t="shared" si="187"/>
        <v>1945.6249999999322</v>
      </c>
      <c r="G904" s="21">
        <f>G897*5/12+G909*7/12</f>
        <v>2.2650000000000001</v>
      </c>
      <c r="H904" s="4">
        <f t="shared" si="183"/>
        <v>258.6556834254144</v>
      </c>
      <c r="I904" s="4">
        <f t="shared" si="184"/>
        <v>11.453179478618786</v>
      </c>
      <c r="J904" s="30">
        <f t="shared" si="188"/>
        <v>13550.502491695208</v>
      </c>
      <c r="K904" s="4">
        <f t="shared" si="185"/>
        <v>17.325099526906079</v>
      </c>
      <c r="L904" s="30">
        <f t="shared" si="186"/>
        <v>907.63056585185939</v>
      </c>
      <c r="M904" s="14">
        <f t="shared" si="191"/>
        <v>12.915378562256739</v>
      </c>
      <c r="N904" s="6"/>
      <c r="O904" s="7">
        <f t="shared" si="192"/>
        <v>17.092121054476245</v>
      </c>
      <c r="P904" s="7"/>
      <c r="Q904" s="43">
        <f t="shared" si="193"/>
        <v>8.3020168859708254E-2</v>
      </c>
      <c r="R904" s="21">
        <f t="shared" si="189"/>
        <v>1.0032196200225736</v>
      </c>
      <c r="S904" s="21">
        <f t="shared" si="190"/>
        <v>13.63759665759132</v>
      </c>
      <c r="T904" s="36">
        <f t="shared" si="194"/>
        <v>0.12917112846314427</v>
      </c>
      <c r="U904" s="36">
        <f t="shared" si="195"/>
        <v>-2.042546051841776E-2</v>
      </c>
      <c r="V904" s="36">
        <f t="shared" si="196"/>
        <v>0.14959658898156203</v>
      </c>
      <c r="Y904" s="34"/>
      <c r="Z904" s="34"/>
    </row>
    <row r="905" spans="1:26" x14ac:dyDescent="0.2">
      <c r="A905" s="1">
        <v>1945.09</v>
      </c>
      <c r="B905" s="58">
        <v>15.84</v>
      </c>
      <c r="C905" s="4">
        <v>0.66</v>
      </c>
      <c r="D905" s="11">
        <v>0.99</v>
      </c>
      <c r="E905" s="11">
        <v>18.100000000000001</v>
      </c>
      <c r="F905" s="4">
        <f t="shared" si="187"/>
        <v>1945.7083333332655</v>
      </c>
      <c r="G905" s="21">
        <f>G897*4/12+G909*8/12</f>
        <v>2.25</v>
      </c>
      <c r="H905" s="4">
        <f t="shared" si="183"/>
        <v>276.27147845303875</v>
      </c>
      <c r="I905" s="4">
        <f t="shared" si="184"/>
        <v>11.511311602209947</v>
      </c>
      <c r="J905" s="30">
        <f t="shared" si="188"/>
        <v>14523.6167974036</v>
      </c>
      <c r="K905" s="4">
        <f t="shared" si="185"/>
        <v>17.266967403314922</v>
      </c>
      <c r="L905" s="30">
        <f t="shared" si="186"/>
        <v>907.72604983772499</v>
      </c>
      <c r="M905" s="14">
        <f t="shared" si="191"/>
        <v>13.798264951719782</v>
      </c>
      <c r="N905" s="6"/>
      <c r="O905" s="7">
        <f t="shared" si="192"/>
        <v>18.249640785494698</v>
      </c>
      <c r="P905" s="7"/>
      <c r="Q905" s="43">
        <f t="shared" si="193"/>
        <v>7.821597266288069E-2</v>
      </c>
      <c r="R905" s="21">
        <f t="shared" si="189"/>
        <v>1.0032080810096271</v>
      </c>
      <c r="S905" s="21">
        <f t="shared" si="190"/>
        <v>13.681504536849884</v>
      </c>
      <c r="T905" s="36">
        <f t="shared" si="194"/>
        <v>0.12623850408630566</v>
      </c>
      <c r="U905" s="36">
        <f t="shared" si="195"/>
        <v>-2.0862929445683243E-2</v>
      </c>
      <c r="V905" s="36">
        <f t="shared" si="196"/>
        <v>0.1471014335319889</v>
      </c>
      <c r="Y905" s="34"/>
      <c r="Z905" s="34"/>
    </row>
    <row r="906" spans="1:26" x14ac:dyDescent="0.2">
      <c r="A906" s="1">
        <v>1945.1</v>
      </c>
      <c r="B906" s="58">
        <v>16.5</v>
      </c>
      <c r="C906" s="4">
        <v>0.66</v>
      </c>
      <c r="D906" s="11">
        <v>0.98</v>
      </c>
      <c r="E906" s="11">
        <v>18.100000000000001</v>
      </c>
      <c r="F906" s="4">
        <f t="shared" si="187"/>
        <v>1945.7916666665988</v>
      </c>
      <c r="G906" s="21">
        <f>G897*3/12+G909*9/12</f>
        <v>2.2350000000000003</v>
      </c>
      <c r="H906" s="4">
        <f t="shared" ref="H906:H969" si="197">B906*$E$1858/E906</f>
        <v>287.78279005524865</v>
      </c>
      <c r="I906" s="4">
        <f t="shared" ref="I906:I969" si="198">C906*$E$1858/E906</f>
        <v>11.511311602209947</v>
      </c>
      <c r="J906" s="30">
        <f t="shared" si="188"/>
        <v>15179.1967222864</v>
      </c>
      <c r="K906" s="4">
        <f t="shared" ref="K906:K969" si="199">D906*$E$1858/E906</f>
        <v>17.092553591160222</v>
      </c>
      <c r="L906" s="30">
        <f t="shared" ref="L906:L969" si="200">K906*(J906/H906)</f>
        <v>901.55229017216197</v>
      </c>
      <c r="M906" s="14">
        <f t="shared" si="191"/>
        <v>14.374662675391336</v>
      </c>
      <c r="N906" s="6"/>
      <c r="O906" s="7">
        <f t="shared" si="192"/>
        <v>18.99888054470874</v>
      </c>
      <c r="P906" s="7"/>
      <c r="Q906" s="43">
        <f t="shared" si="193"/>
        <v>7.5459942517966644E-2</v>
      </c>
      <c r="R906" s="21">
        <f t="shared" si="189"/>
        <v>1.0031965429463889</v>
      </c>
      <c r="S906" s="21">
        <f t="shared" si="190"/>
        <v>13.72539591173768</v>
      </c>
      <c r="T906" s="36">
        <f t="shared" si="194"/>
        <v>0.1158646105063128</v>
      </c>
      <c r="U906" s="36">
        <f t="shared" si="195"/>
        <v>-2.0179675671544772E-2</v>
      </c>
      <c r="V906" s="36">
        <f t="shared" si="196"/>
        <v>0.13604428617785758</v>
      </c>
      <c r="Y906" s="34"/>
      <c r="Z906" s="34"/>
    </row>
    <row r="907" spans="1:26" x14ac:dyDescent="0.2">
      <c r="A907" s="1">
        <v>1945.11</v>
      </c>
      <c r="B907" s="58">
        <v>17.04</v>
      </c>
      <c r="C907" s="4">
        <v>0.66</v>
      </c>
      <c r="D907" s="11">
        <v>0.97</v>
      </c>
      <c r="E907" s="11">
        <v>18.100000000000001</v>
      </c>
      <c r="F907" s="4">
        <f t="shared" ref="F907:F970" si="201">F906+1/12</f>
        <v>1945.874999999932</v>
      </c>
      <c r="G907" s="21">
        <f>G897*2/12+G909*10/12</f>
        <v>2.2199999999999998</v>
      </c>
      <c r="H907" s="4">
        <f t="shared" si="197"/>
        <v>297.20113591160225</v>
      </c>
      <c r="I907" s="4">
        <f t="shared" si="198"/>
        <v>11.511311602209947</v>
      </c>
      <c r="J907" s="30">
        <f t="shared" ref="J907:J970" si="202">J906*((H907+(I907/12))/H906)</f>
        <v>15726.567755605214</v>
      </c>
      <c r="K907" s="4">
        <f t="shared" si="199"/>
        <v>16.918139779005529</v>
      </c>
      <c r="L907" s="30">
        <f t="shared" si="200"/>
        <v>895.23302364654103</v>
      </c>
      <c r="M907" s="14">
        <f t="shared" si="191"/>
        <v>14.847702661876784</v>
      </c>
      <c r="N907" s="6"/>
      <c r="O907" s="7">
        <f t="shared" si="192"/>
        <v>19.608975958272879</v>
      </c>
      <c r="P907" s="7"/>
      <c r="Q907" s="43">
        <f t="shared" si="193"/>
        <v>7.2646034736809292E-2</v>
      </c>
      <c r="R907" s="21">
        <f t="shared" ref="R907:R970" si="203">((G907/G908+G907/1200+((1+G908/1200)^(-119))*(1-G907/G908)))</f>
        <v>1.0031850058339318</v>
      </c>
      <c r="S907" s="21">
        <f t="shared" ref="S907:S970" si="204">S906*R906*E906/E907</f>
        <v>13.769269729225741</v>
      </c>
      <c r="T907" s="36">
        <f t="shared" si="194"/>
        <v>0.11953774780963689</v>
      </c>
      <c r="U907" s="36">
        <f t="shared" si="195"/>
        <v>-2.0341719918070877E-2</v>
      </c>
      <c r="V907" s="36">
        <f t="shared" si="196"/>
        <v>0.13987946772770776</v>
      </c>
      <c r="Y907" s="34"/>
      <c r="Z907" s="34"/>
    </row>
    <row r="908" spans="1:26" x14ac:dyDescent="0.2">
      <c r="A908" s="1">
        <v>1945.12</v>
      </c>
      <c r="B908" s="58">
        <v>17.329999999999998</v>
      </c>
      <c r="C908" s="4">
        <v>0.66</v>
      </c>
      <c r="D908" s="11">
        <v>0.96</v>
      </c>
      <c r="E908" s="11">
        <v>18.2</v>
      </c>
      <c r="F908" s="4">
        <f t="shared" si="201"/>
        <v>1945.9583333332653</v>
      </c>
      <c r="G908" s="21">
        <f>G897*1/12+G909*11/12</f>
        <v>2.2050000000000001</v>
      </c>
      <c r="H908" s="4">
        <f t="shared" si="197"/>
        <v>300.59837197802204</v>
      </c>
      <c r="I908" s="4">
        <f t="shared" si="198"/>
        <v>11.448062637362641</v>
      </c>
      <c r="J908" s="30">
        <f t="shared" si="202"/>
        <v>15956.81617204722</v>
      </c>
      <c r="K908" s="4">
        <f t="shared" si="199"/>
        <v>16.651727472527476</v>
      </c>
      <c r="L908" s="30">
        <f t="shared" si="200"/>
        <v>883.93211339672996</v>
      </c>
      <c r="M908" s="14">
        <f t="shared" si="191"/>
        <v>15.020347474739962</v>
      </c>
      <c r="N908" s="6"/>
      <c r="O908" s="7">
        <f t="shared" si="192"/>
        <v>19.821351248851329</v>
      </c>
      <c r="P908" s="7"/>
      <c r="Q908" s="43">
        <f t="shared" si="193"/>
        <v>7.2588174698029431E-2</v>
      </c>
      <c r="R908" s="21">
        <f t="shared" si="203"/>
        <v>1.0031734696733301</v>
      </c>
      <c r="S908" s="21">
        <f t="shared" si="204"/>
        <v>13.737228642798117</v>
      </c>
      <c r="T908" s="36">
        <f t="shared" si="194"/>
        <v>0.11970545428265966</v>
      </c>
      <c r="U908" s="36">
        <f t="shared" si="195"/>
        <v>-2.0101999645483981E-2</v>
      </c>
      <c r="V908" s="36">
        <f t="shared" si="196"/>
        <v>0.13980745392814364</v>
      </c>
      <c r="Y908" s="34"/>
      <c r="Z908" s="34"/>
    </row>
    <row r="909" spans="1:26" x14ac:dyDescent="0.2">
      <c r="A909" s="1">
        <v>1946.01</v>
      </c>
      <c r="B909" s="58">
        <v>18.02</v>
      </c>
      <c r="C909" s="4">
        <v>0.66666700000000001</v>
      </c>
      <c r="D909" s="11">
        <v>0.94</v>
      </c>
      <c r="E909" s="11">
        <v>18.2</v>
      </c>
      <c r="F909" s="4">
        <f t="shared" si="201"/>
        <v>1946.0416666665985</v>
      </c>
      <c r="G909" s="21">
        <v>2.19</v>
      </c>
      <c r="H909" s="4">
        <f t="shared" si="197"/>
        <v>312.56680109890118</v>
      </c>
      <c r="I909" s="4">
        <f t="shared" si="198"/>
        <v>11.563705415549453</v>
      </c>
      <c r="J909" s="30">
        <f t="shared" si="202"/>
        <v>16643.295882912393</v>
      </c>
      <c r="K909" s="4">
        <f t="shared" si="199"/>
        <v>16.304816483516486</v>
      </c>
      <c r="L909" s="30">
        <f t="shared" si="200"/>
        <v>868.18524583449766</v>
      </c>
      <c r="M909" s="14">
        <f t="shared" si="191"/>
        <v>15.623163177761668</v>
      </c>
      <c r="N909" s="6"/>
      <c r="O909" s="7">
        <f t="shared" si="192"/>
        <v>20.599482382192523</v>
      </c>
      <c r="P909" s="7"/>
      <c r="Q909" s="43">
        <f t="shared" si="193"/>
        <v>7.0169343254540814E-2</v>
      </c>
      <c r="R909" s="21">
        <f t="shared" si="203"/>
        <v>1.001379783904099</v>
      </c>
      <c r="S909" s="21">
        <f t="shared" si="204"/>
        <v>13.780823321291638</v>
      </c>
      <c r="T909" s="36">
        <f t="shared" si="194"/>
        <v>0.11231388223019323</v>
      </c>
      <c r="U909" s="36">
        <f t="shared" si="195"/>
        <v>-1.9667343910357737E-2</v>
      </c>
      <c r="V909" s="36">
        <f t="shared" si="196"/>
        <v>0.13198122614055097</v>
      </c>
      <c r="Y909" s="34"/>
      <c r="Z909" s="34"/>
    </row>
    <row r="910" spans="1:26" x14ac:dyDescent="0.2">
      <c r="A910" s="1">
        <v>1946.02</v>
      </c>
      <c r="B910" s="58">
        <v>18.07</v>
      </c>
      <c r="C910" s="4">
        <v>0.67333299999999996</v>
      </c>
      <c r="D910" s="11">
        <v>0.92</v>
      </c>
      <c r="E910" s="11">
        <v>18.100000000000001</v>
      </c>
      <c r="F910" s="4">
        <f t="shared" si="201"/>
        <v>1946.1249999999318</v>
      </c>
      <c r="G910" s="21">
        <f>G909*11/12+G921*1/12</f>
        <v>2.1949999999999998</v>
      </c>
      <c r="H910" s="4">
        <f t="shared" si="197"/>
        <v>315.16575856353597</v>
      </c>
      <c r="I910" s="4">
        <f t="shared" si="198"/>
        <v>11.743857537955801</v>
      </c>
      <c r="J910" s="30">
        <f t="shared" si="202"/>
        <v>16833.793591495847</v>
      </c>
      <c r="K910" s="4">
        <f t="shared" si="199"/>
        <v>16.046070718232048</v>
      </c>
      <c r="L910" s="30">
        <f t="shared" si="200"/>
        <v>857.0608801425667</v>
      </c>
      <c r="M910" s="14">
        <f t="shared" si="191"/>
        <v>15.761666525801912</v>
      </c>
      <c r="N910" s="6"/>
      <c r="O910" s="7">
        <f t="shared" si="192"/>
        <v>20.76554174905921</v>
      </c>
      <c r="P910" s="7"/>
      <c r="Q910" s="43">
        <f t="shared" si="193"/>
        <v>6.8990615793924834E-2</v>
      </c>
      <c r="R910" s="21">
        <f t="shared" si="203"/>
        <v>1.0013840576640278</v>
      </c>
      <c r="S910" s="21">
        <f t="shared" si="204"/>
        <v>13.876080077724845</v>
      </c>
      <c r="T910" s="36">
        <f t="shared" si="194"/>
        <v>0.11210529287571824</v>
      </c>
      <c r="U910" s="36">
        <f t="shared" si="195"/>
        <v>-1.9600706618504771E-2</v>
      </c>
      <c r="V910" s="36">
        <f t="shared" si="196"/>
        <v>0.13170599949422301</v>
      </c>
      <c r="Y910" s="34"/>
      <c r="Z910" s="34"/>
    </row>
    <row r="911" spans="1:26" x14ac:dyDescent="0.2">
      <c r="A911" s="1">
        <v>1946.03</v>
      </c>
      <c r="B911" s="58">
        <v>17.53</v>
      </c>
      <c r="C911" s="4">
        <v>0.68</v>
      </c>
      <c r="D911" s="11">
        <v>0.9</v>
      </c>
      <c r="E911" s="11">
        <v>18.3</v>
      </c>
      <c r="F911" s="4">
        <f t="shared" si="201"/>
        <v>1946.208333333265</v>
      </c>
      <c r="G911" s="21">
        <f>G909*10/12+G921*2/12</f>
        <v>2.2000000000000002</v>
      </c>
      <c r="H911" s="4">
        <f t="shared" si="197"/>
        <v>302.40591092896182</v>
      </c>
      <c r="I911" s="4">
        <f t="shared" si="198"/>
        <v>11.730520218579239</v>
      </c>
      <c r="J911" s="30">
        <f t="shared" si="202"/>
        <v>16204.47117006068</v>
      </c>
      <c r="K911" s="4">
        <f t="shared" si="199"/>
        <v>15.525688524590169</v>
      </c>
      <c r="L911" s="30">
        <f t="shared" si="200"/>
        <v>831.94660884510063</v>
      </c>
      <c r="M911" s="14">
        <f t="shared" si="191"/>
        <v>15.13487341514254</v>
      </c>
      <c r="N911" s="6"/>
      <c r="O911" s="7">
        <f t="shared" si="192"/>
        <v>19.926591500429524</v>
      </c>
      <c r="P911" s="7"/>
      <c r="Q911" s="43">
        <f t="shared" si="193"/>
        <v>7.3446233699462127E-2</v>
      </c>
      <c r="R911" s="21">
        <f t="shared" si="203"/>
        <v>1.0013883313886893</v>
      </c>
      <c r="S911" s="21">
        <f t="shared" si="204"/>
        <v>13.743424330378462</v>
      </c>
      <c r="T911" s="36">
        <f t="shared" si="194"/>
        <v>0.12415150720568335</v>
      </c>
      <c r="U911" s="36">
        <f t="shared" si="195"/>
        <v>-1.9439962852505488E-2</v>
      </c>
      <c r="V911" s="36">
        <f t="shared" si="196"/>
        <v>0.14359147005818884</v>
      </c>
      <c r="Y911" s="34"/>
      <c r="Z911" s="34"/>
    </row>
    <row r="912" spans="1:26" x14ac:dyDescent="0.2">
      <c r="A912" s="1">
        <v>1946.04</v>
      </c>
      <c r="B912" s="58">
        <v>18.66</v>
      </c>
      <c r="C912" s="4">
        <v>0.68</v>
      </c>
      <c r="D912" s="11">
        <v>0.88</v>
      </c>
      <c r="E912" s="11">
        <v>18.399999999999999</v>
      </c>
      <c r="F912" s="4">
        <f t="shared" si="201"/>
        <v>1946.2916666665983</v>
      </c>
      <c r="G912" s="21">
        <f>G909*9/12+G921*3/12</f>
        <v>2.2050000000000001</v>
      </c>
      <c r="H912" s="4">
        <f t="shared" si="197"/>
        <v>320.14982282608707</v>
      </c>
      <c r="I912" s="4">
        <f t="shared" si="198"/>
        <v>11.666767391304353</v>
      </c>
      <c r="J912" s="30">
        <f t="shared" si="202"/>
        <v>17207.378787957707</v>
      </c>
      <c r="K912" s="4">
        <f t="shared" si="199"/>
        <v>15.098169565217397</v>
      </c>
      <c r="L912" s="30">
        <f t="shared" si="200"/>
        <v>811.49481958214267</v>
      </c>
      <c r="M912" s="14">
        <f t="shared" si="191"/>
        <v>16.040842386215921</v>
      </c>
      <c r="N912" s="6"/>
      <c r="O912" s="7">
        <f t="shared" si="192"/>
        <v>21.101916955508496</v>
      </c>
      <c r="P912" s="7"/>
      <c r="Q912" s="43">
        <f t="shared" si="193"/>
        <v>7.022564907240901E-2</v>
      </c>
      <c r="R912" s="21">
        <f t="shared" si="203"/>
        <v>1.001392605078097</v>
      </c>
      <c r="S912" s="21">
        <f t="shared" si="204"/>
        <v>13.687708536254814</v>
      </c>
      <c r="T912" s="36">
        <f t="shared" si="194"/>
        <v>0.11865481251117793</v>
      </c>
      <c r="U912" s="36">
        <f t="shared" si="195"/>
        <v>-2.1009465178734921E-2</v>
      </c>
      <c r="V912" s="36">
        <f t="shared" si="196"/>
        <v>0.13966427768991285</v>
      </c>
      <c r="Y912" s="34"/>
      <c r="Z912" s="34"/>
    </row>
    <row r="913" spans="1:26" x14ac:dyDescent="0.2">
      <c r="A913" s="1">
        <v>1946.05</v>
      </c>
      <c r="B913" s="58">
        <v>18.7</v>
      </c>
      <c r="C913" s="4">
        <v>0.68</v>
      </c>
      <c r="D913" s="11">
        <v>0.86</v>
      </c>
      <c r="E913" s="11">
        <v>18.5</v>
      </c>
      <c r="F913" s="4">
        <f t="shared" si="201"/>
        <v>1946.3749999999316</v>
      </c>
      <c r="G913" s="21">
        <f>G909*8/12+G921*4/12</f>
        <v>2.21</v>
      </c>
      <c r="H913" s="4">
        <f t="shared" si="197"/>
        <v>319.10185405405412</v>
      </c>
      <c r="I913" s="4">
        <f t="shared" si="198"/>
        <v>11.603703783783788</v>
      </c>
      <c r="J913" s="30">
        <f t="shared" si="202"/>
        <v>17203.025560219568</v>
      </c>
      <c r="K913" s="4">
        <f t="shared" si="199"/>
        <v>14.675272432432436</v>
      </c>
      <c r="L913" s="30">
        <f t="shared" si="200"/>
        <v>791.15518619191607</v>
      </c>
      <c r="M913" s="14">
        <f t="shared" si="191"/>
        <v>16.013723170832183</v>
      </c>
      <c r="N913" s="6"/>
      <c r="O913" s="7">
        <f t="shared" si="192"/>
        <v>21.048307121707548</v>
      </c>
      <c r="P913" s="7"/>
      <c r="Q913" s="43">
        <f t="shared" si="193"/>
        <v>7.0839606143310002E-2</v>
      </c>
      <c r="R913" s="21">
        <f t="shared" si="203"/>
        <v>1.001396878732264</v>
      </c>
      <c r="S913" s="21">
        <f t="shared" si="204"/>
        <v>13.632679459433859</v>
      </c>
      <c r="T913" s="36">
        <f t="shared" si="194"/>
        <v>0.11505727393446419</v>
      </c>
      <c r="U913" s="36">
        <f t="shared" si="195"/>
        <v>-1.9805555392884644E-2</v>
      </c>
      <c r="V913" s="36">
        <f t="shared" si="196"/>
        <v>0.13486282932734883</v>
      </c>
      <c r="Y913" s="34"/>
      <c r="Z913" s="34"/>
    </row>
    <row r="914" spans="1:26" x14ac:dyDescent="0.2">
      <c r="A914" s="1">
        <v>1946.06</v>
      </c>
      <c r="B914" s="58">
        <v>18.579999999999998</v>
      </c>
      <c r="C914" s="4">
        <v>0.68</v>
      </c>
      <c r="D914" s="11">
        <v>0.84</v>
      </c>
      <c r="E914" s="11">
        <v>18.7</v>
      </c>
      <c r="F914" s="4">
        <f t="shared" si="201"/>
        <v>1946.4583333332648</v>
      </c>
      <c r="G914" s="21">
        <f>G909*7/12+G921*5/12</f>
        <v>2.2149999999999999</v>
      </c>
      <c r="H914" s="4">
        <f t="shared" si="197"/>
        <v>313.66318823529417</v>
      </c>
      <c r="I914" s="4">
        <f t="shared" si="198"/>
        <v>11.479600000000003</v>
      </c>
      <c r="J914" s="30">
        <f t="shared" si="202"/>
        <v>16961.39575321924</v>
      </c>
      <c r="K914" s="4">
        <f t="shared" si="199"/>
        <v>14.180682352941181</v>
      </c>
      <c r="L914" s="30">
        <f t="shared" si="200"/>
        <v>766.82305881077309</v>
      </c>
      <c r="M914" s="14">
        <f t="shared" si="191"/>
        <v>15.773186880128748</v>
      </c>
      <c r="N914" s="6"/>
      <c r="O914" s="7">
        <f t="shared" si="192"/>
        <v>20.714507926611411</v>
      </c>
      <c r="P914" s="7"/>
      <c r="Q914" s="43">
        <f t="shared" si="193"/>
        <v>7.2100572682852332E-2</v>
      </c>
      <c r="R914" s="21">
        <f t="shared" si="203"/>
        <v>1.0014011523512036</v>
      </c>
      <c r="S914" s="21">
        <f t="shared" si="204"/>
        <v>13.505714930456607</v>
      </c>
      <c r="T914" s="36">
        <f t="shared" si="194"/>
        <v>0.11552385405557719</v>
      </c>
      <c r="U914" s="36">
        <f t="shared" si="195"/>
        <v>-1.8776145435939973E-2</v>
      </c>
      <c r="V914" s="36">
        <f t="shared" si="196"/>
        <v>0.13429999949151716</v>
      </c>
      <c r="Y914" s="34"/>
      <c r="Z914" s="34"/>
    </row>
    <row r="915" spans="1:26" x14ac:dyDescent="0.2">
      <c r="A915" s="1">
        <v>1946.07</v>
      </c>
      <c r="B915" s="58">
        <v>18.05</v>
      </c>
      <c r="C915" s="4">
        <v>0.68333299999999997</v>
      </c>
      <c r="D915" s="11">
        <v>0.85666699999999996</v>
      </c>
      <c r="E915" s="11">
        <v>19.8</v>
      </c>
      <c r="F915" s="4">
        <f t="shared" si="201"/>
        <v>1946.5416666665981</v>
      </c>
      <c r="G915" s="21">
        <f>G909*6/12+G921*6/12</f>
        <v>2.2199999999999998</v>
      </c>
      <c r="H915" s="4">
        <f t="shared" si="197"/>
        <v>287.78719444444454</v>
      </c>
      <c r="I915" s="4">
        <f t="shared" si="198"/>
        <v>10.894985426111113</v>
      </c>
      <c r="J915" s="30">
        <f t="shared" si="202"/>
        <v>15611.242232551898</v>
      </c>
      <c r="K915" s="4">
        <f t="shared" si="199"/>
        <v>13.65860346277778</v>
      </c>
      <c r="L915" s="30">
        <f t="shared" si="200"/>
        <v>740.9216647996418</v>
      </c>
      <c r="M915" s="14">
        <f t="shared" si="191"/>
        <v>14.508136111909078</v>
      </c>
      <c r="N915" s="6"/>
      <c r="O915" s="7">
        <f t="shared" si="192"/>
        <v>19.038974040498392</v>
      </c>
      <c r="P915" s="7"/>
      <c r="Q915" s="43">
        <f t="shared" si="193"/>
        <v>8.2739445589748592E-2</v>
      </c>
      <c r="R915" s="21">
        <f t="shared" si="203"/>
        <v>1.0014054259349292</v>
      </c>
      <c r="S915" s="21">
        <f t="shared" si="204"/>
        <v>12.773269689425762</v>
      </c>
      <c r="T915" s="36">
        <f t="shared" si="194"/>
        <v>0.13029463379336037</v>
      </c>
      <c r="U915" s="36">
        <f t="shared" si="195"/>
        <v>-1.4692430260692557E-2</v>
      </c>
      <c r="V915" s="36">
        <f t="shared" si="196"/>
        <v>0.14498706405405293</v>
      </c>
      <c r="Y915" s="34"/>
      <c r="Z915" s="34"/>
    </row>
    <row r="916" spans="1:26" x14ac:dyDescent="0.2">
      <c r="A916" s="1">
        <v>1946.08</v>
      </c>
      <c r="B916" s="58">
        <v>17.7</v>
      </c>
      <c r="C916" s="4">
        <v>0.68666700000000003</v>
      </c>
      <c r="D916" s="11">
        <v>0.87333300000000003</v>
      </c>
      <c r="E916" s="11">
        <v>20.2</v>
      </c>
      <c r="F916" s="4">
        <f t="shared" si="201"/>
        <v>1946.6249999999313</v>
      </c>
      <c r="G916" s="21">
        <f>G909*5/12+G921*7/12</f>
        <v>2.2250000000000001</v>
      </c>
      <c r="H916" s="4">
        <f t="shared" si="197"/>
        <v>276.61857920792085</v>
      </c>
      <c r="I916" s="4">
        <f t="shared" si="198"/>
        <v>10.731347453613864</v>
      </c>
      <c r="J916" s="30">
        <f t="shared" si="202"/>
        <v>15053.902797114184</v>
      </c>
      <c r="K916" s="4">
        <f t="shared" si="199"/>
        <v>13.648595120643568</v>
      </c>
      <c r="L916" s="30">
        <f t="shared" si="200"/>
        <v>742.77232155435718</v>
      </c>
      <c r="M916" s="14">
        <f t="shared" si="191"/>
        <v>13.984939309942767</v>
      </c>
      <c r="N916" s="6"/>
      <c r="O916" s="7">
        <f t="shared" si="192"/>
        <v>18.340641021743654</v>
      </c>
      <c r="P916" s="7"/>
      <c r="Q916" s="43">
        <f t="shared" si="193"/>
        <v>8.6598381477112199E-2</v>
      </c>
      <c r="R916" s="21">
        <f t="shared" si="203"/>
        <v>1.001409699483454</v>
      </c>
      <c r="S916" s="21">
        <f t="shared" si="204"/>
        <v>12.537930057605857</v>
      </c>
      <c r="T916" s="36">
        <f t="shared" si="194"/>
        <v>0.13450510441925756</v>
      </c>
      <c r="U916" s="36">
        <f t="shared" si="195"/>
        <v>-1.4085609851683834E-2</v>
      </c>
      <c r="V916" s="36">
        <f t="shared" si="196"/>
        <v>0.14859071427094139</v>
      </c>
      <c r="Y916" s="34"/>
      <c r="Z916" s="34"/>
    </row>
    <row r="917" spans="1:26" x14ac:dyDescent="0.2">
      <c r="A917" s="1">
        <v>1946.09</v>
      </c>
      <c r="B917" s="58">
        <v>15.09</v>
      </c>
      <c r="C917" s="4">
        <v>0.69</v>
      </c>
      <c r="D917" s="11">
        <v>0.89</v>
      </c>
      <c r="E917" s="11">
        <v>20.399999999999999</v>
      </c>
      <c r="F917" s="4">
        <f t="shared" si="201"/>
        <v>1946.7083333332646</v>
      </c>
      <c r="G917" s="21">
        <f>G909*4/12+G921*8/12</f>
        <v>2.23</v>
      </c>
      <c r="H917" s="4">
        <f t="shared" si="197"/>
        <v>233.51701029411771</v>
      </c>
      <c r="I917" s="4">
        <f t="shared" si="198"/>
        <v>10.677716176470591</v>
      </c>
      <c r="J917" s="30">
        <f t="shared" si="202"/>
        <v>12756.690071201951</v>
      </c>
      <c r="K917" s="4">
        <f t="shared" si="199"/>
        <v>13.772706372549024</v>
      </c>
      <c r="L917" s="30">
        <f t="shared" si="200"/>
        <v>752.3826483346412</v>
      </c>
      <c r="M917" s="14">
        <f t="shared" si="191"/>
        <v>11.841267540149641</v>
      </c>
      <c r="N917" s="6"/>
      <c r="O917" s="7">
        <f t="shared" si="192"/>
        <v>15.527660854694732</v>
      </c>
      <c r="P917" s="7"/>
      <c r="Q917" s="43">
        <f t="shared" si="193"/>
        <v>0.10051583018992161</v>
      </c>
      <c r="R917" s="21">
        <f t="shared" si="203"/>
        <v>1.001413972996791</v>
      </c>
      <c r="S917" s="21">
        <f t="shared" si="204"/>
        <v>12.432510606708787</v>
      </c>
      <c r="T917" s="36">
        <f t="shared" si="194"/>
        <v>0.14941584499990967</v>
      </c>
      <c r="U917" s="36">
        <f t="shared" si="195"/>
        <v>-1.375494556952217E-2</v>
      </c>
      <c r="V917" s="36">
        <f t="shared" si="196"/>
        <v>0.16317079056943185</v>
      </c>
      <c r="Y917" s="34"/>
      <c r="Z917" s="34"/>
    </row>
    <row r="918" spans="1:26" x14ac:dyDescent="0.2">
      <c r="A918" s="1">
        <v>1946.1</v>
      </c>
      <c r="B918" s="58">
        <v>14.75</v>
      </c>
      <c r="C918" s="4">
        <v>0.69666700000000004</v>
      </c>
      <c r="D918" s="11">
        <v>0.94666700000000004</v>
      </c>
      <c r="E918" s="11">
        <v>20.8</v>
      </c>
      <c r="F918" s="4">
        <f t="shared" si="201"/>
        <v>1946.7916666665978</v>
      </c>
      <c r="G918" s="21">
        <f>G909*3/12+G921*9/12</f>
        <v>2.2349999999999999</v>
      </c>
      <c r="H918" s="4">
        <f t="shared" si="197"/>
        <v>223.8659975961539</v>
      </c>
      <c r="I918" s="4">
        <f t="shared" si="198"/>
        <v>10.573562911682695</v>
      </c>
      <c r="J918" s="30">
        <f t="shared" si="202"/>
        <v>12277.604319365169</v>
      </c>
      <c r="K918" s="4">
        <f t="shared" si="199"/>
        <v>14.367901853990389</v>
      </c>
      <c r="L918" s="30">
        <f t="shared" si="200"/>
        <v>787.98663377630282</v>
      </c>
      <c r="M918" s="14">
        <f t="shared" si="191"/>
        <v>11.387602961765054</v>
      </c>
      <c r="N918" s="6"/>
      <c r="O918" s="7">
        <f t="shared" si="192"/>
        <v>14.931866479299618</v>
      </c>
      <c r="P918" s="7"/>
      <c r="Q918" s="43">
        <f t="shared" si="193"/>
        <v>0.10584847069030605</v>
      </c>
      <c r="R918" s="21">
        <f t="shared" si="203"/>
        <v>1.0014182464749537</v>
      </c>
      <c r="S918" s="21">
        <f t="shared" si="204"/>
        <v>12.210665036354586</v>
      </c>
      <c r="T918" s="36">
        <f t="shared" si="194"/>
        <v>0.15229233427166822</v>
      </c>
      <c r="U918" s="36">
        <f t="shared" si="195"/>
        <v>-1.1727866860472336E-2</v>
      </c>
      <c r="V918" s="36">
        <f t="shared" si="196"/>
        <v>0.16402020113214055</v>
      </c>
      <c r="Y918" s="34"/>
      <c r="Z918" s="34"/>
    </row>
    <row r="919" spans="1:26" x14ac:dyDescent="0.2">
      <c r="A919" s="1">
        <v>1946.11</v>
      </c>
      <c r="B919" s="58">
        <v>14.69</v>
      </c>
      <c r="C919" s="4">
        <v>0.70333299999999999</v>
      </c>
      <c r="D919" s="11">
        <v>1.0033300000000001</v>
      </c>
      <c r="E919" s="11">
        <v>21.3</v>
      </c>
      <c r="F919" s="4">
        <f t="shared" si="201"/>
        <v>1946.8749999999311</v>
      </c>
      <c r="G919" s="21">
        <f>G909*2/12+G921*10/12</f>
        <v>2.2400000000000002</v>
      </c>
      <c r="H919" s="4">
        <f t="shared" si="197"/>
        <v>217.72166244131461</v>
      </c>
      <c r="I919" s="4">
        <f t="shared" si="198"/>
        <v>10.424154527558686</v>
      </c>
      <c r="J919" s="30">
        <f t="shared" si="202"/>
        <v>11988.268677458433</v>
      </c>
      <c r="K919" s="4">
        <f t="shared" si="199"/>
        <v>14.870434007981224</v>
      </c>
      <c r="L919" s="30">
        <f t="shared" si="200"/>
        <v>818.80119892133212</v>
      </c>
      <c r="M919" s="14">
        <f t="shared" si="191"/>
        <v>11.110043656743295</v>
      </c>
      <c r="N919" s="6"/>
      <c r="O919" s="7">
        <f t="shared" si="192"/>
        <v>14.565527161951875</v>
      </c>
      <c r="P919" s="7"/>
      <c r="Q919" s="43">
        <f t="shared" si="193"/>
        <v>0.11046659850288855</v>
      </c>
      <c r="R919" s="21">
        <f t="shared" si="203"/>
        <v>1.0014225199179554</v>
      </c>
      <c r="S919" s="21">
        <f t="shared" si="204"/>
        <v>11.940940919961696</v>
      </c>
      <c r="T919" s="36">
        <f t="shared" si="194"/>
        <v>0.15421106523337214</v>
      </c>
      <c r="U919" s="36">
        <f t="shared" si="195"/>
        <v>-1.0490420533101008E-2</v>
      </c>
      <c r="V919" s="36">
        <f t="shared" si="196"/>
        <v>0.16470148576647314</v>
      </c>
      <c r="Y919" s="34"/>
      <c r="Z919" s="34"/>
    </row>
    <row r="920" spans="1:26" x14ac:dyDescent="0.2">
      <c r="A920" s="1">
        <v>1946.12</v>
      </c>
      <c r="B920" s="58">
        <v>15.13</v>
      </c>
      <c r="C920" s="4">
        <v>0.71</v>
      </c>
      <c r="D920" s="11">
        <v>1.06</v>
      </c>
      <c r="E920" s="11">
        <v>21.5</v>
      </c>
      <c r="F920" s="4">
        <f t="shared" si="201"/>
        <v>1946.9583333332644</v>
      </c>
      <c r="G920" s="21">
        <f>G909*1/12+G921*11/12</f>
        <v>2.2450000000000001</v>
      </c>
      <c r="H920" s="4">
        <f t="shared" si="197"/>
        <v>222.15695674418612</v>
      </c>
      <c r="I920" s="4">
        <f t="shared" si="198"/>
        <v>10.425078604651164</v>
      </c>
      <c r="J920" s="30">
        <f t="shared" si="202"/>
        <v>12280.322237929991</v>
      </c>
      <c r="K920" s="4">
        <f t="shared" si="199"/>
        <v>15.56420186046512</v>
      </c>
      <c r="L920" s="30">
        <f t="shared" si="200"/>
        <v>860.3530450896094</v>
      </c>
      <c r="M920" s="14">
        <f t="shared" si="191"/>
        <v>11.372779425862708</v>
      </c>
      <c r="N920" s="6"/>
      <c r="O920" s="7">
        <f t="shared" si="192"/>
        <v>14.904166173963002</v>
      </c>
      <c r="P920" s="7"/>
      <c r="Q920" s="43">
        <f t="shared" si="193"/>
        <v>0.10931230061839763</v>
      </c>
      <c r="R920" s="21">
        <f t="shared" si="203"/>
        <v>1.001426793325809</v>
      </c>
      <c r="S920" s="21">
        <f t="shared" si="204"/>
        <v>11.846690614666359</v>
      </c>
      <c r="T920" s="36">
        <f t="shared" si="194"/>
        <v>0.15307690453346412</v>
      </c>
      <c r="U920" s="36">
        <f t="shared" si="195"/>
        <v>-1.0603714905176864E-2</v>
      </c>
      <c r="V920" s="36">
        <f t="shared" si="196"/>
        <v>0.16368061943864098</v>
      </c>
      <c r="Y920" s="34"/>
      <c r="Z920" s="34"/>
    </row>
    <row r="921" spans="1:26" x14ac:dyDescent="0.2">
      <c r="A921" s="1">
        <v>1947.01</v>
      </c>
      <c r="B921" s="58">
        <v>15.21</v>
      </c>
      <c r="C921" s="4">
        <v>0.71333299999999999</v>
      </c>
      <c r="D921" s="11">
        <v>1.1299999999999999</v>
      </c>
      <c r="E921" s="11">
        <v>21.5</v>
      </c>
      <c r="F921" s="4">
        <f t="shared" si="201"/>
        <v>1947.0416666665976</v>
      </c>
      <c r="G921" s="21">
        <v>2.25</v>
      </c>
      <c r="H921" s="4">
        <f t="shared" si="197"/>
        <v>223.33161348837217</v>
      </c>
      <c r="I921" s="4">
        <f t="shared" si="198"/>
        <v>10.474017741255816</v>
      </c>
      <c r="J921" s="30">
        <f t="shared" si="202"/>
        <v>12393.502830854437</v>
      </c>
      <c r="K921" s="4">
        <f t="shared" si="199"/>
        <v>16.59202651162791</v>
      </c>
      <c r="L921" s="30">
        <f t="shared" si="200"/>
        <v>920.75333325874499</v>
      </c>
      <c r="M921" s="14">
        <f t="shared" si="191"/>
        <v>11.469296334735576</v>
      </c>
      <c r="N921" s="6"/>
      <c r="O921" s="7">
        <f t="shared" si="192"/>
        <v>15.022197025934359</v>
      </c>
      <c r="P921" s="7"/>
      <c r="Q921" s="43">
        <f t="shared" si="193"/>
        <v>0.1077796741638497</v>
      </c>
      <c r="R921" s="21">
        <f t="shared" si="203"/>
        <v>1.0004699429526016</v>
      </c>
      <c r="S921" s="21">
        <f t="shared" si="204"/>
        <v>11.863593393768289</v>
      </c>
      <c r="T921" s="36">
        <f t="shared" si="194"/>
        <v>0.14985485961229661</v>
      </c>
      <c r="U921" s="36">
        <f t="shared" si="195"/>
        <v>-9.379095770818302E-3</v>
      </c>
      <c r="V921" s="36">
        <f t="shared" si="196"/>
        <v>0.15923395538311491</v>
      </c>
      <c r="Y921" s="34"/>
      <c r="Z921" s="34"/>
    </row>
    <row r="922" spans="1:26" x14ac:dyDescent="0.2">
      <c r="A922" s="1">
        <v>1947.02</v>
      </c>
      <c r="B922" s="58">
        <v>15.8</v>
      </c>
      <c r="C922" s="4">
        <v>0.71666700000000005</v>
      </c>
      <c r="D922" s="11">
        <v>1.2</v>
      </c>
      <c r="E922" s="11">
        <v>21.5</v>
      </c>
      <c r="F922" s="4">
        <f t="shared" si="201"/>
        <v>1947.1249999999309</v>
      </c>
      <c r="G922" s="21">
        <f>G921*11/12+G933*1/12</f>
        <v>2.2658333333333331</v>
      </c>
      <c r="H922" s="4">
        <f t="shared" si="197"/>
        <v>231.99470697674425</v>
      </c>
      <c r="I922" s="4">
        <f t="shared" si="198"/>
        <v>10.52297156106977</v>
      </c>
      <c r="J922" s="30">
        <f t="shared" si="202"/>
        <v>12922.913386057862</v>
      </c>
      <c r="K922" s="4">
        <f t="shared" si="199"/>
        <v>17.619851162790702</v>
      </c>
      <c r="L922" s="30">
        <f t="shared" si="200"/>
        <v>981.48709261198951</v>
      </c>
      <c r="M922" s="14">
        <f t="shared" si="191"/>
        <v>11.949565314209435</v>
      </c>
      <c r="N922" s="6"/>
      <c r="O922" s="7">
        <f t="shared" si="192"/>
        <v>15.637228584439024</v>
      </c>
      <c r="P922" s="7"/>
      <c r="Q922" s="43">
        <f t="shared" si="193"/>
        <v>0.10411708620482772</v>
      </c>
      <c r="R922" s="21">
        <f t="shared" si="203"/>
        <v>1.000484205925781</v>
      </c>
      <c r="S922" s="21">
        <f t="shared" si="204"/>
        <v>11.86916860587622</v>
      </c>
      <c r="T922" s="36">
        <f t="shared" si="194"/>
        <v>0.13998222708408692</v>
      </c>
      <c r="U922" s="36">
        <f t="shared" si="195"/>
        <v>-8.5038771317570427E-3</v>
      </c>
      <c r="V922" s="36">
        <f t="shared" si="196"/>
        <v>0.14848610421584396</v>
      </c>
      <c r="Y922" s="34"/>
      <c r="Z922" s="34"/>
    </row>
    <row r="923" spans="1:26" x14ac:dyDescent="0.2">
      <c r="A923" s="1">
        <v>1947.03</v>
      </c>
      <c r="B923" s="58">
        <v>15.16</v>
      </c>
      <c r="C923" s="4">
        <v>0.72</v>
      </c>
      <c r="D923" s="11">
        <v>1.27</v>
      </c>
      <c r="E923" s="11">
        <v>21.9</v>
      </c>
      <c r="F923" s="4">
        <f t="shared" si="201"/>
        <v>1947.2083333332641</v>
      </c>
      <c r="G923" s="21">
        <f>G921*10/12+G933*2/12</f>
        <v>2.2816666666666667</v>
      </c>
      <c r="H923" s="4">
        <f t="shared" si="197"/>
        <v>218.53174611872154</v>
      </c>
      <c r="I923" s="4">
        <f t="shared" si="198"/>
        <v>10.378816438356168</v>
      </c>
      <c r="J923" s="30">
        <f t="shared" si="202"/>
        <v>12221.157584300661</v>
      </c>
      <c r="K923" s="4">
        <f t="shared" si="199"/>
        <v>18.307078995433795</v>
      </c>
      <c r="L923" s="30">
        <f t="shared" si="200"/>
        <v>1023.8040984209656</v>
      </c>
      <c r="M923" s="14">
        <f t="shared" si="191"/>
        <v>11.287903096501282</v>
      </c>
      <c r="N923" s="6"/>
      <c r="O923" s="7">
        <f t="shared" si="192"/>
        <v>14.757502576039062</v>
      </c>
      <c r="P923" s="7"/>
      <c r="Q923" s="43">
        <f t="shared" si="193"/>
        <v>0.1100504200164461</v>
      </c>
      <c r="R923" s="21">
        <f t="shared" si="203"/>
        <v>1.0004984677859259</v>
      </c>
      <c r="S923" s="21">
        <f t="shared" si="204"/>
        <v>11.658022289701348</v>
      </c>
      <c r="T923" s="36">
        <f t="shared" si="194"/>
        <v>0.14779481696047281</v>
      </c>
      <c r="U923" s="36">
        <f t="shared" si="195"/>
        <v>-7.3886359870464213E-3</v>
      </c>
      <c r="V923" s="36">
        <f t="shared" si="196"/>
        <v>0.15518345294751923</v>
      </c>
      <c r="Y923" s="34"/>
      <c r="Z923" s="34"/>
    </row>
    <row r="924" spans="1:26" x14ac:dyDescent="0.2">
      <c r="A924" s="1">
        <v>1947.04</v>
      </c>
      <c r="B924" s="58">
        <v>14.6</v>
      </c>
      <c r="C924" s="4">
        <v>0.73333300000000001</v>
      </c>
      <c r="D924" s="11">
        <v>1.32667</v>
      </c>
      <c r="E924" s="11">
        <v>21.9</v>
      </c>
      <c r="F924" s="4">
        <f t="shared" si="201"/>
        <v>1947.2916666665974</v>
      </c>
      <c r="G924" s="21">
        <f>G921*9/12+G933*3/12</f>
        <v>2.2974999999999999</v>
      </c>
      <c r="H924" s="4">
        <f t="shared" si="197"/>
        <v>210.4593333333334</v>
      </c>
      <c r="I924" s="4">
        <f t="shared" si="198"/>
        <v>10.57101193776256</v>
      </c>
      <c r="J924" s="30">
        <f t="shared" si="202"/>
        <v>11818.980798835992</v>
      </c>
      <c r="K924" s="4">
        <f t="shared" si="199"/>
        <v>19.123978339269414</v>
      </c>
      <c r="L924" s="30">
        <f t="shared" si="200"/>
        <v>1073.964880574777</v>
      </c>
      <c r="M924" s="14">
        <f t="shared" si="191"/>
        <v>10.90082512639267</v>
      </c>
      <c r="N924" s="6"/>
      <c r="O924" s="7">
        <f t="shared" si="192"/>
        <v>14.23903270275456</v>
      </c>
      <c r="P924" s="7"/>
      <c r="Q924" s="43">
        <f t="shared" si="193"/>
        <v>0.11230527663572901</v>
      </c>
      <c r="R924" s="21">
        <f t="shared" si="203"/>
        <v>1.0005127285343618</v>
      </c>
      <c r="S924" s="21">
        <f t="shared" si="204"/>
        <v>11.663833438260371</v>
      </c>
      <c r="T924" s="36">
        <f t="shared" si="194"/>
        <v>0.15423680902181935</v>
      </c>
      <c r="U924" s="36">
        <f t="shared" si="195"/>
        <v>-8.0946634267811124E-3</v>
      </c>
      <c r="V924" s="36">
        <f t="shared" si="196"/>
        <v>0.16233147244860047</v>
      </c>
      <c r="Y924" s="34"/>
      <c r="Z924" s="34"/>
    </row>
    <row r="925" spans="1:26" x14ac:dyDescent="0.2">
      <c r="A925" s="1">
        <v>1947.05</v>
      </c>
      <c r="B925" s="58">
        <v>14.34</v>
      </c>
      <c r="C925" s="4">
        <v>0.74666699999999997</v>
      </c>
      <c r="D925" s="11">
        <v>1.3833299999999999</v>
      </c>
      <c r="E925" s="11">
        <v>21.9</v>
      </c>
      <c r="F925" s="4">
        <f t="shared" si="201"/>
        <v>1947.3749999999307</v>
      </c>
      <c r="G925" s="21">
        <f>G921*8/12+G933*4/12</f>
        <v>2.3133333333333335</v>
      </c>
      <c r="H925" s="4">
        <f t="shared" si="197"/>
        <v>206.71142739726034</v>
      </c>
      <c r="I925" s="4">
        <f t="shared" si="198"/>
        <v>10.763221852191784</v>
      </c>
      <c r="J925" s="30">
        <f t="shared" si="202"/>
        <v>11658.875906391677</v>
      </c>
      <c r="K925" s="4">
        <f t="shared" si="199"/>
        <v>19.940733532876717</v>
      </c>
      <c r="L925" s="30">
        <f t="shared" si="200"/>
        <v>1124.6912697063317</v>
      </c>
      <c r="M925" s="14">
        <f t="shared" si="191"/>
        <v>10.733674273688534</v>
      </c>
      <c r="N925" s="6"/>
      <c r="O925" s="7">
        <f t="shared" si="192"/>
        <v>14.00851928963859</v>
      </c>
      <c r="P925" s="7"/>
      <c r="Q925" s="43">
        <f t="shared" si="193"/>
        <v>0.11284855290399033</v>
      </c>
      <c r="R925" s="21">
        <f t="shared" si="203"/>
        <v>1.0005269881724117</v>
      </c>
      <c r="S925" s="21">
        <f t="shared" si="204"/>
        <v>11.66981381848421</v>
      </c>
      <c r="T925" s="36">
        <f t="shared" si="194"/>
        <v>0.16011769024362033</v>
      </c>
      <c r="U925" s="36">
        <f t="shared" si="195"/>
        <v>-9.2060478064108775E-3</v>
      </c>
      <c r="V925" s="36">
        <f t="shared" si="196"/>
        <v>0.1693237380500312</v>
      </c>
      <c r="Y925" s="34"/>
      <c r="Z925" s="34"/>
    </row>
    <row r="926" spans="1:26" x14ac:dyDescent="0.2">
      <c r="A926" s="1">
        <v>1947.06</v>
      </c>
      <c r="B926" s="58">
        <v>14.84</v>
      </c>
      <c r="C926" s="4">
        <v>0.76</v>
      </c>
      <c r="D926" s="11">
        <v>1.44</v>
      </c>
      <c r="E926" s="11">
        <v>22</v>
      </c>
      <c r="F926" s="4">
        <f t="shared" si="201"/>
        <v>1947.4583333332639</v>
      </c>
      <c r="G926" s="21">
        <f>G921*7/12+G933*5/12</f>
        <v>2.3291666666666666</v>
      </c>
      <c r="H926" s="4">
        <f t="shared" si="197"/>
        <v>212.94658000000007</v>
      </c>
      <c r="I926" s="4">
        <f t="shared" si="198"/>
        <v>10.905620000000003</v>
      </c>
      <c r="J926" s="30">
        <f t="shared" si="202"/>
        <v>12061.807071623669</v>
      </c>
      <c r="K926" s="4">
        <f t="shared" si="199"/>
        <v>20.663280000000004</v>
      </c>
      <c r="L926" s="30">
        <f t="shared" si="200"/>
        <v>1170.417936869143</v>
      </c>
      <c r="M926" s="14">
        <f t="shared" si="191"/>
        <v>11.082715855052095</v>
      </c>
      <c r="N926" s="6"/>
      <c r="O926" s="7">
        <f t="shared" si="192"/>
        <v>14.448343003675785</v>
      </c>
      <c r="P926" s="7"/>
      <c r="Q926" s="43">
        <f t="shared" si="193"/>
        <v>0.11023126451262737</v>
      </c>
      <c r="R926" s="21">
        <f t="shared" si="203"/>
        <v>1.0005412467013974</v>
      </c>
      <c r="S926" s="21">
        <f t="shared" si="204"/>
        <v>11.622891110193793</v>
      </c>
      <c r="T926" s="36">
        <f t="shared" si="194"/>
        <v>0.15800958832575596</v>
      </c>
      <c r="U926" s="36">
        <f t="shared" si="195"/>
        <v>-1.0506235998028357E-2</v>
      </c>
      <c r="V926" s="36">
        <f t="shared" si="196"/>
        <v>0.16851582432378431</v>
      </c>
      <c r="Y926" s="34"/>
      <c r="Z926" s="34"/>
    </row>
    <row r="927" spans="1:26" x14ac:dyDescent="0.2">
      <c r="A927" s="1">
        <v>1947.07</v>
      </c>
      <c r="B927" s="58">
        <v>15.77</v>
      </c>
      <c r="C927" s="4">
        <v>0.77</v>
      </c>
      <c r="D927" s="11">
        <v>1.4766699999999999</v>
      </c>
      <c r="E927" s="11">
        <v>22.2</v>
      </c>
      <c r="F927" s="4">
        <f t="shared" si="201"/>
        <v>1947.5416666665972</v>
      </c>
      <c r="G927" s="21">
        <f>G921*6/12+G933*6/12</f>
        <v>2.3449999999999998</v>
      </c>
      <c r="H927" s="4">
        <f t="shared" si="197"/>
        <v>224.25295180180186</v>
      </c>
      <c r="I927" s="4">
        <f t="shared" si="198"/>
        <v>10.949573423423427</v>
      </c>
      <c r="J927" s="30">
        <f t="shared" si="202"/>
        <v>12753.911380284266</v>
      </c>
      <c r="K927" s="4">
        <f t="shared" si="199"/>
        <v>20.99857998333334</v>
      </c>
      <c r="L927" s="30">
        <f t="shared" si="200"/>
        <v>1194.2497348081399</v>
      </c>
      <c r="M927" s="14">
        <f t="shared" si="191"/>
        <v>11.696446553354361</v>
      </c>
      <c r="N927" s="6"/>
      <c r="O927" s="7">
        <f t="shared" si="192"/>
        <v>15.226610589449018</v>
      </c>
      <c r="P927" s="7"/>
      <c r="Q927" s="43">
        <f t="shared" si="193"/>
        <v>0.10556057364060729</v>
      </c>
      <c r="R927" s="21">
        <f t="shared" si="203"/>
        <v>1.0005555041226388</v>
      </c>
      <c r="S927" s="21">
        <f t="shared" si="204"/>
        <v>11.524414556607816</v>
      </c>
      <c r="T927" s="36">
        <f t="shared" si="194"/>
        <v>0.15339678796768808</v>
      </c>
      <c r="U927" s="36">
        <f t="shared" si="195"/>
        <v>-1.1110357703870921E-2</v>
      </c>
      <c r="V927" s="36">
        <f t="shared" si="196"/>
        <v>0.164507145671559</v>
      </c>
      <c r="Y927" s="34"/>
      <c r="Z927" s="34"/>
    </row>
    <row r="928" spans="1:26" x14ac:dyDescent="0.2">
      <c r="A928" s="1">
        <v>1947.08</v>
      </c>
      <c r="B928" s="58">
        <v>15.46</v>
      </c>
      <c r="C928" s="4">
        <v>0.78</v>
      </c>
      <c r="D928" s="11">
        <v>1.5133300000000001</v>
      </c>
      <c r="E928" s="11">
        <v>22.5</v>
      </c>
      <c r="F928" s="4">
        <f t="shared" si="201"/>
        <v>1947.6249999999304</v>
      </c>
      <c r="G928" s="21">
        <f>G921*5/12+G933*7/12</f>
        <v>2.3608333333333329</v>
      </c>
      <c r="H928" s="4">
        <f t="shared" si="197"/>
        <v>216.91341955555561</v>
      </c>
      <c r="I928" s="4">
        <f t="shared" si="198"/>
        <v>10.943885333333336</v>
      </c>
      <c r="J928" s="30">
        <f t="shared" si="202"/>
        <v>12388.358562028814</v>
      </c>
      <c r="K928" s="4">
        <f t="shared" si="199"/>
        <v>21.232961527555563</v>
      </c>
      <c r="L928" s="30">
        <f t="shared" si="200"/>
        <v>1212.6568345844157</v>
      </c>
      <c r="M928" s="14">
        <f t="shared" si="191"/>
        <v>11.337472355329824</v>
      </c>
      <c r="N928" s="6"/>
      <c r="O928" s="7">
        <f t="shared" si="192"/>
        <v>14.73910076464816</v>
      </c>
      <c r="P928" s="7"/>
      <c r="Q928" s="43">
        <f t="shared" si="193"/>
        <v>0.10951092237802164</v>
      </c>
      <c r="R928" s="21">
        <f t="shared" si="203"/>
        <v>1.0005697604374542</v>
      </c>
      <c r="S928" s="21">
        <f t="shared" si="204"/>
        <v>11.377072197519608</v>
      </c>
      <c r="T928" s="36">
        <f t="shared" si="194"/>
        <v>0.15059101711368772</v>
      </c>
      <c r="U928" s="36">
        <f t="shared" si="195"/>
        <v>-9.5132666197692561E-3</v>
      </c>
      <c r="V928" s="36">
        <f t="shared" si="196"/>
        <v>0.16010428373345698</v>
      </c>
      <c r="Y928" s="34"/>
      <c r="Z928" s="34"/>
    </row>
    <row r="929" spans="1:26" x14ac:dyDescent="0.2">
      <c r="A929" s="1">
        <v>1947.09</v>
      </c>
      <c r="B929" s="58">
        <v>15.06</v>
      </c>
      <c r="C929" s="4">
        <v>0.79</v>
      </c>
      <c r="D929" s="11">
        <v>1.55</v>
      </c>
      <c r="E929" s="11">
        <v>23</v>
      </c>
      <c r="F929" s="4">
        <f t="shared" si="201"/>
        <v>1947.7083333332637</v>
      </c>
      <c r="G929" s="21">
        <f>G921*4/12+G933*8/12</f>
        <v>2.3766666666666669</v>
      </c>
      <c r="H929" s="4">
        <f t="shared" si="197"/>
        <v>206.70766695652179</v>
      </c>
      <c r="I929" s="4">
        <f t="shared" si="198"/>
        <v>10.84323086956522</v>
      </c>
      <c r="J929" s="30">
        <f t="shared" si="202"/>
        <v>11857.094197827406</v>
      </c>
      <c r="K929" s="4">
        <f t="shared" si="199"/>
        <v>21.274693478260875</v>
      </c>
      <c r="L929" s="30">
        <f t="shared" si="200"/>
        <v>1220.3516604669642</v>
      </c>
      <c r="M929" s="14">
        <f t="shared" si="191"/>
        <v>10.82746301722883</v>
      </c>
      <c r="N929" s="6"/>
      <c r="O929" s="7">
        <f t="shared" si="192"/>
        <v>14.058032932818959</v>
      </c>
      <c r="P929" s="7"/>
      <c r="Q929" s="43">
        <f t="shared" si="193"/>
        <v>0.11508689211783998</v>
      </c>
      <c r="R929" s="21">
        <f t="shared" si="203"/>
        <v>1.0005840156471602</v>
      </c>
      <c r="S929" s="21">
        <f t="shared" si="204"/>
        <v>11.136085829170252</v>
      </c>
      <c r="T929" s="36">
        <f t="shared" si="194"/>
        <v>0.15125142313541318</v>
      </c>
      <c r="U929" s="36">
        <f t="shared" si="195"/>
        <v>-6.9846505465648301E-3</v>
      </c>
      <c r="V929" s="36">
        <f t="shared" si="196"/>
        <v>0.15823607368197801</v>
      </c>
      <c r="Y929" s="34"/>
      <c r="Z929" s="34"/>
    </row>
    <row r="930" spans="1:26" x14ac:dyDescent="0.2">
      <c r="A930" s="1">
        <v>1947.1</v>
      </c>
      <c r="B930" s="58">
        <v>15.45</v>
      </c>
      <c r="C930" s="4">
        <v>0.80666700000000002</v>
      </c>
      <c r="D930" s="11">
        <v>1.57</v>
      </c>
      <c r="E930" s="11">
        <v>23</v>
      </c>
      <c r="F930" s="4">
        <f t="shared" si="201"/>
        <v>1947.7916666665969</v>
      </c>
      <c r="G930" s="21">
        <f>G921*3/12+G933*9/12</f>
        <v>2.3925000000000001</v>
      </c>
      <c r="H930" s="4">
        <f t="shared" si="197"/>
        <v>212.06065434782613</v>
      </c>
      <c r="I930" s="4">
        <f t="shared" si="198"/>
        <v>11.071995589695655</v>
      </c>
      <c r="J930" s="30">
        <f t="shared" si="202"/>
        <v>12217.076089433818</v>
      </c>
      <c r="K930" s="4">
        <f t="shared" si="199"/>
        <v>21.549205652173917</v>
      </c>
      <c r="L930" s="30">
        <f t="shared" si="200"/>
        <v>1241.4763404796824</v>
      </c>
      <c r="M930" s="14">
        <f t="shared" si="191"/>
        <v>11.132662042754783</v>
      </c>
      <c r="N930" s="6"/>
      <c r="O930" s="7">
        <f t="shared" si="192"/>
        <v>14.435005794121908</v>
      </c>
      <c r="P930" s="7"/>
      <c r="Q930" s="43">
        <f t="shared" si="193"/>
        <v>0.11239659547338419</v>
      </c>
      <c r="R930" s="21">
        <f t="shared" si="203"/>
        <v>1.0005982697530713</v>
      </c>
      <c r="S930" s="21">
        <f t="shared" si="204"/>
        <v>11.142589477542606</v>
      </c>
      <c r="T930" s="36">
        <f t="shared" si="194"/>
        <v>0.14086084742961313</v>
      </c>
      <c r="U930" s="36">
        <f t="shared" si="195"/>
        <v>-7.1247266461228476E-3</v>
      </c>
      <c r="V930" s="36">
        <f t="shared" si="196"/>
        <v>0.14798557407573598</v>
      </c>
      <c r="Y930" s="34"/>
      <c r="Z930" s="34"/>
    </row>
    <row r="931" spans="1:26" x14ac:dyDescent="0.2">
      <c r="A931" s="1">
        <v>1947.11</v>
      </c>
      <c r="B931" s="58">
        <v>15.27</v>
      </c>
      <c r="C931" s="4">
        <v>0.82333299999999998</v>
      </c>
      <c r="D931" s="11">
        <v>1.59</v>
      </c>
      <c r="E931" s="11">
        <v>23.1</v>
      </c>
      <c r="F931" s="4">
        <f t="shared" si="201"/>
        <v>1947.8749999999302</v>
      </c>
      <c r="G931" s="21">
        <f>G921*2/12+G933*10/12</f>
        <v>2.4083333333333332</v>
      </c>
      <c r="H931" s="4">
        <f t="shared" si="197"/>
        <v>208.68272857142861</v>
      </c>
      <c r="I931" s="4">
        <f t="shared" si="198"/>
        <v>11.251825603333334</v>
      </c>
      <c r="J931" s="30">
        <f t="shared" si="202"/>
        <v>12076.488912313911</v>
      </c>
      <c r="K931" s="4">
        <f t="shared" si="199"/>
        <v>21.729242857142861</v>
      </c>
      <c r="L931" s="30">
        <f t="shared" si="200"/>
        <v>1257.473305211468</v>
      </c>
      <c r="M931" s="14">
        <f t="shared" si="191"/>
        <v>10.975407324839066</v>
      </c>
      <c r="N931" s="6"/>
      <c r="O931" s="7">
        <f t="shared" si="192"/>
        <v>14.214670910685864</v>
      </c>
      <c r="P931" s="7"/>
      <c r="Q931" s="43">
        <f t="shared" si="193"/>
        <v>0.11469919212401686</v>
      </c>
      <c r="R931" s="21">
        <f t="shared" si="203"/>
        <v>1.000612522756501</v>
      </c>
      <c r="S931" s="21">
        <f t="shared" si="204"/>
        <v>11.100990575383198</v>
      </c>
      <c r="T931" s="36">
        <f t="shared" si="194"/>
        <v>0.13970904303537335</v>
      </c>
      <c r="U931" s="36">
        <f t="shared" si="195"/>
        <v>-4.7445522646158977E-3</v>
      </c>
      <c r="V931" s="36">
        <f t="shared" si="196"/>
        <v>0.14445359529998925</v>
      </c>
      <c r="Y931" s="34"/>
      <c r="Z931" s="34"/>
    </row>
    <row r="932" spans="1:26" x14ac:dyDescent="0.2">
      <c r="A932" s="1">
        <v>1947.12</v>
      </c>
      <c r="B932" s="58">
        <v>15.03</v>
      </c>
      <c r="C932" s="4">
        <v>0.84</v>
      </c>
      <c r="D932" s="11">
        <v>1.61</v>
      </c>
      <c r="E932" s="11">
        <v>23.4</v>
      </c>
      <c r="F932" s="4">
        <f t="shared" si="201"/>
        <v>1947.9583333332635</v>
      </c>
      <c r="G932" s="21">
        <f>G921*1/12+G933*11/12</f>
        <v>2.4241666666666668</v>
      </c>
      <c r="H932" s="4">
        <f t="shared" si="197"/>
        <v>202.76947307692311</v>
      </c>
      <c r="I932" s="4">
        <f t="shared" si="198"/>
        <v>11.332425641025644</v>
      </c>
      <c r="J932" s="30">
        <f t="shared" si="202"/>
        <v>11788.938977337315</v>
      </c>
      <c r="K932" s="4">
        <f t="shared" si="199"/>
        <v>21.720482478632487</v>
      </c>
      <c r="L932" s="30">
        <f t="shared" si="200"/>
        <v>1262.820475948974</v>
      </c>
      <c r="M932" s="14">
        <f t="shared" si="191"/>
        <v>10.680912531969186</v>
      </c>
      <c r="N932" s="6"/>
      <c r="O932" s="7">
        <f t="shared" si="192"/>
        <v>13.820049087776763</v>
      </c>
      <c r="P932" s="7"/>
      <c r="Q932" s="43">
        <f t="shared" si="193"/>
        <v>0.11913197089243804</v>
      </c>
      <c r="R932" s="21">
        <f t="shared" si="203"/>
        <v>1.0006267746587607</v>
      </c>
      <c r="S932" s="21">
        <f t="shared" si="204"/>
        <v>10.965382618259424</v>
      </c>
      <c r="T932" s="36">
        <f t="shared" si="194"/>
        <v>0.14282410813308788</v>
      </c>
      <c r="U932" s="36">
        <f t="shared" si="195"/>
        <v>1.0061381415678028E-3</v>
      </c>
      <c r="V932" s="36">
        <f t="shared" si="196"/>
        <v>0.14181796999152008</v>
      </c>
      <c r="Y932" s="34"/>
      <c r="Z932" s="34"/>
    </row>
    <row r="933" spans="1:26" x14ac:dyDescent="0.2">
      <c r="A933" s="1">
        <v>1948.01</v>
      </c>
      <c r="B933" s="58">
        <v>14.83</v>
      </c>
      <c r="C933" s="4">
        <v>0.843333</v>
      </c>
      <c r="D933" s="11">
        <v>1.64333</v>
      </c>
      <c r="E933" s="11">
        <v>23.7</v>
      </c>
      <c r="F933" s="4">
        <f t="shared" si="201"/>
        <v>1948.0416666665967</v>
      </c>
      <c r="G933" s="21">
        <v>2.44</v>
      </c>
      <c r="H933" s="4">
        <f t="shared" si="197"/>
        <v>197.53872869198318</v>
      </c>
      <c r="I933" s="4">
        <f t="shared" si="198"/>
        <v>11.233373478354432</v>
      </c>
      <c r="J933" s="30">
        <f t="shared" si="202"/>
        <v>11539.250849297105</v>
      </c>
      <c r="K933" s="4">
        <f t="shared" si="199"/>
        <v>21.889502294092832</v>
      </c>
      <c r="L933" s="30">
        <f t="shared" si="200"/>
        <v>1278.678159013851</v>
      </c>
      <c r="M933" s="14">
        <f t="shared" si="191"/>
        <v>10.419342657320323</v>
      </c>
      <c r="N933" s="6"/>
      <c r="O933" s="7">
        <f t="shared" si="192"/>
        <v>13.470659208036288</v>
      </c>
      <c r="P933" s="7"/>
      <c r="Q933" s="43">
        <f t="shared" si="193"/>
        <v>0.12413325641961878</v>
      </c>
      <c r="R933" s="21">
        <f t="shared" si="203"/>
        <v>1.0029871827678041</v>
      </c>
      <c r="S933" s="21">
        <f t="shared" si="204"/>
        <v>10.833366132813124</v>
      </c>
      <c r="T933" s="36">
        <f t="shared" si="194"/>
        <v>0.14710585736138837</v>
      </c>
      <c r="U933" s="36">
        <f t="shared" si="195"/>
        <v>2.8021021673600988E-3</v>
      </c>
      <c r="V933" s="36">
        <f t="shared" si="196"/>
        <v>0.14430375519402827</v>
      </c>
      <c r="Y933" s="34"/>
      <c r="Z933" s="34"/>
    </row>
    <row r="934" spans="1:26" x14ac:dyDescent="0.2">
      <c r="A934" s="1">
        <v>1948.02</v>
      </c>
      <c r="B934" s="58">
        <v>14.1</v>
      </c>
      <c r="C934" s="4">
        <v>0.84666699999999995</v>
      </c>
      <c r="D934" s="11">
        <v>1.6766700000000001</v>
      </c>
      <c r="E934" s="11">
        <v>23.5</v>
      </c>
      <c r="F934" s="4">
        <f t="shared" si="201"/>
        <v>1948.12499999993</v>
      </c>
      <c r="G934" s="21">
        <f>G933*11/12+G945*1/12</f>
        <v>2.4291666666666667</v>
      </c>
      <c r="H934" s="4">
        <f t="shared" si="197"/>
        <v>189.41340000000002</v>
      </c>
      <c r="I934" s="4">
        <f t="shared" si="198"/>
        <v>11.373764194170215</v>
      </c>
      <c r="J934" s="30">
        <f t="shared" si="202"/>
        <v>11119.9753648722</v>
      </c>
      <c r="K934" s="4">
        <f t="shared" si="199"/>
        <v>22.523671303404264</v>
      </c>
      <c r="L934" s="30">
        <f t="shared" si="200"/>
        <v>1322.3070280156223</v>
      </c>
      <c r="M934" s="14">
        <f t="shared" si="191"/>
        <v>9.9997611691441772</v>
      </c>
      <c r="N934" s="6"/>
      <c r="O934" s="7">
        <f t="shared" si="192"/>
        <v>12.922123925363092</v>
      </c>
      <c r="P934" s="7"/>
      <c r="Q934" s="43">
        <f t="shared" si="193"/>
        <v>0.12812050084785864</v>
      </c>
      <c r="R934" s="21">
        <f t="shared" si="203"/>
        <v>1.0029786503038336</v>
      </c>
      <c r="S934" s="21">
        <f t="shared" si="204"/>
        <v>10.958201652995077</v>
      </c>
      <c r="T934" s="36">
        <f t="shared" si="194"/>
        <v>0.15216333251057712</v>
      </c>
      <c r="U934" s="36">
        <f t="shared" si="195"/>
        <v>2.2526158931861495E-3</v>
      </c>
      <c r="V934" s="36">
        <f t="shared" si="196"/>
        <v>0.14991071661739097</v>
      </c>
      <c r="Y934" s="34"/>
      <c r="Z934" s="34"/>
    </row>
    <row r="935" spans="1:26" x14ac:dyDescent="0.2">
      <c r="A935" s="1">
        <v>1948.03</v>
      </c>
      <c r="B935" s="58">
        <v>14.3</v>
      </c>
      <c r="C935" s="4">
        <v>0.85</v>
      </c>
      <c r="D935" s="11">
        <v>1.71</v>
      </c>
      <c r="E935" s="11">
        <v>23.4</v>
      </c>
      <c r="F935" s="4">
        <f t="shared" si="201"/>
        <v>1948.2083333332632</v>
      </c>
      <c r="G935" s="21">
        <f>G933*10/12+G945*2/12</f>
        <v>2.418333333333333</v>
      </c>
      <c r="H935" s="4">
        <f t="shared" si="197"/>
        <v>192.92105555555563</v>
      </c>
      <c r="I935" s="4">
        <f t="shared" si="198"/>
        <v>11.467335470085473</v>
      </c>
      <c r="J935" s="30">
        <f t="shared" si="202"/>
        <v>11382.002324740095</v>
      </c>
      <c r="K935" s="4">
        <f t="shared" si="199"/>
        <v>23.069580769230779</v>
      </c>
      <c r="L935" s="30">
        <f t="shared" si="200"/>
        <v>1361.0646136577316</v>
      </c>
      <c r="M935" s="14">
        <f t="shared" si="191"/>
        <v>10.18668060948967</v>
      </c>
      <c r="N935" s="6"/>
      <c r="O935" s="7">
        <f t="shared" si="192"/>
        <v>13.157348384869676</v>
      </c>
      <c r="P935" s="7"/>
      <c r="Q935" s="43">
        <f t="shared" si="193"/>
        <v>0.12594515689644101</v>
      </c>
      <c r="R935" s="21">
        <f t="shared" si="203"/>
        <v>1.0029701181927324</v>
      </c>
      <c r="S935" s="21">
        <f t="shared" si="204"/>
        <v>11.037811715232422</v>
      </c>
      <c r="T935" s="36">
        <f t="shared" si="194"/>
        <v>0.15142956734815471</v>
      </c>
      <c r="U935" s="36">
        <f t="shared" si="195"/>
        <v>1.6816586411179113E-3</v>
      </c>
      <c r="V935" s="36">
        <f t="shared" si="196"/>
        <v>0.1497479087070368</v>
      </c>
      <c r="Y935" s="34"/>
      <c r="Z935" s="34"/>
    </row>
    <row r="936" spans="1:26" x14ac:dyDescent="0.2">
      <c r="A936" s="1">
        <v>1948.04</v>
      </c>
      <c r="B936" s="58">
        <v>15.4</v>
      </c>
      <c r="C936" s="4">
        <v>0.85</v>
      </c>
      <c r="D936" s="11">
        <v>1.76</v>
      </c>
      <c r="E936" s="11">
        <v>23.8</v>
      </c>
      <c r="F936" s="4">
        <f t="shared" si="201"/>
        <v>1948.2916666665965</v>
      </c>
      <c r="G936" s="21">
        <f>G933*9/12+G945*3/12</f>
        <v>2.4075000000000002</v>
      </c>
      <c r="H936" s="4">
        <f t="shared" si="197"/>
        <v>204.26935294117649</v>
      </c>
      <c r="I936" s="4">
        <f t="shared" si="198"/>
        <v>11.274607142857144</v>
      </c>
      <c r="J936" s="30">
        <f t="shared" si="202"/>
        <v>12106.963702757821</v>
      </c>
      <c r="K936" s="4">
        <f t="shared" si="199"/>
        <v>23.345068907563032</v>
      </c>
      <c r="L936" s="30">
        <f t="shared" si="200"/>
        <v>1383.6529946008941</v>
      </c>
      <c r="M936" s="14">
        <f t="shared" si="191"/>
        <v>10.779484482024614</v>
      </c>
      <c r="N936" s="6"/>
      <c r="O936" s="7">
        <f t="shared" si="192"/>
        <v>13.912519101434741</v>
      </c>
      <c r="P936" s="7"/>
      <c r="Q936" s="43">
        <f t="shared" si="193"/>
        <v>0.12169500310549994</v>
      </c>
      <c r="R936" s="21">
        <f t="shared" si="203"/>
        <v>1.0029615864347885</v>
      </c>
      <c r="S936" s="21">
        <f t="shared" si="204"/>
        <v>10.88453489505922</v>
      </c>
      <c r="T936" s="36">
        <f t="shared" si="194"/>
        <v>0.14496350236959832</v>
      </c>
      <c r="U936" s="36">
        <f t="shared" si="195"/>
        <v>3.8433284333341255E-3</v>
      </c>
      <c r="V936" s="36">
        <f t="shared" si="196"/>
        <v>0.14112017393626419</v>
      </c>
      <c r="Y936" s="34"/>
      <c r="Z936" s="34"/>
    </row>
    <row r="937" spans="1:26" x14ac:dyDescent="0.2">
      <c r="A937" s="1">
        <v>1948.05</v>
      </c>
      <c r="B937" s="58">
        <v>16.149999999999999</v>
      </c>
      <c r="C937" s="4">
        <v>0.85</v>
      </c>
      <c r="D937" s="11">
        <v>1.81</v>
      </c>
      <c r="E937" s="11">
        <v>23.9</v>
      </c>
      <c r="F937" s="4">
        <f t="shared" si="201"/>
        <v>1948.3749999999297</v>
      </c>
      <c r="G937" s="21">
        <f>G933*8/12+G945*4/12</f>
        <v>2.3966666666666665</v>
      </c>
      <c r="H937" s="4">
        <f t="shared" si="197"/>
        <v>213.32122803347283</v>
      </c>
      <c r="I937" s="4">
        <f t="shared" si="198"/>
        <v>11.227433054393307</v>
      </c>
      <c r="J937" s="30">
        <f t="shared" si="202"/>
        <v>12698.918549705455</v>
      </c>
      <c r="K937" s="4">
        <f t="shared" si="199"/>
        <v>23.907828033472811</v>
      </c>
      <c r="L937" s="30">
        <f t="shared" si="200"/>
        <v>1423.2224504623453</v>
      </c>
      <c r="M937" s="14">
        <f t="shared" si="191"/>
        <v>11.241032697984432</v>
      </c>
      <c r="N937" s="6"/>
      <c r="O937" s="7">
        <f t="shared" si="192"/>
        <v>14.496634879651321</v>
      </c>
      <c r="P937" s="7"/>
      <c r="Q937" s="43">
        <f t="shared" si="193"/>
        <v>0.11918067168503876</v>
      </c>
      <c r="R937" s="21">
        <f t="shared" si="203"/>
        <v>1.002953055030289</v>
      </c>
      <c r="S937" s="21">
        <f t="shared" si="204"/>
        <v>10.871093522413856</v>
      </c>
      <c r="T937" s="36">
        <f t="shared" si="194"/>
        <v>0.14349873959004378</v>
      </c>
      <c r="U937" s="36">
        <f t="shared" si="195"/>
        <v>3.8628767739861125E-3</v>
      </c>
      <c r="V937" s="36">
        <f t="shared" si="196"/>
        <v>0.13963586281605767</v>
      </c>
      <c r="Y937" s="34"/>
      <c r="Z937" s="34"/>
    </row>
    <row r="938" spans="1:26" x14ac:dyDescent="0.2">
      <c r="A938" s="1">
        <v>1948.06</v>
      </c>
      <c r="B938" s="58">
        <v>16.82</v>
      </c>
      <c r="C938" s="4">
        <v>0.85</v>
      </c>
      <c r="D938" s="11">
        <v>1.86</v>
      </c>
      <c r="E938" s="11">
        <v>24.1</v>
      </c>
      <c r="F938" s="4">
        <f t="shared" si="201"/>
        <v>1948.458333333263</v>
      </c>
      <c r="G938" s="21">
        <f>G933*7/12+G945*5/12</f>
        <v>2.3858333333333333</v>
      </c>
      <c r="H938" s="4">
        <f t="shared" si="197"/>
        <v>220.32734356846478</v>
      </c>
      <c r="I938" s="4">
        <f t="shared" si="198"/>
        <v>11.134259336099586</v>
      </c>
      <c r="J938" s="30">
        <f t="shared" si="202"/>
        <v>13171.224310486321</v>
      </c>
      <c r="K938" s="4">
        <f t="shared" si="199"/>
        <v>24.364379253112038</v>
      </c>
      <c r="L938" s="30">
        <f t="shared" si="200"/>
        <v>1456.5087525270246</v>
      </c>
      <c r="M938" s="14">
        <f t="shared" si="191"/>
        <v>11.583895756523836</v>
      </c>
      <c r="N938" s="6"/>
      <c r="O938" s="7">
        <f t="shared" si="192"/>
        <v>14.925847493337111</v>
      </c>
      <c r="P938" s="7"/>
      <c r="Q938" s="43">
        <f t="shared" si="193"/>
        <v>0.1175348113936856</v>
      </c>
      <c r="R938" s="21">
        <f t="shared" si="203"/>
        <v>1.0029445239795223</v>
      </c>
      <c r="S938" s="21">
        <f t="shared" si="204"/>
        <v>10.812713501652139</v>
      </c>
      <c r="T938" s="36">
        <f t="shared" si="194"/>
        <v>0.14240632034748257</v>
      </c>
      <c r="U938" s="36">
        <f t="shared" si="195"/>
        <v>4.2169001584975163E-3</v>
      </c>
      <c r="V938" s="36">
        <f t="shared" si="196"/>
        <v>0.13818942018898506</v>
      </c>
      <c r="Y938" s="34"/>
      <c r="Z938" s="34"/>
    </row>
    <row r="939" spans="1:26" x14ac:dyDescent="0.2">
      <c r="A939" s="1">
        <v>1948.07</v>
      </c>
      <c r="B939" s="58">
        <v>16.420000000000002</v>
      </c>
      <c r="C939" s="4">
        <v>0.85666699999999996</v>
      </c>
      <c r="D939" s="11">
        <v>1.93</v>
      </c>
      <c r="E939" s="11">
        <v>24.4</v>
      </c>
      <c r="F939" s="4">
        <f t="shared" si="201"/>
        <v>1948.5416666665963</v>
      </c>
      <c r="G939" s="21">
        <f>G933*6/12+G945*6/12</f>
        <v>2.375</v>
      </c>
      <c r="H939" s="4">
        <f t="shared" si="197"/>
        <v>212.44317131147548</v>
      </c>
      <c r="I939" s="4">
        <f t="shared" si="198"/>
        <v>11.083620842745905</v>
      </c>
      <c r="J939" s="30">
        <f t="shared" si="202"/>
        <v>12755.121637420618</v>
      </c>
      <c r="K939" s="4">
        <f t="shared" si="199"/>
        <v>24.970482377049187</v>
      </c>
      <c r="L939" s="30">
        <f t="shared" si="200"/>
        <v>1499.2317149952369</v>
      </c>
      <c r="M939" s="14">
        <f t="shared" si="191"/>
        <v>11.134621739180929</v>
      </c>
      <c r="N939" s="6"/>
      <c r="O939" s="7">
        <f t="shared" si="192"/>
        <v>14.338438705434095</v>
      </c>
      <c r="P939" s="7"/>
      <c r="Q939" s="43">
        <f t="shared" si="193"/>
        <v>0.12243242819353198</v>
      </c>
      <c r="R939" s="21">
        <f t="shared" si="203"/>
        <v>1.0029359932827764</v>
      </c>
      <c r="S939" s="21">
        <f t="shared" si="204"/>
        <v>10.711217142613901</v>
      </c>
      <c r="T939" s="36">
        <f t="shared" si="194"/>
        <v>0.14915413761745677</v>
      </c>
      <c r="U939" s="36">
        <f t="shared" si="195"/>
        <v>3.0911344841895172E-3</v>
      </c>
      <c r="V939" s="36">
        <f t="shared" si="196"/>
        <v>0.14606300313326726</v>
      </c>
      <c r="Y939" s="34"/>
      <c r="Z939" s="34"/>
    </row>
    <row r="940" spans="1:26" x14ac:dyDescent="0.2">
      <c r="A940" s="1">
        <v>1948.08</v>
      </c>
      <c r="B940" s="58">
        <v>15.94</v>
      </c>
      <c r="C940" s="4">
        <v>0.86333300000000002</v>
      </c>
      <c r="D940" s="11">
        <v>2</v>
      </c>
      <c r="E940" s="11">
        <v>24.5</v>
      </c>
      <c r="F940" s="4">
        <f t="shared" si="201"/>
        <v>1948.6249999999295</v>
      </c>
      <c r="G940" s="21">
        <f>G933*5/12+G945*7/12</f>
        <v>2.3641666666666667</v>
      </c>
      <c r="H940" s="4">
        <f t="shared" si="197"/>
        <v>205.39112897959188</v>
      </c>
      <c r="I940" s="4">
        <f t="shared" si="198"/>
        <v>11.124274752530614</v>
      </c>
      <c r="J940" s="30">
        <f t="shared" si="202"/>
        <v>12387.374500840961</v>
      </c>
      <c r="K940" s="4">
        <f t="shared" si="199"/>
        <v>25.770530612244904</v>
      </c>
      <c r="L940" s="30">
        <f t="shared" si="200"/>
        <v>1554.2502510465447</v>
      </c>
      <c r="M940" s="14">
        <f t="shared" si="191"/>
        <v>10.72355666247813</v>
      </c>
      <c r="N940" s="6"/>
      <c r="O940" s="7">
        <f t="shared" si="192"/>
        <v>13.804163636491685</v>
      </c>
      <c r="P940" s="7"/>
      <c r="Q940" s="43">
        <f t="shared" si="193"/>
        <v>0.12641558155058849</v>
      </c>
      <c r="R940" s="21">
        <f t="shared" si="203"/>
        <v>1.0029274629403402</v>
      </c>
      <c r="S940" s="21">
        <f t="shared" si="204"/>
        <v>10.698817591116626</v>
      </c>
      <c r="T940" s="36">
        <f t="shared" si="194"/>
        <v>0.15751022763418732</v>
      </c>
      <c r="U940" s="36">
        <f t="shared" si="195"/>
        <v>9.4110400936986416E-4</v>
      </c>
      <c r="V940" s="36">
        <f t="shared" si="196"/>
        <v>0.15656912362481745</v>
      </c>
      <c r="Y940" s="34"/>
      <c r="Z940" s="34"/>
    </row>
    <row r="941" spans="1:26" x14ac:dyDescent="0.2">
      <c r="A941" s="1">
        <v>1948.09</v>
      </c>
      <c r="B941" s="58">
        <v>15.76</v>
      </c>
      <c r="C941" s="4">
        <v>0.87</v>
      </c>
      <c r="D941" s="11">
        <v>2.0699999999999998</v>
      </c>
      <c r="E941" s="11">
        <v>24.5</v>
      </c>
      <c r="F941" s="4">
        <f t="shared" si="201"/>
        <v>1948.7083333332628</v>
      </c>
      <c r="G941" s="21">
        <f>G933*4/12+G945*8/12</f>
        <v>2.3533333333333335</v>
      </c>
      <c r="H941" s="4">
        <f t="shared" si="197"/>
        <v>203.07178122448983</v>
      </c>
      <c r="I941" s="4">
        <f t="shared" si="198"/>
        <v>11.210180816326533</v>
      </c>
      <c r="J941" s="30">
        <f t="shared" si="202"/>
        <v>12303.833549847208</v>
      </c>
      <c r="K941" s="4">
        <f t="shared" si="199"/>
        <v>26.672499183673473</v>
      </c>
      <c r="L941" s="30">
        <f t="shared" si="200"/>
        <v>1616.0492035649568</v>
      </c>
      <c r="M941" s="14">
        <f t="shared" si="191"/>
        <v>10.553013689399156</v>
      </c>
      <c r="N941" s="6"/>
      <c r="O941" s="7">
        <f t="shared" si="192"/>
        <v>13.58159517256972</v>
      </c>
      <c r="P941" s="7"/>
      <c r="Q941" s="43">
        <f t="shared" si="193"/>
        <v>0.12803093301492224</v>
      </c>
      <c r="R941" s="21">
        <f t="shared" si="203"/>
        <v>1.0029189329525021</v>
      </c>
      <c r="S941" s="21">
        <f t="shared" si="204"/>
        <v>10.730137983120079</v>
      </c>
      <c r="T941" s="36">
        <f t="shared" si="194"/>
        <v>0.16165914509991741</v>
      </c>
      <c r="U941" s="36">
        <f t="shared" si="195"/>
        <v>-8.8674457823167963E-4</v>
      </c>
      <c r="V941" s="36">
        <f t="shared" si="196"/>
        <v>0.16254588967814909</v>
      </c>
      <c r="Y941" s="34"/>
      <c r="Z941" s="34"/>
    </row>
    <row r="942" spans="1:26" x14ac:dyDescent="0.2">
      <c r="A942" s="1">
        <v>1948.1</v>
      </c>
      <c r="B942" s="58">
        <v>16.190000000000001</v>
      </c>
      <c r="C942" s="4">
        <v>0.89</v>
      </c>
      <c r="D942" s="11">
        <v>2.1433300000000002</v>
      </c>
      <c r="E942" s="11">
        <v>24.4</v>
      </c>
      <c r="F942" s="4">
        <f t="shared" si="201"/>
        <v>1948.791666666596</v>
      </c>
      <c r="G942" s="21">
        <f>G933*3/12+G945*9/12</f>
        <v>2.3424999999999998</v>
      </c>
      <c r="H942" s="4">
        <f t="shared" si="197"/>
        <v>209.46741434426238</v>
      </c>
      <c r="I942" s="4">
        <f t="shared" si="198"/>
        <v>11.514885655737707</v>
      </c>
      <c r="J942" s="30">
        <f t="shared" si="202"/>
        <v>12749.475190340196</v>
      </c>
      <c r="K942" s="4">
        <f t="shared" si="199"/>
        <v>27.730561654508207</v>
      </c>
      <c r="L942" s="30">
        <f t="shared" si="200"/>
        <v>1687.8525422922698</v>
      </c>
      <c r="M942" s="14">
        <f t="shared" si="191"/>
        <v>10.825409809169491</v>
      </c>
      <c r="N942" s="6"/>
      <c r="O942" s="7">
        <f t="shared" si="192"/>
        <v>13.929311962219343</v>
      </c>
      <c r="P942" s="7"/>
      <c r="Q942" s="43">
        <f t="shared" si="193"/>
        <v>0.12607485528211443</v>
      </c>
      <c r="R942" s="21">
        <f t="shared" si="203"/>
        <v>1.0029104033195513</v>
      </c>
      <c r="S942" s="21">
        <f t="shared" si="204"/>
        <v>10.805562874728098</v>
      </c>
      <c r="T942" s="36">
        <f t="shared" si="194"/>
        <v>0.16248402427743347</v>
      </c>
      <c r="U942" s="36">
        <f t="shared" si="195"/>
        <v>-1.603050640929693E-3</v>
      </c>
      <c r="V942" s="36">
        <f t="shared" si="196"/>
        <v>0.16408707491836316</v>
      </c>
      <c r="Y942" s="34"/>
      <c r="Z942" s="34"/>
    </row>
    <row r="943" spans="1:26" x14ac:dyDescent="0.2">
      <c r="A943" s="1">
        <v>1948.11</v>
      </c>
      <c r="B943" s="58">
        <v>15.29</v>
      </c>
      <c r="C943" s="4">
        <v>0.91</v>
      </c>
      <c r="D943" s="11">
        <v>2.2166700000000001</v>
      </c>
      <c r="E943" s="11">
        <v>24.2</v>
      </c>
      <c r="F943" s="4">
        <f t="shared" si="201"/>
        <v>1948.8749999999293</v>
      </c>
      <c r="G943" s="21">
        <f>G933*2/12+G945*10/12</f>
        <v>2.3316666666666666</v>
      </c>
      <c r="H943" s="4">
        <f t="shared" si="197"/>
        <v>199.45805000000007</v>
      </c>
      <c r="I943" s="4">
        <f t="shared" si="198"/>
        <v>11.870950000000002</v>
      </c>
      <c r="J943" s="30">
        <f t="shared" si="202"/>
        <v>12200.455298491956</v>
      </c>
      <c r="K943" s="4">
        <f t="shared" si="199"/>
        <v>28.91646015000001</v>
      </c>
      <c r="L943" s="30">
        <f t="shared" si="200"/>
        <v>1768.7628022569104</v>
      </c>
      <c r="M943" s="14">
        <f t="shared" si="191"/>
        <v>10.248096205635569</v>
      </c>
      <c r="N943" s="6"/>
      <c r="O943" s="7">
        <f t="shared" si="192"/>
        <v>13.187035340998538</v>
      </c>
      <c r="P943" s="7"/>
      <c r="Q943" s="43">
        <f t="shared" si="193"/>
        <v>0.13051732404994576</v>
      </c>
      <c r="R943" s="21">
        <f t="shared" si="203"/>
        <v>1.002901874041777</v>
      </c>
      <c r="S943" s="21">
        <f t="shared" si="204"/>
        <v>10.926573498646082</v>
      </c>
      <c r="T943" s="36">
        <f t="shared" si="194"/>
        <v>0.17103568028837968</v>
      </c>
      <c r="U943" s="36">
        <f t="shared" si="195"/>
        <v>-2.2510243862304824E-3</v>
      </c>
      <c r="V943" s="36">
        <f t="shared" si="196"/>
        <v>0.17328670467461016</v>
      </c>
      <c r="Y943" s="34"/>
      <c r="Z943" s="34"/>
    </row>
    <row r="944" spans="1:26" x14ac:dyDescent="0.2">
      <c r="A944" s="1">
        <v>1948.12</v>
      </c>
      <c r="B944" s="58">
        <v>15.19</v>
      </c>
      <c r="C944" s="4">
        <v>0.93</v>
      </c>
      <c r="D944" s="11">
        <v>2.29</v>
      </c>
      <c r="E944" s="11">
        <v>24.1</v>
      </c>
      <c r="F944" s="4">
        <f t="shared" si="201"/>
        <v>1948.9583333332625</v>
      </c>
      <c r="G944" s="21">
        <f>G933*1/12+G945*11/12</f>
        <v>2.3208333333333333</v>
      </c>
      <c r="H944" s="4">
        <f t="shared" si="197"/>
        <v>198.97576390041496</v>
      </c>
      <c r="I944" s="4">
        <f t="shared" si="198"/>
        <v>12.182189626556019</v>
      </c>
      <c r="J944" s="30">
        <f t="shared" si="202"/>
        <v>12233.051517758648</v>
      </c>
      <c r="K944" s="4">
        <f t="shared" si="199"/>
        <v>29.997004564315358</v>
      </c>
      <c r="L944" s="30">
        <f t="shared" si="200"/>
        <v>1844.2190899056816</v>
      </c>
      <c r="M944" s="14">
        <f t="shared" si="191"/>
        <v>10.159652938900912</v>
      </c>
      <c r="N944" s="6"/>
      <c r="O944" s="7">
        <f t="shared" si="192"/>
        <v>13.073862008778582</v>
      </c>
      <c r="P944" s="7"/>
      <c r="Q944" s="43">
        <f t="shared" si="193"/>
        <v>0.13103783423521193</v>
      </c>
      <c r="R944" s="21">
        <f t="shared" si="203"/>
        <v>1.0028933451194686</v>
      </c>
      <c r="S944" s="21">
        <f t="shared" si="204"/>
        <v>11.003751084450887</v>
      </c>
      <c r="T944" s="36">
        <f t="shared" si="194"/>
        <v>0.17363712693357347</v>
      </c>
      <c r="U944" s="36">
        <f t="shared" si="195"/>
        <v>-3.2846259371097641E-3</v>
      </c>
      <c r="V944" s="36">
        <f t="shared" si="196"/>
        <v>0.17692175287068324</v>
      </c>
      <c r="Y944" s="34"/>
      <c r="Z944" s="34"/>
    </row>
    <row r="945" spans="1:26" x14ac:dyDescent="0.2">
      <c r="A945" s="1">
        <v>1949.01</v>
      </c>
      <c r="B945" s="58">
        <v>15.36</v>
      </c>
      <c r="C945" s="4">
        <v>0.94666700000000004</v>
      </c>
      <c r="D945" s="11">
        <v>2.3199999999999998</v>
      </c>
      <c r="E945" s="11">
        <v>24</v>
      </c>
      <c r="F945" s="4">
        <f t="shared" si="201"/>
        <v>1949.0416666665958</v>
      </c>
      <c r="G945" s="21">
        <v>2.31</v>
      </c>
      <c r="H945" s="4">
        <f t="shared" si="197"/>
        <v>202.04096000000004</v>
      </c>
      <c r="I945" s="4">
        <f t="shared" si="198"/>
        <v>12.452181606791671</v>
      </c>
      <c r="J945" s="30">
        <f t="shared" si="202"/>
        <v>12485.296895485861</v>
      </c>
      <c r="K945" s="4">
        <f t="shared" si="199"/>
        <v>30.51660333333334</v>
      </c>
      <c r="L945" s="30">
        <f t="shared" si="200"/>
        <v>1885.8000519223435</v>
      </c>
      <c r="M945" s="14">
        <f t="shared" si="191"/>
        <v>10.248285758038977</v>
      </c>
      <c r="N945" s="6"/>
      <c r="O945" s="7">
        <f t="shared" si="192"/>
        <v>13.187399442600739</v>
      </c>
      <c r="P945" s="7"/>
      <c r="Q945" s="43">
        <f t="shared" si="193"/>
        <v>0.12985598440762086</v>
      </c>
      <c r="R945" s="21">
        <f t="shared" si="203"/>
        <v>1.0018512093111103</v>
      </c>
      <c r="S945" s="21">
        <f t="shared" si="204"/>
        <v>11.08157035367171</v>
      </c>
      <c r="T945" s="36">
        <f t="shared" si="194"/>
        <v>0.17572948563200153</v>
      </c>
      <c r="U945" s="36">
        <f t="shared" si="195"/>
        <v>-5.3159852617276071E-3</v>
      </c>
      <c r="V945" s="36">
        <f t="shared" si="196"/>
        <v>0.18104547089372913</v>
      </c>
      <c r="Y945" s="34"/>
      <c r="Z945" s="34"/>
    </row>
    <row r="946" spans="1:26" x14ac:dyDescent="0.2">
      <c r="A946" s="1">
        <v>1949.02</v>
      </c>
      <c r="B946" s="58">
        <v>14.77</v>
      </c>
      <c r="C946" s="4">
        <v>0.96333299999999999</v>
      </c>
      <c r="D946" s="11">
        <v>2.35</v>
      </c>
      <c r="E946" s="11">
        <v>23.8</v>
      </c>
      <c r="F946" s="4">
        <f t="shared" si="201"/>
        <v>1949.1249999999291</v>
      </c>
      <c r="G946" s="21">
        <f>G945*11/12+G957*1/12</f>
        <v>2.3108333333333335</v>
      </c>
      <c r="H946" s="4">
        <f t="shared" si="197"/>
        <v>195.91287941176472</v>
      </c>
      <c r="I946" s="4">
        <f t="shared" si="198"/>
        <v>12.777883673823533</v>
      </c>
      <c r="J946" s="30">
        <f t="shared" si="202"/>
        <v>12172.408527388243</v>
      </c>
      <c r="K946" s="4">
        <f t="shared" si="199"/>
        <v>31.17097268907564</v>
      </c>
      <c r="L946" s="30">
        <f t="shared" si="200"/>
        <v>1936.7068408505334</v>
      </c>
      <c r="M946" s="14">
        <f t="shared" si="191"/>
        <v>9.8725171405700518</v>
      </c>
      <c r="N946" s="6"/>
      <c r="O946" s="7">
        <f t="shared" si="192"/>
        <v>12.705981845428804</v>
      </c>
      <c r="P946" s="7"/>
      <c r="Q946" s="43">
        <f t="shared" si="193"/>
        <v>0.13343503412765617</v>
      </c>
      <c r="R946" s="21">
        <f t="shared" si="203"/>
        <v>1.0018519067081715</v>
      </c>
      <c r="S946" s="21">
        <f t="shared" si="204"/>
        <v>11.195379488966875</v>
      </c>
      <c r="T946" s="36">
        <f t="shared" si="194"/>
        <v>0.17762549309418474</v>
      </c>
      <c r="U946" s="36">
        <f t="shared" si="195"/>
        <v>-5.1700894513408979E-3</v>
      </c>
      <c r="V946" s="36">
        <f t="shared" si="196"/>
        <v>0.18279558254552564</v>
      </c>
      <c r="Y946" s="34"/>
      <c r="Z946" s="34"/>
    </row>
    <row r="947" spans="1:26" x14ac:dyDescent="0.2">
      <c r="A947" s="1">
        <v>1949.03</v>
      </c>
      <c r="B947" s="58">
        <v>14.91</v>
      </c>
      <c r="C947" s="4">
        <v>0.98</v>
      </c>
      <c r="D947" s="11">
        <v>2.38</v>
      </c>
      <c r="E947" s="11">
        <v>23.8</v>
      </c>
      <c r="F947" s="4">
        <f t="shared" si="201"/>
        <v>1949.2083333332623</v>
      </c>
      <c r="G947" s="21">
        <f>G945*10/12+G957*2/12</f>
        <v>2.3116666666666665</v>
      </c>
      <c r="H947" s="4">
        <f t="shared" si="197"/>
        <v>197.7698735294118</v>
      </c>
      <c r="I947" s="4">
        <f t="shared" si="198"/>
        <v>12.998958823529414</v>
      </c>
      <c r="J947" s="30">
        <f t="shared" si="202"/>
        <v>12355.090803865634</v>
      </c>
      <c r="K947" s="4">
        <f t="shared" si="199"/>
        <v>31.568900000000006</v>
      </c>
      <c r="L947" s="30">
        <f t="shared" si="200"/>
        <v>1972.1741189269087</v>
      </c>
      <c r="M947" s="14">
        <f t="shared" si="191"/>
        <v>9.9013324912409164</v>
      </c>
      <c r="N947" s="6"/>
      <c r="O947" s="7">
        <f t="shared" si="192"/>
        <v>12.744166953113309</v>
      </c>
      <c r="P947" s="7"/>
      <c r="Q947" s="43">
        <f t="shared" si="193"/>
        <v>0.13313191783925865</v>
      </c>
      <c r="R947" s="21">
        <f t="shared" si="203"/>
        <v>1.001852604105071</v>
      </c>
      <c r="S947" s="21">
        <f t="shared" si="204"/>
        <v>11.216112287343018</v>
      </c>
      <c r="T947" s="36">
        <f t="shared" si="194"/>
        <v>0.17913249206044712</v>
      </c>
      <c r="U947" s="36">
        <f t="shared" si="195"/>
        <v>-5.2699832649985012E-3</v>
      </c>
      <c r="V947" s="36">
        <f t="shared" si="196"/>
        <v>0.18440247532544563</v>
      </c>
      <c r="Y947" s="34"/>
      <c r="Z947" s="34"/>
    </row>
    <row r="948" spans="1:26" x14ac:dyDescent="0.2">
      <c r="A948" s="1">
        <v>1949.04</v>
      </c>
      <c r="B948" s="58">
        <v>14.89</v>
      </c>
      <c r="C948" s="4">
        <v>0.99333300000000002</v>
      </c>
      <c r="D948" s="11">
        <v>2.3866700000000001</v>
      </c>
      <c r="E948" s="11">
        <v>23.9</v>
      </c>
      <c r="F948" s="4">
        <f t="shared" si="201"/>
        <v>1949.2916666665956</v>
      </c>
      <c r="G948" s="21">
        <f>G945*9/12+G957*3/12</f>
        <v>2.3125</v>
      </c>
      <c r="H948" s="4">
        <f t="shared" si="197"/>
        <v>196.67820962343103</v>
      </c>
      <c r="I948" s="4">
        <f t="shared" si="198"/>
        <v>13.120682068493728</v>
      </c>
      <c r="J948" s="30">
        <f t="shared" si="202"/>
        <v>12355.198647278108</v>
      </c>
      <c r="K948" s="4">
        <f t="shared" si="199"/>
        <v>31.524914879916327</v>
      </c>
      <c r="L948" s="30">
        <f t="shared" si="200"/>
        <v>1980.3748794828234</v>
      </c>
      <c r="M948" s="14">
        <f t="shared" si="191"/>
        <v>9.7836398675440535</v>
      </c>
      <c r="N948" s="6"/>
      <c r="O948" s="7">
        <f t="shared" si="192"/>
        <v>12.593798560825601</v>
      </c>
      <c r="P948" s="7"/>
      <c r="Q948" s="43">
        <f t="shared" si="193"/>
        <v>0.13554358543720776</v>
      </c>
      <c r="R948" s="21">
        <f t="shared" si="203"/>
        <v>1.0018533015018085</v>
      </c>
      <c r="S948" s="21">
        <f t="shared" si="204"/>
        <v>11.189875021406937</v>
      </c>
      <c r="T948" s="36">
        <f t="shared" si="194"/>
        <v>0.18098824982689021</v>
      </c>
      <c r="U948" s="36">
        <f t="shared" si="195"/>
        <v>-6.1034035346854143E-3</v>
      </c>
      <c r="V948" s="36">
        <f t="shared" si="196"/>
        <v>0.18709165336157563</v>
      </c>
      <c r="Y948" s="34"/>
      <c r="Z948" s="34"/>
    </row>
    <row r="949" spans="1:26" x14ac:dyDescent="0.2">
      <c r="A949" s="1">
        <v>1949.05</v>
      </c>
      <c r="B949" s="58">
        <v>14.78</v>
      </c>
      <c r="C949" s="4">
        <v>1.00667</v>
      </c>
      <c r="D949" s="11">
        <v>2.3933300000000002</v>
      </c>
      <c r="E949" s="11">
        <v>23.8</v>
      </c>
      <c r="F949" s="4">
        <f t="shared" si="201"/>
        <v>1949.3749999999288</v>
      </c>
      <c r="G949" s="21">
        <f>G945*8/12+G957*4/12</f>
        <v>2.3133333333333335</v>
      </c>
      <c r="H949" s="4">
        <f t="shared" si="197"/>
        <v>196.04552184873953</v>
      </c>
      <c r="I949" s="4">
        <f t="shared" si="198"/>
        <v>13.352716202941178</v>
      </c>
      <c r="J949" s="30">
        <f t="shared" si="202"/>
        <v>12385.354361887657</v>
      </c>
      <c r="K949" s="4">
        <f t="shared" si="199"/>
        <v>31.745712368487407</v>
      </c>
      <c r="L949" s="30">
        <f t="shared" si="200"/>
        <v>2005.5642865315692</v>
      </c>
      <c r="M949" s="14">
        <f t="shared" si="191"/>
        <v>9.6922950863958075</v>
      </c>
      <c r="N949" s="6"/>
      <c r="O949" s="7">
        <f t="shared" si="192"/>
        <v>12.478488236972929</v>
      </c>
      <c r="P949" s="7"/>
      <c r="Q949" s="43">
        <f t="shared" si="193"/>
        <v>0.13605567445491162</v>
      </c>
      <c r="R949" s="21">
        <f t="shared" si="203"/>
        <v>1.0018539988983841</v>
      </c>
      <c r="S949" s="21">
        <f t="shared" si="204"/>
        <v>11.257716650537013</v>
      </c>
      <c r="T949" s="36">
        <f t="shared" si="194"/>
        <v>0.18276957575783292</v>
      </c>
      <c r="U949" s="36">
        <f t="shared" si="195"/>
        <v>-7.8900718555682259E-3</v>
      </c>
      <c r="V949" s="36">
        <f t="shared" si="196"/>
        <v>0.19065964761340115</v>
      </c>
      <c r="Y949" s="34"/>
      <c r="Z949" s="34"/>
    </row>
    <row r="950" spans="1:26" x14ac:dyDescent="0.2">
      <c r="A950" s="1">
        <v>1949.06</v>
      </c>
      <c r="B950" s="58">
        <v>13.97</v>
      </c>
      <c r="C950" s="4">
        <v>1.02</v>
      </c>
      <c r="D950" s="11">
        <v>2.4</v>
      </c>
      <c r="E950" s="11">
        <v>23.9</v>
      </c>
      <c r="F950" s="4">
        <f t="shared" si="201"/>
        <v>1949.4583333332621</v>
      </c>
      <c r="G950" s="21">
        <f>G945*7/12+G957*5/12</f>
        <v>2.3141666666666669</v>
      </c>
      <c r="H950" s="4">
        <f t="shared" si="197"/>
        <v>184.52616443514648</v>
      </c>
      <c r="I950" s="4">
        <f t="shared" si="198"/>
        <v>13.472919665271972</v>
      </c>
      <c r="J950" s="30">
        <f t="shared" si="202"/>
        <v>11728.538798446049</v>
      </c>
      <c r="K950" s="4">
        <f t="shared" si="199"/>
        <v>31.700987447698754</v>
      </c>
      <c r="L950" s="30">
        <f t="shared" si="200"/>
        <v>2014.9243461897292</v>
      </c>
      <c r="M950" s="14">
        <f t="shared" si="191"/>
        <v>9.0677189434195267</v>
      </c>
      <c r="N950" s="6"/>
      <c r="O950" s="7">
        <f t="shared" si="192"/>
        <v>11.680724874168526</v>
      </c>
      <c r="P950" s="7"/>
      <c r="Q950" s="43">
        <f t="shared" si="193"/>
        <v>0.14359678892669808</v>
      </c>
      <c r="R950" s="21">
        <f t="shared" si="203"/>
        <v>1.0018546962947978</v>
      </c>
      <c r="S950" s="21">
        <f t="shared" si="204"/>
        <v>11.231397698174446</v>
      </c>
      <c r="T950" s="36">
        <f t="shared" si="194"/>
        <v>0.18810116029500312</v>
      </c>
      <c r="U950" s="36">
        <f t="shared" si="195"/>
        <v>-7.8826153642408414E-3</v>
      </c>
      <c r="V950" s="36">
        <f t="shared" si="196"/>
        <v>0.19598377565924396</v>
      </c>
      <c r="Y950" s="34"/>
      <c r="Z950" s="34"/>
    </row>
    <row r="951" spans="1:26" x14ac:dyDescent="0.2">
      <c r="A951" s="1">
        <v>1949.07</v>
      </c>
      <c r="B951" s="58">
        <v>14.76</v>
      </c>
      <c r="C951" s="4">
        <v>1.02667</v>
      </c>
      <c r="D951" s="11">
        <v>2.3966699999999999</v>
      </c>
      <c r="E951" s="11">
        <v>23.7</v>
      </c>
      <c r="F951" s="4">
        <f t="shared" si="201"/>
        <v>1949.5416666665953</v>
      </c>
      <c r="G951" s="21">
        <f>G945*6/12+G957*6/12</f>
        <v>2.3149999999999999</v>
      </c>
      <c r="H951" s="4">
        <f t="shared" si="197"/>
        <v>196.60631392405071</v>
      </c>
      <c r="I951" s="4">
        <f t="shared" si="198"/>
        <v>13.675460997046416</v>
      </c>
      <c r="J951" s="30">
        <f t="shared" si="202"/>
        <v>12568.791455047904</v>
      </c>
      <c r="K951" s="4">
        <f t="shared" si="199"/>
        <v>31.924150026582286</v>
      </c>
      <c r="L951" s="30">
        <f t="shared" si="200"/>
        <v>2040.8702856754508</v>
      </c>
      <c r="M951" s="14">
        <f t="shared" si="191"/>
        <v>9.6050380933639197</v>
      </c>
      <c r="N951" s="6"/>
      <c r="O951" s="7">
        <f t="shared" si="192"/>
        <v>12.375822887753257</v>
      </c>
      <c r="P951" s="7"/>
      <c r="Q951" s="43">
        <f t="shared" si="193"/>
        <v>0.13653175430332112</v>
      </c>
      <c r="R951" s="21">
        <f t="shared" si="203"/>
        <v>1.0018553936910497</v>
      </c>
      <c r="S951" s="21">
        <f t="shared" si="204"/>
        <v>11.347184044890655</v>
      </c>
      <c r="T951" s="36">
        <f t="shared" si="194"/>
        <v>0.18439929586894777</v>
      </c>
      <c r="U951" s="36">
        <f t="shared" si="195"/>
        <v>-9.3583555780498706E-3</v>
      </c>
      <c r="V951" s="36">
        <f t="shared" si="196"/>
        <v>0.19375765144699764</v>
      </c>
      <c r="Y951" s="34"/>
      <c r="Z951" s="34"/>
    </row>
    <row r="952" spans="1:26" x14ac:dyDescent="0.2">
      <c r="A952" s="1">
        <v>1949.08</v>
      </c>
      <c r="B952" s="58">
        <v>15.29</v>
      </c>
      <c r="C952" s="4">
        <v>1.0333300000000001</v>
      </c>
      <c r="D952" s="11">
        <v>2.3933300000000002</v>
      </c>
      <c r="E952" s="11">
        <v>23.8</v>
      </c>
      <c r="F952" s="4">
        <f t="shared" si="201"/>
        <v>1949.6249999999286</v>
      </c>
      <c r="G952" s="21">
        <f>G945*5/12+G957*7/12</f>
        <v>2.3158333333333334</v>
      </c>
      <c r="H952" s="4">
        <f t="shared" si="197"/>
        <v>202.81028613445383</v>
      </c>
      <c r="I952" s="4">
        <f t="shared" si="198"/>
        <v>13.706340939915972</v>
      </c>
      <c r="J952" s="30">
        <f t="shared" si="202"/>
        <v>13038.42258134837</v>
      </c>
      <c r="K952" s="4">
        <f t="shared" si="199"/>
        <v>31.745712368487407</v>
      </c>
      <c r="L952" s="30">
        <f t="shared" si="200"/>
        <v>2040.8926040953888</v>
      </c>
      <c r="M952" s="14">
        <f t="shared" si="191"/>
        <v>9.8513486380792266</v>
      </c>
      <c r="N952" s="6"/>
      <c r="O952" s="7">
        <f t="shared" si="192"/>
        <v>12.69352999200262</v>
      </c>
      <c r="P952" s="7"/>
      <c r="Q952" s="43">
        <f t="shared" si="193"/>
        <v>0.13436488137167563</v>
      </c>
      <c r="R952" s="21">
        <f t="shared" si="203"/>
        <v>1.0018560910871399</v>
      </c>
      <c r="S952" s="21">
        <f t="shared" si="204"/>
        <v>11.320471834635118</v>
      </c>
      <c r="T952" s="36">
        <f t="shared" si="194"/>
        <v>0.17968713815561399</v>
      </c>
      <c r="U952" s="36">
        <f t="shared" si="195"/>
        <v>-8.9998082935361934E-3</v>
      </c>
      <c r="V952" s="36">
        <f t="shared" si="196"/>
        <v>0.18868694644915018</v>
      </c>
      <c r="Y952" s="34"/>
      <c r="Z952" s="34"/>
    </row>
    <row r="953" spans="1:26" x14ac:dyDescent="0.2">
      <c r="A953" s="1">
        <v>1949.09</v>
      </c>
      <c r="B953" s="58">
        <v>15.49</v>
      </c>
      <c r="C953" s="4">
        <v>1.04</v>
      </c>
      <c r="D953" s="11">
        <v>2.39</v>
      </c>
      <c r="E953" s="11">
        <v>23.9</v>
      </c>
      <c r="F953" s="4">
        <f t="shared" si="201"/>
        <v>1949.7083333332619</v>
      </c>
      <c r="G953" s="21">
        <f>G945*4/12+G957*8/12</f>
        <v>2.3166666666666664</v>
      </c>
      <c r="H953" s="4">
        <f t="shared" si="197"/>
        <v>204.60345648535571</v>
      </c>
      <c r="I953" s="4">
        <f t="shared" si="198"/>
        <v>13.73709456066946</v>
      </c>
      <c r="J953" s="30">
        <f t="shared" si="202"/>
        <v>13227.298355447439</v>
      </c>
      <c r="K953" s="4">
        <f t="shared" si="199"/>
        <v>31.56890000000001</v>
      </c>
      <c r="L953" s="30">
        <f t="shared" si="200"/>
        <v>2040.8807662698116</v>
      </c>
      <c r="M953" s="14">
        <f t="shared" si="191"/>
        <v>9.8840483617382837</v>
      </c>
      <c r="N953" s="6"/>
      <c r="O953" s="7">
        <f t="shared" si="192"/>
        <v>12.735568365609872</v>
      </c>
      <c r="P953" s="7"/>
      <c r="Q953" s="43">
        <f t="shared" si="193"/>
        <v>0.13219399240647295</v>
      </c>
      <c r="R953" s="21">
        <f t="shared" si="203"/>
        <v>1.001856788483068</v>
      </c>
      <c r="S953" s="21">
        <f t="shared" si="204"/>
        <v>11.294029754976091</v>
      </c>
      <c r="T953" s="36">
        <f t="shared" si="194"/>
        <v>0.17315487308870248</v>
      </c>
      <c r="U953" s="36">
        <f t="shared" si="195"/>
        <v>-1.0715119386008332E-2</v>
      </c>
      <c r="V953" s="36">
        <f t="shared" si="196"/>
        <v>0.18386999247471081</v>
      </c>
      <c r="Y953" s="34"/>
      <c r="Z953" s="34"/>
    </row>
    <row r="954" spans="1:26" x14ac:dyDescent="0.2">
      <c r="A954" s="1">
        <v>1949.1</v>
      </c>
      <c r="B954" s="58">
        <v>15.89</v>
      </c>
      <c r="C954" s="4">
        <v>1.0733299999999999</v>
      </c>
      <c r="D954" s="11">
        <v>2.3666700000000001</v>
      </c>
      <c r="E954" s="11">
        <v>23.7</v>
      </c>
      <c r="F954" s="4">
        <f t="shared" si="201"/>
        <v>1949.7916666665951</v>
      </c>
      <c r="G954" s="21">
        <f>G945*3/12+G957*9/12</f>
        <v>2.3174999999999999</v>
      </c>
      <c r="H954" s="4">
        <f t="shared" si="197"/>
        <v>211.65815232067519</v>
      </c>
      <c r="I954" s="4">
        <f t="shared" si="198"/>
        <v>14.296982040928272</v>
      </c>
      <c r="J954" s="30">
        <f t="shared" si="202"/>
        <v>13760.396732249934</v>
      </c>
      <c r="K954" s="4">
        <f t="shared" si="199"/>
        <v>31.524543697468363</v>
      </c>
      <c r="L954" s="30">
        <f t="shared" si="200"/>
        <v>2049.4850934118281</v>
      </c>
      <c r="M954" s="14">
        <f t="shared" si="191"/>
        <v>10.169850844772139</v>
      </c>
      <c r="N954" s="6"/>
      <c r="O954" s="7">
        <f t="shared" si="192"/>
        <v>13.104711241762139</v>
      </c>
      <c r="P954" s="7"/>
      <c r="Q954" s="43">
        <f t="shared" si="193"/>
        <v>0.12920684542664879</v>
      </c>
      <c r="R954" s="21">
        <f t="shared" si="203"/>
        <v>1.0018574858788343</v>
      </c>
      <c r="S954" s="21">
        <f t="shared" si="204"/>
        <v>11.410485614621354</v>
      </c>
      <c r="T954" s="36">
        <f t="shared" si="194"/>
        <v>0.16833802504426365</v>
      </c>
      <c r="U954" s="36">
        <f t="shared" si="195"/>
        <v>-1.0509855823986003E-2</v>
      </c>
      <c r="V954" s="36">
        <f t="shared" si="196"/>
        <v>0.17884788086824965</v>
      </c>
      <c r="Y954" s="34"/>
      <c r="Z954" s="34"/>
    </row>
    <row r="955" spans="1:26" x14ac:dyDescent="0.2">
      <c r="A955" s="1">
        <v>1949.11</v>
      </c>
      <c r="B955" s="58">
        <v>16.11</v>
      </c>
      <c r="C955" s="4">
        <v>1.10667</v>
      </c>
      <c r="D955" s="11">
        <v>2.3433299999999999</v>
      </c>
      <c r="E955" s="11">
        <v>23.8</v>
      </c>
      <c r="F955" s="4">
        <f t="shared" si="201"/>
        <v>1949.8749999999284</v>
      </c>
      <c r="G955" s="21">
        <f>G945*2/12+G957*10/12</f>
        <v>2.3183333333333334</v>
      </c>
      <c r="H955" s="4">
        <f t="shared" si="197"/>
        <v>213.68696596638657</v>
      </c>
      <c r="I955" s="4">
        <f t="shared" si="198"/>
        <v>14.679140572689079</v>
      </c>
      <c r="J955" s="30">
        <f t="shared" si="202"/>
        <v>13971.821837626369</v>
      </c>
      <c r="K955" s="4">
        <f t="shared" si="199"/>
        <v>31.082500183613451</v>
      </c>
      <c r="L955" s="30">
        <f t="shared" si="200"/>
        <v>2032.3146658451274</v>
      </c>
      <c r="M955" s="14">
        <f t="shared" si="191"/>
        <v>10.215861011650638</v>
      </c>
      <c r="N955" s="6"/>
      <c r="O955" s="7">
        <f t="shared" si="192"/>
        <v>13.165319750818016</v>
      </c>
      <c r="P955" s="7"/>
      <c r="Q955" s="43">
        <f t="shared" si="193"/>
        <v>0.12919955980889697</v>
      </c>
      <c r="R955" s="21">
        <f t="shared" si="203"/>
        <v>1.0018581832744389</v>
      </c>
      <c r="S955" s="21">
        <f t="shared" si="204"/>
        <v>11.383648159804681</v>
      </c>
      <c r="T955" s="36">
        <f t="shared" si="194"/>
        <v>0.16733724820166351</v>
      </c>
      <c r="U955" s="36">
        <f t="shared" si="195"/>
        <v>-9.9038389287962048E-3</v>
      </c>
      <c r="V955" s="36">
        <f t="shared" si="196"/>
        <v>0.17724108713045972</v>
      </c>
      <c r="Y955" s="34"/>
      <c r="Z955" s="34"/>
    </row>
    <row r="956" spans="1:26" x14ac:dyDescent="0.2">
      <c r="A956" s="1">
        <v>1949.12</v>
      </c>
      <c r="B956" s="58">
        <v>16.54</v>
      </c>
      <c r="C956" s="4">
        <v>1.1399999999999999</v>
      </c>
      <c r="D956" s="11">
        <v>2.3199999999999998</v>
      </c>
      <c r="E956" s="11">
        <v>23.6</v>
      </c>
      <c r="F956" s="4">
        <f t="shared" si="201"/>
        <v>1949.9583333332616</v>
      </c>
      <c r="G956" s="21">
        <f>G945*1/12+G957*11/12</f>
        <v>2.3191666666666664</v>
      </c>
      <c r="H956" s="4">
        <f t="shared" si="197"/>
        <v>221.24983305084751</v>
      </c>
      <c r="I956" s="4">
        <f t="shared" si="198"/>
        <v>15.249383898305087</v>
      </c>
      <c r="J956" s="30">
        <f t="shared" si="202"/>
        <v>14549.405830677253</v>
      </c>
      <c r="K956" s="4">
        <f t="shared" si="199"/>
        <v>31.03383389830509</v>
      </c>
      <c r="L956" s="30">
        <f t="shared" si="200"/>
        <v>2040.7872749196631</v>
      </c>
      <c r="M956" s="14">
        <f t="shared" si="191"/>
        <v>10.529330904131141</v>
      </c>
      <c r="N956" s="6"/>
      <c r="O956" s="7">
        <f t="shared" si="192"/>
        <v>13.570829980109988</v>
      </c>
      <c r="P956" s="7"/>
      <c r="Q956" s="43">
        <f t="shared" si="193"/>
        <v>0.12538752170992382</v>
      </c>
      <c r="R956" s="21">
        <f t="shared" si="203"/>
        <v>1.0018588806698816</v>
      </c>
      <c r="S956" s="21">
        <f t="shared" si="204"/>
        <v>11.501451920895439</v>
      </c>
      <c r="T956" s="36">
        <f t="shared" si="194"/>
        <v>0.16658419107619693</v>
      </c>
      <c r="U956" s="36">
        <f t="shared" si="195"/>
        <v>-1.1805852437214992E-2</v>
      </c>
      <c r="V956" s="36">
        <f t="shared" si="196"/>
        <v>0.17839004351341192</v>
      </c>
      <c r="Y956" s="34"/>
      <c r="Z956" s="34"/>
    </row>
    <row r="957" spans="1:26" x14ac:dyDescent="0.2">
      <c r="A957" s="1">
        <v>1950.01</v>
      </c>
      <c r="B957" s="58">
        <v>16.88</v>
      </c>
      <c r="C957" s="4">
        <v>1.1499999999999999</v>
      </c>
      <c r="D957" s="11">
        <v>2.3366699999999998</v>
      </c>
      <c r="E957" s="11">
        <v>23.5</v>
      </c>
      <c r="F957" s="4">
        <f t="shared" si="201"/>
        <v>1950.0416666665949</v>
      </c>
      <c r="G957" s="21">
        <v>2.3199999999999998</v>
      </c>
      <c r="H957" s="4">
        <f t="shared" si="197"/>
        <v>226.75873702127663</v>
      </c>
      <c r="I957" s="4">
        <f t="shared" si="198"/>
        <v>15.448610638297875</v>
      </c>
      <c r="J957" s="30">
        <f t="shared" si="202"/>
        <v>14996.330258412318</v>
      </c>
      <c r="K957" s="4">
        <f t="shared" si="199"/>
        <v>31.38983045234043</v>
      </c>
      <c r="L957" s="30">
        <f t="shared" si="200"/>
        <v>2075.9167668794021</v>
      </c>
      <c r="M957" s="14">
        <f t="shared" si="191"/>
        <v>10.745733299747901</v>
      </c>
      <c r="N957" s="6"/>
      <c r="O957" s="7">
        <f t="shared" si="192"/>
        <v>13.849682296613809</v>
      </c>
      <c r="P957" s="7"/>
      <c r="Q957" s="43">
        <f t="shared" si="193"/>
        <v>0.12377451331835176</v>
      </c>
      <c r="R957" s="21">
        <f t="shared" si="203"/>
        <v>1.0000912209180444</v>
      </c>
      <c r="S957" s="21">
        <f t="shared" si="204"/>
        <v>11.571865074132068</v>
      </c>
      <c r="T957" s="36">
        <f t="shared" si="194"/>
        <v>0.16172211936589043</v>
      </c>
      <c r="U957" s="36">
        <f t="shared" si="195"/>
        <v>-1.1920599795022357E-2</v>
      </c>
      <c r="V957" s="36">
        <f t="shared" si="196"/>
        <v>0.17364271916091278</v>
      </c>
      <c r="Y957" s="34"/>
      <c r="Z957" s="34"/>
    </row>
    <row r="958" spans="1:26" x14ac:dyDescent="0.2">
      <c r="A958" s="1">
        <v>1950.02</v>
      </c>
      <c r="B958" s="58">
        <v>17.21</v>
      </c>
      <c r="C958" s="4">
        <v>1.1599999999999999</v>
      </c>
      <c r="D958" s="11">
        <v>2.3533300000000001</v>
      </c>
      <c r="E958" s="11">
        <v>23.5</v>
      </c>
      <c r="F958" s="4">
        <f t="shared" si="201"/>
        <v>1950.1249999999281</v>
      </c>
      <c r="G958" s="21">
        <f>G957*11/12+G969*1/12</f>
        <v>2.3408333333333333</v>
      </c>
      <c r="H958" s="4">
        <f t="shared" si="197"/>
        <v>231.19181659574474</v>
      </c>
      <c r="I958" s="4">
        <f t="shared" si="198"/>
        <v>15.582946382978728</v>
      </c>
      <c r="J958" s="30">
        <f t="shared" si="202"/>
        <v>15375.384419762395</v>
      </c>
      <c r="K958" s="4">
        <f t="shared" si="199"/>
        <v>31.613633802978736</v>
      </c>
      <c r="L958" s="30">
        <f t="shared" si="200"/>
        <v>2102.4609771388405</v>
      </c>
      <c r="M958" s="14">
        <f t="shared" si="191"/>
        <v>10.911564066731676</v>
      </c>
      <c r="N958" s="6"/>
      <c r="O958" s="7">
        <f t="shared" si="192"/>
        <v>14.060924925588575</v>
      </c>
      <c r="P958" s="7"/>
      <c r="Q958" s="43">
        <f t="shared" si="193"/>
        <v>0.12139665169662331</v>
      </c>
      <c r="R958" s="21">
        <f t="shared" si="203"/>
        <v>1.0001104225647852</v>
      </c>
      <c r="S958" s="21">
        <f t="shared" si="204"/>
        <v>11.572920670287614</v>
      </c>
      <c r="T958" s="36">
        <f t="shared" si="194"/>
        <v>0.15418679013961412</v>
      </c>
      <c r="U958" s="36">
        <f t="shared" si="195"/>
        <v>-1.0084069840389565E-2</v>
      </c>
      <c r="V958" s="36">
        <f t="shared" si="196"/>
        <v>0.16427085998000368</v>
      </c>
      <c r="Y958" s="34"/>
      <c r="Z958" s="34"/>
    </row>
    <row r="959" spans="1:26" x14ac:dyDescent="0.2">
      <c r="A959" s="1">
        <v>1950.03</v>
      </c>
      <c r="B959" s="58">
        <v>17.350000000000001</v>
      </c>
      <c r="C959" s="4">
        <v>1.17</v>
      </c>
      <c r="D959" s="11">
        <v>2.37</v>
      </c>
      <c r="E959" s="11">
        <v>23.6</v>
      </c>
      <c r="F959" s="4">
        <f t="shared" si="201"/>
        <v>1950.2083333332614</v>
      </c>
      <c r="G959" s="21">
        <f>G957*10/12+G969*2/12</f>
        <v>2.3616666666666668</v>
      </c>
      <c r="H959" s="4">
        <f t="shared" si="197"/>
        <v>232.08492161016954</v>
      </c>
      <c r="I959" s="4">
        <f t="shared" si="198"/>
        <v>15.650683474576272</v>
      </c>
      <c r="J959" s="30">
        <f t="shared" si="202"/>
        <v>15521.517500909507</v>
      </c>
      <c r="K959" s="4">
        <f t="shared" si="199"/>
        <v>31.702666525423734</v>
      </c>
      <c r="L959" s="30">
        <f t="shared" si="200"/>
        <v>2120.2303445046414</v>
      </c>
      <c r="M959" s="14">
        <f t="shared" si="191"/>
        <v>10.910946522976248</v>
      </c>
      <c r="N959" s="6"/>
      <c r="O959" s="7">
        <f t="shared" si="192"/>
        <v>14.056777000220666</v>
      </c>
      <c r="P959" s="7"/>
      <c r="Q959" s="43">
        <f t="shared" si="193"/>
        <v>0.1216408023349306</v>
      </c>
      <c r="R959" s="21">
        <f t="shared" si="203"/>
        <v>1.0001296216912134</v>
      </c>
      <c r="S959" s="21">
        <f t="shared" si="204"/>
        <v>11.525155367540123</v>
      </c>
      <c r="T959" s="36">
        <f t="shared" si="194"/>
        <v>0.15185260857670446</v>
      </c>
      <c r="U959" s="36">
        <f t="shared" si="195"/>
        <v>-7.4069679133049737E-3</v>
      </c>
      <c r="V959" s="36">
        <f t="shared" si="196"/>
        <v>0.15925957649000944</v>
      </c>
      <c r="Y959" s="34"/>
      <c r="Z959" s="34"/>
    </row>
    <row r="960" spans="1:26" x14ac:dyDescent="0.2">
      <c r="A960" s="1">
        <v>1950.04</v>
      </c>
      <c r="B960" s="58">
        <v>17.84</v>
      </c>
      <c r="C960" s="4">
        <v>1.18</v>
      </c>
      <c r="D960" s="11">
        <v>2.4266700000000001</v>
      </c>
      <c r="E960" s="11">
        <v>23.6</v>
      </c>
      <c r="F960" s="4">
        <f t="shared" si="201"/>
        <v>1950.2916666665947</v>
      </c>
      <c r="G960" s="21">
        <f>G957*9/12+G969*3/12</f>
        <v>2.3824999999999998</v>
      </c>
      <c r="H960" s="4">
        <f t="shared" si="197"/>
        <v>238.63948135593225</v>
      </c>
      <c r="I960" s="4">
        <f t="shared" si="198"/>
        <v>15.784450000000003</v>
      </c>
      <c r="J960" s="30">
        <f t="shared" si="202"/>
        <v>16047.847537203555</v>
      </c>
      <c r="K960" s="4">
        <f t="shared" si="199"/>
        <v>32.460721425000003</v>
      </c>
      <c r="L960" s="30">
        <f t="shared" si="200"/>
        <v>2182.894068559739</v>
      </c>
      <c r="M960" s="14">
        <f t="shared" si="191"/>
        <v>11.17802160095609</v>
      </c>
      <c r="N960" s="6"/>
      <c r="O960" s="7">
        <f t="shared" si="192"/>
        <v>14.394940886127358</v>
      </c>
      <c r="P960" s="7"/>
      <c r="Q960" s="43">
        <f t="shared" si="193"/>
        <v>0.11924266123305871</v>
      </c>
      <c r="R960" s="21">
        <f t="shared" si="203"/>
        <v>1.0001488183012737</v>
      </c>
      <c r="S960" s="21">
        <f t="shared" si="204"/>
        <v>11.52664927767036</v>
      </c>
      <c r="T960" s="36">
        <f t="shared" si="194"/>
        <v>0.14943401132308831</v>
      </c>
      <c r="U960" s="36">
        <f t="shared" si="195"/>
        <v>-7.6456528318231687E-3</v>
      </c>
      <c r="V960" s="36">
        <f t="shared" si="196"/>
        <v>0.15707966415491148</v>
      </c>
      <c r="Y960" s="34"/>
      <c r="Z960" s="34"/>
    </row>
    <row r="961" spans="1:26" x14ac:dyDescent="0.2">
      <c r="A961" s="1">
        <v>1950.05</v>
      </c>
      <c r="B961" s="58">
        <v>18.440000000000001</v>
      </c>
      <c r="C961" s="4">
        <v>1.19</v>
      </c>
      <c r="D961" s="11">
        <v>2.48333</v>
      </c>
      <c r="E961" s="11">
        <v>23.7</v>
      </c>
      <c r="F961" s="4">
        <f t="shared" si="201"/>
        <v>1950.3749999999279</v>
      </c>
      <c r="G961" s="21">
        <f>G957*8/12+G969*4/12</f>
        <v>2.4033333333333333</v>
      </c>
      <c r="H961" s="4">
        <f t="shared" si="197"/>
        <v>245.62469029535873</v>
      </c>
      <c r="I961" s="4">
        <f t="shared" si="198"/>
        <v>15.851051054852324</v>
      </c>
      <c r="J961" s="30">
        <f t="shared" si="202"/>
        <v>16606.411882343669</v>
      </c>
      <c r="K961" s="4">
        <f t="shared" si="199"/>
        <v>33.078479509282708</v>
      </c>
      <c r="L961" s="30">
        <f t="shared" si="200"/>
        <v>2236.3991767776843</v>
      </c>
      <c r="M961" s="14">
        <f t="shared" ref="M961:M1024" si="205">H961/AVERAGE(K841:K960)</f>
        <v>11.461543104586223</v>
      </c>
      <c r="N961" s="6"/>
      <c r="O961" s="7">
        <f t="shared" ref="O961:O1024" si="206">J961/AVERAGE(L841:L960)</f>
        <v>14.750478376961714</v>
      </c>
      <c r="P961" s="7"/>
      <c r="Q961" s="43">
        <f t="shared" ref="Q961:Q1024" si="207">1/M961-(G961/100-(((E961/E841)^(1/10))-1))</f>
        <v>0.11726693985923531</v>
      </c>
      <c r="R961" s="21">
        <f t="shared" si="203"/>
        <v>1.000168012398905</v>
      </c>
      <c r="S961" s="21">
        <f t="shared" si="204"/>
        <v>11.479721765199649</v>
      </c>
      <c r="T961" s="36">
        <f t="shared" si="194"/>
        <v>0.14479118256957735</v>
      </c>
      <c r="U961" s="36">
        <f t="shared" si="195"/>
        <v>-7.4457879090609191E-3</v>
      </c>
      <c r="V961" s="36">
        <f t="shared" si="196"/>
        <v>0.15223697047863827</v>
      </c>
      <c r="Y961" s="34"/>
      <c r="Z961" s="34"/>
    </row>
    <row r="962" spans="1:26" x14ac:dyDescent="0.2">
      <c r="A962" s="1">
        <v>1950.06</v>
      </c>
      <c r="B962" s="58">
        <v>18.739999999999998</v>
      </c>
      <c r="C962" s="4">
        <v>1.2</v>
      </c>
      <c r="D962" s="11">
        <v>2.54</v>
      </c>
      <c r="E962" s="11">
        <v>23.8</v>
      </c>
      <c r="F962" s="4">
        <f t="shared" si="201"/>
        <v>1950.4583333332612</v>
      </c>
      <c r="G962" s="21">
        <f>G957*7/12+G969*5/12</f>
        <v>2.4241666666666664</v>
      </c>
      <c r="H962" s="4">
        <f t="shared" si="197"/>
        <v>248.57192689075632</v>
      </c>
      <c r="I962" s="4">
        <f t="shared" si="198"/>
        <v>15.917092436974794</v>
      </c>
      <c r="J962" s="30">
        <f t="shared" si="202"/>
        <v>16895.349342773075</v>
      </c>
      <c r="K962" s="4">
        <f t="shared" si="199"/>
        <v>33.691178991596644</v>
      </c>
      <c r="L962" s="30">
        <f t="shared" si="200"/>
        <v>2289.9779792232453</v>
      </c>
      <c r="M962" s="14">
        <f t="shared" si="205"/>
        <v>11.554126144044282</v>
      </c>
      <c r="N962" s="6"/>
      <c r="O962" s="7">
        <f t="shared" si="206"/>
        <v>14.858173852604386</v>
      </c>
      <c r="P962" s="7"/>
      <c r="Q962" s="43">
        <f t="shared" si="207"/>
        <v>0.11605312575784087</v>
      </c>
      <c r="R962" s="21">
        <f t="shared" si="203"/>
        <v>1.0001872039880388</v>
      </c>
      <c r="S962" s="21">
        <f t="shared" si="204"/>
        <v>11.433408271797255</v>
      </c>
      <c r="T962" s="36">
        <f t="shared" ref="T962:T1025" si="208">(($J1082/$J962)^(1/10)-1)</f>
        <v>0.14690841328252291</v>
      </c>
      <c r="U962" s="36">
        <f t="shared" ref="U962:U1025" si="209">(($S1082/$S962)^(1/10)-1)</f>
        <v>-5.4263708569988189E-3</v>
      </c>
      <c r="V962" s="36">
        <f t="shared" ref="V962:V1025" si="210">T962-U962</f>
        <v>0.15233478413952173</v>
      </c>
      <c r="Y962" s="34"/>
      <c r="Z962" s="34"/>
    </row>
    <row r="963" spans="1:26" x14ac:dyDescent="0.2">
      <c r="A963" s="1">
        <v>1950.07</v>
      </c>
      <c r="B963" s="58">
        <v>17.38</v>
      </c>
      <c r="C963" s="4">
        <v>1.24333</v>
      </c>
      <c r="D963" s="11">
        <v>2.6</v>
      </c>
      <c r="E963" s="11">
        <v>24.1</v>
      </c>
      <c r="F963" s="4">
        <f t="shared" si="201"/>
        <v>1950.5416666665944</v>
      </c>
      <c r="G963" s="21">
        <f>G957*6/12+G969*6/12</f>
        <v>2.4449999999999998</v>
      </c>
      <c r="H963" s="4">
        <f t="shared" si="197"/>
        <v>227.66285560165977</v>
      </c>
      <c r="I963" s="4">
        <f t="shared" si="198"/>
        <v>16.286539600414944</v>
      </c>
      <c r="J963" s="30">
        <f t="shared" si="202"/>
        <v>15566.41609067022</v>
      </c>
      <c r="K963" s="4">
        <f t="shared" si="199"/>
        <v>34.057734439834029</v>
      </c>
      <c r="L963" s="30">
        <f t="shared" si="200"/>
        <v>2328.6928559115404</v>
      </c>
      <c r="M963" s="14">
        <f t="shared" si="205"/>
        <v>10.539745658930986</v>
      </c>
      <c r="N963" s="6"/>
      <c r="O963" s="7">
        <f t="shared" si="206"/>
        <v>13.550950714985754</v>
      </c>
      <c r="P963" s="7"/>
      <c r="Q963" s="43">
        <f t="shared" si="207"/>
        <v>0.12624655831063294</v>
      </c>
      <c r="R963" s="21">
        <f t="shared" si="203"/>
        <v>1.0002063930726006</v>
      </c>
      <c r="S963" s="21">
        <f t="shared" si="204"/>
        <v>11.293197423396602</v>
      </c>
      <c r="T963" s="36">
        <f t="shared" si="208"/>
        <v>0.15377785684959244</v>
      </c>
      <c r="U963" s="36">
        <f t="shared" si="209"/>
        <v>-1.8347594448793192E-3</v>
      </c>
      <c r="V963" s="36">
        <f t="shared" si="210"/>
        <v>0.15561261629447176</v>
      </c>
      <c r="Y963" s="34"/>
      <c r="Z963" s="34"/>
    </row>
    <row r="964" spans="1:26" x14ac:dyDescent="0.2">
      <c r="A964" s="1">
        <v>1950.08</v>
      </c>
      <c r="B964" s="58">
        <v>18.43</v>
      </c>
      <c r="C964" s="4">
        <v>1.28667</v>
      </c>
      <c r="D964" s="11">
        <v>2.66</v>
      </c>
      <c r="E964" s="11">
        <v>24.3</v>
      </c>
      <c r="F964" s="4">
        <f t="shared" si="201"/>
        <v>1950.6249999999277</v>
      </c>
      <c r="G964" s="21">
        <f>G957*5/12+G969*7/12</f>
        <v>2.4658333333333333</v>
      </c>
      <c r="H964" s="4">
        <f t="shared" si="197"/>
        <v>239.42996995884778</v>
      </c>
      <c r="I964" s="4">
        <f t="shared" si="198"/>
        <v>16.715537680246918</v>
      </c>
      <c r="J964" s="30">
        <f t="shared" si="202"/>
        <v>16466.234445410628</v>
      </c>
      <c r="K964" s="4">
        <f t="shared" si="199"/>
        <v>34.556902880658448</v>
      </c>
      <c r="L964" s="30">
        <f t="shared" si="200"/>
        <v>2376.5699199561736</v>
      </c>
      <c r="M964" s="14">
        <f t="shared" si="205"/>
        <v>11.040611670261537</v>
      </c>
      <c r="N964" s="6"/>
      <c r="O964" s="7">
        <f t="shared" si="206"/>
        <v>14.189059134964523</v>
      </c>
      <c r="P964" s="7"/>
      <c r="Q964" s="43">
        <f t="shared" si="207"/>
        <v>0.1226069091454067</v>
      </c>
      <c r="R964" s="21">
        <f t="shared" si="203"/>
        <v>1.0002255796565089</v>
      </c>
      <c r="S964" s="21">
        <f t="shared" si="204"/>
        <v>11.202560950321255</v>
      </c>
      <c r="T964" s="36">
        <f t="shared" si="208"/>
        <v>0.14901137983465329</v>
      </c>
      <c r="U964" s="36">
        <f t="shared" si="209"/>
        <v>1.1297201520665823E-4</v>
      </c>
      <c r="V964" s="36">
        <f t="shared" si="210"/>
        <v>0.14889840781944663</v>
      </c>
      <c r="Y964" s="34"/>
      <c r="Z964" s="34"/>
    </row>
    <row r="965" spans="1:26" x14ac:dyDescent="0.2">
      <c r="A965" s="1">
        <v>1950.09</v>
      </c>
      <c r="B965" s="58">
        <v>19.079999999999998</v>
      </c>
      <c r="C965" s="4">
        <v>1.33</v>
      </c>
      <c r="D965" s="11">
        <v>2.72</v>
      </c>
      <c r="E965" s="11">
        <v>24.4</v>
      </c>
      <c r="F965" s="4">
        <f t="shared" si="201"/>
        <v>1950.708333333261</v>
      </c>
      <c r="G965" s="21">
        <f>G957*4/12+G969*8/12</f>
        <v>2.4866666666666664</v>
      </c>
      <c r="H965" s="4">
        <f t="shared" si="197"/>
        <v>246.85844754098366</v>
      </c>
      <c r="I965" s="4">
        <f t="shared" si="198"/>
        <v>17.207638114754104</v>
      </c>
      <c r="J965" s="30">
        <f t="shared" si="202"/>
        <v>17075.728474440435</v>
      </c>
      <c r="K965" s="4">
        <f t="shared" si="199"/>
        <v>35.191560655737717</v>
      </c>
      <c r="L965" s="30">
        <f t="shared" si="200"/>
        <v>2434.2757573625781</v>
      </c>
      <c r="M965" s="14">
        <f t="shared" si="205"/>
        <v>11.3373911022773</v>
      </c>
      <c r="N965" s="6"/>
      <c r="O965" s="7">
        <f t="shared" si="206"/>
        <v>14.56347222074473</v>
      </c>
      <c r="P965" s="7"/>
      <c r="Q965" s="43">
        <f t="shared" si="207"/>
        <v>0.1204616466375262</v>
      </c>
      <c r="R965" s="21">
        <f t="shared" si="203"/>
        <v>1.0002447637436755</v>
      </c>
      <c r="S965" s="21">
        <f t="shared" si="204"/>
        <v>11.159165528286497</v>
      </c>
      <c r="T965" s="36">
        <f t="shared" si="208"/>
        <v>0.14168909659928719</v>
      </c>
      <c r="U965" s="36">
        <f t="shared" si="209"/>
        <v>8.1758878529791801E-4</v>
      </c>
      <c r="V965" s="36">
        <f t="shared" si="210"/>
        <v>0.14087150781398927</v>
      </c>
      <c r="Y965" s="34"/>
      <c r="Z965" s="34"/>
    </row>
    <row r="966" spans="1:26" x14ac:dyDescent="0.2">
      <c r="A966" s="1">
        <v>1950.1</v>
      </c>
      <c r="B966" s="58">
        <v>19.87</v>
      </c>
      <c r="C966" s="4">
        <v>1.3766700000000001</v>
      </c>
      <c r="D966" s="11">
        <v>2.76</v>
      </c>
      <c r="E966" s="11">
        <v>24.6</v>
      </c>
      <c r="F966" s="4">
        <f t="shared" si="201"/>
        <v>1950.7916666665942</v>
      </c>
      <c r="G966" s="21">
        <f>G957*3/12+G969*9/12</f>
        <v>2.5074999999999998</v>
      </c>
      <c r="H966" s="4">
        <f t="shared" si="197"/>
        <v>254.98944837398381</v>
      </c>
      <c r="I966" s="4">
        <f t="shared" si="198"/>
        <v>17.666649415853662</v>
      </c>
      <c r="J966" s="30">
        <f t="shared" si="202"/>
        <v>17740.003918349332</v>
      </c>
      <c r="K966" s="4">
        <f t="shared" si="199"/>
        <v>35.418765853658542</v>
      </c>
      <c r="L966" s="30">
        <f t="shared" si="200"/>
        <v>2464.1374340535558</v>
      </c>
      <c r="M966" s="14">
        <f t="shared" si="205"/>
        <v>11.662444039105258</v>
      </c>
      <c r="N966" s="6"/>
      <c r="O966" s="7">
        <f t="shared" si="206"/>
        <v>14.972212563986441</v>
      </c>
      <c r="P966" s="7"/>
      <c r="Q966" s="43">
        <f t="shared" si="207"/>
        <v>0.11865823581629902</v>
      </c>
      <c r="R966" s="21">
        <f t="shared" si="203"/>
        <v>1.000263945338006</v>
      </c>
      <c r="S966" s="21">
        <f t="shared" si="204"/>
        <v>11.071149758251497</v>
      </c>
      <c r="T966" s="36">
        <f t="shared" si="208"/>
        <v>0.13465754115762718</v>
      </c>
      <c r="U966" s="36">
        <f t="shared" si="209"/>
        <v>5.1208143666170436E-4</v>
      </c>
      <c r="V966" s="36">
        <f t="shared" si="210"/>
        <v>0.13414545972096548</v>
      </c>
      <c r="Y966" s="34"/>
      <c r="Z966" s="34"/>
    </row>
    <row r="967" spans="1:26" x14ac:dyDescent="0.2">
      <c r="A967" s="1">
        <v>1950.11</v>
      </c>
      <c r="B967" s="58">
        <v>19.829999999999998</v>
      </c>
      <c r="C967" s="4">
        <v>1.42333</v>
      </c>
      <c r="D967" s="11">
        <v>2.8</v>
      </c>
      <c r="E967" s="11">
        <v>24.7</v>
      </c>
      <c r="F967" s="4">
        <f t="shared" si="201"/>
        <v>1950.8749999999275</v>
      </c>
      <c r="G967" s="21">
        <f>G957*2/12+G969*10/12</f>
        <v>2.5283333333333333</v>
      </c>
      <c r="H967" s="4">
        <f t="shared" si="197"/>
        <v>253.44586518218628</v>
      </c>
      <c r="I967" s="4">
        <f t="shared" si="198"/>
        <v>18.191482768016197</v>
      </c>
      <c r="J967" s="30">
        <f t="shared" si="202"/>
        <v>17738.081915007057</v>
      </c>
      <c r="K967" s="4">
        <f t="shared" si="199"/>
        <v>35.786607287449399</v>
      </c>
      <c r="L967" s="30">
        <f t="shared" si="200"/>
        <v>2504.6207444286315</v>
      </c>
      <c r="M967" s="14">
        <f t="shared" si="205"/>
        <v>11.542173388716295</v>
      </c>
      <c r="N967" s="6"/>
      <c r="O967" s="7">
        <f t="shared" si="206"/>
        <v>14.812579571593158</v>
      </c>
      <c r="P967" s="7"/>
      <c r="Q967" s="43">
        <f t="shared" si="207"/>
        <v>0.11977266934561015</v>
      </c>
      <c r="R967" s="21">
        <f t="shared" si="203"/>
        <v>1.0002831244433987</v>
      </c>
      <c r="S967" s="21">
        <f t="shared" si="204"/>
        <v>11.029237637278024</v>
      </c>
      <c r="T967" s="36">
        <f t="shared" si="208"/>
        <v>0.13862491592140991</v>
      </c>
      <c r="U967" s="36">
        <f t="shared" si="209"/>
        <v>8.8773309805034728E-4</v>
      </c>
      <c r="V967" s="36">
        <f t="shared" si="210"/>
        <v>0.13773718282335956</v>
      </c>
      <c r="Y967" s="34"/>
      <c r="Z967" s="34"/>
    </row>
    <row r="968" spans="1:26" x14ac:dyDescent="0.2">
      <c r="A968" s="1">
        <v>1950.12</v>
      </c>
      <c r="B968" s="58">
        <v>19.75</v>
      </c>
      <c r="C968" s="4">
        <v>1.47</v>
      </c>
      <c r="D968" s="11">
        <v>2.84</v>
      </c>
      <c r="E968" s="11">
        <v>25</v>
      </c>
      <c r="F968" s="4">
        <f t="shared" si="201"/>
        <v>1950.9583333332607</v>
      </c>
      <c r="G968" s="21">
        <f>G957*1/12+G969*11/12</f>
        <v>2.5491666666666668</v>
      </c>
      <c r="H968" s="4">
        <f t="shared" si="197"/>
        <v>249.39431000000008</v>
      </c>
      <c r="I968" s="4">
        <f t="shared" si="198"/>
        <v>18.562513200000005</v>
      </c>
      <c r="J968" s="30">
        <f t="shared" si="202"/>
        <v>17562.785298119317</v>
      </c>
      <c r="K968" s="4">
        <f t="shared" si="199"/>
        <v>35.862270400000007</v>
      </c>
      <c r="L968" s="30">
        <f t="shared" si="200"/>
        <v>2525.4840631219677</v>
      </c>
      <c r="M968" s="14">
        <f t="shared" si="205"/>
        <v>11.306665788890761</v>
      </c>
      <c r="N968" s="6"/>
      <c r="O968" s="7">
        <f t="shared" si="206"/>
        <v>14.508560511396047</v>
      </c>
      <c r="P968" s="7"/>
      <c r="Q968" s="43">
        <f t="shared" si="207"/>
        <v>0.12189353128627989</v>
      </c>
      <c r="R968" s="21">
        <f t="shared" si="203"/>
        <v>1.000302301063746</v>
      </c>
      <c r="S968" s="21">
        <f t="shared" si="204"/>
        <v>10.899971960636648</v>
      </c>
      <c r="T968" s="36">
        <f t="shared" si="208"/>
        <v>0.1427864885823511</v>
      </c>
      <c r="U968" s="36">
        <f t="shared" si="209"/>
        <v>3.1342773028293358E-3</v>
      </c>
      <c r="V968" s="36">
        <f t="shared" si="210"/>
        <v>0.13965221127952177</v>
      </c>
      <c r="Y968" s="34"/>
      <c r="Z968" s="34"/>
    </row>
    <row r="969" spans="1:26" x14ac:dyDescent="0.2">
      <c r="A969" s="1">
        <v>1951.01</v>
      </c>
      <c r="B969" s="58">
        <v>21.21</v>
      </c>
      <c r="C969" s="4">
        <v>1.4866699999999999</v>
      </c>
      <c r="D969" s="11">
        <v>2.8366699999999998</v>
      </c>
      <c r="E969" s="11">
        <v>25.4</v>
      </c>
      <c r="F969" s="4">
        <f t="shared" si="201"/>
        <v>1951.041666666594</v>
      </c>
      <c r="G969" s="21">
        <v>2.57</v>
      </c>
      <c r="H969" s="4">
        <f t="shared" si="197"/>
        <v>263.61274370078746</v>
      </c>
      <c r="I969" s="4">
        <f t="shared" si="198"/>
        <v>18.477376599606302</v>
      </c>
      <c r="J969" s="30">
        <f t="shared" si="202"/>
        <v>18672.506479021245</v>
      </c>
      <c r="K969" s="4">
        <f t="shared" si="199"/>
        <v>35.256122662598429</v>
      </c>
      <c r="L969" s="30">
        <f t="shared" si="200"/>
        <v>2497.300280709344</v>
      </c>
      <c r="M969" s="14">
        <f t="shared" si="205"/>
        <v>11.895759839437066</v>
      </c>
      <c r="N969" s="6"/>
      <c r="O969" s="7">
        <f t="shared" si="206"/>
        <v>15.257997535425233</v>
      </c>
      <c r="P969" s="7"/>
      <c r="Q969" s="43">
        <f t="shared" si="207"/>
        <v>0.11898759156334361</v>
      </c>
      <c r="R969" s="21">
        <f t="shared" si="203"/>
        <v>1.001340335826904</v>
      </c>
      <c r="S969" s="21">
        <f t="shared" si="204"/>
        <v>10.731562041097588</v>
      </c>
      <c r="T969" s="36">
        <f t="shared" si="208"/>
        <v>0.14182390694439451</v>
      </c>
      <c r="U969" s="36">
        <f t="shared" si="209"/>
        <v>5.0185249852834346E-3</v>
      </c>
      <c r="V969" s="36">
        <f t="shared" si="210"/>
        <v>0.13680538195911107</v>
      </c>
      <c r="Y969" s="34"/>
      <c r="Z969" s="34"/>
    </row>
    <row r="970" spans="1:26" x14ac:dyDescent="0.2">
      <c r="A970" s="1">
        <v>1951.02</v>
      </c>
      <c r="B970" s="58">
        <v>22</v>
      </c>
      <c r="C970" s="4">
        <v>1.5033300000000001</v>
      </c>
      <c r="D970" s="11">
        <v>2.8333300000000001</v>
      </c>
      <c r="E970" s="11">
        <v>25.7</v>
      </c>
      <c r="F970" s="4">
        <f t="shared" si="201"/>
        <v>1951.1249999999272</v>
      </c>
      <c r="G970" s="21">
        <f>G969*11/12+G981*1/12</f>
        <v>2.5791666666666666</v>
      </c>
      <c r="H970" s="4">
        <f t="shared" ref="H970:H1033" si="211">B970*$E$1858/E970</f>
        <v>270.23961089494168</v>
      </c>
      <c r="I970" s="4">
        <f t="shared" ref="I970:I1033" si="212">C970*$E$1858/E970</f>
        <v>18.466332465758761</v>
      </c>
      <c r="J970" s="30">
        <f t="shared" si="202"/>
        <v>19250.910281490967</v>
      </c>
      <c r="K970" s="4">
        <f t="shared" ref="K970:K1033" si="213">D970*$E$1858/E970</f>
        <v>34.803545306225693</v>
      </c>
      <c r="L970" s="30">
        <f t="shared" ref="L970:L1033" si="214">K970*(J970/H970)</f>
        <v>2479.2809830844008</v>
      </c>
      <c r="M970" s="14">
        <f t="shared" si="205"/>
        <v>12.141507370682694</v>
      </c>
      <c r="N970" s="6"/>
      <c r="O970" s="7">
        <f t="shared" si="206"/>
        <v>15.565638866147744</v>
      </c>
      <c r="P970" s="7"/>
      <c r="Q970" s="43">
        <f t="shared" si="207"/>
        <v>0.11844055145727521</v>
      </c>
      <c r="R970" s="21">
        <f t="shared" si="203"/>
        <v>1.0013483256412163</v>
      </c>
      <c r="S970" s="21">
        <f t="shared" si="204"/>
        <v>10.620506880535789</v>
      </c>
      <c r="T970" s="36">
        <f t="shared" si="208"/>
        <v>0.1432293198924468</v>
      </c>
      <c r="U970" s="36">
        <f t="shared" si="209"/>
        <v>6.8820370813205134E-3</v>
      </c>
      <c r="V970" s="36">
        <f t="shared" si="210"/>
        <v>0.13634728281112629</v>
      </c>
      <c r="Y970" s="34"/>
      <c r="Z970" s="34"/>
    </row>
    <row r="971" spans="1:26" x14ac:dyDescent="0.2">
      <c r="A971" s="1">
        <v>1951.03</v>
      </c>
      <c r="B971" s="58">
        <v>21.63</v>
      </c>
      <c r="C971" s="4">
        <v>1.52</v>
      </c>
      <c r="D971" s="11">
        <v>2.83</v>
      </c>
      <c r="E971" s="11">
        <v>25.8</v>
      </c>
      <c r="F971" s="4">
        <f t="shared" ref="F971:F1034" si="215">F970+1/12</f>
        <v>1951.2083333332605</v>
      </c>
      <c r="G971" s="21">
        <f>G969*10/12+G981*2/12</f>
        <v>2.5883333333333334</v>
      </c>
      <c r="H971" s="4">
        <f t="shared" si="211"/>
        <v>264.66484767441864</v>
      </c>
      <c r="I971" s="4">
        <f t="shared" si="212"/>
        <v>18.598731782945741</v>
      </c>
      <c r="J971" s="30">
        <f t="shared" ref="J971:J1034" si="216">J970*((H971+(I971/12))/H970)</f>
        <v>18964.192912657931</v>
      </c>
      <c r="K971" s="4">
        <f t="shared" si="213"/>
        <v>34.627901937984504</v>
      </c>
      <c r="L971" s="30">
        <f t="shared" si="214"/>
        <v>2481.2143293029103</v>
      </c>
      <c r="M971" s="14">
        <f t="shared" si="205"/>
        <v>11.841626487283097</v>
      </c>
      <c r="N971" s="6"/>
      <c r="O971" s="7">
        <f t="shared" si="206"/>
        <v>15.177316546374966</v>
      </c>
      <c r="P971" s="7"/>
      <c r="Q971" s="43">
        <f t="shared" si="207"/>
        <v>0.120096636801555</v>
      </c>
      <c r="R971" s="21">
        <f t="shared" ref="R971:R1034" si="217">((G971/G972+G971/1200+((1+G972/1200)^(-119))*(1-G971/G972)))</f>
        <v>1.0013563152444647</v>
      </c>
      <c r="S971" s="21">
        <f t="shared" ref="S971:S1034" si="218">S970*R970*E970/E971</f>
        <v>10.59360652343946</v>
      </c>
      <c r="T971" s="36">
        <f t="shared" si="208"/>
        <v>0.14877683835003497</v>
      </c>
      <c r="U971" s="36">
        <f t="shared" si="209"/>
        <v>7.7861420702105555E-3</v>
      </c>
      <c r="V971" s="36">
        <f t="shared" si="210"/>
        <v>0.14099069627982441</v>
      </c>
      <c r="Y971" s="34"/>
      <c r="Z971" s="34"/>
    </row>
    <row r="972" spans="1:26" x14ac:dyDescent="0.2">
      <c r="A972" s="1">
        <v>1951.04</v>
      </c>
      <c r="B972" s="58">
        <v>21.92</v>
      </c>
      <c r="C972" s="4">
        <v>1.5333300000000001</v>
      </c>
      <c r="D972" s="11">
        <v>2.7933300000000001</v>
      </c>
      <c r="E972" s="11">
        <v>25.8</v>
      </c>
      <c r="F972" s="4">
        <f t="shared" si="215"/>
        <v>1951.2916666665938</v>
      </c>
      <c r="G972" s="21">
        <f>G969*9/12+G981*3/12</f>
        <v>2.5975000000000001</v>
      </c>
      <c r="H972" s="4">
        <f t="shared" si="211"/>
        <v>268.21328992248073</v>
      </c>
      <c r="I972" s="4">
        <f t="shared" si="212"/>
        <v>18.761837766279076</v>
      </c>
      <c r="J972" s="30">
        <f t="shared" si="216"/>
        <v>19330.481082078553</v>
      </c>
      <c r="K972" s="4">
        <f t="shared" si="213"/>
        <v>34.179207533720941</v>
      </c>
      <c r="L972" s="30">
        <f t="shared" si="214"/>
        <v>2463.3399963960983</v>
      </c>
      <c r="M972" s="14">
        <f t="shared" si="205"/>
        <v>11.951097197083961</v>
      </c>
      <c r="N972" s="6"/>
      <c r="O972" s="7">
        <f t="shared" si="206"/>
        <v>15.314143757332698</v>
      </c>
      <c r="P972" s="7"/>
      <c r="Q972" s="43">
        <f t="shared" si="207"/>
        <v>0.11848676067127076</v>
      </c>
      <c r="R972" s="21">
        <f t="shared" si="217"/>
        <v>1.0013643046367939</v>
      </c>
      <c r="S972" s="21">
        <f t="shared" si="218"/>
        <v>10.607974793461059</v>
      </c>
      <c r="T972" s="36">
        <f t="shared" si="208"/>
        <v>0.14988497490877561</v>
      </c>
      <c r="U972" s="36">
        <f t="shared" si="209"/>
        <v>7.6307053128938929E-3</v>
      </c>
      <c r="V972" s="36">
        <f t="shared" si="210"/>
        <v>0.14225426959588172</v>
      </c>
      <c r="Y972" s="34"/>
      <c r="Z972" s="34"/>
    </row>
    <row r="973" spans="1:26" x14ac:dyDescent="0.2">
      <c r="A973" s="1">
        <v>1951.05</v>
      </c>
      <c r="B973" s="58">
        <v>21.93</v>
      </c>
      <c r="C973" s="4">
        <v>1.54667</v>
      </c>
      <c r="D973" s="11">
        <v>2.7566700000000002</v>
      </c>
      <c r="E973" s="11">
        <v>25.9</v>
      </c>
      <c r="F973" s="4">
        <f t="shared" si="215"/>
        <v>1951.374999999927</v>
      </c>
      <c r="G973" s="21">
        <f>G969*8/12+G981*4/12</f>
        <v>2.6066666666666665</v>
      </c>
      <c r="H973" s="4">
        <f t="shared" si="211"/>
        <v>267.29960501930509</v>
      </c>
      <c r="I973" s="4">
        <f t="shared" si="212"/>
        <v>18.851996356370663</v>
      </c>
      <c r="J973" s="30">
        <f t="shared" si="216"/>
        <v>19377.854615203531</v>
      </c>
      <c r="K973" s="4">
        <f t="shared" si="213"/>
        <v>33.600401375675688</v>
      </c>
      <c r="L973" s="30">
        <f t="shared" si="214"/>
        <v>2435.8572951250853</v>
      </c>
      <c r="M973" s="14">
        <f t="shared" si="205"/>
        <v>11.863875406269182</v>
      </c>
      <c r="N973" s="6"/>
      <c r="O973" s="7">
        <f t="shared" si="206"/>
        <v>15.200667239383653</v>
      </c>
      <c r="P973" s="7"/>
      <c r="Q973" s="43">
        <f t="shared" si="207"/>
        <v>0.11868144406708794</v>
      </c>
      <c r="R973" s="21">
        <f t="shared" si="217"/>
        <v>1.0013722938183494</v>
      </c>
      <c r="S973" s="21">
        <f t="shared" si="218"/>
        <v>10.581433992609897</v>
      </c>
      <c r="T973" s="36">
        <f t="shared" si="208"/>
        <v>0.1510477160536452</v>
      </c>
      <c r="U973" s="36">
        <f t="shared" si="209"/>
        <v>8.781651377185451E-3</v>
      </c>
      <c r="V973" s="36">
        <f t="shared" si="210"/>
        <v>0.14226606467645975</v>
      </c>
      <c r="Y973" s="34"/>
      <c r="Z973" s="34"/>
    </row>
    <row r="974" spans="1:26" x14ac:dyDescent="0.2">
      <c r="A974" s="1">
        <v>1951.06</v>
      </c>
      <c r="B974" s="58">
        <v>21.55</v>
      </c>
      <c r="C974" s="4">
        <v>1.56</v>
      </c>
      <c r="D974" s="11">
        <v>2.72</v>
      </c>
      <c r="E974" s="11">
        <v>25.9</v>
      </c>
      <c r="F974" s="4">
        <f t="shared" si="215"/>
        <v>1951.4583333332603</v>
      </c>
      <c r="G974" s="21">
        <f>G969*7/12+G981*5/12</f>
        <v>2.6158333333333332</v>
      </c>
      <c r="H974" s="4">
        <f t="shared" si="211"/>
        <v>262.66787451737463</v>
      </c>
      <c r="I974" s="4">
        <f t="shared" si="212"/>
        <v>19.014472586872593</v>
      </c>
      <c r="J974" s="30">
        <f t="shared" si="216"/>
        <v>19156.948839836416</v>
      </c>
      <c r="K974" s="4">
        <f t="shared" si="213"/>
        <v>33.153439382239391</v>
      </c>
      <c r="L974" s="30">
        <f t="shared" si="214"/>
        <v>2417.9536354689117</v>
      </c>
      <c r="M974" s="14">
        <f t="shared" si="205"/>
        <v>11.615664857025182</v>
      </c>
      <c r="N974" s="6"/>
      <c r="O974" s="7">
        <f t="shared" si="206"/>
        <v>14.884429187428138</v>
      </c>
      <c r="P974" s="7"/>
      <c r="Q974" s="43">
        <f t="shared" si="207"/>
        <v>0.11820658882878604</v>
      </c>
      <c r="R974" s="21">
        <f t="shared" si="217"/>
        <v>1.0013802827892759</v>
      </c>
      <c r="S974" s="21">
        <f t="shared" si="218"/>
        <v>10.595954829067228</v>
      </c>
      <c r="T974" s="36">
        <f t="shared" si="208"/>
        <v>0.15111731230023073</v>
      </c>
      <c r="U974" s="36">
        <f t="shared" si="209"/>
        <v>7.5401267013051054E-3</v>
      </c>
      <c r="V974" s="36">
        <f t="shared" si="210"/>
        <v>0.14357718559892563</v>
      </c>
      <c r="Y974" s="34"/>
      <c r="Z974" s="34"/>
    </row>
    <row r="975" spans="1:26" x14ac:dyDescent="0.2">
      <c r="A975" s="1">
        <v>1951.07</v>
      </c>
      <c r="B975" s="58">
        <v>21.93</v>
      </c>
      <c r="C975" s="4">
        <v>1.54667</v>
      </c>
      <c r="D975" s="11">
        <v>2.65</v>
      </c>
      <c r="E975" s="11">
        <v>25.9</v>
      </c>
      <c r="F975" s="4">
        <f t="shared" si="215"/>
        <v>1951.5416666665935</v>
      </c>
      <c r="G975" s="21">
        <f>G969*6/12+G981*6/12</f>
        <v>2.625</v>
      </c>
      <c r="H975" s="4">
        <f t="shared" si="211"/>
        <v>267.29960501930509</v>
      </c>
      <c r="I975" s="4">
        <f t="shared" si="212"/>
        <v>18.851996356370663</v>
      </c>
      <c r="J975" s="30">
        <f t="shared" si="216"/>
        <v>19609.327667260091</v>
      </c>
      <c r="K975" s="4">
        <f t="shared" si="213"/>
        <v>32.300225868725875</v>
      </c>
      <c r="L975" s="30">
        <f t="shared" si="214"/>
        <v>2369.5721987341194</v>
      </c>
      <c r="M975" s="14">
        <f t="shared" si="205"/>
        <v>11.778190092457811</v>
      </c>
      <c r="N975" s="6"/>
      <c r="O975" s="7">
        <f t="shared" si="206"/>
        <v>15.093562700583265</v>
      </c>
      <c r="P975" s="7"/>
      <c r="Q975" s="43">
        <f t="shared" si="207"/>
        <v>0.11692697213559156</v>
      </c>
      <c r="R975" s="21">
        <f t="shared" si="217"/>
        <v>1.0013882715497184</v>
      </c>
      <c r="S975" s="21">
        <f t="shared" si="218"/>
        <v>10.610580243153734</v>
      </c>
      <c r="T975" s="36">
        <f t="shared" si="208"/>
        <v>0.14763473071608324</v>
      </c>
      <c r="U975" s="36">
        <f t="shared" si="209"/>
        <v>6.7226196291811924E-3</v>
      </c>
      <c r="V975" s="36">
        <f t="shared" si="210"/>
        <v>0.14091211108690205</v>
      </c>
      <c r="Y975" s="34"/>
      <c r="Z975" s="34"/>
    </row>
    <row r="976" spans="1:26" x14ac:dyDescent="0.2">
      <c r="A976" s="1">
        <v>1951.08</v>
      </c>
      <c r="B976" s="58">
        <v>22.89</v>
      </c>
      <c r="C976" s="4">
        <v>1.5333300000000001</v>
      </c>
      <c r="D976" s="11">
        <v>2.58</v>
      </c>
      <c r="E976" s="11">
        <v>25.9</v>
      </c>
      <c r="F976" s="4">
        <f t="shared" si="215"/>
        <v>1951.6249999999268</v>
      </c>
      <c r="G976" s="21">
        <f>G969*5/12+G981*7/12</f>
        <v>2.6341666666666668</v>
      </c>
      <c r="H976" s="4">
        <f t="shared" si="211"/>
        <v>279.00081891891904</v>
      </c>
      <c r="I976" s="4">
        <f t="shared" si="212"/>
        <v>18.689398238223944</v>
      </c>
      <c r="J976" s="30">
        <f t="shared" si="216"/>
        <v>20581.994581376512</v>
      </c>
      <c r="K976" s="4">
        <f t="shared" si="213"/>
        <v>31.447012355212365</v>
      </c>
      <c r="L976" s="30">
        <f t="shared" si="214"/>
        <v>2319.8578427239577</v>
      </c>
      <c r="M976" s="14">
        <f t="shared" si="205"/>
        <v>12.256989084145147</v>
      </c>
      <c r="N976" s="6"/>
      <c r="O976" s="7">
        <f t="shared" si="206"/>
        <v>15.703908734990373</v>
      </c>
      <c r="P976" s="7"/>
      <c r="Q976" s="43">
        <f t="shared" si="207"/>
        <v>0.11208956621321095</v>
      </c>
      <c r="R976" s="21">
        <f t="shared" si="217"/>
        <v>1.0013962600998219</v>
      </c>
      <c r="S976" s="21">
        <f t="shared" si="218"/>
        <v>10.62531060983131</v>
      </c>
      <c r="T976" s="36">
        <f t="shared" si="208"/>
        <v>0.14678659041690212</v>
      </c>
      <c r="U976" s="36">
        <f t="shared" si="209"/>
        <v>6.2601561553314866E-3</v>
      </c>
      <c r="V976" s="36">
        <f t="shared" si="210"/>
        <v>0.14052643426157063</v>
      </c>
      <c r="Y976" s="34"/>
      <c r="Z976" s="34"/>
    </row>
    <row r="977" spans="1:26" x14ac:dyDescent="0.2">
      <c r="A977" s="1">
        <v>1951.09</v>
      </c>
      <c r="B977" s="58">
        <v>23.48</v>
      </c>
      <c r="C977" s="4">
        <v>1.52</v>
      </c>
      <c r="D977" s="11">
        <v>2.5099999999999998</v>
      </c>
      <c r="E977" s="11">
        <v>26.1</v>
      </c>
      <c r="F977" s="4">
        <f t="shared" si="215"/>
        <v>1951.70833333326</v>
      </c>
      <c r="G977" s="21">
        <f>G969*4/12+G981*8/12</f>
        <v>2.6433333333333335</v>
      </c>
      <c r="H977" s="4">
        <f t="shared" si="211"/>
        <v>283.9991463601533</v>
      </c>
      <c r="I977" s="4">
        <f t="shared" si="212"/>
        <v>18.384953256704986</v>
      </c>
      <c r="J977" s="30">
        <f t="shared" si="216"/>
        <v>21063.745135101064</v>
      </c>
      <c r="K977" s="4">
        <f t="shared" si="213"/>
        <v>30.359363601532571</v>
      </c>
      <c r="L977" s="30">
        <f t="shared" si="214"/>
        <v>2251.7035898255399</v>
      </c>
      <c r="M977" s="14">
        <f t="shared" si="205"/>
        <v>12.444953157150044</v>
      </c>
      <c r="N977" s="6"/>
      <c r="O977" s="7">
        <f t="shared" si="206"/>
        <v>15.939525555027901</v>
      </c>
      <c r="P977" s="7"/>
      <c r="Q977" s="43">
        <f t="shared" si="207"/>
        <v>0.11016963472607758</v>
      </c>
      <c r="R977" s="21">
        <f t="shared" si="217"/>
        <v>1.0014042484397307</v>
      </c>
      <c r="S977" s="21">
        <f t="shared" si="218"/>
        <v>10.558612618907141</v>
      </c>
      <c r="T977" s="36">
        <f t="shared" si="208"/>
        <v>0.14313427035559534</v>
      </c>
      <c r="U977" s="36">
        <f t="shared" si="209"/>
        <v>7.3878298918934604E-3</v>
      </c>
      <c r="V977" s="36">
        <f t="shared" si="210"/>
        <v>0.13574644046370188</v>
      </c>
      <c r="Y977" s="34"/>
      <c r="Z977" s="34"/>
    </row>
    <row r="978" spans="1:26" x14ac:dyDescent="0.2">
      <c r="A978" s="1">
        <v>1951.1</v>
      </c>
      <c r="B978" s="58">
        <v>23.36</v>
      </c>
      <c r="C978" s="4">
        <v>1.48333</v>
      </c>
      <c r="D978" s="11">
        <v>2.4866700000000002</v>
      </c>
      <c r="E978" s="11">
        <v>26.2</v>
      </c>
      <c r="F978" s="4">
        <f t="shared" si="215"/>
        <v>1951.7916666665933</v>
      </c>
      <c r="G978" s="21">
        <f>G969*3/12+G981*9/12</f>
        <v>2.6525000000000003</v>
      </c>
      <c r="H978" s="4">
        <f t="shared" si="211"/>
        <v>281.46927633587791</v>
      </c>
      <c r="I978" s="4">
        <f t="shared" si="212"/>
        <v>17.872937571374052</v>
      </c>
      <c r="J978" s="30">
        <f t="shared" si="216"/>
        <v>20986.576051277269</v>
      </c>
      <c r="K978" s="4">
        <f t="shared" si="213"/>
        <v>29.962380367557262</v>
      </c>
      <c r="L978" s="30">
        <f t="shared" si="214"/>
        <v>2234.0192238625709</v>
      </c>
      <c r="M978" s="14">
        <f t="shared" si="205"/>
        <v>12.309457904118693</v>
      </c>
      <c r="N978" s="6"/>
      <c r="O978" s="7">
        <f t="shared" si="206"/>
        <v>15.760621840301784</v>
      </c>
      <c r="P978" s="7"/>
      <c r="Q978" s="43">
        <f t="shared" si="207"/>
        <v>0.10997701425032111</v>
      </c>
      <c r="R978" s="21">
        <f t="shared" si="217"/>
        <v>1.0014122365695901</v>
      </c>
      <c r="S978" s="21">
        <f t="shared" si="218"/>
        <v>10.533082894759442</v>
      </c>
      <c r="T978" s="36">
        <f t="shared" si="208"/>
        <v>0.14508335709556119</v>
      </c>
      <c r="U978" s="36">
        <f t="shared" si="209"/>
        <v>8.4589532722063598E-3</v>
      </c>
      <c r="V978" s="36">
        <f t="shared" si="210"/>
        <v>0.13662440382335483</v>
      </c>
      <c r="Y978" s="34"/>
      <c r="Z978" s="34"/>
    </row>
    <row r="979" spans="1:26" x14ac:dyDescent="0.2">
      <c r="A979" s="1">
        <v>1951.11</v>
      </c>
      <c r="B979" s="58">
        <v>22.71</v>
      </c>
      <c r="C979" s="4">
        <v>1.4466699999999999</v>
      </c>
      <c r="D979" s="11">
        <v>2.46333</v>
      </c>
      <c r="E979" s="11">
        <v>26.4</v>
      </c>
      <c r="F979" s="4">
        <f t="shared" si="215"/>
        <v>1951.8749999999266</v>
      </c>
      <c r="G979" s="21">
        <f>G969*2/12+G981*10/12</f>
        <v>2.6616666666666666</v>
      </c>
      <c r="H979" s="4">
        <f t="shared" si="211"/>
        <v>271.56428750000009</v>
      </c>
      <c r="I979" s="4">
        <f t="shared" si="212"/>
        <v>17.299159304166668</v>
      </c>
      <c r="J979" s="30">
        <f t="shared" si="216"/>
        <v>20355.538707024065</v>
      </c>
      <c r="K979" s="4">
        <f t="shared" si="213"/>
        <v>29.456294862500012</v>
      </c>
      <c r="L979" s="30">
        <f t="shared" si="214"/>
        <v>2207.9440406505328</v>
      </c>
      <c r="M979" s="14">
        <f t="shared" si="205"/>
        <v>11.852030617771049</v>
      </c>
      <c r="N979" s="6"/>
      <c r="O979" s="7">
        <f t="shared" si="206"/>
        <v>15.171743623530073</v>
      </c>
      <c r="P979" s="7"/>
      <c r="Q979" s="43">
        <f t="shared" si="207"/>
        <v>0.11313575035964311</v>
      </c>
      <c r="R979" s="21">
        <f t="shared" si="217"/>
        <v>1.0014202244895438</v>
      </c>
      <c r="S979" s="21">
        <f t="shared" si="218"/>
        <v>10.468049326132022</v>
      </c>
      <c r="T979" s="36">
        <f t="shared" si="208"/>
        <v>0.15395418157099638</v>
      </c>
      <c r="U979" s="36">
        <f t="shared" si="209"/>
        <v>9.2477892887670166E-3</v>
      </c>
      <c r="V979" s="36">
        <f t="shared" si="210"/>
        <v>0.14470639228222937</v>
      </c>
      <c r="Y979" s="34"/>
      <c r="Z979" s="34"/>
    </row>
    <row r="980" spans="1:26" x14ac:dyDescent="0.2">
      <c r="A980" s="1">
        <v>1951.12</v>
      </c>
      <c r="B980" s="58">
        <v>23.41</v>
      </c>
      <c r="C980" s="4">
        <v>1.41</v>
      </c>
      <c r="D980" s="11">
        <v>2.44</v>
      </c>
      <c r="E980" s="11">
        <v>26.5</v>
      </c>
      <c r="F980" s="4">
        <f t="shared" si="215"/>
        <v>1951.9583333332598</v>
      </c>
      <c r="G980" s="21">
        <f>G969*1/12+G981*11/12</f>
        <v>2.6708333333333334</v>
      </c>
      <c r="H980" s="4">
        <f t="shared" si="211"/>
        <v>278.87847132075478</v>
      </c>
      <c r="I980" s="4">
        <f t="shared" si="212"/>
        <v>16.79703735849057</v>
      </c>
      <c r="J980" s="30">
        <f t="shared" si="216"/>
        <v>21008.705889582394</v>
      </c>
      <c r="K980" s="4">
        <f t="shared" si="213"/>
        <v>29.067213584905669</v>
      </c>
      <c r="L980" s="30">
        <f t="shared" si="214"/>
        <v>2189.7156074575414</v>
      </c>
      <c r="M980" s="14">
        <f t="shared" si="205"/>
        <v>12.147072568106788</v>
      </c>
      <c r="N980" s="6"/>
      <c r="O980" s="7">
        <f t="shared" si="206"/>
        <v>15.543321334370393</v>
      </c>
      <c r="P980" s="7"/>
      <c r="Q980" s="43">
        <f t="shared" si="207"/>
        <v>0.11071067066355048</v>
      </c>
      <c r="R980" s="21">
        <f t="shared" si="217"/>
        <v>1.0014282121997367</v>
      </c>
      <c r="S980" s="21">
        <f t="shared" si="218"/>
        <v>10.443358131402585</v>
      </c>
      <c r="T980" s="36">
        <f t="shared" si="208"/>
        <v>0.15164884280455149</v>
      </c>
      <c r="U980" s="36">
        <f t="shared" si="209"/>
        <v>8.828135503802681E-3</v>
      </c>
      <c r="V980" s="36">
        <f t="shared" si="210"/>
        <v>0.14282070730074881</v>
      </c>
      <c r="Y980" s="34"/>
      <c r="Z980" s="34"/>
    </row>
    <row r="981" spans="1:26" x14ac:dyDescent="0.2">
      <c r="A981" s="1">
        <v>1952.01</v>
      </c>
      <c r="B981" s="58">
        <v>24.19</v>
      </c>
      <c r="C981" s="4">
        <v>1.41333</v>
      </c>
      <c r="D981" s="11">
        <v>2.4266700000000001</v>
      </c>
      <c r="E981" s="11">
        <v>26.5</v>
      </c>
      <c r="F981" s="4">
        <f t="shared" si="215"/>
        <v>1952.0416666665931</v>
      </c>
      <c r="G981" s="21">
        <v>2.68</v>
      </c>
      <c r="H981" s="4">
        <f t="shared" si="211"/>
        <v>288.17044943396235</v>
      </c>
      <c r="I981" s="4">
        <f t="shared" si="212"/>
        <v>16.836706957358494</v>
      </c>
      <c r="J981" s="30">
        <f t="shared" si="216"/>
        <v>21814.393350145601</v>
      </c>
      <c r="K981" s="4">
        <f t="shared" si="213"/>
        <v>28.908416061509442</v>
      </c>
      <c r="L981" s="30">
        <f t="shared" si="214"/>
        <v>2188.3560938816795</v>
      </c>
      <c r="M981" s="14">
        <f t="shared" si="205"/>
        <v>12.527059748172306</v>
      </c>
      <c r="N981" s="6"/>
      <c r="O981" s="7">
        <f t="shared" si="206"/>
        <v>16.022450086521875</v>
      </c>
      <c r="P981" s="7"/>
      <c r="Q981" s="43">
        <f t="shared" si="207"/>
        <v>0.10676999643852493</v>
      </c>
      <c r="R981" s="21">
        <f t="shared" si="217"/>
        <v>1.0011465057191369</v>
      </c>
      <c r="S981" s="21">
        <f t="shared" si="218"/>
        <v>10.458273462892073</v>
      </c>
      <c r="T981" s="36">
        <f t="shared" si="208"/>
        <v>0.14325882803119705</v>
      </c>
      <c r="U981" s="36">
        <f t="shared" si="209"/>
        <v>8.8609925335680906E-3</v>
      </c>
      <c r="V981" s="36">
        <f t="shared" si="210"/>
        <v>0.13439783549762896</v>
      </c>
      <c r="Y981" s="34"/>
      <c r="Z981" s="34"/>
    </row>
    <row r="982" spans="1:26" x14ac:dyDescent="0.2">
      <c r="A982" s="1">
        <v>1952.02</v>
      </c>
      <c r="B982" s="58">
        <v>23.75</v>
      </c>
      <c r="C982" s="4">
        <v>1.4166700000000001</v>
      </c>
      <c r="D982" s="11">
        <v>2.4133300000000002</v>
      </c>
      <c r="E982" s="11">
        <v>26.3</v>
      </c>
      <c r="F982" s="4">
        <f t="shared" si="215"/>
        <v>1952.1249999999263</v>
      </c>
      <c r="G982" s="21">
        <f>G981*11/12+G993*1/12</f>
        <v>2.6924999999999999</v>
      </c>
      <c r="H982" s="4">
        <f t="shared" si="211"/>
        <v>285.08037072243354</v>
      </c>
      <c r="I982" s="4">
        <f t="shared" si="212"/>
        <v>17.00483405437263</v>
      </c>
      <c r="J982" s="30">
        <f t="shared" si="216"/>
        <v>21687.747189890273</v>
      </c>
      <c r="K982" s="4">
        <f t="shared" si="213"/>
        <v>28.968126782129286</v>
      </c>
      <c r="L982" s="30">
        <f t="shared" si="214"/>
        <v>2203.7764600327532</v>
      </c>
      <c r="M982" s="14">
        <f t="shared" si="205"/>
        <v>12.364119350461099</v>
      </c>
      <c r="N982" s="6"/>
      <c r="O982" s="7">
        <f t="shared" si="206"/>
        <v>15.811036351158744</v>
      </c>
      <c r="P982" s="7"/>
      <c r="Q982" s="43">
        <f t="shared" si="207"/>
        <v>0.10623068016404308</v>
      </c>
      <c r="R982" s="21">
        <f t="shared" si="217"/>
        <v>1.0011575700288213</v>
      </c>
      <c r="S982" s="21">
        <f t="shared" si="218"/>
        <v>10.549885712189498</v>
      </c>
      <c r="T982" s="36">
        <f t="shared" si="208"/>
        <v>0.14571003576095731</v>
      </c>
      <c r="U982" s="36">
        <f t="shared" si="209"/>
        <v>8.3155840013979798E-3</v>
      </c>
      <c r="V982" s="36">
        <f t="shared" si="210"/>
        <v>0.13739445175955933</v>
      </c>
      <c r="Y982" s="34"/>
      <c r="Z982" s="34"/>
    </row>
    <row r="983" spans="1:26" x14ac:dyDescent="0.2">
      <c r="A983" s="1">
        <v>1952.03</v>
      </c>
      <c r="B983" s="58">
        <v>23.81</v>
      </c>
      <c r="C983" s="4">
        <v>1.42</v>
      </c>
      <c r="D983" s="11">
        <v>2.4</v>
      </c>
      <c r="E983" s="11">
        <v>26.3</v>
      </c>
      <c r="F983" s="4">
        <f t="shared" si="215"/>
        <v>1952.2083333332596</v>
      </c>
      <c r="G983" s="21">
        <f>G981*10/12+G993*2/12</f>
        <v>2.7050000000000001</v>
      </c>
      <c r="H983" s="4">
        <f t="shared" si="211"/>
        <v>285.80057376425862</v>
      </c>
      <c r="I983" s="4">
        <f t="shared" si="212"/>
        <v>17.04480532319392</v>
      </c>
      <c r="J983" s="30">
        <f t="shared" si="216"/>
        <v>21850.595537210847</v>
      </c>
      <c r="K983" s="4">
        <f t="shared" si="213"/>
        <v>28.808121673003811</v>
      </c>
      <c r="L983" s="30">
        <f t="shared" si="214"/>
        <v>2202.4959802312487</v>
      </c>
      <c r="M983" s="14">
        <f t="shared" si="205"/>
        <v>12.362339087390373</v>
      </c>
      <c r="N983" s="6"/>
      <c r="O983" s="7">
        <f t="shared" si="206"/>
        <v>15.807510372330924</v>
      </c>
      <c r="P983" s="7"/>
      <c r="Q983" s="43">
        <f t="shared" si="207"/>
        <v>0.10479452379456068</v>
      </c>
      <c r="R983" s="21">
        <f t="shared" si="217"/>
        <v>1.0011686338079795</v>
      </c>
      <c r="S983" s="21">
        <f t="shared" si="218"/>
        <v>10.562097943697419</v>
      </c>
      <c r="T983" s="36">
        <f t="shared" si="208"/>
        <v>0.14524397333257677</v>
      </c>
      <c r="U983" s="36">
        <f t="shared" si="209"/>
        <v>9.4410371053383901E-3</v>
      </c>
      <c r="V983" s="36">
        <f t="shared" si="210"/>
        <v>0.13580293622723838</v>
      </c>
      <c r="Y983" s="34"/>
      <c r="Z983" s="34"/>
    </row>
    <row r="984" spans="1:26" x14ac:dyDescent="0.2">
      <c r="A984" s="1">
        <v>1952.04</v>
      </c>
      <c r="B984" s="58">
        <v>23.74</v>
      </c>
      <c r="C984" s="4">
        <v>1.43</v>
      </c>
      <c r="D984" s="11">
        <v>2.38</v>
      </c>
      <c r="E984" s="11">
        <v>26.4</v>
      </c>
      <c r="F984" s="4">
        <f t="shared" si="215"/>
        <v>1952.2916666665928</v>
      </c>
      <c r="G984" s="21">
        <f>G981*9/12+G993*3/12</f>
        <v>2.7175000000000002</v>
      </c>
      <c r="H984" s="4">
        <f t="shared" si="211"/>
        <v>283.88094166666673</v>
      </c>
      <c r="I984" s="4">
        <f t="shared" si="212"/>
        <v>17.099820833333339</v>
      </c>
      <c r="J984" s="30">
        <f t="shared" si="216"/>
        <v>21812.777795967795</v>
      </c>
      <c r="K984" s="4">
        <f t="shared" si="213"/>
        <v>28.459841666666673</v>
      </c>
      <c r="L984" s="30">
        <f t="shared" si="214"/>
        <v>2186.7906973211188</v>
      </c>
      <c r="M984" s="14">
        <f t="shared" si="205"/>
        <v>12.24272868326689</v>
      </c>
      <c r="N984" s="6"/>
      <c r="O984" s="7">
        <f t="shared" si="206"/>
        <v>15.656398613772183</v>
      </c>
      <c r="P984" s="7"/>
      <c r="Q984" s="43">
        <f t="shared" si="207"/>
        <v>0.10520389396216306</v>
      </c>
      <c r="R984" s="21">
        <f t="shared" si="217"/>
        <v>1.001179697057109</v>
      </c>
      <c r="S984" s="21">
        <f t="shared" si="218"/>
        <v>10.534386467042019</v>
      </c>
      <c r="T984" s="36">
        <f t="shared" si="208"/>
        <v>0.14164576936372142</v>
      </c>
      <c r="U984" s="36">
        <f t="shared" si="209"/>
        <v>1.0445045030661237E-2</v>
      </c>
      <c r="V984" s="36">
        <f t="shared" si="210"/>
        <v>0.13120072433306018</v>
      </c>
      <c r="Y984" s="34"/>
      <c r="Z984" s="34"/>
    </row>
    <row r="985" spans="1:26" x14ac:dyDescent="0.2">
      <c r="A985" s="1">
        <v>1952.05</v>
      </c>
      <c r="B985" s="58">
        <v>23.73</v>
      </c>
      <c r="C985" s="4">
        <v>1.44</v>
      </c>
      <c r="D985" s="11">
        <v>2.36</v>
      </c>
      <c r="E985" s="11">
        <v>26.4</v>
      </c>
      <c r="F985" s="4">
        <f t="shared" si="215"/>
        <v>1952.3749999999261</v>
      </c>
      <c r="G985" s="21">
        <f>G981*8/12+G993*4/12</f>
        <v>2.7300000000000004</v>
      </c>
      <c r="H985" s="4">
        <f t="shared" si="211"/>
        <v>283.76136250000008</v>
      </c>
      <c r="I985" s="4">
        <f t="shared" si="212"/>
        <v>17.219400000000004</v>
      </c>
      <c r="J985" s="30">
        <f t="shared" si="216"/>
        <v>21913.847954247343</v>
      </c>
      <c r="K985" s="4">
        <f t="shared" si="213"/>
        <v>28.220683333333341</v>
      </c>
      <c r="L985" s="30">
        <f t="shared" si="214"/>
        <v>2179.3797375484082</v>
      </c>
      <c r="M985" s="14">
        <f t="shared" si="205"/>
        <v>12.20047876194584</v>
      </c>
      <c r="N985" s="6"/>
      <c r="O985" s="7">
        <f t="shared" si="206"/>
        <v>15.606497043627163</v>
      </c>
      <c r="P985" s="7"/>
      <c r="Q985" s="43">
        <f t="shared" si="207"/>
        <v>0.10406537969125468</v>
      </c>
      <c r="R985" s="21">
        <f t="shared" si="217"/>
        <v>1.0011907597767067</v>
      </c>
      <c r="S985" s="21">
        <f t="shared" si="218"/>
        <v>10.546813851755637</v>
      </c>
      <c r="T985" s="36">
        <f t="shared" si="208"/>
        <v>0.13264227614081636</v>
      </c>
      <c r="U985" s="36">
        <f t="shared" si="209"/>
        <v>1.0399912592592209E-2</v>
      </c>
      <c r="V985" s="36">
        <f t="shared" si="210"/>
        <v>0.12224236354822415</v>
      </c>
      <c r="Y985" s="34"/>
      <c r="Z985" s="34"/>
    </row>
    <row r="986" spans="1:26" x14ac:dyDescent="0.2">
      <c r="A986" s="1">
        <v>1952.06</v>
      </c>
      <c r="B986" s="58">
        <v>24.38</v>
      </c>
      <c r="C986" s="4">
        <v>1.45</v>
      </c>
      <c r="D986" s="11">
        <v>2.34</v>
      </c>
      <c r="E986" s="11">
        <v>26.5</v>
      </c>
      <c r="F986" s="4">
        <f t="shared" si="215"/>
        <v>1952.4583333332594</v>
      </c>
      <c r="G986" s="21">
        <f>G981*7/12+G993*5/12</f>
        <v>2.7425000000000002</v>
      </c>
      <c r="H986" s="4">
        <f t="shared" si="211"/>
        <v>290.43388000000004</v>
      </c>
      <c r="I986" s="4">
        <f t="shared" si="212"/>
        <v>17.273549056603777</v>
      </c>
      <c r="J986" s="30">
        <f t="shared" si="216"/>
        <v>22540.306373529525</v>
      </c>
      <c r="K986" s="4">
        <f t="shared" si="213"/>
        <v>27.875934339622646</v>
      </c>
      <c r="L986" s="30">
        <f t="shared" si="214"/>
        <v>2163.4256322419642</v>
      </c>
      <c r="M986" s="14">
        <f t="shared" si="205"/>
        <v>12.447881581789371</v>
      </c>
      <c r="N986" s="6"/>
      <c r="O986" s="7">
        <f t="shared" si="206"/>
        <v>15.927302555632727</v>
      </c>
      <c r="P986" s="7"/>
      <c r="Q986" s="43">
        <f t="shared" si="207"/>
        <v>0.10270816211925099</v>
      </c>
      <c r="R986" s="21">
        <f t="shared" si="217"/>
        <v>1.0012018219672691</v>
      </c>
      <c r="S986" s="21">
        <f t="shared" si="218"/>
        <v>10.519525884506256</v>
      </c>
      <c r="T986" s="36">
        <f t="shared" si="208"/>
        <v>0.11585099976510471</v>
      </c>
      <c r="U986" s="36">
        <f t="shared" si="209"/>
        <v>1.0655772250651063E-2</v>
      </c>
      <c r="V986" s="36">
        <f t="shared" si="210"/>
        <v>0.10519522751445365</v>
      </c>
      <c r="Y986" s="34"/>
      <c r="Z986" s="34"/>
    </row>
    <row r="987" spans="1:26" x14ac:dyDescent="0.2">
      <c r="A987" s="1">
        <v>1952.07</v>
      </c>
      <c r="B987" s="58">
        <v>25.08</v>
      </c>
      <c r="C987" s="4">
        <v>1.45</v>
      </c>
      <c r="D987" s="11">
        <v>2.34667</v>
      </c>
      <c r="E987" s="11">
        <v>26.7</v>
      </c>
      <c r="F987" s="4">
        <f t="shared" si="215"/>
        <v>1952.5416666665926</v>
      </c>
      <c r="G987" s="21">
        <f>G981*6/12+G993*6/12</f>
        <v>2.7549999999999999</v>
      </c>
      <c r="H987" s="4">
        <f t="shared" si="211"/>
        <v>296.53483595505622</v>
      </c>
      <c r="I987" s="4">
        <f t="shared" si="212"/>
        <v>17.144159176029969</v>
      </c>
      <c r="J987" s="30">
        <f t="shared" si="216"/>
        <v>23124.674491189897</v>
      </c>
      <c r="K987" s="4">
        <f t="shared" si="213"/>
        <v>27.745988974906375</v>
      </c>
      <c r="L987" s="30">
        <f t="shared" si="214"/>
        <v>2163.7153065486682</v>
      </c>
      <c r="M987" s="14">
        <f t="shared" si="205"/>
        <v>12.669112889622482</v>
      </c>
      <c r="N987" s="6"/>
      <c r="O987" s="7">
        <f t="shared" si="206"/>
        <v>16.214043524370492</v>
      </c>
      <c r="P987" s="7"/>
      <c r="Q987" s="43">
        <f t="shared" si="207"/>
        <v>0.10132758807191536</v>
      </c>
      <c r="R987" s="21">
        <f t="shared" si="217"/>
        <v>1.0012128836292919</v>
      </c>
      <c r="S987" s="21">
        <f t="shared" si="218"/>
        <v>10.453275833995772</v>
      </c>
      <c r="T987" s="36">
        <f t="shared" si="208"/>
        <v>0.11561890159498667</v>
      </c>
      <c r="U987" s="36">
        <f t="shared" si="209"/>
        <v>1.0462454893415352E-2</v>
      </c>
      <c r="V987" s="36">
        <f t="shared" si="210"/>
        <v>0.10515644670157132</v>
      </c>
      <c r="Y987" s="34"/>
      <c r="Z987" s="34"/>
    </row>
    <row r="988" spans="1:26" x14ac:dyDescent="0.2">
      <c r="A988" s="1">
        <v>1952.08</v>
      </c>
      <c r="B988" s="58">
        <v>25.18</v>
      </c>
      <c r="C988" s="4">
        <v>1.45</v>
      </c>
      <c r="D988" s="11">
        <v>2.3533300000000001</v>
      </c>
      <c r="E988" s="11">
        <v>26.7</v>
      </c>
      <c r="F988" s="4">
        <f t="shared" si="215"/>
        <v>1952.6249999999259</v>
      </c>
      <c r="G988" s="21">
        <f>G981*5/12+G993*7/12</f>
        <v>2.7675000000000001</v>
      </c>
      <c r="H988" s="4">
        <f t="shared" si="211"/>
        <v>297.71719176029973</v>
      </c>
      <c r="I988" s="4">
        <f t="shared" si="212"/>
        <v>17.144159176029969</v>
      </c>
      <c r="J988" s="30">
        <f t="shared" si="216"/>
        <v>23328.290876761577</v>
      </c>
      <c r="K988" s="4">
        <f t="shared" si="213"/>
        <v>27.824733871535592</v>
      </c>
      <c r="L988" s="30">
        <f t="shared" si="214"/>
        <v>2180.2687358621656</v>
      </c>
      <c r="M988" s="14">
        <f t="shared" si="205"/>
        <v>12.678378236328625</v>
      </c>
      <c r="N988" s="6"/>
      <c r="O988" s="7">
        <f t="shared" si="206"/>
        <v>16.230371537881876</v>
      </c>
      <c r="P988" s="7"/>
      <c r="Q988" s="43">
        <f t="shared" si="207"/>
        <v>0.1005068318289276</v>
      </c>
      <c r="R988" s="21">
        <f t="shared" si="217"/>
        <v>1.0012239447632705</v>
      </c>
      <c r="S988" s="21">
        <f t="shared" si="218"/>
        <v>10.465954441127298</v>
      </c>
      <c r="T988" s="36">
        <f t="shared" si="208"/>
        <v>0.11796698552138096</v>
      </c>
      <c r="U988" s="36">
        <f t="shared" si="209"/>
        <v>1.0924094572742238E-2</v>
      </c>
      <c r="V988" s="36">
        <f t="shared" si="210"/>
        <v>0.10704289094863872</v>
      </c>
      <c r="Y988" s="34"/>
      <c r="Z988" s="34"/>
    </row>
    <row r="989" spans="1:26" x14ac:dyDescent="0.2">
      <c r="A989" s="1">
        <v>1952.09</v>
      </c>
      <c r="B989" s="58">
        <v>24.78</v>
      </c>
      <c r="C989" s="4">
        <v>1.45</v>
      </c>
      <c r="D989" s="11">
        <v>2.36</v>
      </c>
      <c r="E989" s="11">
        <v>26.7</v>
      </c>
      <c r="F989" s="4">
        <f t="shared" si="215"/>
        <v>1952.7083333332591</v>
      </c>
      <c r="G989" s="21">
        <f>G981*4/12+G993*8/12</f>
        <v>2.7800000000000002</v>
      </c>
      <c r="H989" s="4">
        <f t="shared" si="211"/>
        <v>292.98776853932594</v>
      </c>
      <c r="I989" s="4">
        <f t="shared" si="212"/>
        <v>17.144159176029969</v>
      </c>
      <c r="J989" s="30">
        <f t="shared" si="216"/>
        <v>23069.653815478974</v>
      </c>
      <c r="K989" s="4">
        <f t="shared" si="213"/>
        <v>27.903597003745325</v>
      </c>
      <c r="L989" s="30">
        <f t="shared" si="214"/>
        <v>2197.1098871884737</v>
      </c>
      <c r="M989" s="14">
        <f t="shared" si="205"/>
        <v>12.43467802042551</v>
      </c>
      <c r="N989" s="6"/>
      <c r="O989" s="7">
        <f t="shared" si="206"/>
        <v>15.924746204626713</v>
      </c>
      <c r="P989" s="7"/>
      <c r="Q989" s="43">
        <f t="shared" si="207"/>
        <v>0.10192764735731107</v>
      </c>
      <c r="R989" s="21">
        <f t="shared" si="217"/>
        <v>1.0012350053697001</v>
      </c>
      <c r="S989" s="21">
        <f t="shared" si="218"/>
        <v>10.478764191258142</v>
      </c>
      <c r="T989" s="36">
        <f t="shared" si="208"/>
        <v>0.1181807999390645</v>
      </c>
      <c r="U989" s="36">
        <f t="shared" si="209"/>
        <v>1.0802092132257357E-2</v>
      </c>
      <c r="V989" s="36">
        <f t="shared" si="210"/>
        <v>0.10737870780680714</v>
      </c>
      <c r="Y989" s="34"/>
      <c r="Z989" s="34"/>
    </row>
    <row r="990" spans="1:26" x14ac:dyDescent="0.2">
      <c r="A990" s="1">
        <v>1952.1</v>
      </c>
      <c r="B990" s="58">
        <v>24.26</v>
      </c>
      <c r="C990" s="4">
        <v>1.4366699999999999</v>
      </c>
      <c r="D990" s="11">
        <v>2.3733300000000002</v>
      </c>
      <c r="E990" s="11">
        <v>26.7</v>
      </c>
      <c r="F990" s="4">
        <f t="shared" si="215"/>
        <v>1952.7916666665924</v>
      </c>
      <c r="G990" s="21">
        <f>G981*3/12+G993*9/12</f>
        <v>2.7925</v>
      </c>
      <c r="H990" s="4">
        <f t="shared" si="211"/>
        <v>286.83951835206005</v>
      </c>
      <c r="I990" s="4">
        <f t="shared" si="212"/>
        <v>16.986551147191015</v>
      </c>
      <c r="J990" s="30">
        <f t="shared" si="216"/>
        <v>22697.003962568349</v>
      </c>
      <c r="K990" s="4">
        <f t="shared" si="213"/>
        <v>28.061205032584279</v>
      </c>
      <c r="L990" s="30">
        <f t="shared" si="214"/>
        <v>2220.4237598714894</v>
      </c>
      <c r="M990" s="14">
        <f t="shared" si="205"/>
        <v>12.131183558686875</v>
      </c>
      <c r="N990" s="6"/>
      <c r="O990" s="7">
        <f t="shared" si="206"/>
        <v>15.543695751343838</v>
      </c>
      <c r="P990" s="7"/>
      <c r="Q990" s="43">
        <f t="shared" si="207"/>
        <v>0.10255109844602084</v>
      </c>
      <c r="R990" s="21">
        <f t="shared" si="217"/>
        <v>1.0012460654490749</v>
      </c>
      <c r="S990" s="21">
        <f t="shared" si="218"/>
        <v>10.491705521302167</v>
      </c>
      <c r="T990" s="36">
        <f t="shared" si="208"/>
        <v>0.1167650406446632</v>
      </c>
      <c r="U990" s="36">
        <f t="shared" si="209"/>
        <v>1.1424521576314461E-2</v>
      </c>
      <c r="V990" s="36">
        <f t="shared" si="210"/>
        <v>0.10534051906834874</v>
      </c>
      <c r="Y990" s="34"/>
      <c r="Z990" s="34"/>
    </row>
    <row r="991" spans="1:26" x14ac:dyDescent="0.2">
      <c r="A991" s="1">
        <v>1952.11</v>
      </c>
      <c r="B991" s="58">
        <v>25.03</v>
      </c>
      <c r="C991" s="4">
        <v>1.42333</v>
      </c>
      <c r="D991" s="11">
        <v>2.3866700000000001</v>
      </c>
      <c r="E991" s="11">
        <v>26.7</v>
      </c>
      <c r="F991" s="4">
        <f t="shared" si="215"/>
        <v>1952.8749999999256</v>
      </c>
      <c r="G991" s="21">
        <f>G981*2/12+G993*10/12</f>
        <v>2.8050000000000002</v>
      </c>
      <c r="H991" s="4">
        <f t="shared" si="211"/>
        <v>295.94365805243456</v>
      </c>
      <c r="I991" s="4">
        <f t="shared" si="212"/>
        <v>16.828824882771539</v>
      </c>
      <c r="J991" s="30">
        <f t="shared" si="216"/>
        <v>23528.364374989938</v>
      </c>
      <c r="K991" s="4">
        <f t="shared" si="213"/>
        <v>28.218931297003753</v>
      </c>
      <c r="L991" s="30">
        <f t="shared" si="214"/>
        <v>2243.485473546034</v>
      </c>
      <c r="M991" s="14">
        <f t="shared" si="205"/>
        <v>12.47346976551531</v>
      </c>
      <c r="N991" s="6"/>
      <c r="O991" s="7">
        <f t="shared" si="206"/>
        <v>15.98644036088151</v>
      </c>
      <c r="P991" s="7"/>
      <c r="Q991" s="43">
        <f t="shared" si="207"/>
        <v>9.9538552420856796E-2</v>
      </c>
      <c r="R991" s="21">
        <f t="shared" si="217"/>
        <v>1.0012571250018889</v>
      </c>
      <c r="S991" s="21">
        <f t="shared" si="218"/>
        <v>10.50477887305413</v>
      </c>
      <c r="T991" s="36">
        <f t="shared" si="208"/>
        <v>0.12052181935351092</v>
      </c>
      <c r="U991" s="36">
        <f t="shared" si="209"/>
        <v>1.1711998719801331E-2</v>
      </c>
      <c r="V991" s="36">
        <f t="shared" si="210"/>
        <v>0.10880982063370959</v>
      </c>
      <c r="Y991" s="34"/>
      <c r="Z991" s="34"/>
    </row>
    <row r="992" spans="1:26" x14ac:dyDescent="0.2">
      <c r="A992" s="1">
        <v>1952.12</v>
      </c>
      <c r="B992" s="58">
        <v>26.04</v>
      </c>
      <c r="C992" s="4">
        <v>1.41</v>
      </c>
      <c r="D992" s="11">
        <v>2.4</v>
      </c>
      <c r="E992" s="11">
        <v>26.7</v>
      </c>
      <c r="F992" s="4">
        <f t="shared" si="215"/>
        <v>1952.9583333332589</v>
      </c>
      <c r="G992" s="21">
        <f>G981*1/12+G993*11/12</f>
        <v>2.8174999999999999</v>
      </c>
      <c r="H992" s="4">
        <f t="shared" si="211"/>
        <v>307.88545168539332</v>
      </c>
      <c r="I992" s="4">
        <f t="shared" si="212"/>
        <v>16.671216853932588</v>
      </c>
      <c r="J992" s="30">
        <f t="shared" si="216"/>
        <v>24588.221779416668</v>
      </c>
      <c r="K992" s="4">
        <f t="shared" si="213"/>
        <v>28.376539325842707</v>
      </c>
      <c r="L992" s="30">
        <f t="shared" si="214"/>
        <v>2266.1955557066058</v>
      </c>
      <c r="M992" s="14">
        <f t="shared" si="205"/>
        <v>12.933964306161373</v>
      </c>
      <c r="N992" s="6"/>
      <c r="O992" s="7">
        <f t="shared" si="206"/>
        <v>16.576519452417248</v>
      </c>
      <c r="P992" s="7"/>
      <c r="Q992" s="43">
        <f t="shared" si="207"/>
        <v>9.593778273966827E-2</v>
      </c>
      <c r="R992" s="21">
        <f t="shared" si="217"/>
        <v>1.0012681840286355</v>
      </c>
      <c r="S992" s="21">
        <f t="shared" si="218"/>
        <v>10.51798469321476</v>
      </c>
      <c r="T992" s="36">
        <f t="shared" si="208"/>
        <v>0.12065201356547783</v>
      </c>
      <c r="U992" s="36">
        <f t="shared" si="209"/>
        <v>1.2411734829607557E-2</v>
      </c>
      <c r="V992" s="36">
        <f t="shared" si="210"/>
        <v>0.10824027873587028</v>
      </c>
      <c r="Y992" s="34"/>
      <c r="Z992" s="34"/>
    </row>
    <row r="993" spans="1:26" x14ac:dyDescent="0.2">
      <c r="A993" s="1">
        <v>1953.01</v>
      </c>
      <c r="B993" s="58">
        <v>26.18</v>
      </c>
      <c r="C993" s="4">
        <v>1.41</v>
      </c>
      <c r="D993" s="11">
        <v>2.41</v>
      </c>
      <c r="E993" s="11">
        <v>26.6</v>
      </c>
      <c r="F993" s="4">
        <f t="shared" si="215"/>
        <v>1953.0416666665922</v>
      </c>
      <c r="G993" s="21">
        <v>2.83</v>
      </c>
      <c r="H993" s="4">
        <f t="shared" si="211"/>
        <v>310.70443684210534</v>
      </c>
      <c r="I993" s="4">
        <f t="shared" si="212"/>
        <v>16.733890601503763</v>
      </c>
      <c r="J993" s="30">
        <f t="shared" si="216"/>
        <v>24924.716676368924</v>
      </c>
      <c r="K993" s="4">
        <f t="shared" si="213"/>
        <v>28.601898120300756</v>
      </c>
      <c r="L993" s="30">
        <f t="shared" si="214"/>
        <v>2294.444888848323</v>
      </c>
      <c r="M993" s="14">
        <f t="shared" si="205"/>
        <v>13.010773447995184</v>
      </c>
      <c r="N993" s="6"/>
      <c r="O993" s="7">
        <f t="shared" si="206"/>
        <v>16.673801176941996</v>
      </c>
      <c r="P993" s="7"/>
      <c r="Q993" s="43">
        <f t="shared" si="207"/>
        <v>9.4963627445531759E-2</v>
      </c>
      <c r="R993" s="21">
        <f t="shared" si="217"/>
        <v>1.0048812086921362</v>
      </c>
      <c r="S993" s="21">
        <f t="shared" si="218"/>
        <v>10.570914874895136</v>
      </c>
      <c r="T993" s="36">
        <f t="shared" si="208"/>
        <v>0.1236870893310944</v>
      </c>
      <c r="U993" s="36">
        <f t="shared" si="209"/>
        <v>1.2477830286995673E-2</v>
      </c>
      <c r="V993" s="36">
        <f t="shared" si="210"/>
        <v>0.11120925904409873</v>
      </c>
      <c r="Y993" s="34"/>
      <c r="Z993" s="34"/>
    </row>
    <row r="994" spans="1:26" x14ac:dyDescent="0.2">
      <c r="A994" s="1">
        <v>1953.02</v>
      </c>
      <c r="B994" s="58">
        <v>25.86</v>
      </c>
      <c r="C994" s="4">
        <v>1.41</v>
      </c>
      <c r="D994" s="11">
        <v>2.42</v>
      </c>
      <c r="E994" s="11">
        <v>26.5</v>
      </c>
      <c r="F994" s="4">
        <f t="shared" si="215"/>
        <v>1953.1249999999254</v>
      </c>
      <c r="G994" s="21">
        <v>2.8008333333333333</v>
      </c>
      <c r="H994" s="4">
        <f t="shared" si="211"/>
        <v>308.06481283018871</v>
      </c>
      <c r="I994" s="4">
        <f t="shared" si="212"/>
        <v>16.79703735849057</v>
      </c>
      <c r="J994" s="30">
        <f t="shared" si="216"/>
        <v>24825.254205926951</v>
      </c>
      <c r="K994" s="4">
        <f t="shared" si="213"/>
        <v>28.828957735849063</v>
      </c>
      <c r="L994" s="30">
        <f t="shared" si="214"/>
        <v>2323.1676403071629</v>
      </c>
      <c r="M994" s="14">
        <f t="shared" si="205"/>
        <v>12.859346880687902</v>
      </c>
      <c r="N994" s="6"/>
      <c r="O994" s="7">
        <f t="shared" si="206"/>
        <v>16.479048621864926</v>
      </c>
      <c r="P994" s="7"/>
      <c r="Q994" s="43">
        <f t="shared" si="207"/>
        <v>9.5766307552287627E-2</v>
      </c>
      <c r="R994" s="21">
        <f t="shared" si="217"/>
        <v>1.004860409031344</v>
      </c>
      <c r="S994" s="21">
        <f t="shared" si="218"/>
        <v>10.662598673886933</v>
      </c>
      <c r="T994" s="36">
        <f t="shared" si="208"/>
        <v>0.12591828189513965</v>
      </c>
      <c r="U994" s="36">
        <f t="shared" si="209"/>
        <v>1.1178854248055092E-2</v>
      </c>
      <c r="V994" s="36">
        <f t="shared" si="210"/>
        <v>0.11473942764708456</v>
      </c>
      <c r="Y994" s="34"/>
      <c r="Z994" s="34"/>
    </row>
    <row r="995" spans="1:26" x14ac:dyDescent="0.2">
      <c r="A995" s="1">
        <v>1953.03</v>
      </c>
      <c r="B995" s="58">
        <v>25.99</v>
      </c>
      <c r="C995" s="4">
        <v>1.41</v>
      </c>
      <c r="D995" s="11">
        <v>2.4300000000000002</v>
      </c>
      <c r="E995" s="11">
        <v>26.6</v>
      </c>
      <c r="F995" s="4">
        <f t="shared" si="215"/>
        <v>1953.2083333332587</v>
      </c>
      <c r="G995" s="21">
        <v>2.7716666666666665</v>
      </c>
      <c r="H995" s="4">
        <f t="shared" si="211"/>
        <v>308.4495154135339</v>
      </c>
      <c r="I995" s="4">
        <f t="shared" si="212"/>
        <v>16.733890601503763</v>
      </c>
      <c r="J995" s="30">
        <f t="shared" si="216"/>
        <v>24968.629652441439</v>
      </c>
      <c r="K995" s="4">
        <f t="shared" si="213"/>
        <v>28.839258270676698</v>
      </c>
      <c r="L995" s="30">
        <f t="shared" si="214"/>
        <v>2334.5044269116079</v>
      </c>
      <c r="M995" s="14">
        <f t="shared" si="205"/>
        <v>12.834819340092499</v>
      </c>
      <c r="N995" s="6"/>
      <c r="O995" s="7">
        <f t="shared" si="206"/>
        <v>16.446063827451116</v>
      </c>
      <c r="P995" s="7"/>
      <c r="Q995" s="43">
        <f t="shared" si="207"/>
        <v>9.4761026384425656E-2</v>
      </c>
      <c r="R995" s="21">
        <f t="shared" si="217"/>
        <v>0.99727096991141007</v>
      </c>
      <c r="S995" s="21">
        <f t="shared" si="218"/>
        <v>10.674143478069395</v>
      </c>
      <c r="T995" s="36">
        <f t="shared" si="208"/>
        <v>0.12477965829886362</v>
      </c>
      <c r="U995" s="36">
        <f t="shared" si="209"/>
        <v>1.0984451999123568E-2</v>
      </c>
      <c r="V995" s="36">
        <f t="shared" si="210"/>
        <v>0.11379520629974005</v>
      </c>
      <c r="Y995" s="34"/>
      <c r="Z995" s="34"/>
    </row>
    <row r="996" spans="1:26" x14ac:dyDescent="0.2">
      <c r="A996" s="1">
        <v>1953.04</v>
      </c>
      <c r="B996" s="58">
        <v>24.71</v>
      </c>
      <c r="C996" s="4">
        <v>1.41333</v>
      </c>
      <c r="D996" s="11">
        <v>2.4566699999999999</v>
      </c>
      <c r="E996" s="11">
        <v>26.6</v>
      </c>
      <c r="F996" s="4">
        <f t="shared" si="215"/>
        <v>1953.2916666665919</v>
      </c>
      <c r="G996" s="21">
        <v>2.83</v>
      </c>
      <c r="H996" s="4">
        <f t="shared" si="211"/>
        <v>293.25846578947375</v>
      </c>
      <c r="I996" s="4">
        <f t="shared" si="212"/>
        <v>16.773411066541357</v>
      </c>
      <c r="J996" s="30">
        <f t="shared" si="216"/>
        <v>23852.080857665191</v>
      </c>
      <c r="K996" s="4">
        <f t="shared" si="213"/>
        <v>29.15577803120301</v>
      </c>
      <c r="L996" s="30">
        <f t="shared" si="214"/>
        <v>2371.3756163739513</v>
      </c>
      <c r="M996" s="14">
        <f t="shared" si="205"/>
        <v>12.163901454006806</v>
      </c>
      <c r="N996" s="6"/>
      <c r="O996" s="7">
        <f t="shared" si="206"/>
        <v>15.589068380196149</v>
      </c>
      <c r="P996" s="7"/>
      <c r="Q996" s="43">
        <f t="shared" si="207"/>
        <v>9.7268197476296225E-2</v>
      </c>
      <c r="R996" s="21">
        <f t="shared" si="217"/>
        <v>0.98355251012199285</v>
      </c>
      <c r="S996" s="21">
        <f t="shared" si="218"/>
        <v>10.645013419347817</v>
      </c>
      <c r="T996" s="36">
        <f t="shared" si="208"/>
        <v>0.13544231027814413</v>
      </c>
      <c r="U996" s="36">
        <f t="shared" si="209"/>
        <v>1.1260812680849774E-2</v>
      </c>
      <c r="V996" s="36">
        <f t="shared" si="210"/>
        <v>0.12418149759729435</v>
      </c>
      <c r="Y996" s="34"/>
      <c r="Z996" s="34"/>
    </row>
    <row r="997" spans="1:26" x14ac:dyDescent="0.2">
      <c r="A997" s="1">
        <v>1953.05</v>
      </c>
      <c r="B997" s="58">
        <v>24.84</v>
      </c>
      <c r="C997" s="4">
        <v>1.4166700000000001</v>
      </c>
      <c r="D997" s="11">
        <v>2.48333</v>
      </c>
      <c r="E997" s="11">
        <v>26.7</v>
      </c>
      <c r="F997" s="4">
        <f t="shared" si="215"/>
        <v>1953.3749999999252</v>
      </c>
      <c r="G997" s="21">
        <v>3.05</v>
      </c>
      <c r="H997" s="4">
        <f t="shared" si="211"/>
        <v>293.69718202247196</v>
      </c>
      <c r="I997" s="4">
        <f t="shared" si="212"/>
        <v>16.750079986142328</v>
      </c>
      <c r="J997" s="30">
        <f t="shared" si="216"/>
        <v>24001.293885367773</v>
      </c>
      <c r="K997" s="4">
        <f t="shared" si="213"/>
        <v>29.361796418352068</v>
      </c>
      <c r="L997" s="30">
        <f t="shared" si="214"/>
        <v>2399.4820106421239</v>
      </c>
      <c r="M997" s="14">
        <f t="shared" si="205"/>
        <v>12.141970791867784</v>
      </c>
      <c r="N997" s="6"/>
      <c r="O997" s="7">
        <f t="shared" si="206"/>
        <v>15.563203387107309</v>
      </c>
      <c r="P997" s="7"/>
      <c r="Q997" s="43">
        <f t="shared" si="207"/>
        <v>9.5010295236366629E-2</v>
      </c>
      <c r="R997" s="21">
        <f t="shared" si="217"/>
        <v>0.99742735979139274</v>
      </c>
      <c r="S997" s="21">
        <f t="shared" si="218"/>
        <v>10.430716449148205</v>
      </c>
      <c r="T997" s="36">
        <f t="shared" si="208"/>
        <v>0.13728611084457842</v>
      </c>
      <c r="U997" s="36">
        <f t="shared" si="209"/>
        <v>1.3985170788883394E-2</v>
      </c>
      <c r="V997" s="36">
        <f t="shared" si="210"/>
        <v>0.12330094005569503</v>
      </c>
      <c r="Y997" s="34"/>
      <c r="Z997" s="34"/>
    </row>
    <row r="998" spans="1:26" x14ac:dyDescent="0.2">
      <c r="A998" s="1">
        <v>1953.06</v>
      </c>
      <c r="B998" s="58">
        <v>23.95</v>
      </c>
      <c r="C998" s="4">
        <v>1.42</v>
      </c>
      <c r="D998" s="11">
        <v>2.5099999999999998</v>
      </c>
      <c r="E998" s="11">
        <v>26.8</v>
      </c>
      <c r="F998" s="4">
        <f t="shared" si="215"/>
        <v>1953.4583333332585</v>
      </c>
      <c r="G998" s="21">
        <v>3.11</v>
      </c>
      <c r="H998" s="4">
        <f t="shared" si="211"/>
        <v>282.11759514925382</v>
      </c>
      <c r="I998" s="4">
        <f t="shared" si="212"/>
        <v>16.7268052238806</v>
      </c>
      <c r="J998" s="30">
        <f t="shared" si="216"/>
        <v>23168.907098621512</v>
      </c>
      <c r="K998" s="4">
        <f t="shared" si="213"/>
        <v>29.566395149253736</v>
      </c>
      <c r="L998" s="30">
        <f t="shared" si="214"/>
        <v>2428.1401593962414</v>
      </c>
      <c r="M998" s="14">
        <f t="shared" si="205"/>
        <v>11.624407885470086</v>
      </c>
      <c r="N998" s="6"/>
      <c r="O998" s="7">
        <f t="shared" si="206"/>
        <v>14.904522212477096</v>
      </c>
      <c r="P998" s="7"/>
      <c r="Q998" s="43">
        <f t="shared" si="207"/>
        <v>9.846726592393612E-2</v>
      </c>
      <c r="R998" s="21">
        <f t="shared" si="217"/>
        <v>1.0180660886362762</v>
      </c>
      <c r="S998" s="21">
        <f t="shared" si="218"/>
        <v>10.365061513499805</v>
      </c>
      <c r="T998" s="36">
        <f t="shared" si="208"/>
        <v>0.14118308282615089</v>
      </c>
      <c r="U998" s="36">
        <f t="shared" si="209"/>
        <v>1.4127885287435582E-2</v>
      </c>
      <c r="V998" s="36">
        <f t="shared" si="210"/>
        <v>0.1270551975387153</v>
      </c>
      <c r="Y998" s="34"/>
      <c r="Z998" s="34"/>
    </row>
    <row r="999" spans="1:26" x14ac:dyDescent="0.2">
      <c r="A999" s="1">
        <v>1953.07</v>
      </c>
      <c r="B999" s="58">
        <v>24.29</v>
      </c>
      <c r="C999" s="4">
        <v>1.42</v>
      </c>
      <c r="D999" s="11">
        <v>2.5233300000000001</v>
      </c>
      <c r="E999" s="11">
        <v>26.8</v>
      </c>
      <c r="F999" s="4">
        <f t="shared" si="215"/>
        <v>1953.5416666665917</v>
      </c>
      <c r="G999" s="21">
        <v>2.93</v>
      </c>
      <c r="H999" s="4">
        <f t="shared" si="211"/>
        <v>286.12260485074631</v>
      </c>
      <c r="I999" s="4">
        <f t="shared" si="212"/>
        <v>16.7268052238806</v>
      </c>
      <c r="J999" s="30">
        <f t="shared" si="216"/>
        <v>23612.292585895058</v>
      </c>
      <c r="K999" s="4">
        <f t="shared" si="213"/>
        <v>29.723415088432844</v>
      </c>
      <c r="L999" s="30">
        <f t="shared" si="214"/>
        <v>2452.9273878454751</v>
      </c>
      <c r="M999" s="14">
        <f t="shared" si="205"/>
        <v>11.750201645310003</v>
      </c>
      <c r="N999" s="6"/>
      <c r="O999" s="7">
        <f t="shared" si="206"/>
        <v>15.069129207230226</v>
      </c>
      <c r="P999" s="7"/>
      <c r="Q999" s="43">
        <f t="shared" si="207"/>
        <v>9.9944492326542594E-2</v>
      </c>
      <c r="R999" s="21">
        <f t="shared" si="217"/>
        <v>1.0007239184253585</v>
      </c>
      <c r="S999" s="21">
        <f t="shared" si="218"/>
        <v>10.552317633523149</v>
      </c>
      <c r="T999" s="36">
        <f t="shared" si="208"/>
        <v>0.13725175253058586</v>
      </c>
      <c r="U999" s="36">
        <f t="shared" si="209"/>
        <v>1.2071995591179441E-2</v>
      </c>
      <c r="V999" s="36">
        <f t="shared" si="210"/>
        <v>0.12517975693940642</v>
      </c>
      <c r="Y999" s="34"/>
      <c r="Z999" s="34"/>
    </row>
    <row r="1000" spans="1:26" x14ac:dyDescent="0.2">
      <c r="A1000" s="1">
        <v>1953.08</v>
      </c>
      <c r="B1000" s="58">
        <v>24.39</v>
      </c>
      <c r="C1000" s="4">
        <v>1.42</v>
      </c>
      <c r="D1000" s="11">
        <v>2.53667</v>
      </c>
      <c r="E1000" s="11">
        <v>26.9</v>
      </c>
      <c r="F1000" s="4">
        <f t="shared" si="215"/>
        <v>1953.624999999925</v>
      </c>
      <c r="G1000" s="21">
        <v>2.95</v>
      </c>
      <c r="H1000" s="4">
        <f t="shared" si="211"/>
        <v>286.23251710037187</v>
      </c>
      <c r="I1000" s="4">
        <f t="shared" si="212"/>
        <v>16.664623791821565</v>
      </c>
      <c r="J1000" s="30">
        <f t="shared" si="216"/>
        <v>23735.967229786223</v>
      </c>
      <c r="K1000" s="4">
        <f t="shared" si="213"/>
        <v>29.769472700000009</v>
      </c>
      <c r="L1000" s="30">
        <f t="shared" si="214"/>
        <v>2468.6476421804759</v>
      </c>
      <c r="M1000" s="14">
        <f t="shared" si="205"/>
        <v>11.715076201734009</v>
      </c>
      <c r="N1000" s="6"/>
      <c r="O1000" s="7">
        <f t="shared" si="206"/>
        <v>15.027019046734081</v>
      </c>
      <c r="P1000" s="7"/>
      <c r="Q1000" s="43">
        <f t="shared" si="207"/>
        <v>0.10099082396456587</v>
      </c>
      <c r="R1000" s="21">
        <f t="shared" si="217"/>
        <v>1.0093554892706844</v>
      </c>
      <c r="S1000" s="21">
        <f t="shared" si="218"/>
        <v>10.520700306261942</v>
      </c>
      <c r="T1000" s="36">
        <f t="shared" si="208"/>
        <v>0.14005750752165169</v>
      </c>
      <c r="U1000" s="36">
        <f t="shared" si="209"/>
        <v>1.2879277687620982E-2</v>
      </c>
      <c r="V1000" s="36">
        <f t="shared" si="210"/>
        <v>0.12717822983403071</v>
      </c>
      <c r="Y1000" s="34"/>
      <c r="Z1000" s="34"/>
    </row>
    <row r="1001" spans="1:26" x14ac:dyDescent="0.2">
      <c r="A1001" s="1">
        <v>1953.09</v>
      </c>
      <c r="B1001" s="58">
        <v>23.27</v>
      </c>
      <c r="C1001" s="4">
        <v>1.42</v>
      </c>
      <c r="D1001" s="11">
        <v>2.5499999999999998</v>
      </c>
      <c r="E1001" s="11">
        <v>26.9</v>
      </c>
      <c r="F1001" s="4">
        <f t="shared" si="215"/>
        <v>1953.7083333332582</v>
      </c>
      <c r="G1001" s="21">
        <v>2.87</v>
      </c>
      <c r="H1001" s="4">
        <f t="shared" si="211"/>
        <v>273.0885884758365</v>
      </c>
      <c r="I1001" s="4">
        <f t="shared" si="212"/>
        <v>16.664623791821565</v>
      </c>
      <c r="J1001" s="30">
        <f t="shared" si="216"/>
        <v>22761.160867540664</v>
      </c>
      <c r="K1001" s="4">
        <f t="shared" si="213"/>
        <v>29.925908921933093</v>
      </c>
      <c r="L1001" s="30">
        <f t="shared" si="214"/>
        <v>2494.239802846098</v>
      </c>
      <c r="M1001" s="14">
        <f t="shared" si="205"/>
        <v>11.139349357262923</v>
      </c>
      <c r="N1001" s="6"/>
      <c r="O1001" s="7">
        <f t="shared" si="206"/>
        <v>14.29474795419709</v>
      </c>
      <c r="P1001" s="7"/>
      <c r="Q1001" s="43">
        <f t="shared" si="207"/>
        <v>0.10560037156783562</v>
      </c>
      <c r="R1001" s="21">
        <f t="shared" si="217"/>
        <v>1.020678701404313</v>
      </c>
      <c r="S1001" s="21">
        <f t="shared" si="218"/>
        <v>10.619126605097259</v>
      </c>
      <c r="T1001" s="36">
        <f t="shared" si="208"/>
        <v>0.14811930578144072</v>
      </c>
      <c r="U1001" s="36">
        <f t="shared" si="209"/>
        <v>1.1614031146959913E-2</v>
      </c>
      <c r="V1001" s="36">
        <f t="shared" si="210"/>
        <v>0.13650527463448081</v>
      </c>
      <c r="Y1001" s="34"/>
      <c r="Z1001" s="34"/>
    </row>
    <row r="1002" spans="1:26" x14ac:dyDescent="0.2">
      <c r="A1002" s="1">
        <v>1953.1</v>
      </c>
      <c r="B1002" s="58">
        <v>23.97</v>
      </c>
      <c r="C1002" s="4">
        <v>1.43</v>
      </c>
      <c r="D1002" s="11">
        <v>2.53667</v>
      </c>
      <c r="E1002" s="11">
        <v>27</v>
      </c>
      <c r="F1002" s="4">
        <f t="shared" si="215"/>
        <v>1953.7916666665915</v>
      </c>
      <c r="G1002" s="21">
        <v>2.66</v>
      </c>
      <c r="H1002" s="4">
        <f t="shared" si="211"/>
        <v>280.26167888888892</v>
      </c>
      <c r="I1002" s="4">
        <f t="shared" si="212"/>
        <v>16.719824814814817</v>
      </c>
      <c r="J1002" s="30">
        <f t="shared" si="216"/>
        <v>23475.146822627215</v>
      </c>
      <c r="K1002" s="4">
        <f t="shared" si="213"/>
        <v>29.659215393703708</v>
      </c>
      <c r="L1002" s="30">
        <f t="shared" si="214"/>
        <v>2484.3012386547257</v>
      </c>
      <c r="M1002" s="14">
        <f t="shared" si="205"/>
        <v>11.391934765421414</v>
      </c>
      <c r="N1002" s="6"/>
      <c r="O1002" s="7">
        <f t="shared" si="206"/>
        <v>14.623798898879699</v>
      </c>
      <c r="P1002" s="7"/>
      <c r="Q1002" s="43">
        <f t="shared" si="207"/>
        <v>0.10609757559259153</v>
      </c>
      <c r="R1002" s="21">
        <f t="shared" si="217"/>
        <v>1.0004767054054859</v>
      </c>
      <c r="S1002" s="21">
        <f t="shared" si="218"/>
        <v>10.798572959437408</v>
      </c>
      <c r="T1002" s="36">
        <f t="shared" si="208"/>
        <v>0.14478018787325175</v>
      </c>
      <c r="U1002" s="36">
        <f t="shared" si="209"/>
        <v>9.6887731852812742E-3</v>
      </c>
      <c r="V1002" s="36">
        <f t="shared" si="210"/>
        <v>0.13509141468797048</v>
      </c>
      <c r="Y1002" s="34"/>
      <c r="Z1002" s="34"/>
    </row>
    <row r="1003" spans="1:26" x14ac:dyDescent="0.2">
      <c r="A1003" s="1">
        <v>1953.11</v>
      </c>
      <c r="B1003" s="58">
        <v>24.5</v>
      </c>
      <c r="C1003" s="4">
        <v>1.44</v>
      </c>
      <c r="D1003" s="11">
        <v>2.5233300000000001</v>
      </c>
      <c r="E1003" s="11">
        <v>26.9</v>
      </c>
      <c r="F1003" s="4">
        <f t="shared" si="215"/>
        <v>1953.8749999999247</v>
      </c>
      <c r="G1003" s="21">
        <v>2.68</v>
      </c>
      <c r="H1003" s="4">
        <f t="shared" si="211"/>
        <v>287.52343866171014</v>
      </c>
      <c r="I1003" s="4">
        <f t="shared" si="212"/>
        <v>16.899336802973981</v>
      </c>
      <c r="J1003" s="30">
        <f t="shared" si="216"/>
        <v>24201.362451008645</v>
      </c>
      <c r="K1003" s="4">
        <f t="shared" si="213"/>
        <v>29.612919121561347</v>
      </c>
      <c r="L1003" s="30">
        <f t="shared" si="214"/>
        <v>2492.5724046328014</v>
      </c>
      <c r="M1003" s="14">
        <f t="shared" si="205"/>
        <v>11.644070268505777</v>
      </c>
      <c r="N1003" s="6"/>
      <c r="O1003" s="7">
        <f t="shared" si="206"/>
        <v>14.953068513374769</v>
      </c>
      <c r="P1003" s="7"/>
      <c r="Q1003" s="43">
        <f t="shared" si="207"/>
        <v>0.10360914376609937</v>
      </c>
      <c r="R1003" s="21">
        <f t="shared" si="217"/>
        <v>1.0100968735423244</v>
      </c>
      <c r="S1003" s="21">
        <f t="shared" si="218"/>
        <v>10.843883228012828</v>
      </c>
      <c r="T1003" s="36">
        <f t="shared" si="208"/>
        <v>0.14095040856172303</v>
      </c>
      <c r="U1003" s="36">
        <f t="shared" si="209"/>
        <v>9.5294043800555617E-3</v>
      </c>
      <c r="V1003" s="36">
        <f t="shared" si="210"/>
        <v>0.13142100418166747</v>
      </c>
      <c r="Y1003" s="34"/>
      <c r="Z1003" s="34"/>
    </row>
    <row r="1004" spans="1:26" x14ac:dyDescent="0.2">
      <c r="A1004" s="1">
        <v>1953.12</v>
      </c>
      <c r="B1004" s="58">
        <v>24.83</v>
      </c>
      <c r="C1004" s="4">
        <v>1.45</v>
      </c>
      <c r="D1004" s="11">
        <v>2.5099999999999998</v>
      </c>
      <c r="E1004" s="11">
        <v>26.9</v>
      </c>
      <c r="F1004" s="4">
        <f t="shared" si="215"/>
        <v>1953.958333333258</v>
      </c>
      <c r="G1004" s="21">
        <v>2.59</v>
      </c>
      <c r="H1004" s="4">
        <f t="shared" si="211"/>
        <v>291.39620334572498</v>
      </c>
      <c r="I1004" s="4">
        <f t="shared" si="212"/>
        <v>17.016693308550192</v>
      </c>
      <c r="J1004" s="30">
        <f t="shared" si="216"/>
        <v>24646.700447130941</v>
      </c>
      <c r="K1004" s="4">
        <f t="shared" si="213"/>
        <v>29.456482899628259</v>
      </c>
      <c r="L1004" s="30">
        <f t="shared" si="214"/>
        <v>2491.4707258275739</v>
      </c>
      <c r="M1004" s="14">
        <f t="shared" si="205"/>
        <v>11.754449184027296</v>
      </c>
      <c r="N1004" s="6"/>
      <c r="O1004" s="7">
        <f t="shared" si="206"/>
        <v>15.101395257015971</v>
      </c>
      <c r="P1004" s="7"/>
      <c r="Q1004" s="43">
        <f t="shared" si="207"/>
        <v>0.10370269083937064</v>
      </c>
      <c r="R1004" s="21">
        <f t="shared" si="217"/>
        <v>1.0118200222971947</v>
      </c>
      <c r="S1004" s="21">
        <f t="shared" si="218"/>
        <v>10.953372545673806</v>
      </c>
      <c r="T1004" s="36">
        <f t="shared" si="208"/>
        <v>0.14120169618292677</v>
      </c>
      <c r="U1004" s="36">
        <f t="shared" si="209"/>
        <v>8.4527711415074425E-3</v>
      </c>
      <c r="V1004" s="36">
        <f t="shared" si="210"/>
        <v>0.13274892504141933</v>
      </c>
      <c r="Y1004" s="34"/>
      <c r="Z1004" s="34"/>
    </row>
    <row r="1005" spans="1:26" x14ac:dyDescent="0.2">
      <c r="A1005" s="1">
        <v>1954.01</v>
      </c>
      <c r="B1005" s="58">
        <v>25.46</v>
      </c>
      <c r="C1005" s="4">
        <v>1.4566699999999999</v>
      </c>
      <c r="D1005" s="11">
        <v>2.5233300000000001</v>
      </c>
      <c r="E1005" s="11">
        <v>26.9</v>
      </c>
      <c r="F1005" s="4">
        <f t="shared" si="215"/>
        <v>1954.0416666665913</v>
      </c>
      <c r="G1005" s="21">
        <v>2.48</v>
      </c>
      <c r="H1005" s="4">
        <f t="shared" si="211"/>
        <v>298.78966319702613</v>
      </c>
      <c r="I1005" s="4">
        <f t="shared" si="212"/>
        <v>17.094970097769522</v>
      </c>
      <c r="J1005" s="30">
        <f t="shared" si="216"/>
        <v>25392.542723009021</v>
      </c>
      <c r="K1005" s="4">
        <f t="shared" si="213"/>
        <v>29.612919121561347</v>
      </c>
      <c r="L1005" s="30">
        <f t="shared" si="214"/>
        <v>2516.644337362543</v>
      </c>
      <c r="M1005" s="14">
        <f t="shared" si="205"/>
        <v>12.002650554927831</v>
      </c>
      <c r="N1005" s="6"/>
      <c r="O1005" s="7">
        <f t="shared" si="206"/>
        <v>15.427061391002454</v>
      </c>
      <c r="P1005" s="7"/>
      <c r="Q1005" s="43">
        <f t="shared" si="207"/>
        <v>0.10304345229837092</v>
      </c>
      <c r="R1005" s="21">
        <f t="shared" si="217"/>
        <v>1.0029454226504648</v>
      </c>
      <c r="S1005" s="21">
        <f t="shared" si="218"/>
        <v>11.08284165339315</v>
      </c>
      <c r="T1005" s="36">
        <f t="shared" si="208"/>
        <v>0.14154011284922263</v>
      </c>
      <c r="U1005" s="36">
        <f t="shared" si="209"/>
        <v>7.2883489509014687E-3</v>
      </c>
      <c r="V1005" s="36">
        <f t="shared" si="210"/>
        <v>0.13425176389832116</v>
      </c>
      <c r="Y1005" s="34"/>
      <c r="Z1005" s="34"/>
    </row>
    <row r="1006" spans="1:26" x14ac:dyDescent="0.2">
      <c r="A1006" s="1">
        <v>1954.02</v>
      </c>
      <c r="B1006" s="58">
        <v>26.02</v>
      </c>
      <c r="C1006" s="4">
        <v>1.46333</v>
      </c>
      <c r="D1006" s="11">
        <v>2.53667</v>
      </c>
      <c r="E1006" s="11">
        <v>26.9</v>
      </c>
      <c r="F1006" s="4">
        <f t="shared" si="215"/>
        <v>1954.1249999999245</v>
      </c>
      <c r="G1006" s="21">
        <v>2.4700000000000002</v>
      </c>
      <c r="H1006" s="4">
        <f t="shared" si="211"/>
        <v>305.36162750929373</v>
      </c>
      <c r="I1006" s="4">
        <f t="shared" si="212"/>
        <v>17.173129530483276</v>
      </c>
      <c r="J1006" s="30">
        <f t="shared" si="216"/>
        <v>26072.680051633921</v>
      </c>
      <c r="K1006" s="4">
        <f t="shared" si="213"/>
        <v>29.769472700000009</v>
      </c>
      <c r="L1006" s="30">
        <f t="shared" si="214"/>
        <v>2541.805738146742</v>
      </c>
      <c r="M1006" s="14">
        <f t="shared" si="205"/>
        <v>12.215052485432839</v>
      </c>
      <c r="N1006" s="6"/>
      <c r="O1006" s="7">
        <f t="shared" si="206"/>
        <v>15.705755365444608</v>
      </c>
      <c r="P1006" s="7"/>
      <c r="Q1006" s="43">
        <f t="shared" si="207"/>
        <v>0.10169472728013383</v>
      </c>
      <c r="R1006" s="21">
        <f t="shared" si="217"/>
        <v>1.0108881079156506</v>
      </c>
      <c r="S1006" s="21">
        <f t="shared" si="218"/>
        <v>11.115485306230569</v>
      </c>
      <c r="T1006" s="36">
        <f t="shared" si="208"/>
        <v>0.14020256038602752</v>
      </c>
      <c r="U1006" s="36">
        <f t="shared" si="209"/>
        <v>7.504392573155716E-3</v>
      </c>
      <c r="V1006" s="36">
        <f t="shared" si="210"/>
        <v>0.1326981678128718</v>
      </c>
      <c r="Y1006" s="34"/>
      <c r="Z1006" s="34"/>
    </row>
    <row r="1007" spans="1:26" x14ac:dyDescent="0.2">
      <c r="A1007" s="1">
        <v>1954.03</v>
      </c>
      <c r="B1007" s="58">
        <v>26.57</v>
      </c>
      <c r="C1007" s="4">
        <v>1.47</v>
      </c>
      <c r="D1007" s="11">
        <v>2.5499999999999998</v>
      </c>
      <c r="E1007" s="11">
        <v>26.9</v>
      </c>
      <c r="F1007" s="4">
        <f t="shared" si="215"/>
        <v>1954.2083333332578</v>
      </c>
      <c r="G1007" s="21">
        <v>2.37</v>
      </c>
      <c r="H1007" s="4">
        <f t="shared" si="211"/>
        <v>311.81623531598518</v>
      </c>
      <c r="I1007" s="4">
        <f t="shared" si="212"/>
        <v>17.251406319702607</v>
      </c>
      <c r="J1007" s="30">
        <f t="shared" si="216"/>
        <v>26746.541594090639</v>
      </c>
      <c r="K1007" s="4">
        <f t="shared" si="213"/>
        <v>29.925908921933093</v>
      </c>
      <c r="L1007" s="30">
        <f t="shared" si="214"/>
        <v>2566.9432090677883</v>
      </c>
      <c r="M1007" s="14">
        <f t="shared" si="205"/>
        <v>12.420105295189973</v>
      </c>
      <c r="N1007" s="6"/>
      <c r="O1007" s="7">
        <f t="shared" si="206"/>
        <v>15.974058403613149</v>
      </c>
      <c r="P1007" s="7"/>
      <c r="Q1007" s="43">
        <f t="shared" si="207"/>
        <v>0.10134313684560127</v>
      </c>
      <c r="R1007" s="21">
        <f t="shared" si="217"/>
        <v>1.0090659974682945</v>
      </c>
      <c r="S1007" s="21">
        <f t="shared" si="218"/>
        <v>11.236511909779637</v>
      </c>
      <c r="T1007" s="36">
        <f t="shared" si="208"/>
        <v>0.13963251987409153</v>
      </c>
      <c r="U1007" s="36">
        <f t="shared" si="209"/>
        <v>6.1917044734545179E-3</v>
      </c>
      <c r="V1007" s="36">
        <f t="shared" si="210"/>
        <v>0.13344081540063701</v>
      </c>
      <c r="Y1007" s="34"/>
      <c r="Z1007" s="34"/>
    </row>
    <row r="1008" spans="1:26" x14ac:dyDescent="0.2">
      <c r="A1008" s="1">
        <v>1954.04</v>
      </c>
      <c r="B1008" s="58">
        <v>27.63</v>
      </c>
      <c r="C1008" s="4">
        <v>1.46333</v>
      </c>
      <c r="D1008" s="11">
        <v>2.5733299999999999</v>
      </c>
      <c r="E1008" s="11">
        <v>26.8</v>
      </c>
      <c r="F1008" s="4">
        <f t="shared" si="215"/>
        <v>1954.291666666591</v>
      </c>
      <c r="G1008" s="21">
        <v>2.29</v>
      </c>
      <c r="H1008" s="4">
        <f t="shared" si="211"/>
        <v>325.46593544776124</v>
      </c>
      <c r="I1008" s="4">
        <f t="shared" si="212"/>
        <v>17.23720837201493</v>
      </c>
      <c r="J1008" s="30">
        <f t="shared" si="216"/>
        <v>28040.579136651104</v>
      </c>
      <c r="K1008" s="4">
        <f t="shared" si="213"/>
        <v>30.312387103358216</v>
      </c>
      <c r="L1008" s="30">
        <f t="shared" si="214"/>
        <v>2611.569435748042</v>
      </c>
      <c r="M1008" s="14">
        <f t="shared" si="205"/>
        <v>12.907868184060918</v>
      </c>
      <c r="N1008" s="6"/>
      <c r="O1008" s="7">
        <f t="shared" si="206"/>
        <v>16.603059291869453</v>
      </c>
      <c r="P1008" s="7"/>
      <c r="Q1008" s="43">
        <f t="shared" si="207"/>
        <v>9.8113505602729814E-2</v>
      </c>
      <c r="R1008" s="21">
        <f t="shared" si="217"/>
        <v>0.99484451366747939</v>
      </c>
      <c r="S1008" s="21">
        <f t="shared" si="218"/>
        <v>11.380689494195362</v>
      </c>
      <c r="T1008" s="36">
        <f t="shared" si="208"/>
        <v>0.13616865242085319</v>
      </c>
      <c r="U1008" s="36">
        <f t="shared" si="209"/>
        <v>5.181458023079788E-3</v>
      </c>
      <c r="V1008" s="36">
        <f t="shared" si="210"/>
        <v>0.1309871943977734</v>
      </c>
      <c r="Y1008" s="34"/>
      <c r="Z1008" s="34"/>
    </row>
    <row r="1009" spans="1:26" x14ac:dyDescent="0.2">
      <c r="A1009" s="1">
        <v>1954.05</v>
      </c>
      <c r="B1009" s="58">
        <v>28.73</v>
      </c>
      <c r="C1009" s="4">
        <v>1.4566699999999999</v>
      </c>
      <c r="D1009" s="11">
        <v>2.59667</v>
      </c>
      <c r="E1009" s="11">
        <v>26.9</v>
      </c>
      <c r="F1009" s="4">
        <f t="shared" si="215"/>
        <v>1954.3749999999243</v>
      </c>
      <c r="G1009" s="21">
        <v>2.37</v>
      </c>
      <c r="H1009" s="4">
        <f t="shared" si="211"/>
        <v>337.16524052044616</v>
      </c>
      <c r="I1009" s="4">
        <f t="shared" si="212"/>
        <v>17.094970097769522</v>
      </c>
      <c r="J1009" s="30">
        <f t="shared" si="216"/>
        <v>29171.270006189465</v>
      </c>
      <c r="K1009" s="4">
        <f t="shared" si="213"/>
        <v>30.473611733457258</v>
      </c>
      <c r="L1009" s="30">
        <f t="shared" si="214"/>
        <v>2636.5527910536721</v>
      </c>
      <c r="M1009" s="14">
        <f t="shared" si="205"/>
        <v>13.31204223802586</v>
      </c>
      <c r="N1009" s="6"/>
      <c r="O1009" s="7">
        <f t="shared" si="206"/>
        <v>17.121370897689332</v>
      </c>
      <c r="P1009" s="7"/>
      <c r="Q1009" s="43">
        <f t="shared" si="207"/>
        <v>9.5350061653182855E-2</v>
      </c>
      <c r="R1009" s="21">
        <f t="shared" si="217"/>
        <v>1.0010924459392456</v>
      </c>
      <c r="S1009" s="21">
        <f t="shared" si="218"/>
        <v>11.279927224365446</v>
      </c>
      <c r="T1009" s="36">
        <f t="shared" si="208"/>
        <v>0.13306154376836687</v>
      </c>
      <c r="U1009" s="36">
        <f t="shared" si="209"/>
        <v>6.6732828210043227E-3</v>
      </c>
      <c r="V1009" s="36">
        <f t="shared" si="210"/>
        <v>0.12638826094736255</v>
      </c>
      <c r="Y1009" s="34"/>
      <c r="Z1009" s="34"/>
    </row>
    <row r="1010" spans="1:26" x14ac:dyDescent="0.2">
      <c r="A1010" s="1">
        <v>1954.06</v>
      </c>
      <c r="B1010" s="58">
        <v>28.96</v>
      </c>
      <c r="C1010" s="4">
        <v>1.45</v>
      </c>
      <c r="D1010" s="11">
        <v>2.62</v>
      </c>
      <c r="E1010" s="11">
        <v>26.9</v>
      </c>
      <c r="F1010" s="4">
        <f t="shared" si="215"/>
        <v>1954.4583333332575</v>
      </c>
      <c r="G1010" s="21">
        <v>2.38</v>
      </c>
      <c r="H1010" s="4">
        <f t="shared" si="211"/>
        <v>339.86444014869898</v>
      </c>
      <c r="I1010" s="4">
        <f t="shared" si="212"/>
        <v>17.016693308550192</v>
      </c>
      <c r="J1010" s="30">
        <f t="shared" si="216"/>
        <v>29527.491861178612</v>
      </c>
      <c r="K1010" s="4">
        <f t="shared" si="213"/>
        <v>30.747404460966553</v>
      </c>
      <c r="L1010" s="30">
        <f t="shared" si="214"/>
        <v>2671.340769208839</v>
      </c>
      <c r="M1010" s="14">
        <f t="shared" si="205"/>
        <v>13.357885903659</v>
      </c>
      <c r="N1010" s="6"/>
      <c r="O1010" s="7">
        <f t="shared" si="206"/>
        <v>17.178043503737321</v>
      </c>
      <c r="P1010" s="7"/>
      <c r="Q1010" s="43">
        <f t="shared" si="207"/>
        <v>9.439758919551676E-2</v>
      </c>
      <c r="R1010" s="21">
        <f t="shared" si="217"/>
        <v>1.009070925747481</v>
      </c>
      <c r="S1010" s="21">
        <f t="shared" si="218"/>
        <v>11.29224993505669</v>
      </c>
      <c r="T1010" s="36">
        <f t="shared" si="208"/>
        <v>0.13092615266016594</v>
      </c>
      <c r="U1010" s="36">
        <f t="shared" si="209"/>
        <v>6.8336353745208633E-3</v>
      </c>
      <c r="V1010" s="36">
        <f t="shared" si="210"/>
        <v>0.12409251728564508</v>
      </c>
      <c r="Y1010" s="34"/>
      <c r="Z1010" s="34"/>
    </row>
    <row r="1011" spans="1:26" x14ac:dyDescent="0.2">
      <c r="A1011" s="1">
        <v>1954.07</v>
      </c>
      <c r="B1011" s="58">
        <v>30.13</v>
      </c>
      <c r="C1011" s="4">
        <v>1.4566699999999999</v>
      </c>
      <c r="D1011" s="11">
        <v>2.6233300000000002</v>
      </c>
      <c r="E1011" s="11">
        <v>26.9</v>
      </c>
      <c r="F1011" s="4">
        <f t="shared" si="215"/>
        <v>1954.5416666665908</v>
      </c>
      <c r="G1011" s="21">
        <v>2.2999999999999998</v>
      </c>
      <c r="H1011" s="4">
        <f t="shared" si="211"/>
        <v>353.59515130111538</v>
      </c>
      <c r="I1011" s="4">
        <f t="shared" si="212"/>
        <v>17.094970097769522</v>
      </c>
      <c r="J1011" s="30">
        <f t="shared" si="216"/>
        <v>30844.186719892856</v>
      </c>
      <c r="K1011" s="4">
        <f t="shared" si="213"/>
        <v>30.786484177323434</v>
      </c>
      <c r="L1011" s="30">
        <f t="shared" si="214"/>
        <v>2685.5121257184378</v>
      </c>
      <c r="M1011" s="14">
        <f t="shared" si="205"/>
        <v>13.83300956424533</v>
      </c>
      <c r="N1011" s="6"/>
      <c r="O1011" s="7">
        <f t="shared" si="206"/>
        <v>17.784289655101254</v>
      </c>
      <c r="P1011" s="7"/>
      <c r="Q1011" s="43">
        <f t="shared" si="207"/>
        <v>9.2035333094363514E-2</v>
      </c>
      <c r="R1011" s="21">
        <f t="shared" si="217"/>
        <v>0.99661625986110247</v>
      </c>
      <c r="S1011" s="21">
        <f t="shared" si="218"/>
        <v>11.394681095739587</v>
      </c>
      <c r="T1011" s="36">
        <f t="shared" si="208"/>
        <v>0.13002389703673356</v>
      </c>
      <c r="U1011" s="36">
        <f t="shared" si="209"/>
        <v>5.7872766306619194E-3</v>
      </c>
      <c r="V1011" s="36">
        <f t="shared" si="210"/>
        <v>0.12423662040607164</v>
      </c>
      <c r="Y1011" s="34"/>
      <c r="Z1011" s="34"/>
    </row>
    <row r="1012" spans="1:26" x14ac:dyDescent="0.2">
      <c r="A1012" s="1">
        <v>1954.08</v>
      </c>
      <c r="B1012" s="58">
        <v>30.73</v>
      </c>
      <c r="C1012" s="4">
        <v>1.46333</v>
      </c>
      <c r="D1012" s="11">
        <v>2.6266699999999998</v>
      </c>
      <c r="E1012" s="11">
        <v>26.9</v>
      </c>
      <c r="F1012" s="4">
        <f t="shared" si="215"/>
        <v>1954.6249999999241</v>
      </c>
      <c r="G1012" s="21">
        <v>2.36</v>
      </c>
      <c r="H1012" s="4">
        <f t="shared" si="211"/>
        <v>360.63654163568782</v>
      </c>
      <c r="I1012" s="4">
        <f t="shared" si="212"/>
        <v>17.173129530483276</v>
      </c>
      <c r="J1012" s="30">
        <f t="shared" si="216"/>
        <v>31583.243496461197</v>
      </c>
      <c r="K1012" s="4">
        <f t="shared" si="213"/>
        <v>30.82568125018588</v>
      </c>
      <c r="L1012" s="30">
        <f t="shared" si="214"/>
        <v>2699.6016334152205</v>
      </c>
      <c r="M1012" s="14">
        <f t="shared" si="205"/>
        <v>14.042112347320575</v>
      </c>
      <c r="N1012" s="6"/>
      <c r="O1012" s="7">
        <f t="shared" si="206"/>
        <v>18.047877301272546</v>
      </c>
      <c r="P1012" s="7"/>
      <c r="Q1012" s="43">
        <f t="shared" si="207"/>
        <v>9.0358841377315216E-2</v>
      </c>
      <c r="R1012" s="21">
        <f t="shared" si="217"/>
        <v>1.000201558545158</v>
      </c>
      <c r="S1012" s="21">
        <f t="shared" si="218"/>
        <v>11.356124455945997</v>
      </c>
      <c r="T1012" s="36">
        <f t="shared" si="208"/>
        <v>0.12632687789695574</v>
      </c>
      <c r="U1012" s="36">
        <f t="shared" si="209"/>
        <v>6.8031997725062077E-3</v>
      </c>
      <c r="V1012" s="36">
        <f t="shared" si="210"/>
        <v>0.11952367812444953</v>
      </c>
      <c r="Y1012" s="34"/>
      <c r="Z1012" s="34"/>
    </row>
    <row r="1013" spans="1:26" x14ac:dyDescent="0.2">
      <c r="A1013" s="1">
        <v>1954.09</v>
      </c>
      <c r="B1013" s="58">
        <v>31.45</v>
      </c>
      <c r="C1013" s="4">
        <v>1.47</v>
      </c>
      <c r="D1013" s="11">
        <v>2.63</v>
      </c>
      <c r="E1013" s="11">
        <v>26.8</v>
      </c>
      <c r="F1013" s="4">
        <f t="shared" si="215"/>
        <v>1954.7083333332573</v>
      </c>
      <c r="G1013" s="21">
        <v>2.38</v>
      </c>
      <c r="H1013" s="4">
        <f t="shared" si="211"/>
        <v>370.46339738805978</v>
      </c>
      <c r="I1013" s="4">
        <f t="shared" si="212"/>
        <v>17.315777238805975</v>
      </c>
      <c r="J1013" s="30">
        <f t="shared" si="216"/>
        <v>32570.215062041771</v>
      </c>
      <c r="K1013" s="4">
        <f t="shared" si="213"/>
        <v>30.979927985074635</v>
      </c>
      <c r="L1013" s="30">
        <f t="shared" si="214"/>
        <v>2723.6777619449877</v>
      </c>
      <c r="M1013" s="14">
        <f t="shared" si="205"/>
        <v>14.356474143296975</v>
      </c>
      <c r="N1013" s="6"/>
      <c r="O1013" s="7">
        <f t="shared" si="206"/>
        <v>18.44576415335834</v>
      </c>
      <c r="P1013" s="7"/>
      <c r="Q1013" s="43">
        <f t="shared" si="207"/>
        <v>8.8211182770912153E-2</v>
      </c>
      <c r="R1013" s="21">
        <f t="shared" si="217"/>
        <v>0.99758112711171998</v>
      </c>
      <c r="S1013" s="21">
        <f t="shared" si="218"/>
        <v>11.400795519347097</v>
      </c>
      <c r="T1013" s="36">
        <f t="shared" si="208"/>
        <v>0.12469394530903122</v>
      </c>
      <c r="U1013" s="36">
        <f t="shared" si="209"/>
        <v>6.3534200248591688E-3</v>
      </c>
      <c r="V1013" s="36">
        <f t="shared" si="210"/>
        <v>0.11834052528417205</v>
      </c>
      <c r="Y1013" s="34"/>
      <c r="Z1013" s="34"/>
    </row>
    <row r="1014" spans="1:26" x14ac:dyDescent="0.2">
      <c r="A1014" s="1">
        <v>1954.1</v>
      </c>
      <c r="B1014" s="58">
        <v>32.18</v>
      </c>
      <c r="C1014" s="4">
        <v>1.49333</v>
      </c>
      <c r="D1014" s="11">
        <v>2.6766700000000001</v>
      </c>
      <c r="E1014" s="11">
        <v>26.8</v>
      </c>
      <c r="F1014" s="4">
        <f t="shared" si="215"/>
        <v>1954.7916666665906</v>
      </c>
      <c r="G1014" s="21">
        <v>2.4300000000000002</v>
      </c>
      <c r="H1014" s="4">
        <f t="shared" si="211"/>
        <v>379.06238880597022</v>
      </c>
      <c r="I1014" s="4">
        <f t="shared" si="212"/>
        <v>17.590591580970155</v>
      </c>
      <c r="J1014" s="30">
        <f t="shared" si="216"/>
        <v>33455.093607887247</v>
      </c>
      <c r="K1014" s="4">
        <f t="shared" si="213"/>
        <v>31.529674463805978</v>
      </c>
      <c r="L1014" s="30">
        <f t="shared" si="214"/>
        <v>2782.7298137794769</v>
      </c>
      <c r="M1014" s="14">
        <f t="shared" si="205"/>
        <v>14.619231935730564</v>
      </c>
      <c r="N1014" s="6"/>
      <c r="O1014" s="7">
        <f t="shared" si="206"/>
        <v>18.77696547410471</v>
      </c>
      <c r="P1014" s="7"/>
      <c r="Q1014" s="43">
        <f t="shared" si="207"/>
        <v>8.6459243521718368E-2</v>
      </c>
      <c r="R1014" s="21">
        <f t="shared" si="217"/>
        <v>0.99763332319824494</v>
      </c>
      <c r="S1014" s="21">
        <f t="shared" si="218"/>
        <v>11.373218444160525</v>
      </c>
      <c r="T1014" s="36">
        <f t="shared" si="208"/>
        <v>0.12387592370939671</v>
      </c>
      <c r="U1014" s="36">
        <f t="shared" si="209"/>
        <v>7.0302032567628459E-3</v>
      </c>
      <c r="V1014" s="36">
        <f t="shared" si="210"/>
        <v>0.11684572045263386</v>
      </c>
      <c r="Y1014" s="34"/>
      <c r="Z1014" s="34"/>
    </row>
    <row r="1015" spans="1:26" x14ac:dyDescent="0.2">
      <c r="A1015" s="1">
        <v>1954.11</v>
      </c>
      <c r="B1015" s="58">
        <v>33.44</v>
      </c>
      <c r="C1015" s="4">
        <v>1.51667</v>
      </c>
      <c r="D1015" s="11">
        <v>2.7233299999999998</v>
      </c>
      <c r="E1015" s="11">
        <v>26.8</v>
      </c>
      <c r="F1015" s="4">
        <f t="shared" si="215"/>
        <v>1954.8749999999238</v>
      </c>
      <c r="G1015" s="21">
        <v>2.48</v>
      </c>
      <c r="H1015" s="4">
        <f t="shared" si="211"/>
        <v>393.90448358208965</v>
      </c>
      <c r="I1015" s="4">
        <f t="shared" si="212"/>
        <v>17.865523717537318</v>
      </c>
      <c r="J1015" s="30">
        <f t="shared" si="216"/>
        <v>34896.416769720505</v>
      </c>
      <c r="K1015" s="4">
        <f t="shared" si="213"/>
        <v>32.079303148134336</v>
      </c>
      <c r="L1015" s="30">
        <f t="shared" si="214"/>
        <v>2841.9395538720973</v>
      </c>
      <c r="M1015" s="14">
        <f t="shared" si="205"/>
        <v>15.117311697434392</v>
      </c>
      <c r="N1015" s="6"/>
      <c r="O1015" s="7">
        <f t="shared" si="206"/>
        <v>19.4076074575887</v>
      </c>
      <c r="P1015" s="7"/>
      <c r="Q1015" s="43">
        <f t="shared" si="207"/>
        <v>8.3705524492971542E-2</v>
      </c>
      <c r="R1015" s="21">
        <f t="shared" si="217"/>
        <v>0.99943544122648431</v>
      </c>
      <c r="S1015" s="21">
        <f t="shared" si="218"/>
        <v>11.346301711907437</v>
      </c>
      <c r="T1015" s="36">
        <f t="shared" si="208"/>
        <v>0.11983219797869649</v>
      </c>
      <c r="U1015" s="36">
        <f t="shared" si="209"/>
        <v>7.6220588080992968E-3</v>
      </c>
      <c r="V1015" s="36">
        <f t="shared" si="210"/>
        <v>0.11221013917059719</v>
      </c>
      <c r="Y1015" s="34"/>
      <c r="Z1015" s="34"/>
    </row>
    <row r="1016" spans="1:26" x14ac:dyDescent="0.2">
      <c r="A1016" s="1">
        <v>1954.12</v>
      </c>
      <c r="B1016" s="58">
        <v>34.97</v>
      </c>
      <c r="C1016" s="4">
        <v>1.54</v>
      </c>
      <c r="D1016" s="11">
        <v>2.77</v>
      </c>
      <c r="E1016" s="11">
        <v>26.7</v>
      </c>
      <c r="F1016" s="4">
        <f t="shared" si="215"/>
        <v>1954.9583333332571</v>
      </c>
      <c r="G1016" s="21">
        <v>2.5099999999999998</v>
      </c>
      <c r="H1016" s="4">
        <f t="shared" si="211"/>
        <v>413.46982509363306</v>
      </c>
      <c r="I1016" s="4">
        <f t="shared" si="212"/>
        <v>18.20827940074907</v>
      </c>
      <c r="J1016" s="30">
        <f t="shared" si="216"/>
        <v>36764.155399715259</v>
      </c>
      <c r="K1016" s="4">
        <f t="shared" si="213"/>
        <v>32.751255805243453</v>
      </c>
      <c r="L1016" s="30">
        <f t="shared" si="214"/>
        <v>2912.1163985476487</v>
      </c>
      <c r="M1016" s="14">
        <f t="shared" si="205"/>
        <v>15.789062002327084</v>
      </c>
      <c r="N1016" s="6"/>
      <c r="O1016" s="7">
        <f t="shared" si="206"/>
        <v>20.25752919244248</v>
      </c>
      <c r="P1016" s="7"/>
      <c r="Q1016" s="43">
        <f t="shared" si="207"/>
        <v>7.9614728670576701E-2</v>
      </c>
      <c r="R1016" s="21">
        <f t="shared" si="217"/>
        <v>0.99336274347021081</v>
      </c>
      <c r="S1016" s="21">
        <f t="shared" si="218"/>
        <v>11.382367578544489</v>
      </c>
      <c r="T1016" s="36">
        <f t="shared" si="208"/>
        <v>0.11233940716168989</v>
      </c>
      <c r="U1016" s="36">
        <f t="shared" si="209"/>
        <v>7.4056611182429233E-3</v>
      </c>
      <c r="V1016" s="36">
        <f t="shared" si="210"/>
        <v>0.10493374604344696</v>
      </c>
      <c r="Y1016" s="34"/>
      <c r="Z1016" s="34"/>
    </row>
    <row r="1017" spans="1:26" x14ac:dyDescent="0.2">
      <c r="A1017" s="1">
        <v>1955.01</v>
      </c>
      <c r="B1017" s="58">
        <v>35.6</v>
      </c>
      <c r="C1017" s="4">
        <v>1.54667</v>
      </c>
      <c r="D1017" s="11">
        <v>2.8333300000000001</v>
      </c>
      <c r="E1017" s="11">
        <v>26.7</v>
      </c>
      <c r="F1017" s="4">
        <f t="shared" si="215"/>
        <v>1955.0416666665903</v>
      </c>
      <c r="G1017" s="21">
        <v>2.61</v>
      </c>
      <c r="H1017" s="4">
        <f t="shared" si="211"/>
        <v>420.91866666666681</v>
      </c>
      <c r="I1017" s="4">
        <f t="shared" si="212"/>
        <v>18.287142532958807</v>
      </c>
      <c r="J1017" s="30">
        <f t="shared" si="216"/>
        <v>37561.979799329041</v>
      </c>
      <c r="K1017" s="4">
        <f t="shared" si="213"/>
        <v>33.500041736704134</v>
      </c>
      <c r="L1017" s="30">
        <f t="shared" si="214"/>
        <v>2989.4798939559823</v>
      </c>
      <c r="M1017" s="14">
        <f t="shared" si="205"/>
        <v>15.990781062969837</v>
      </c>
      <c r="N1017" s="6"/>
      <c r="O1017" s="7">
        <f t="shared" si="206"/>
        <v>20.501927865048508</v>
      </c>
      <c r="P1017" s="7"/>
      <c r="Q1017" s="43">
        <f t="shared" si="207"/>
        <v>7.7815776226365693E-2</v>
      </c>
      <c r="R1017" s="21">
        <f t="shared" si="217"/>
        <v>0.99869009255840091</v>
      </c>
      <c r="S1017" s="21">
        <f t="shared" si="218"/>
        <v>11.306819885009334</v>
      </c>
      <c r="T1017" s="36">
        <f t="shared" si="208"/>
        <v>0.11304757223665507</v>
      </c>
      <c r="U1017" s="36">
        <f t="shared" si="209"/>
        <v>8.3458926376729359E-3</v>
      </c>
      <c r="V1017" s="36">
        <f t="shared" si="210"/>
        <v>0.10470167959898213</v>
      </c>
      <c r="Y1017" s="34"/>
      <c r="Z1017" s="34"/>
    </row>
    <row r="1018" spans="1:26" x14ac:dyDescent="0.2">
      <c r="A1018" s="1">
        <v>1955.02</v>
      </c>
      <c r="B1018" s="58">
        <v>36.79</v>
      </c>
      <c r="C1018" s="4">
        <v>1.5533300000000001</v>
      </c>
      <c r="D1018" s="11">
        <v>2.8966699999999999</v>
      </c>
      <c r="E1018" s="11">
        <v>26.7</v>
      </c>
      <c r="F1018" s="4">
        <f t="shared" si="215"/>
        <v>1955.1249999999236</v>
      </c>
      <c r="G1018" s="21">
        <v>2.65</v>
      </c>
      <c r="H1018" s="4">
        <f t="shared" si="211"/>
        <v>434.98870074906381</v>
      </c>
      <c r="I1018" s="4">
        <f t="shared" si="212"/>
        <v>18.365887429588021</v>
      </c>
      <c r="J1018" s="30">
        <f t="shared" si="216"/>
        <v>38954.140898617683</v>
      </c>
      <c r="K1018" s="4">
        <f t="shared" si="213"/>
        <v>34.248945903745323</v>
      </c>
      <c r="L1018" s="30">
        <f t="shared" si="214"/>
        <v>3067.0641836585719</v>
      </c>
      <c r="M1018" s="14">
        <f t="shared" si="205"/>
        <v>16.437728215987121</v>
      </c>
      <c r="N1018" s="6"/>
      <c r="O1018" s="7">
        <f t="shared" si="206"/>
        <v>21.056961301473894</v>
      </c>
      <c r="P1018" s="7"/>
      <c r="Q1018" s="43">
        <f t="shared" si="207"/>
        <v>7.5715401259660781E-2</v>
      </c>
      <c r="R1018" s="21">
        <f t="shared" si="217"/>
        <v>0.99959839144156226</v>
      </c>
      <c r="S1018" s="21">
        <f t="shared" si="218"/>
        <v>11.29200899750114</v>
      </c>
      <c r="T1018" s="36">
        <f t="shared" si="208"/>
        <v>0.11008265498545367</v>
      </c>
      <c r="U1018" s="36">
        <f t="shared" si="209"/>
        <v>8.6667566750175951E-3</v>
      </c>
      <c r="V1018" s="36">
        <f t="shared" si="210"/>
        <v>0.10141589831043607</v>
      </c>
      <c r="Y1018" s="34"/>
      <c r="Z1018" s="34"/>
    </row>
    <row r="1019" spans="1:26" x14ac:dyDescent="0.2">
      <c r="A1019" s="1">
        <v>1955.03</v>
      </c>
      <c r="B1019" s="58">
        <v>36.5</v>
      </c>
      <c r="C1019" s="4">
        <v>1.56</v>
      </c>
      <c r="D1019" s="11">
        <v>2.96</v>
      </c>
      <c r="E1019" s="11">
        <v>26.7</v>
      </c>
      <c r="F1019" s="4">
        <f t="shared" si="215"/>
        <v>1955.2083333332569</v>
      </c>
      <c r="G1019" s="21">
        <v>2.68</v>
      </c>
      <c r="H1019" s="4">
        <f t="shared" si="211"/>
        <v>431.55986891385783</v>
      </c>
      <c r="I1019" s="4">
        <f t="shared" si="212"/>
        <v>18.444750561797758</v>
      </c>
      <c r="J1019" s="30">
        <f t="shared" si="216"/>
        <v>38784.729032790587</v>
      </c>
      <c r="K1019" s="4">
        <f t="shared" si="213"/>
        <v>34.997731835206004</v>
      </c>
      <c r="L1019" s="30">
        <f t="shared" si="214"/>
        <v>3145.2821352619217</v>
      </c>
      <c r="M1019" s="14">
        <f t="shared" si="205"/>
        <v>16.219282945537799</v>
      </c>
      <c r="N1019" s="6"/>
      <c r="O1019" s="7">
        <f t="shared" si="206"/>
        <v>20.759297152464605</v>
      </c>
      <c r="P1019" s="7"/>
      <c r="Q1019" s="43">
        <f t="shared" si="207"/>
        <v>7.6234750774021587E-2</v>
      </c>
      <c r="R1019" s="21">
        <f t="shared" si="217"/>
        <v>0.99616375739851437</v>
      </c>
      <c r="S1019" s="21">
        <f t="shared" si="218"/>
        <v>11.287474030045788</v>
      </c>
      <c r="T1019" s="36">
        <f t="shared" si="208"/>
        <v>0.11058503395113006</v>
      </c>
      <c r="U1019" s="36">
        <f t="shared" si="209"/>
        <v>8.7377572076596799E-3</v>
      </c>
      <c r="V1019" s="36">
        <f t="shared" si="210"/>
        <v>0.10184727674347038</v>
      </c>
      <c r="Y1019" s="34"/>
      <c r="Z1019" s="34"/>
    </row>
    <row r="1020" spans="1:26" x14ac:dyDescent="0.2">
      <c r="A1020" s="1">
        <v>1955.04</v>
      </c>
      <c r="B1020" s="58">
        <v>37.76</v>
      </c>
      <c r="C1020" s="4">
        <v>1.5633300000000001</v>
      </c>
      <c r="D1020" s="11">
        <v>3.0466700000000002</v>
      </c>
      <c r="E1020" s="11">
        <v>26.7</v>
      </c>
      <c r="F1020" s="4">
        <f t="shared" si="215"/>
        <v>1955.2916666665901</v>
      </c>
      <c r="G1020" s="21">
        <v>2.75</v>
      </c>
      <c r="H1020" s="4">
        <f t="shared" si="211"/>
        <v>446.45755205992521</v>
      </c>
      <c r="I1020" s="4">
        <f t="shared" si="212"/>
        <v>18.484123010112366</v>
      </c>
      <c r="J1020" s="30">
        <f t="shared" si="216"/>
        <v>40262.031392184705</v>
      </c>
      <c r="K1020" s="4">
        <f t="shared" si="213"/>
        <v>36.0224796116105</v>
      </c>
      <c r="L1020" s="30">
        <f t="shared" si="214"/>
        <v>3248.5466944286914</v>
      </c>
      <c r="M1020" s="14">
        <f t="shared" si="205"/>
        <v>16.685266628063509</v>
      </c>
      <c r="N1020" s="6"/>
      <c r="O1020" s="7">
        <f t="shared" si="206"/>
        <v>21.334047746091063</v>
      </c>
      <c r="P1020" s="7"/>
      <c r="Q1020" s="43">
        <f t="shared" si="207"/>
        <v>7.3812858775129553E-2</v>
      </c>
      <c r="R1020" s="21">
        <f t="shared" si="217"/>
        <v>1.0014249973563802</v>
      </c>
      <c r="S1020" s="21">
        <f t="shared" si="218"/>
        <v>11.244172541308563</v>
      </c>
      <c r="T1020" s="36">
        <f t="shared" si="208"/>
        <v>0.10780131138207505</v>
      </c>
      <c r="U1020" s="36">
        <f t="shared" si="209"/>
        <v>9.2384967241903038E-3</v>
      </c>
      <c r="V1020" s="36">
        <f t="shared" si="210"/>
        <v>9.8562814657884745E-2</v>
      </c>
      <c r="Y1020" s="34"/>
      <c r="Z1020" s="34"/>
    </row>
    <row r="1021" spans="1:26" x14ac:dyDescent="0.2">
      <c r="A1021" s="1">
        <v>1955.05</v>
      </c>
      <c r="B1021" s="58">
        <v>37.6</v>
      </c>
      <c r="C1021" s="4">
        <v>1.56667</v>
      </c>
      <c r="D1021" s="11">
        <v>3.1333299999999999</v>
      </c>
      <c r="E1021" s="11">
        <v>26.7</v>
      </c>
      <c r="F1021" s="4">
        <f t="shared" si="215"/>
        <v>1955.3749999999234</v>
      </c>
      <c r="G1021" s="21">
        <v>2.76</v>
      </c>
      <c r="H1021" s="4">
        <f t="shared" si="211"/>
        <v>444.56578277153574</v>
      </c>
      <c r="I1021" s="4">
        <f t="shared" si="212"/>
        <v>18.523613694007494</v>
      </c>
      <c r="J1021" s="30">
        <f t="shared" si="216"/>
        <v>40230.636213089099</v>
      </c>
      <c r="K1021" s="4">
        <f t="shared" si="213"/>
        <v>37.047109152434466</v>
      </c>
      <c r="L1021" s="30">
        <f t="shared" si="214"/>
        <v>3352.5494512116607</v>
      </c>
      <c r="M1021" s="14">
        <f t="shared" si="205"/>
        <v>16.518057827257802</v>
      </c>
      <c r="N1021" s="6"/>
      <c r="O1021" s="7">
        <f t="shared" si="206"/>
        <v>21.097803794241599</v>
      </c>
      <c r="P1021" s="7"/>
      <c r="Q1021" s="43">
        <f t="shared" si="207"/>
        <v>7.3736304846531139E-2</v>
      </c>
      <c r="R1021" s="21">
        <f t="shared" si="217"/>
        <v>1.0005683116212329</v>
      </c>
      <c r="S1021" s="21">
        <f t="shared" si="218"/>
        <v>11.260195457454611</v>
      </c>
      <c r="T1021" s="36">
        <f t="shared" si="208"/>
        <v>0.10979451896887449</v>
      </c>
      <c r="U1021" s="36">
        <f t="shared" si="209"/>
        <v>9.3659566360082547E-3</v>
      </c>
      <c r="V1021" s="36">
        <f t="shared" si="210"/>
        <v>0.10042856233286623</v>
      </c>
      <c r="Y1021" s="34"/>
      <c r="Z1021" s="34"/>
    </row>
    <row r="1022" spans="1:26" x14ac:dyDescent="0.2">
      <c r="A1022" s="1">
        <v>1955.06</v>
      </c>
      <c r="B1022" s="58">
        <v>39.78</v>
      </c>
      <c r="C1022" s="4">
        <v>1.57</v>
      </c>
      <c r="D1022" s="11">
        <v>3.22</v>
      </c>
      <c r="E1022" s="11">
        <v>26.7</v>
      </c>
      <c r="F1022" s="4">
        <f t="shared" si="215"/>
        <v>1955.4583333332566</v>
      </c>
      <c r="G1022" s="21">
        <v>2.78</v>
      </c>
      <c r="H1022" s="4">
        <f t="shared" si="211"/>
        <v>470.34113932584285</v>
      </c>
      <c r="I1022" s="4">
        <f t="shared" si="212"/>
        <v>18.562986142322103</v>
      </c>
      <c r="J1022" s="30">
        <f t="shared" si="216"/>
        <v>42703.144063685191</v>
      </c>
      <c r="K1022" s="4">
        <f t="shared" si="213"/>
        <v>38.071856928838962</v>
      </c>
      <c r="L1022" s="30">
        <f t="shared" si="214"/>
        <v>3456.6144767487758</v>
      </c>
      <c r="M1022" s="14">
        <f t="shared" si="205"/>
        <v>17.370091963405315</v>
      </c>
      <c r="N1022" s="6"/>
      <c r="O1022" s="7">
        <f t="shared" si="206"/>
        <v>22.157121672370526</v>
      </c>
      <c r="P1022" s="7"/>
      <c r="Q1022" s="43">
        <f t="shared" si="207"/>
        <v>6.9410908719140643E-2</v>
      </c>
      <c r="R1022" s="21">
        <f t="shared" si="217"/>
        <v>0.99198567351214673</v>
      </c>
      <c r="S1022" s="21">
        <f t="shared" si="218"/>
        <v>11.266594757390436</v>
      </c>
      <c r="T1022" s="36">
        <f t="shared" si="208"/>
        <v>9.7423809311600218E-2</v>
      </c>
      <c r="U1022" s="36">
        <f t="shared" si="209"/>
        <v>9.0212984076607494E-3</v>
      </c>
      <c r="V1022" s="36">
        <f t="shared" si="210"/>
        <v>8.8402510903939469E-2</v>
      </c>
      <c r="Y1022" s="34"/>
      <c r="Z1022" s="34"/>
    </row>
    <row r="1023" spans="1:26" x14ac:dyDescent="0.2">
      <c r="A1023" s="1">
        <v>1955.07</v>
      </c>
      <c r="B1023" s="58">
        <v>42.69</v>
      </c>
      <c r="C1023" s="4">
        <v>1.58667</v>
      </c>
      <c r="D1023" s="11">
        <v>3.2933300000000001</v>
      </c>
      <c r="E1023" s="11">
        <v>26.8</v>
      </c>
      <c r="F1023" s="4">
        <f t="shared" si="215"/>
        <v>1955.5416666665899</v>
      </c>
      <c r="G1023" s="21">
        <v>2.9</v>
      </c>
      <c r="H1023" s="4">
        <f t="shared" si="211"/>
        <v>502.86430634328372</v>
      </c>
      <c r="I1023" s="4">
        <f t="shared" si="212"/>
        <v>18.690084538432838</v>
      </c>
      <c r="J1023" s="30">
        <f t="shared" si="216"/>
        <v>45797.391648228499</v>
      </c>
      <c r="K1023" s="4">
        <f t="shared" si="213"/>
        <v>38.793584118283597</v>
      </c>
      <c r="L1023" s="30">
        <f t="shared" si="214"/>
        <v>3533.0504529599525</v>
      </c>
      <c r="M1023" s="14">
        <f t="shared" si="205"/>
        <v>18.454031906632878</v>
      </c>
      <c r="N1023" s="6"/>
      <c r="O1023" s="7">
        <f t="shared" si="206"/>
        <v>23.503510201463087</v>
      </c>
      <c r="P1023" s="7"/>
      <c r="Q1023" s="43">
        <f t="shared" si="207"/>
        <v>6.5218113524167773E-2</v>
      </c>
      <c r="R1023" s="21">
        <f t="shared" si="217"/>
        <v>0.99641025227630275</v>
      </c>
      <c r="S1023" s="21">
        <f t="shared" si="218"/>
        <v>11.13459797446181</v>
      </c>
      <c r="T1023" s="36">
        <f t="shared" si="208"/>
        <v>8.9887472059402729E-2</v>
      </c>
      <c r="U1023" s="36">
        <f t="shared" si="209"/>
        <v>1.0646514702316257E-2</v>
      </c>
      <c r="V1023" s="36">
        <f t="shared" si="210"/>
        <v>7.9240957357086472E-2</v>
      </c>
      <c r="Y1023" s="34"/>
      <c r="Z1023" s="34"/>
    </row>
    <row r="1024" spans="1:26" x14ac:dyDescent="0.2">
      <c r="A1024" s="1">
        <v>1955.08</v>
      </c>
      <c r="B1024" s="58">
        <v>42.43</v>
      </c>
      <c r="C1024" s="4">
        <v>1.6033299999999999</v>
      </c>
      <c r="D1024" s="11">
        <v>3.3666700000000001</v>
      </c>
      <c r="E1024" s="11">
        <v>26.8</v>
      </c>
      <c r="F1024" s="4">
        <f t="shared" si="215"/>
        <v>1955.6249999999231</v>
      </c>
      <c r="G1024" s="21">
        <v>2.97</v>
      </c>
      <c r="H1024" s="4">
        <f t="shared" si="211"/>
        <v>499.80165186567177</v>
      </c>
      <c r="I1024" s="4">
        <f t="shared" si="212"/>
        <v>18.886330013805974</v>
      </c>
      <c r="J1024" s="30">
        <f t="shared" si="216"/>
        <v>45661.802653945837</v>
      </c>
      <c r="K1024" s="4">
        <f t="shared" si="213"/>
        <v>39.657488269776131</v>
      </c>
      <c r="L1024" s="30">
        <f t="shared" si="214"/>
        <v>3623.1020773264163</v>
      </c>
      <c r="M1024" s="14">
        <f t="shared" si="205"/>
        <v>18.222326463047761</v>
      </c>
      <c r="N1024" s="6"/>
      <c r="O1024" s="7">
        <f t="shared" si="206"/>
        <v>23.173696654482612</v>
      </c>
      <c r="P1024" s="7"/>
      <c r="Q1024" s="43">
        <f t="shared" si="207"/>
        <v>6.5207148308589688E-2</v>
      </c>
      <c r="R1024" s="21">
        <f t="shared" si="217"/>
        <v>1.002475</v>
      </c>
      <c r="S1024" s="21">
        <f t="shared" si="218"/>
        <v>11.094627576728701</v>
      </c>
      <c r="T1024" s="36">
        <f t="shared" si="208"/>
        <v>9.2500396231943061E-2</v>
      </c>
      <c r="U1024" s="36">
        <f t="shared" si="209"/>
        <v>1.0955395425943149E-2</v>
      </c>
      <c r="V1024" s="36">
        <f t="shared" si="210"/>
        <v>8.1545000805999912E-2</v>
      </c>
      <c r="Y1024" s="34"/>
      <c r="Z1024" s="34"/>
    </row>
    <row r="1025" spans="1:26" x14ac:dyDescent="0.2">
      <c r="A1025" s="1">
        <v>1955.09</v>
      </c>
      <c r="B1025" s="58">
        <v>44.34</v>
      </c>
      <c r="C1025" s="4">
        <v>1.62</v>
      </c>
      <c r="D1025" s="11">
        <v>3.44</v>
      </c>
      <c r="E1025" s="11">
        <v>26.9</v>
      </c>
      <c r="F1025" s="4">
        <f t="shared" si="215"/>
        <v>1955.7083333332564</v>
      </c>
      <c r="G1025" s="21">
        <v>2.97</v>
      </c>
      <c r="H1025" s="4">
        <f t="shared" si="211"/>
        <v>520.35874572490729</v>
      </c>
      <c r="I1025" s="4">
        <f t="shared" si="212"/>
        <v>19.011753903345731</v>
      </c>
      <c r="J1025" s="30">
        <f t="shared" si="216"/>
        <v>47684.638190273305</v>
      </c>
      <c r="K1025" s="4">
        <f t="shared" si="213"/>
        <v>40.370637918215628</v>
      </c>
      <c r="L1025" s="30">
        <f t="shared" si="214"/>
        <v>3699.4847851723084</v>
      </c>
      <c r="M1025" s="14">
        <f t="shared" ref="M1025:M1088" si="219">H1025/AVERAGE(K905:K1024)</f>
        <v>18.84396065426132</v>
      </c>
      <c r="N1025" s="6"/>
      <c r="O1025" s="7">
        <f t="shared" ref="O1025:O1088" si="220">J1025/AVERAGE(L905:L1024)</f>
        <v>23.925531307723023</v>
      </c>
      <c r="P1025" s="7"/>
      <c r="Q1025" s="43">
        <f t="shared" ref="Q1025:Q1088" si="221">1/M1025-(G1025/100-(((E1025/E905)^(1/10))-1))</f>
        <v>6.3784234185268227E-2</v>
      </c>
      <c r="R1025" s="21">
        <f t="shared" si="217"/>
        <v>1.0102306128294607</v>
      </c>
      <c r="S1025" s="21">
        <f t="shared" si="218"/>
        <v>11.080740732471881</v>
      </c>
      <c r="T1025" s="36">
        <f t="shared" si="208"/>
        <v>9.1626521139898776E-2</v>
      </c>
      <c r="U1025" s="36">
        <f t="shared" si="209"/>
        <v>1.1113910913920222E-2</v>
      </c>
      <c r="V1025" s="36">
        <f t="shared" si="210"/>
        <v>8.0512610225978554E-2</v>
      </c>
      <c r="Y1025" s="34"/>
      <c r="Z1025" s="34"/>
    </row>
    <row r="1026" spans="1:26" x14ac:dyDescent="0.2">
      <c r="A1026" s="1">
        <v>1955.1</v>
      </c>
      <c r="B1026" s="58">
        <v>42.11</v>
      </c>
      <c r="C1026" s="4">
        <v>1.6266700000000001</v>
      </c>
      <c r="D1026" s="11">
        <v>3.5</v>
      </c>
      <c r="E1026" s="11">
        <v>26.9</v>
      </c>
      <c r="F1026" s="4">
        <f t="shared" si="215"/>
        <v>1955.7916666665897</v>
      </c>
      <c r="G1026" s="21">
        <v>2.88</v>
      </c>
      <c r="H1026" s="4">
        <f t="shared" si="211"/>
        <v>494.18824498141277</v>
      </c>
      <c r="I1026" s="4">
        <f t="shared" si="212"/>
        <v>19.090030692565065</v>
      </c>
      <c r="J1026" s="30">
        <f t="shared" si="216"/>
        <v>45432.206699582537</v>
      </c>
      <c r="K1026" s="4">
        <f t="shared" si="213"/>
        <v>41.074776951672874</v>
      </c>
      <c r="L1026" s="30">
        <f t="shared" si="214"/>
        <v>3776.1273675739467</v>
      </c>
      <c r="M1026" s="14">
        <f t="shared" si="219"/>
        <v>17.772325789386102</v>
      </c>
      <c r="N1026" s="6"/>
      <c r="O1026" s="7">
        <f t="shared" si="220"/>
        <v>22.532366303323766</v>
      </c>
      <c r="P1026" s="7"/>
      <c r="Q1026" s="43">
        <f t="shared" si="221"/>
        <v>6.7884089783085688E-2</v>
      </c>
      <c r="R1026" s="21">
        <f t="shared" si="217"/>
        <v>1.0015386747064237</v>
      </c>
      <c r="S1026" s="21">
        <f t="shared" si="218"/>
        <v>11.194103500769437</v>
      </c>
      <c r="T1026" s="36">
        <f t="shared" ref="T1026:T1089" si="222">(($J1146/$J1026)^(1/10)-1)</f>
        <v>9.9284640370255417E-2</v>
      </c>
      <c r="U1026" s="36">
        <f t="shared" ref="U1026:U1089" si="223">(($S1146/$S1026)^(1/10)-1)</f>
        <v>9.6397835724992831E-3</v>
      </c>
      <c r="V1026" s="36">
        <f t="shared" ref="V1026:V1089" si="224">T1026-U1026</f>
        <v>8.9644856797756134E-2</v>
      </c>
      <c r="Y1026" s="34"/>
      <c r="Z1026" s="34"/>
    </row>
    <row r="1027" spans="1:26" x14ac:dyDescent="0.2">
      <c r="A1027" s="1">
        <v>1955.11</v>
      </c>
      <c r="B1027" s="58">
        <v>44.95</v>
      </c>
      <c r="C1027" s="4">
        <v>1.6333299999999999</v>
      </c>
      <c r="D1027" s="11">
        <v>3.56</v>
      </c>
      <c r="E1027" s="11">
        <v>26.9</v>
      </c>
      <c r="F1027" s="4">
        <f t="shared" si="215"/>
        <v>1955.8749999999229</v>
      </c>
      <c r="G1027" s="21">
        <v>2.89</v>
      </c>
      <c r="H1027" s="4">
        <f t="shared" si="211"/>
        <v>527.51749256505593</v>
      </c>
      <c r="I1027" s="4">
        <f t="shared" si="212"/>
        <v>19.168190125278816</v>
      </c>
      <c r="J1027" s="30">
        <f t="shared" si="216"/>
        <v>48643.113432920625</v>
      </c>
      <c r="K1027" s="4">
        <f t="shared" si="213"/>
        <v>41.778915985130119</v>
      </c>
      <c r="L1027" s="30">
        <f t="shared" si="214"/>
        <v>3852.4912974682402</v>
      </c>
      <c r="M1027" s="14">
        <f t="shared" si="219"/>
        <v>18.835559288273902</v>
      </c>
      <c r="N1027" s="6"/>
      <c r="O1027" s="7">
        <f t="shared" si="220"/>
        <v>23.841583744997809</v>
      </c>
      <c r="P1027" s="7"/>
      <c r="Q1027" s="43">
        <f t="shared" si="221"/>
        <v>6.4607904236347491E-2</v>
      </c>
      <c r="R1027" s="21">
        <f t="shared" si="217"/>
        <v>0.99639906764855823</v>
      </c>
      <c r="S1027" s="21">
        <f t="shared" si="218"/>
        <v>11.21132758468716</v>
      </c>
      <c r="T1027" s="36">
        <f t="shared" si="222"/>
        <v>9.297438519582979E-2</v>
      </c>
      <c r="U1027" s="36">
        <f t="shared" si="223"/>
        <v>9.0414284940998346E-3</v>
      </c>
      <c r="V1027" s="36">
        <f t="shared" si="224"/>
        <v>8.3932956701729955E-2</v>
      </c>
      <c r="Y1027" s="34"/>
      <c r="Z1027" s="34"/>
    </row>
    <row r="1028" spans="1:26" x14ac:dyDescent="0.2">
      <c r="A1028" s="1">
        <v>1955.12</v>
      </c>
      <c r="B1028" s="58">
        <v>45.37</v>
      </c>
      <c r="C1028" s="4">
        <v>1.64</v>
      </c>
      <c r="D1028" s="11">
        <v>3.62</v>
      </c>
      <c r="E1028" s="11">
        <v>26.8</v>
      </c>
      <c r="F1028" s="4">
        <f t="shared" si="215"/>
        <v>1955.9583333332562</v>
      </c>
      <c r="G1028" s="21">
        <v>2.96</v>
      </c>
      <c r="H1028" s="4">
        <f t="shared" si="211"/>
        <v>534.4332063432837</v>
      </c>
      <c r="I1028" s="4">
        <f t="shared" si="212"/>
        <v>19.318282089552241</v>
      </c>
      <c r="J1028" s="30">
        <f t="shared" si="216"/>
        <v>49429.268024088815</v>
      </c>
      <c r="K1028" s="4">
        <f t="shared" si="213"/>
        <v>42.641573880597029</v>
      </c>
      <c r="L1028" s="30">
        <f t="shared" si="214"/>
        <v>3943.8825269385397</v>
      </c>
      <c r="M1028" s="14">
        <f t="shared" si="219"/>
        <v>18.942369035813581</v>
      </c>
      <c r="N1028" s="6"/>
      <c r="O1028" s="7">
        <f t="shared" si="220"/>
        <v>23.937765745387555</v>
      </c>
      <c r="P1028" s="7"/>
      <c r="Q1028" s="43">
        <f t="shared" si="221"/>
        <v>6.2648258086002689E-2</v>
      </c>
      <c r="R1028" s="21">
        <f t="shared" si="217"/>
        <v>1.0076321632439265</v>
      </c>
      <c r="S1028" s="21">
        <f t="shared" si="218"/>
        <v>11.212639025441881</v>
      </c>
      <c r="T1028" s="36">
        <f t="shared" si="222"/>
        <v>9.0650756171307023E-2</v>
      </c>
      <c r="U1028" s="36">
        <f t="shared" si="223"/>
        <v>7.7193888465101335E-3</v>
      </c>
      <c r="V1028" s="36">
        <f t="shared" si="224"/>
        <v>8.293136732479689E-2</v>
      </c>
      <c r="Y1028" s="34"/>
      <c r="Z1028" s="34"/>
    </row>
    <row r="1029" spans="1:26" x14ac:dyDescent="0.2">
      <c r="A1029" s="1">
        <v>1956.01</v>
      </c>
      <c r="B1029" s="58">
        <v>44.15</v>
      </c>
      <c r="C1029" s="4">
        <v>1.67</v>
      </c>
      <c r="D1029" s="11">
        <v>3.6433300000000002</v>
      </c>
      <c r="E1029" s="11">
        <v>26.8</v>
      </c>
      <c r="F1029" s="4">
        <f t="shared" si="215"/>
        <v>1956.0416666665894</v>
      </c>
      <c r="G1029" s="21">
        <v>2.9</v>
      </c>
      <c r="H1029" s="4">
        <f t="shared" si="211"/>
        <v>520.0622891791046</v>
      </c>
      <c r="I1029" s="4">
        <f t="shared" si="212"/>
        <v>19.671665298507467</v>
      </c>
      <c r="J1029" s="30">
        <f t="shared" si="216"/>
        <v>48251.732195949022</v>
      </c>
      <c r="K1029" s="4">
        <f t="shared" si="213"/>
        <v>42.916388222761206</v>
      </c>
      <c r="L1029" s="30">
        <f t="shared" si="214"/>
        <v>3981.8116299313015</v>
      </c>
      <c r="M1029" s="14">
        <f t="shared" si="219"/>
        <v>18.292585385418899</v>
      </c>
      <c r="N1029" s="6"/>
      <c r="O1029" s="7">
        <f t="shared" si="220"/>
        <v>23.082459084217522</v>
      </c>
      <c r="P1029" s="7"/>
      <c r="Q1029" s="43">
        <f t="shared" si="221"/>
        <v>6.5123509041438474E-2</v>
      </c>
      <c r="R1029" s="21">
        <f t="shared" si="217"/>
        <v>1.0075969184830094</v>
      </c>
      <c r="S1029" s="21">
        <f t="shared" si="218"/>
        <v>11.298215716879273</v>
      </c>
      <c r="T1029" s="36">
        <f t="shared" si="222"/>
        <v>9.5431683360476027E-2</v>
      </c>
      <c r="U1029" s="36">
        <f t="shared" si="223"/>
        <v>7.4202191364101111E-3</v>
      </c>
      <c r="V1029" s="36">
        <f t="shared" si="224"/>
        <v>8.8011464224065916E-2</v>
      </c>
      <c r="Y1029" s="34"/>
      <c r="Z1029" s="34"/>
    </row>
    <row r="1030" spans="1:26" x14ac:dyDescent="0.2">
      <c r="A1030" s="1">
        <v>1956.02</v>
      </c>
      <c r="B1030" s="58">
        <v>44.43</v>
      </c>
      <c r="C1030" s="4">
        <v>1.7</v>
      </c>
      <c r="D1030" s="11">
        <v>3.6666699999999999</v>
      </c>
      <c r="E1030" s="11">
        <v>26.8</v>
      </c>
      <c r="F1030" s="4">
        <f t="shared" si="215"/>
        <v>1956.1249999999227</v>
      </c>
      <c r="G1030" s="21">
        <v>2.84</v>
      </c>
      <c r="H1030" s="4">
        <f t="shared" si="211"/>
        <v>523.36053246268671</v>
      </c>
      <c r="I1030" s="4">
        <f t="shared" si="212"/>
        <v>20.025048507462689</v>
      </c>
      <c r="J1030" s="30">
        <f t="shared" si="216"/>
        <v>48712.57357932294</v>
      </c>
      <c r="K1030" s="4">
        <f t="shared" si="213"/>
        <v>43.191320359328365</v>
      </c>
      <c r="L1030" s="30">
        <f t="shared" si="214"/>
        <v>4020.097505426424</v>
      </c>
      <c r="M1030" s="14">
        <f t="shared" si="219"/>
        <v>18.266116815127791</v>
      </c>
      <c r="N1030" s="6"/>
      <c r="O1030" s="7">
        <f t="shared" si="220"/>
        <v>23.017216418743015</v>
      </c>
      <c r="P1030" s="7"/>
      <c r="Q1030" s="43">
        <f t="shared" si="221"/>
        <v>6.6375586939811437E-2</v>
      </c>
      <c r="R1030" s="21">
        <f t="shared" si="217"/>
        <v>0.99206506834990926</v>
      </c>
      <c r="S1030" s="21">
        <f t="shared" si="218"/>
        <v>11.38404734068386</v>
      </c>
      <c r="T1030" s="36">
        <f t="shared" si="222"/>
        <v>9.3235290490984557E-2</v>
      </c>
      <c r="U1030" s="36">
        <f t="shared" si="223"/>
        <v>4.6641172438899314E-3</v>
      </c>
      <c r="V1030" s="36">
        <f t="shared" si="224"/>
        <v>8.8571173247094626E-2</v>
      </c>
      <c r="Y1030" s="34"/>
      <c r="Z1030" s="34"/>
    </row>
    <row r="1031" spans="1:26" x14ac:dyDescent="0.2">
      <c r="A1031" s="1">
        <v>1956.03</v>
      </c>
      <c r="B1031" s="58">
        <v>47.49</v>
      </c>
      <c r="C1031" s="4">
        <v>1.73</v>
      </c>
      <c r="D1031" s="11">
        <v>3.69</v>
      </c>
      <c r="E1031" s="11">
        <v>26.8</v>
      </c>
      <c r="F1031" s="4">
        <f t="shared" si="215"/>
        <v>1956.208333333256</v>
      </c>
      <c r="G1031" s="21">
        <v>2.96</v>
      </c>
      <c r="H1031" s="4">
        <f t="shared" si="211"/>
        <v>559.40561977611958</v>
      </c>
      <c r="I1031" s="4">
        <f t="shared" si="212"/>
        <v>20.378431716417914</v>
      </c>
      <c r="J1031" s="30">
        <f t="shared" si="216"/>
        <v>52225.587410302323</v>
      </c>
      <c r="K1031" s="4">
        <f t="shared" si="213"/>
        <v>43.46613470149255</v>
      </c>
      <c r="L1031" s="30">
        <f t="shared" si="214"/>
        <v>4057.9578341548868</v>
      </c>
      <c r="M1031" s="14">
        <f t="shared" si="219"/>
        <v>19.371210099299969</v>
      </c>
      <c r="N1031" s="6"/>
      <c r="O1031" s="7">
        <f t="shared" si="220"/>
        <v>24.373586635398741</v>
      </c>
      <c r="P1031" s="7"/>
      <c r="Q1031" s="43">
        <f t="shared" si="221"/>
        <v>6.0910141321596029E-2</v>
      </c>
      <c r="R1031" s="21">
        <f t="shared" si="217"/>
        <v>0.98377620319820946</v>
      </c>
      <c r="S1031" s="21">
        <f t="shared" si="218"/>
        <v>11.293715703134138</v>
      </c>
      <c r="T1031" s="36">
        <f t="shared" si="222"/>
        <v>8.1045764992163871E-2</v>
      </c>
      <c r="U1031" s="36">
        <f t="shared" si="223"/>
        <v>5.2399493832038235E-3</v>
      </c>
      <c r="V1031" s="36">
        <f t="shared" si="224"/>
        <v>7.5805815608960048E-2</v>
      </c>
      <c r="Y1031" s="34"/>
      <c r="Z1031" s="34"/>
    </row>
    <row r="1032" spans="1:26" x14ac:dyDescent="0.2">
      <c r="A1032" s="1">
        <v>1956.04</v>
      </c>
      <c r="B1032" s="58">
        <v>48.05</v>
      </c>
      <c r="C1032" s="4">
        <v>1.7533300000000001</v>
      </c>
      <c r="D1032" s="11">
        <v>3.66</v>
      </c>
      <c r="E1032" s="11">
        <v>26.9</v>
      </c>
      <c r="F1032" s="4">
        <f t="shared" si="215"/>
        <v>1956.2916666665892</v>
      </c>
      <c r="G1032" s="21">
        <v>3.18</v>
      </c>
      <c r="H1032" s="4">
        <f t="shared" si="211"/>
        <v>563.89800929368039</v>
      </c>
      <c r="I1032" s="4">
        <f t="shared" si="212"/>
        <v>20.576468192193314</v>
      </c>
      <c r="J1032" s="30">
        <f t="shared" si="216"/>
        <v>52805.076034449725</v>
      </c>
      <c r="K1032" s="4">
        <f t="shared" si="213"/>
        <v>42.952481040892202</v>
      </c>
      <c r="L1032" s="30">
        <f t="shared" si="214"/>
        <v>4022.1972588155254</v>
      </c>
      <c r="M1032" s="14">
        <f t="shared" si="219"/>
        <v>19.370593634578505</v>
      </c>
      <c r="N1032" s="6"/>
      <c r="O1032" s="7">
        <f t="shared" si="220"/>
        <v>24.338669114170248</v>
      </c>
      <c r="P1032" s="7"/>
      <c r="Q1032" s="43">
        <f t="shared" si="221"/>
        <v>5.8532570272147318E-2</v>
      </c>
      <c r="R1032" s="21">
        <f t="shared" si="217"/>
        <v>1.0120440058709126</v>
      </c>
      <c r="S1032" s="21">
        <f t="shared" si="218"/>
        <v>11.069185822256701</v>
      </c>
      <c r="T1032" s="36">
        <f t="shared" si="222"/>
        <v>8.2716102777451894E-2</v>
      </c>
      <c r="U1032" s="36">
        <f t="shared" si="223"/>
        <v>7.9893148106200407E-3</v>
      </c>
      <c r="V1032" s="36">
        <f t="shared" si="224"/>
        <v>7.4726787966831854E-2</v>
      </c>
      <c r="Y1032" s="34"/>
      <c r="Z1032" s="34"/>
    </row>
    <row r="1033" spans="1:26" x14ac:dyDescent="0.2">
      <c r="A1033" s="1">
        <v>1956.05</v>
      </c>
      <c r="B1033" s="58">
        <v>46.54</v>
      </c>
      <c r="C1033" s="4">
        <v>1.77667</v>
      </c>
      <c r="D1033" s="11">
        <v>3.63</v>
      </c>
      <c r="E1033" s="11">
        <v>27</v>
      </c>
      <c r="F1033" s="4">
        <f t="shared" si="215"/>
        <v>1956.3749999999225</v>
      </c>
      <c r="G1033" s="21">
        <v>3.07</v>
      </c>
      <c r="H1033" s="4">
        <f t="shared" si="211"/>
        <v>544.15429851851866</v>
      </c>
      <c r="I1033" s="4">
        <f t="shared" si="212"/>
        <v>20.773154652962969</v>
      </c>
      <c r="J1033" s="30">
        <f t="shared" si="216"/>
        <v>51118.321576318383</v>
      </c>
      <c r="K1033" s="4">
        <f t="shared" si="213"/>
        <v>42.442632222222237</v>
      </c>
      <c r="L1033" s="30">
        <f t="shared" si="214"/>
        <v>3987.0972780841375</v>
      </c>
      <c r="M1033" s="14">
        <f t="shared" si="219"/>
        <v>18.544506591754438</v>
      </c>
      <c r="N1033" s="6"/>
      <c r="O1033" s="7">
        <f t="shared" si="220"/>
        <v>23.274196470664428</v>
      </c>
      <c r="P1033" s="7"/>
      <c r="Q1033" s="43">
        <f t="shared" si="221"/>
        <v>6.1754700568371242E-2</v>
      </c>
      <c r="R1033" s="21">
        <f t="shared" si="217"/>
        <v>1.0085562050188539</v>
      </c>
      <c r="S1033" s="21">
        <f t="shared" si="218"/>
        <v>11.161012408836974</v>
      </c>
      <c r="T1033" s="36">
        <f t="shared" si="222"/>
        <v>8.0672480501264632E-2</v>
      </c>
      <c r="U1033" s="36">
        <f t="shared" si="223"/>
        <v>7.3172106738386145E-3</v>
      </c>
      <c r="V1033" s="36">
        <f t="shared" si="224"/>
        <v>7.3355269827426017E-2</v>
      </c>
      <c r="Y1033" s="34"/>
      <c r="Z1033" s="34"/>
    </row>
    <row r="1034" spans="1:26" x14ac:dyDescent="0.2">
      <c r="A1034" s="1">
        <v>1956.06</v>
      </c>
      <c r="B1034" s="58">
        <v>46.27</v>
      </c>
      <c r="C1034" s="4">
        <v>1.8</v>
      </c>
      <c r="D1034" s="11">
        <v>3.6</v>
      </c>
      <c r="E1034" s="11">
        <v>27.2</v>
      </c>
      <c r="F1034" s="4">
        <f t="shared" si="215"/>
        <v>1956.4583333332557</v>
      </c>
      <c r="G1034" s="21">
        <v>3</v>
      </c>
      <c r="H1034" s="4">
        <f t="shared" ref="H1034:H1097" si="225">B1034*$E$1858/E1034</f>
        <v>537.01948639705904</v>
      </c>
      <c r="I1034" s="4">
        <f t="shared" ref="I1034:I1097" si="226">C1034*$E$1858/E1034</f>
        <v>20.89118382352942</v>
      </c>
      <c r="J1034" s="30">
        <f t="shared" si="216"/>
        <v>50611.615849477115</v>
      </c>
      <c r="K1034" s="4">
        <f t="shared" ref="K1034:K1097" si="227">D1034*$E$1858/E1034</f>
        <v>41.782367647058841</v>
      </c>
      <c r="L1034" s="30">
        <f t="shared" ref="L1034:L1097" si="228">K1034*(J1034/H1034)</f>
        <v>3937.795916535933</v>
      </c>
      <c r="M1034" s="14">
        <f t="shared" si="219"/>
        <v>18.158163846958704</v>
      </c>
      <c r="N1034" s="6"/>
      <c r="O1034" s="7">
        <f t="shared" si="220"/>
        <v>22.767416558558139</v>
      </c>
      <c r="P1034" s="7"/>
      <c r="Q1034" s="43">
        <f t="shared" si="221"/>
        <v>6.3251818698492779E-2</v>
      </c>
      <c r="R1034" s="21">
        <f t="shared" si="217"/>
        <v>0.99312377072866442</v>
      </c>
      <c r="S1034" s="21">
        <f t="shared" si="218"/>
        <v>11.173739875701244</v>
      </c>
      <c r="T1034" s="36">
        <f t="shared" si="222"/>
        <v>8.0810362261079183E-2</v>
      </c>
      <c r="U1034" s="36">
        <f t="shared" si="223"/>
        <v>7.0542140688891752E-3</v>
      </c>
      <c r="V1034" s="36">
        <f t="shared" si="224"/>
        <v>7.3756148192190008E-2</v>
      </c>
      <c r="Y1034" s="34"/>
      <c r="Z1034" s="34"/>
    </row>
    <row r="1035" spans="1:26" x14ac:dyDescent="0.2">
      <c r="A1035" s="1">
        <v>1956.07</v>
      </c>
      <c r="B1035" s="58">
        <v>48.78</v>
      </c>
      <c r="C1035" s="4">
        <v>1.8133300000000001</v>
      </c>
      <c r="D1035" s="11">
        <v>3.5533299999999999</v>
      </c>
      <c r="E1035" s="11">
        <v>27.4</v>
      </c>
      <c r="F1035" s="4">
        <f t="shared" ref="F1035:F1098" si="229">F1034+1/12</f>
        <v>1956.541666666589</v>
      </c>
      <c r="G1035" s="21">
        <v>3.11</v>
      </c>
      <c r="H1035" s="4">
        <f t="shared" si="225"/>
        <v>562.01859197080319</v>
      </c>
      <c r="I1035" s="4">
        <f t="shared" si="226"/>
        <v>20.892274977007308</v>
      </c>
      <c r="J1035" s="30">
        <f t="shared" ref="J1035:J1098" si="230">J1034*((H1035+(I1035/12))/H1034)</f>
        <v>53131.749932329956</v>
      </c>
      <c r="K1035" s="4">
        <f t="shared" si="227"/>
        <v>40.939678626642348</v>
      </c>
      <c r="L1035" s="30">
        <f t="shared" si="228"/>
        <v>3870.3288435228774</v>
      </c>
      <c r="M1035" s="14">
        <f t="shared" si="219"/>
        <v>18.856797596896797</v>
      </c>
      <c r="N1035" s="6"/>
      <c r="O1035" s="7">
        <f t="shared" si="220"/>
        <v>23.620311675201723</v>
      </c>
      <c r="P1035" s="7"/>
      <c r="Q1035" s="43">
        <f t="shared" si="221"/>
        <v>5.4950815885390303E-2</v>
      </c>
      <c r="R1035" s="21">
        <f t="shared" ref="R1035:R1098" si="231">((G1035/G1036+G1035/1200+((1+G1036/1200)^(-119))*(1-G1035/G1036)))</f>
        <v>0.98403310014206236</v>
      </c>
      <c r="S1035" s="21">
        <f t="shared" ref="S1035:S1098" si="232">S1034*R1034*E1034/E1035</f>
        <v>11.015907359676508</v>
      </c>
      <c r="T1035" s="36">
        <f t="shared" si="222"/>
        <v>7.5261518135921301E-2</v>
      </c>
      <c r="U1035" s="36">
        <f t="shared" si="223"/>
        <v>6.9230586276944894E-3</v>
      </c>
      <c r="V1035" s="36">
        <f t="shared" si="224"/>
        <v>6.8338459508226812E-2</v>
      </c>
      <c r="Y1035" s="34"/>
      <c r="Z1035" s="34"/>
    </row>
    <row r="1036" spans="1:26" x14ac:dyDescent="0.2">
      <c r="A1036" s="1">
        <v>1956.08</v>
      </c>
      <c r="B1036" s="58">
        <v>48.49</v>
      </c>
      <c r="C1036" s="4">
        <v>1.82667</v>
      </c>
      <c r="D1036" s="11">
        <v>3.5066700000000002</v>
      </c>
      <c r="E1036" s="11">
        <v>27.3</v>
      </c>
      <c r="F1036" s="4">
        <f t="shared" si="229"/>
        <v>1956.6249999999222</v>
      </c>
      <c r="G1036" s="21">
        <v>3.33</v>
      </c>
      <c r="H1036" s="4">
        <f t="shared" si="225"/>
        <v>560.72379523809536</v>
      </c>
      <c r="I1036" s="4">
        <f t="shared" si="226"/>
        <v>21.123063209890116</v>
      </c>
      <c r="J1036" s="30">
        <f t="shared" si="230"/>
        <v>53175.753150065582</v>
      </c>
      <c r="K1036" s="4">
        <f t="shared" si="227"/>
        <v>40.550078594505507</v>
      </c>
      <c r="L1036" s="30">
        <f t="shared" si="228"/>
        <v>3845.5314146987112</v>
      </c>
      <c r="M1036" s="14">
        <f t="shared" si="219"/>
        <v>18.670937110186426</v>
      </c>
      <c r="N1036" s="6"/>
      <c r="O1036" s="7">
        <f t="shared" si="220"/>
        <v>23.368947299227301</v>
      </c>
      <c r="P1036" s="7"/>
      <c r="Q1036" s="43">
        <f t="shared" si="221"/>
        <v>5.0837793863342425E-2</v>
      </c>
      <c r="R1036" s="21">
        <f t="shared" si="231"/>
        <v>0.99856707120078669</v>
      </c>
      <c r="S1036" s="21">
        <f t="shared" si="232"/>
        <v>10.879724493719941</v>
      </c>
      <c r="T1036" s="36">
        <f t="shared" si="222"/>
        <v>6.8148848085951341E-2</v>
      </c>
      <c r="U1036" s="36">
        <f t="shared" si="223"/>
        <v>6.4164403429456396E-3</v>
      </c>
      <c r="V1036" s="36">
        <f t="shared" si="224"/>
        <v>6.1732407743005702E-2</v>
      </c>
      <c r="Y1036" s="34"/>
      <c r="Z1036" s="34"/>
    </row>
    <row r="1037" spans="1:26" x14ac:dyDescent="0.2">
      <c r="A1037" s="1">
        <v>1956.09</v>
      </c>
      <c r="B1037" s="58">
        <v>46.84</v>
      </c>
      <c r="C1037" s="4">
        <v>1.84</v>
      </c>
      <c r="D1037" s="11">
        <v>3.46</v>
      </c>
      <c r="E1037" s="11">
        <v>27.4</v>
      </c>
      <c r="F1037" s="4">
        <f t="shared" si="229"/>
        <v>1956.7083333332555</v>
      </c>
      <c r="G1037" s="21">
        <v>3.38</v>
      </c>
      <c r="H1037" s="4">
        <f t="shared" si="225"/>
        <v>539.66688905109504</v>
      </c>
      <c r="I1037" s="4">
        <f t="shared" si="226"/>
        <v>21.199553284671541</v>
      </c>
      <c r="J1037" s="30">
        <f t="shared" si="230"/>
        <v>51346.376542214173</v>
      </c>
      <c r="K1037" s="4">
        <f t="shared" si="227"/>
        <v>39.864377372262787</v>
      </c>
      <c r="L1037" s="30">
        <f t="shared" si="228"/>
        <v>3792.879223656299</v>
      </c>
      <c r="M1037" s="14">
        <f t="shared" si="219"/>
        <v>17.836640796312025</v>
      </c>
      <c r="N1037" s="6"/>
      <c r="O1037" s="7">
        <f t="shared" si="220"/>
        <v>22.311473210449879</v>
      </c>
      <c r="P1037" s="7"/>
      <c r="Q1037" s="43">
        <f t="shared" si="221"/>
        <v>5.2204639380191556E-2</v>
      </c>
      <c r="R1037" s="21">
        <f t="shared" si="231"/>
        <v>1.0061893610621129</v>
      </c>
      <c r="S1037" s="21">
        <f t="shared" si="232"/>
        <v>10.824484496803466</v>
      </c>
      <c r="T1037" s="36">
        <f t="shared" si="222"/>
        <v>6.8389173775341705E-2</v>
      </c>
      <c r="U1037" s="36">
        <f t="shared" si="223"/>
        <v>7.676213894525219E-3</v>
      </c>
      <c r="V1037" s="36">
        <f t="shared" si="224"/>
        <v>6.0712959880816486E-2</v>
      </c>
      <c r="Y1037" s="34"/>
      <c r="Z1037" s="34"/>
    </row>
    <row r="1038" spans="1:26" x14ac:dyDescent="0.2">
      <c r="A1038" s="1">
        <v>1956.1</v>
      </c>
      <c r="B1038" s="58">
        <v>46.24</v>
      </c>
      <c r="C1038" s="4">
        <v>1.80667</v>
      </c>
      <c r="D1038" s="11">
        <v>3.44333</v>
      </c>
      <c r="E1038" s="11">
        <v>27.5</v>
      </c>
      <c r="F1038" s="4">
        <f t="shared" si="229"/>
        <v>1956.7916666665888</v>
      </c>
      <c r="G1038" s="21">
        <v>3.34</v>
      </c>
      <c r="H1038" s="4">
        <f t="shared" si="225"/>
        <v>530.81670400000019</v>
      </c>
      <c r="I1038" s="4">
        <f t="shared" si="226"/>
        <v>20.739848932000005</v>
      </c>
      <c r="J1038" s="30">
        <f t="shared" si="230"/>
        <v>50668.769792946092</v>
      </c>
      <c r="K1038" s="4">
        <f t="shared" si="227"/>
        <v>39.528051068000011</v>
      </c>
      <c r="L1038" s="30">
        <f t="shared" si="228"/>
        <v>3773.1248938396425</v>
      </c>
      <c r="M1038" s="14">
        <f t="shared" si="219"/>
        <v>17.418952948636136</v>
      </c>
      <c r="N1038" s="6"/>
      <c r="O1038" s="7">
        <f t="shared" si="220"/>
        <v>21.777269004413132</v>
      </c>
      <c r="P1038" s="7"/>
      <c r="Q1038" s="43">
        <f t="shared" si="221"/>
        <v>5.2325543255801008E-2</v>
      </c>
      <c r="R1038" s="21">
        <f t="shared" si="231"/>
        <v>0.99022472627998948</v>
      </c>
      <c r="S1038" s="21">
        <f t="shared" si="232"/>
        <v>10.851875753703007</v>
      </c>
      <c r="T1038" s="36">
        <f t="shared" si="222"/>
        <v>6.8551558542896851E-2</v>
      </c>
      <c r="U1038" s="36">
        <f t="shared" si="223"/>
        <v>8.563709737462899E-3</v>
      </c>
      <c r="V1038" s="36">
        <f t="shared" si="224"/>
        <v>5.9987848805433952E-2</v>
      </c>
      <c r="Y1038" s="34"/>
      <c r="Z1038" s="34"/>
    </row>
    <row r="1039" spans="1:26" x14ac:dyDescent="0.2">
      <c r="A1039" s="1">
        <v>1956.11</v>
      </c>
      <c r="B1039" s="58">
        <v>45.76</v>
      </c>
      <c r="C1039" s="4">
        <v>1.7733300000000001</v>
      </c>
      <c r="D1039" s="11">
        <v>3.4266700000000001</v>
      </c>
      <c r="E1039" s="11">
        <v>27.5</v>
      </c>
      <c r="F1039" s="4">
        <f t="shared" si="229"/>
        <v>1956.874999999922</v>
      </c>
      <c r="G1039" s="21">
        <v>3.49</v>
      </c>
      <c r="H1039" s="4">
        <f t="shared" si="225"/>
        <v>525.30649600000015</v>
      </c>
      <c r="I1039" s="4">
        <f t="shared" si="226"/>
        <v>20.357119068000006</v>
      </c>
      <c r="J1039" s="30">
        <f t="shared" si="230"/>
        <v>50304.727721740703</v>
      </c>
      <c r="K1039" s="4">
        <f t="shared" si="227"/>
        <v>39.336800932000017</v>
      </c>
      <c r="L1039" s="30">
        <f t="shared" si="228"/>
        <v>3766.9952216402371</v>
      </c>
      <c r="M1039" s="14">
        <f t="shared" si="219"/>
        <v>17.12033973662826</v>
      </c>
      <c r="N1039" s="6"/>
      <c r="O1039" s="7">
        <f t="shared" si="220"/>
        <v>21.392087415372327</v>
      </c>
      <c r="P1039" s="7"/>
      <c r="Q1039" s="43">
        <f t="shared" si="221"/>
        <v>4.9387093462700496E-2</v>
      </c>
      <c r="R1039" s="21">
        <f t="shared" si="231"/>
        <v>0.99457516226368625</v>
      </c>
      <c r="S1039" s="21">
        <f t="shared" si="232"/>
        <v>10.745795697835014</v>
      </c>
      <c r="T1039" s="36">
        <f t="shared" si="222"/>
        <v>7.4874603233678005E-2</v>
      </c>
      <c r="U1039" s="36">
        <f t="shared" si="223"/>
        <v>8.8003928916504659E-3</v>
      </c>
      <c r="V1039" s="36">
        <f t="shared" si="224"/>
        <v>6.607421034202754E-2</v>
      </c>
      <c r="Y1039" s="34"/>
      <c r="Z1039" s="34"/>
    </row>
    <row r="1040" spans="1:26" x14ac:dyDescent="0.2">
      <c r="A1040" s="1">
        <v>1956.12</v>
      </c>
      <c r="B1040" s="58">
        <v>46.44</v>
      </c>
      <c r="C1040" s="4">
        <v>1.74</v>
      </c>
      <c r="D1040" s="11">
        <v>3.41</v>
      </c>
      <c r="E1040" s="11">
        <v>27.6</v>
      </c>
      <c r="F1040" s="4">
        <f t="shared" si="229"/>
        <v>1956.9583333332553</v>
      </c>
      <c r="G1040" s="21">
        <v>3.59</v>
      </c>
      <c r="H1040" s="4">
        <f t="shared" si="225"/>
        <v>531.18105652173927</v>
      </c>
      <c r="I1040" s="4">
        <f t="shared" si="226"/>
        <v>19.902132608695656</v>
      </c>
      <c r="J1040" s="30">
        <f t="shared" si="230"/>
        <v>51026.11441169546</v>
      </c>
      <c r="K1040" s="4">
        <f t="shared" si="227"/>
        <v>39.003604710144941</v>
      </c>
      <c r="L1040" s="30">
        <f t="shared" si="228"/>
        <v>3746.7495724350028</v>
      </c>
      <c r="M1040" s="14">
        <f t="shared" si="219"/>
        <v>17.19752272556093</v>
      </c>
      <c r="N1040" s="6"/>
      <c r="O1040" s="7">
        <f t="shared" si="220"/>
        <v>21.474498795561207</v>
      </c>
      <c r="P1040" s="7"/>
      <c r="Q1040" s="43">
        <f t="shared" si="221"/>
        <v>4.7538713978886961E-2</v>
      </c>
      <c r="R1040" s="21">
        <f t="shared" si="231"/>
        <v>1.0138911587112152</v>
      </c>
      <c r="S1040" s="21">
        <f t="shared" si="232"/>
        <v>10.648778668305569</v>
      </c>
      <c r="T1040" s="36">
        <f t="shared" si="222"/>
        <v>7.4110333432631403E-2</v>
      </c>
      <c r="U1040" s="36">
        <f t="shared" si="223"/>
        <v>1.2651981933879064E-2</v>
      </c>
      <c r="V1040" s="36">
        <f t="shared" si="224"/>
        <v>6.1458351498752339E-2</v>
      </c>
      <c r="Y1040" s="34"/>
      <c r="Z1040" s="34"/>
    </row>
    <row r="1041" spans="1:26" x14ac:dyDescent="0.2">
      <c r="A1041" s="1">
        <v>1957.01</v>
      </c>
      <c r="B1041" s="58">
        <v>45.43</v>
      </c>
      <c r="C1041" s="4">
        <v>1.7366699999999999</v>
      </c>
      <c r="D1041" s="11">
        <v>3.4066700000000001</v>
      </c>
      <c r="E1041" s="11">
        <v>27.6</v>
      </c>
      <c r="F1041" s="4">
        <f t="shared" si="229"/>
        <v>1957.0416666665885</v>
      </c>
      <c r="G1041" s="21">
        <v>3.46</v>
      </c>
      <c r="H1041" s="4">
        <f t="shared" si="225"/>
        <v>519.62866920289866</v>
      </c>
      <c r="I1041" s="4">
        <f t="shared" si="226"/>
        <v>19.864044044565222</v>
      </c>
      <c r="J1041" s="30">
        <f t="shared" si="230"/>
        <v>50075.387695225472</v>
      </c>
      <c r="K1041" s="4">
        <f t="shared" si="227"/>
        <v>38.965516146014501</v>
      </c>
      <c r="L1041" s="30">
        <f t="shared" si="228"/>
        <v>3755.014769969046</v>
      </c>
      <c r="M1041" s="14">
        <f t="shared" si="219"/>
        <v>16.717780078533011</v>
      </c>
      <c r="N1041" s="6"/>
      <c r="O1041" s="7">
        <f t="shared" si="220"/>
        <v>20.86318638875537</v>
      </c>
      <c r="P1041" s="7"/>
      <c r="Q1041" s="43">
        <f t="shared" si="221"/>
        <v>5.0507358501613704E-2</v>
      </c>
      <c r="R1041" s="21">
        <f t="shared" si="231"/>
        <v>1.0130014165196715</v>
      </c>
      <c r="S1041" s="21">
        <f t="shared" si="232"/>
        <v>10.796702542867605</v>
      </c>
      <c r="T1041" s="36">
        <f t="shared" si="222"/>
        <v>8.0497704535241743E-2</v>
      </c>
      <c r="U1041" s="36">
        <f t="shared" si="223"/>
        <v>1.3728833633460891E-2</v>
      </c>
      <c r="V1041" s="36">
        <f t="shared" si="224"/>
        <v>6.6768870901780852E-2</v>
      </c>
      <c r="Y1041" s="34"/>
      <c r="Z1041" s="34"/>
    </row>
    <row r="1042" spans="1:26" x14ac:dyDescent="0.2">
      <c r="A1042" s="1">
        <v>1957.02</v>
      </c>
      <c r="B1042" s="58">
        <v>43.47</v>
      </c>
      <c r="C1042" s="4">
        <v>1.73333</v>
      </c>
      <c r="D1042" s="11">
        <v>3.40333</v>
      </c>
      <c r="E1042" s="11">
        <v>27.7</v>
      </c>
      <c r="F1042" s="4">
        <f t="shared" si="229"/>
        <v>1957.1249999999218</v>
      </c>
      <c r="G1042" s="21">
        <v>3.34</v>
      </c>
      <c r="H1042" s="4">
        <f t="shared" si="225"/>
        <v>495.41519241877268</v>
      </c>
      <c r="I1042" s="4">
        <f t="shared" si="226"/>
        <v>19.754267666787012</v>
      </c>
      <c r="J1042" s="30">
        <f t="shared" si="230"/>
        <v>47900.6314637346</v>
      </c>
      <c r="K1042" s="4">
        <f t="shared" si="227"/>
        <v>38.786781385198573</v>
      </c>
      <c r="L1042" s="30">
        <f t="shared" si="228"/>
        <v>3750.2106298475246</v>
      </c>
      <c r="M1042" s="14">
        <f t="shared" si="219"/>
        <v>15.843733142229741</v>
      </c>
      <c r="N1042" s="6"/>
      <c r="O1042" s="7">
        <f t="shared" si="220"/>
        <v>19.762632437908916</v>
      </c>
      <c r="P1042" s="7"/>
      <c r="Q1042" s="43">
        <f t="shared" si="221"/>
        <v>5.5378120041044282E-2</v>
      </c>
      <c r="R1042" s="21">
        <f t="shared" si="231"/>
        <v>0.99690055018396018</v>
      </c>
      <c r="S1042" s="21">
        <f t="shared" si="232"/>
        <v>10.897590944505174</v>
      </c>
      <c r="T1042" s="36">
        <f t="shared" si="222"/>
        <v>8.9288741946586869E-2</v>
      </c>
      <c r="U1042" s="36">
        <f t="shared" si="223"/>
        <v>1.2770880803941287E-2</v>
      </c>
      <c r="V1042" s="36">
        <f t="shared" si="224"/>
        <v>7.6517861142645582E-2</v>
      </c>
      <c r="Y1042" s="34"/>
      <c r="Z1042" s="34"/>
    </row>
    <row r="1043" spans="1:26" x14ac:dyDescent="0.2">
      <c r="A1043" s="1">
        <v>1957.03</v>
      </c>
      <c r="B1043" s="58">
        <v>44.03</v>
      </c>
      <c r="C1043" s="4">
        <v>1.73</v>
      </c>
      <c r="D1043" s="11">
        <v>3.4</v>
      </c>
      <c r="E1043" s="11">
        <v>27.8</v>
      </c>
      <c r="F1043" s="4">
        <f t="shared" si="229"/>
        <v>1957.208333333255</v>
      </c>
      <c r="G1043" s="21">
        <v>3.41</v>
      </c>
      <c r="H1043" s="4">
        <f t="shared" si="225"/>
        <v>499.99232625899293</v>
      </c>
      <c r="I1043" s="4">
        <f t="shared" si="226"/>
        <v>19.64539460431655</v>
      </c>
      <c r="J1043" s="30">
        <f t="shared" si="230"/>
        <v>48501.473961846867</v>
      </c>
      <c r="K1043" s="4">
        <f t="shared" si="227"/>
        <v>38.60944604316547</v>
      </c>
      <c r="L1043" s="30">
        <f t="shared" si="228"/>
        <v>3745.2875646213788</v>
      </c>
      <c r="M1043" s="14">
        <f t="shared" si="219"/>
        <v>15.900417108869169</v>
      </c>
      <c r="N1043" s="6"/>
      <c r="O1043" s="7">
        <f t="shared" si="220"/>
        <v>19.821836742269994</v>
      </c>
      <c r="P1043" s="7"/>
      <c r="Q1043" s="43">
        <f t="shared" si="221"/>
        <v>5.2933175375417411E-2</v>
      </c>
      <c r="R1043" s="21">
        <f t="shared" si="231"/>
        <v>0.99697822718203999</v>
      </c>
      <c r="S1043" s="21">
        <f t="shared" si="232"/>
        <v>10.824735939162499</v>
      </c>
      <c r="T1043" s="36">
        <f t="shared" si="222"/>
        <v>9.0433685779456985E-2</v>
      </c>
      <c r="U1043" s="36">
        <f t="shared" si="223"/>
        <v>1.4255317601388651E-2</v>
      </c>
      <c r="V1043" s="36">
        <f t="shared" si="224"/>
        <v>7.6178368178068334E-2</v>
      </c>
      <c r="Y1043" s="34"/>
      <c r="Z1043" s="34"/>
    </row>
    <row r="1044" spans="1:26" x14ac:dyDescent="0.2">
      <c r="A1044" s="1">
        <v>1957.04</v>
      </c>
      <c r="B1044" s="58">
        <v>45.05</v>
      </c>
      <c r="C1044" s="4">
        <v>1.73</v>
      </c>
      <c r="D1044" s="11">
        <v>3.4066700000000001</v>
      </c>
      <c r="E1044" s="11">
        <v>27.9</v>
      </c>
      <c r="F1044" s="4">
        <f t="shared" si="229"/>
        <v>1957.2916666665883</v>
      </c>
      <c r="G1044" s="21">
        <v>3.48</v>
      </c>
      <c r="H1044" s="4">
        <f t="shared" si="225"/>
        <v>509.74155734767032</v>
      </c>
      <c r="I1044" s="4">
        <f t="shared" si="226"/>
        <v>19.574981003584234</v>
      </c>
      <c r="J1044" s="30">
        <f t="shared" si="230"/>
        <v>49605.430965639658</v>
      </c>
      <c r="K1044" s="4">
        <f t="shared" si="227"/>
        <v>38.546532101433698</v>
      </c>
      <c r="L1044" s="30">
        <f t="shared" si="228"/>
        <v>3751.1505773077838</v>
      </c>
      <c r="M1044" s="14">
        <f t="shared" si="219"/>
        <v>16.123704360211757</v>
      </c>
      <c r="N1044" s="6"/>
      <c r="O1044" s="7">
        <f t="shared" si="220"/>
        <v>20.086831188745073</v>
      </c>
      <c r="P1044" s="7"/>
      <c r="Q1044" s="43">
        <f t="shared" si="221"/>
        <v>5.173003200934926E-2</v>
      </c>
      <c r="R1044" s="21">
        <f t="shared" si="231"/>
        <v>0.99290488593614312</v>
      </c>
      <c r="S1044" s="21">
        <f t="shared" si="232"/>
        <v>10.753344949399658</v>
      </c>
      <c r="T1044" s="36">
        <f t="shared" si="222"/>
        <v>8.9801084735288361E-2</v>
      </c>
      <c r="U1044" s="36">
        <f t="shared" si="223"/>
        <v>1.4599954608208732E-2</v>
      </c>
      <c r="V1044" s="36">
        <f t="shared" si="224"/>
        <v>7.520113012707963E-2</v>
      </c>
      <c r="Y1044" s="34"/>
      <c r="Z1044" s="34"/>
    </row>
    <row r="1045" spans="1:26" x14ac:dyDescent="0.2">
      <c r="A1045" s="1">
        <v>1957.05</v>
      </c>
      <c r="B1045" s="58">
        <v>46.78</v>
      </c>
      <c r="C1045" s="4">
        <v>1.73</v>
      </c>
      <c r="D1045" s="11">
        <v>3.4133300000000002</v>
      </c>
      <c r="E1045" s="11">
        <v>28</v>
      </c>
      <c r="F1045" s="4">
        <f t="shared" si="229"/>
        <v>1957.3749999999216</v>
      </c>
      <c r="G1045" s="21">
        <v>3.6</v>
      </c>
      <c r="H1045" s="4">
        <f t="shared" si="225"/>
        <v>527.42612214285725</v>
      </c>
      <c r="I1045" s="4">
        <f t="shared" si="226"/>
        <v>19.505070357142863</v>
      </c>
      <c r="J1045" s="30">
        <f t="shared" si="230"/>
        <v>51484.579780147244</v>
      </c>
      <c r="K1045" s="4">
        <f t="shared" si="227"/>
        <v>38.483954798928586</v>
      </c>
      <c r="L1045" s="30">
        <f t="shared" si="228"/>
        <v>3756.6024091699446</v>
      </c>
      <c r="M1045" s="14">
        <f t="shared" si="219"/>
        <v>16.598110789114266</v>
      </c>
      <c r="N1045" s="6"/>
      <c r="O1045" s="7">
        <f t="shared" si="220"/>
        <v>20.661106693401845</v>
      </c>
      <c r="P1045" s="7"/>
      <c r="Q1045" s="43">
        <f t="shared" si="221"/>
        <v>4.912398212751333E-2</v>
      </c>
      <c r="R1045" s="21">
        <f t="shared" si="231"/>
        <v>0.9864967886452165</v>
      </c>
      <c r="S1045" s="21">
        <f t="shared" si="232"/>
        <v>10.638916423485611</v>
      </c>
      <c r="T1045" s="36">
        <f t="shared" si="222"/>
        <v>8.7642080448003368E-2</v>
      </c>
      <c r="U1045" s="36">
        <f t="shared" si="223"/>
        <v>1.3680244472760617E-2</v>
      </c>
      <c r="V1045" s="36">
        <f t="shared" si="224"/>
        <v>7.3961835975242751E-2</v>
      </c>
      <c r="Y1045" s="34"/>
      <c r="Z1045" s="34"/>
    </row>
    <row r="1046" spans="1:26" x14ac:dyDescent="0.2">
      <c r="A1046" s="1">
        <v>1957.06</v>
      </c>
      <c r="B1046" s="58">
        <v>47.55</v>
      </c>
      <c r="C1046" s="4">
        <v>1.73</v>
      </c>
      <c r="D1046" s="11">
        <v>3.42</v>
      </c>
      <c r="E1046" s="11">
        <v>28.1</v>
      </c>
      <c r="F1046" s="4">
        <f t="shared" si="229"/>
        <v>1957.4583333332548</v>
      </c>
      <c r="G1046" s="21">
        <v>3.8</v>
      </c>
      <c r="H1046" s="4">
        <f t="shared" si="225"/>
        <v>534.19971352313178</v>
      </c>
      <c r="I1046" s="4">
        <f t="shared" si="226"/>
        <v>19.435657295373669</v>
      </c>
      <c r="J1046" s="30">
        <f t="shared" si="230"/>
        <v>52303.882948985032</v>
      </c>
      <c r="K1046" s="4">
        <f t="shared" si="227"/>
        <v>38.421935231316738</v>
      </c>
      <c r="L1046" s="30">
        <f t="shared" si="228"/>
        <v>3761.9196568986085</v>
      </c>
      <c r="M1046" s="14">
        <f t="shared" si="219"/>
        <v>16.729918872472869</v>
      </c>
      <c r="N1046" s="6"/>
      <c r="O1046" s="7">
        <f t="shared" si="220"/>
        <v>20.806763725120597</v>
      </c>
      <c r="P1046" s="7"/>
      <c r="Q1046" s="43">
        <f t="shared" si="221"/>
        <v>4.6547779954751477E-2</v>
      </c>
      <c r="R1046" s="21">
        <f t="shared" si="231"/>
        <v>0.9925044995420178</v>
      </c>
      <c r="S1046" s="21">
        <f t="shared" si="232"/>
        <v>10.457907217798413</v>
      </c>
      <c r="T1046" s="36">
        <f t="shared" si="222"/>
        <v>8.4518127021191214E-2</v>
      </c>
      <c r="U1046" s="36">
        <f t="shared" si="223"/>
        <v>1.4176390525993954E-2</v>
      </c>
      <c r="V1046" s="36">
        <f t="shared" si="224"/>
        <v>7.034173649519726E-2</v>
      </c>
      <c r="Y1046" s="34"/>
      <c r="Z1046" s="34"/>
    </row>
    <row r="1047" spans="1:26" x14ac:dyDescent="0.2">
      <c r="A1047" s="1">
        <v>1957.07</v>
      </c>
      <c r="B1047" s="58">
        <v>48.51</v>
      </c>
      <c r="C1047" s="4">
        <v>1.74</v>
      </c>
      <c r="D1047" s="11">
        <v>3.4366699999999999</v>
      </c>
      <c r="E1047" s="11">
        <v>28.3</v>
      </c>
      <c r="F1047" s="4">
        <f t="shared" si="229"/>
        <v>1957.5416666665881</v>
      </c>
      <c r="G1047" s="21">
        <v>3.93</v>
      </c>
      <c r="H1047" s="4">
        <f t="shared" si="225"/>
        <v>541.13333533568914</v>
      </c>
      <c r="I1047" s="4">
        <f t="shared" si="226"/>
        <v>19.409853710247354</v>
      </c>
      <c r="J1047" s="30">
        <f t="shared" si="230"/>
        <v>53141.128318867297</v>
      </c>
      <c r="K1047" s="4">
        <f t="shared" si="227"/>
        <v>38.336357442756189</v>
      </c>
      <c r="L1047" s="30">
        <f t="shared" si="228"/>
        <v>3764.7602857060742</v>
      </c>
      <c r="M1047" s="14">
        <f t="shared" si="219"/>
        <v>16.868882383979798</v>
      </c>
      <c r="N1047" s="6"/>
      <c r="O1047" s="7">
        <f t="shared" si="220"/>
        <v>20.95976028568602</v>
      </c>
      <c r="P1047" s="7"/>
      <c r="Q1047" s="43">
        <f t="shared" si="221"/>
        <v>4.455478603235058E-2</v>
      </c>
      <c r="R1047" s="21">
        <f t="shared" si="231"/>
        <v>1.0032749999999999</v>
      </c>
      <c r="S1047" s="21">
        <f t="shared" si="232"/>
        <v>10.306166471440498</v>
      </c>
      <c r="T1047" s="36">
        <f t="shared" si="222"/>
        <v>8.4610876360743825E-2</v>
      </c>
      <c r="U1047" s="36">
        <f t="shared" si="223"/>
        <v>1.4676440623892395E-2</v>
      </c>
      <c r="V1047" s="36">
        <f t="shared" si="224"/>
        <v>6.993443573685143E-2</v>
      </c>
      <c r="Y1047" s="34"/>
      <c r="Z1047" s="34"/>
    </row>
    <row r="1048" spans="1:26" x14ac:dyDescent="0.2">
      <c r="A1048" s="1">
        <v>1957.08</v>
      </c>
      <c r="B1048" s="58">
        <v>45.84</v>
      </c>
      <c r="C1048" s="4">
        <v>1.75</v>
      </c>
      <c r="D1048" s="11">
        <v>3.4533299999999998</v>
      </c>
      <c r="E1048" s="11">
        <v>28.3</v>
      </c>
      <c r="F1048" s="4">
        <f t="shared" si="229"/>
        <v>1957.6249999999213</v>
      </c>
      <c r="G1048" s="21">
        <v>3.93</v>
      </c>
      <c r="H1048" s="4">
        <f t="shared" si="225"/>
        <v>511.34924946996483</v>
      </c>
      <c r="I1048" s="4">
        <f t="shared" si="226"/>
        <v>19.521404593639577</v>
      </c>
      <c r="J1048" s="30">
        <f t="shared" si="230"/>
        <v>50375.98577647315</v>
      </c>
      <c r="K1048" s="4">
        <f t="shared" si="227"/>
        <v>38.522201214487637</v>
      </c>
      <c r="L1048" s="30">
        <f t="shared" si="228"/>
        <v>3795.0458761227746</v>
      </c>
      <c r="M1048" s="14">
        <f t="shared" si="219"/>
        <v>15.868942729452245</v>
      </c>
      <c r="N1048" s="6"/>
      <c r="O1048" s="7">
        <f t="shared" si="220"/>
        <v>19.702677805273037</v>
      </c>
      <c r="P1048" s="7"/>
      <c r="Q1048" s="43">
        <f t="shared" si="221"/>
        <v>4.6915841253376139E-2</v>
      </c>
      <c r="R1048" s="21">
        <f t="shared" si="231"/>
        <v>1.0040955493531014</v>
      </c>
      <c r="S1048" s="21">
        <f t="shared" si="232"/>
        <v>10.339919166634465</v>
      </c>
      <c r="T1048" s="36">
        <f t="shared" si="222"/>
        <v>9.2098737773285366E-2</v>
      </c>
      <c r="U1048" s="36">
        <f t="shared" si="223"/>
        <v>1.3538612374128123E-2</v>
      </c>
      <c r="V1048" s="36">
        <f t="shared" si="224"/>
        <v>7.8560125399157243E-2</v>
      </c>
      <c r="Y1048" s="34"/>
      <c r="Z1048" s="34"/>
    </row>
    <row r="1049" spans="1:26" x14ac:dyDescent="0.2">
      <c r="A1049" s="1">
        <v>1957.09</v>
      </c>
      <c r="B1049" s="58">
        <v>43.98</v>
      </c>
      <c r="C1049" s="4">
        <v>1.76</v>
      </c>
      <c r="D1049" s="11">
        <v>3.47</v>
      </c>
      <c r="E1049" s="11">
        <v>28.3</v>
      </c>
      <c r="F1049" s="4">
        <f t="shared" si="229"/>
        <v>1957.7083333332546</v>
      </c>
      <c r="G1049" s="21">
        <v>3.92</v>
      </c>
      <c r="H1049" s="4">
        <f t="shared" si="225"/>
        <v>490.60078515901068</v>
      </c>
      <c r="I1049" s="4">
        <f t="shared" si="226"/>
        <v>19.632955477031807</v>
      </c>
      <c r="J1049" s="30">
        <f t="shared" si="230"/>
        <v>48493.113707748067</v>
      </c>
      <c r="K1049" s="4">
        <f t="shared" si="227"/>
        <v>38.708156537102482</v>
      </c>
      <c r="L1049" s="30">
        <f t="shared" si="228"/>
        <v>3826.0824139582946</v>
      </c>
      <c r="M1049" s="14">
        <f t="shared" si="219"/>
        <v>15.157274488962216</v>
      </c>
      <c r="N1049" s="6"/>
      <c r="O1049" s="7">
        <f t="shared" si="220"/>
        <v>18.807961927666813</v>
      </c>
      <c r="P1049" s="7"/>
      <c r="Q1049" s="43">
        <f t="shared" si="221"/>
        <v>4.772818123155334E-2</v>
      </c>
      <c r="R1049" s="21">
        <f t="shared" si="231"/>
        <v>0.99917347379769827</v>
      </c>
      <c r="S1049" s="21">
        <f t="shared" si="232"/>
        <v>10.382266815888494</v>
      </c>
      <c r="T1049" s="36">
        <f t="shared" si="222"/>
        <v>9.7739940487744814E-2</v>
      </c>
      <c r="U1049" s="36">
        <f t="shared" si="223"/>
        <v>1.3111808465150254E-2</v>
      </c>
      <c r="V1049" s="36">
        <f t="shared" si="224"/>
        <v>8.462813202259456E-2</v>
      </c>
      <c r="Y1049" s="34"/>
      <c r="Z1049" s="34"/>
    </row>
    <row r="1050" spans="1:26" x14ac:dyDescent="0.2">
      <c r="A1050" s="1">
        <v>1957.1</v>
      </c>
      <c r="B1050" s="58">
        <v>41.24</v>
      </c>
      <c r="C1050" s="4">
        <v>1.77</v>
      </c>
      <c r="D1050" s="11">
        <v>3.4366699999999999</v>
      </c>
      <c r="E1050" s="11">
        <v>28.3</v>
      </c>
      <c r="F1050" s="4">
        <f t="shared" si="229"/>
        <v>1957.7916666665878</v>
      </c>
      <c r="G1050" s="21">
        <v>3.97</v>
      </c>
      <c r="H1050" s="4">
        <f t="shared" si="225"/>
        <v>460.03584310954079</v>
      </c>
      <c r="I1050" s="4">
        <f t="shared" si="226"/>
        <v>19.744506360424033</v>
      </c>
      <c r="J1050" s="30">
        <f t="shared" si="230"/>
        <v>45634.578071382974</v>
      </c>
      <c r="K1050" s="4">
        <f t="shared" si="227"/>
        <v>38.336357442756189</v>
      </c>
      <c r="L1050" s="30">
        <f t="shared" si="228"/>
        <v>3802.8851944854437</v>
      </c>
      <c r="M1050" s="14">
        <f t="shared" si="219"/>
        <v>14.149451489483539</v>
      </c>
      <c r="N1050" s="6"/>
      <c r="O1050" s="7">
        <f t="shared" si="220"/>
        <v>17.551467653382652</v>
      </c>
      <c r="P1050" s="7"/>
      <c r="Q1050" s="43">
        <f t="shared" si="221"/>
        <v>5.1927377075817363E-2</v>
      </c>
      <c r="R1050" s="21">
        <f t="shared" si="231"/>
        <v>1.0240147011474796</v>
      </c>
      <c r="S1050" s="21">
        <f t="shared" si="232"/>
        <v>10.373685600325873</v>
      </c>
      <c r="T1050" s="36">
        <f t="shared" si="222"/>
        <v>0.10420902641504814</v>
      </c>
      <c r="U1050" s="36">
        <f t="shared" si="223"/>
        <v>1.1945438210442916E-2</v>
      </c>
      <c r="V1050" s="36">
        <f t="shared" si="224"/>
        <v>9.2263588204605229E-2</v>
      </c>
      <c r="Y1050" s="34"/>
      <c r="Z1050" s="34"/>
    </row>
    <row r="1051" spans="1:26" x14ac:dyDescent="0.2">
      <c r="A1051" s="1">
        <v>1957.11</v>
      </c>
      <c r="B1051" s="58">
        <v>40.35</v>
      </c>
      <c r="C1051" s="4">
        <v>1.78</v>
      </c>
      <c r="D1051" s="11">
        <v>3.40333</v>
      </c>
      <c r="E1051" s="11">
        <v>28.4</v>
      </c>
      <c r="F1051" s="4">
        <f t="shared" si="229"/>
        <v>1957.8749999999211</v>
      </c>
      <c r="G1051" s="21">
        <v>3.72</v>
      </c>
      <c r="H1051" s="4">
        <f t="shared" si="225"/>
        <v>448.52292781690153</v>
      </c>
      <c r="I1051" s="4">
        <f t="shared" si="226"/>
        <v>19.786141549295781</v>
      </c>
      <c r="J1051" s="30">
        <f t="shared" si="230"/>
        <v>44656.083272072123</v>
      </c>
      <c r="K1051" s="4">
        <f t="shared" si="227"/>
        <v>37.830769167957762</v>
      </c>
      <c r="L1051" s="30">
        <f t="shared" si="228"/>
        <v>3766.5275807271678</v>
      </c>
      <c r="M1051" s="14">
        <f t="shared" si="219"/>
        <v>13.736242235298484</v>
      </c>
      <c r="N1051" s="6"/>
      <c r="O1051" s="7">
        <f t="shared" si="220"/>
        <v>17.035278552833901</v>
      </c>
      <c r="P1051" s="7"/>
      <c r="Q1051" s="43">
        <f t="shared" si="221"/>
        <v>5.6470571137262192E-2</v>
      </c>
      <c r="R1051" s="21">
        <f t="shared" si="231"/>
        <v>1.0463665008075973</v>
      </c>
      <c r="S1051" s="21">
        <f t="shared" si="232"/>
        <v>10.585402311365558</v>
      </c>
      <c r="T1051" s="36">
        <f t="shared" si="222"/>
        <v>0.10304707187797058</v>
      </c>
      <c r="U1051" s="36">
        <f t="shared" si="223"/>
        <v>7.9967769609405881E-3</v>
      </c>
      <c r="V1051" s="36">
        <f t="shared" si="224"/>
        <v>9.5050294917029987E-2</v>
      </c>
      <c r="Y1051" s="34"/>
      <c r="Z1051" s="34"/>
    </row>
    <row r="1052" spans="1:26" x14ac:dyDescent="0.2">
      <c r="A1052" s="1">
        <v>1957.12</v>
      </c>
      <c r="B1052" s="58">
        <v>40.33</v>
      </c>
      <c r="C1052" s="4">
        <v>1.79</v>
      </c>
      <c r="D1052" s="11">
        <v>3.37</v>
      </c>
      <c r="E1052" s="11">
        <v>28.4</v>
      </c>
      <c r="F1052" s="4">
        <f t="shared" si="229"/>
        <v>1957.9583333332544</v>
      </c>
      <c r="G1052" s="21">
        <v>3.21</v>
      </c>
      <c r="H1052" s="4">
        <f t="shared" si="225"/>
        <v>448.30061161971844</v>
      </c>
      <c r="I1052" s="4">
        <f t="shared" si="226"/>
        <v>19.89729964788733</v>
      </c>
      <c r="J1052" s="30">
        <f t="shared" si="230"/>
        <v>44799.034385396597</v>
      </c>
      <c r="K1052" s="4">
        <f t="shared" si="227"/>
        <v>37.460279225352124</v>
      </c>
      <c r="L1052" s="30">
        <f t="shared" si="228"/>
        <v>3743.4353056976579</v>
      </c>
      <c r="M1052" s="14">
        <f t="shared" si="219"/>
        <v>13.673246057951385</v>
      </c>
      <c r="N1052" s="6"/>
      <c r="O1052" s="7">
        <f t="shared" si="220"/>
        <v>16.954577613038243</v>
      </c>
      <c r="P1052" s="7"/>
      <c r="Q1052" s="43">
        <f t="shared" si="221"/>
        <v>6.0589559090497479E-2</v>
      </c>
      <c r="R1052" s="21">
        <f t="shared" si="231"/>
        <v>1.0129133037439282</v>
      </c>
      <c r="S1052" s="21">
        <f t="shared" si="232"/>
        <v>11.07621037618423</v>
      </c>
      <c r="T1052" s="36">
        <f t="shared" si="222"/>
        <v>0.10575204998778087</v>
      </c>
      <c r="U1052" s="36">
        <f t="shared" si="223"/>
        <v>3.9987577345161895E-3</v>
      </c>
      <c r="V1052" s="36">
        <f t="shared" si="224"/>
        <v>0.10175329225326468</v>
      </c>
      <c r="Y1052" s="34"/>
      <c r="Z1052" s="34"/>
    </row>
    <row r="1053" spans="1:26" x14ac:dyDescent="0.2">
      <c r="A1053" s="1">
        <v>1958.01</v>
      </c>
      <c r="B1053" s="58">
        <v>41.12</v>
      </c>
      <c r="C1053" s="4">
        <v>1.7833300000000001</v>
      </c>
      <c r="D1053" s="11">
        <v>3.2933300000000001</v>
      </c>
      <c r="E1053" s="11">
        <v>28.6</v>
      </c>
      <c r="F1053" s="4">
        <f t="shared" si="229"/>
        <v>1958.0416666665876</v>
      </c>
      <c r="G1053" s="21">
        <v>3.09</v>
      </c>
      <c r="H1053" s="4">
        <f t="shared" si="225"/>
        <v>453.88572307692311</v>
      </c>
      <c r="I1053" s="4">
        <f t="shared" si="226"/>
        <v>19.684533719230775</v>
      </c>
      <c r="J1053" s="30">
        <f t="shared" si="230"/>
        <v>45521.083237751329</v>
      </c>
      <c r="K1053" s="4">
        <f t="shared" si="227"/>
        <v>36.352029873076937</v>
      </c>
      <c r="L1053" s="30">
        <f t="shared" si="228"/>
        <v>3645.8158817943486</v>
      </c>
      <c r="M1053" s="14">
        <f t="shared" si="219"/>
        <v>13.78843155230763</v>
      </c>
      <c r="N1053" s="6"/>
      <c r="O1053" s="7">
        <f t="shared" si="220"/>
        <v>17.094108854212227</v>
      </c>
      <c r="P1053" s="7"/>
      <c r="Q1053" s="43">
        <f t="shared" si="221"/>
        <v>6.0595434959735614E-2</v>
      </c>
      <c r="R1053" s="21">
        <f t="shared" si="231"/>
        <v>1.0059942405838802</v>
      </c>
      <c r="S1053" s="21">
        <f t="shared" si="232"/>
        <v>11.140784615417505</v>
      </c>
      <c r="T1053" s="36">
        <f t="shared" si="222"/>
        <v>0.10331792901632153</v>
      </c>
      <c r="U1053" s="36">
        <f t="shared" si="223"/>
        <v>4.5866594938437366E-3</v>
      </c>
      <c r="V1053" s="36">
        <f t="shared" si="224"/>
        <v>9.8731269522477794E-2</v>
      </c>
      <c r="Y1053" s="34"/>
      <c r="Z1053" s="34"/>
    </row>
    <row r="1054" spans="1:26" x14ac:dyDescent="0.2">
      <c r="A1054" s="1">
        <v>1958.02</v>
      </c>
      <c r="B1054" s="58">
        <v>41.26</v>
      </c>
      <c r="C1054" s="4">
        <v>1.77667</v>
      </c>
      <c r="D1054" s="11">
        <v>3.2166700000000001</v>
      </c>
      <c r="E1054" s="11">
        <v>28.6</v>
      </c>
      <c r="F1054" s="4">
        <f t="shared" si="229"/>
        <v>1958.1249999999209</v>
      </c>
      <c r="G1054" s="21">
        <v>3.05</v>
      </c>
      <c r="H1054" s="4">
        <f t="shared" si="225"/>
        <v>455.43105384615393</v>
      </c>
      <c r="I1054" s="4">
        <f t="shared" si="226"/>
        <v>19.611020126923083</v>
      </c>
      <c r="J1054" s="30">
        <f t="shared" si="230"/>
        <v>45839.969754441176</v>
      </c>
      <c r="K1054" s="4">
        <f t="shared" si="227"/>
        <v>35.505850896153852</v>
      </c>
      <c r="L1054" s="30">
        <f t="shared" si="228"/>
        <v>3573.728926563701</v>
      </c>
      <c r="M1054" s="14">
        <f t="shared" si="219"/>
        <v>13.784906390337678</v>
      </c>
      <c r="N1054" s="6"/>
      <c r="O1054" s="7">
        <f t="shared" si="220"/>
        <v>17.087281988811387</v>
      </c>
      <c r="P1054" s="7"/>
      <c r="Q1054" s="43">
        <f t="shared" si="221"/>
        <v>6.1877887208465876E-2</v>
      </c>
      <c r="R1054" s="21">
        <f t="shared" si="231"/>
        <v>1.008545231626615</v>
      </c>
      <c r="S1054" s="21">
        <f t="shared" si="232"/>
        <v>11.207565158695507</v>
      </c>
      <c r="T1054" s="36">
        <f t="shared" si="222"/>
        <v>9.7441652837697346E-2</v>
      </c>
      <c r="U1054" s="36">
        <f t="shared" si="223"/>
        <v>3.9256673672112274E-3</v>
      </c>
      <c r="V1054" s="36">
        <f t="shared" si="224"/>
        <v>9.3515985470486118E-2</v>
      </c>
      <c r="Y1054" s="34"/>
      <c r="Z1054" s="34"/>
    </row>
    <row r="1055" spans="1:26" x14ac:dyDescent="0.2">
      <c r="A1055" s="1">
        <v>1958.03</v>
      </c>
      <c r="B1055" s="58">
        <v>42.11</v>
      </c>
      <c r="C1055" s="4">
        <v>1.77</v>
      </c>
      <c r="D1055" s="11">
        <v>3.14</v>
      </c>
      <c r="E1055" s="11">
        <v>28.8</v>
      </c>
      <c r="F1055" s="4">
        <f t="shared" si="229"/>
        <v>1958.2083333332541</v>
      </c>
      <c r="G1055" s="21">
        <v>2.98</v>
      </c>
      <c r="H1055" s="4">
        <f t="shared" si="225"/>
        <v>461.58554826388894</v>
      </c>
      <c r="I1055" s="4">
        <f t="shared" si="226"/>
        <v>19.401719791666672</v>
      </c>
      <c r="J1055" s="30">
        <f t="shared" si="230"/>
        <v>46622.165776555281</v>
      </c>
      <c r="K1055" s="4">
        <f t="shared" si="227"/>
        <v>34.418870138888899</v>
      </c>
      <c r="L1055" s="30">
        <f t="shared" si="228"/>
        <v>3476.4569113840798</v>
      </c>
      <c r="M1055" s="14">
        <f t="shared" si="219"/>
        <v>13.925589923892936</v>
      </c>
      <c r="N1055" s="6"/>
      <c r="O1055" s="7">
        <f t="shared" si="220"/>
        <v>17.258155337067219</v>
      </c>
      <c r="P1055" s="7"/>
      <c r="Q1055" s="43">
        <f t="shared" si="221"/>
        <v>6.2991250077044675E-2</v>
      </c>
      <c r="R1055" s="21">
        <f t="shared" si="231"/>
        <v>1.011100680921623</v>
      </c>
      <c r="S1055" s="21">
        <f t="shared" si="232"/>
        <v>11.224841007287587</v>
      </c>
      <c r="T1055" s="36">
        <f t="shared" si="222"/>
        <v>9.3547701103946057E-2</v>
      </c>
      <c r="U1055" s="36">
        <f t="shared" si="223"/>
        <v>2.5759344731348666E-3</v>
      </c>
      <c r="V1055" s="36">
        <f t="shared" si="224"/>
        <v>9.0971766630811191E-2</v>
      </c>
      <c r="Y1055" s="34"/>
      <c r="Z1055" s="34"/>
    </row>
    <row r="1056" spans="1:26" x14ac:dyDescent="0.2">
      <c r="A1056" s="1">
        <v>1958.04</v>
      </c>
      <c r="B1056" s="58">
        <v>42.34</v>
      </c>
      <c r="C1056" s="4">
        <v>1.75667</v>
      </c>
      <c r="D1056" s="11">
        <v>3.07</v>
      </c>
      <c r="E1056" s="11">
        <v>28.9</v>
      </c>
      <c r="F1056" s="4">
        <f t="shared" si="229"/>
        <v>1958.2916666665874</v>
      </c>
      <c r="G1056" s="21">
        <v>2.88</v>
      </c>
      <c r="H1056" s="4">
        <f t="shared" si="225"/>
        <v>462.50077024221474</v>
      </c>
      <c r="I1056" s="4">
        <f t="shared" si="226"/>
        <v>19.188975627335644</v>
      </c>
      <c r="J1056" s="30">
        <f t="shared" si="230"/>
        <v>46876.121440465773</v>
      </c>
      <c r="K1056" s="4">
        <f t="shared" si="227"/>
        <v>33.535129065743952</v>
      </c>
      <c r="L1056" s="30">
        <f t="shared" si="228"/>
        <v>3398.9063018948959</v>
      </c>
      <c r="M1056" s="14">
        <f t="shared" si="219"/>
        <v>13.913501765262779</v>
      </c>
      <c r="N1056" s="6"/>
      <c r="O1056" s="7">
        <f t="shared" si="220"/>
        <v>17.23966539024109</v>
      </c>
      <c r="P1056" s="7"/>
      <c r="Q1056" s="43">
        <f t="shared" si="221"/>
        <v>6.2677942573584638E-2</v>
      </c>
      <c r="R1056" s="21">
        <f t="shared" si="231"/>
        <v>0.9989596059826652</v>
      </c>
      <c r="S1056" s="21">
        <f t="shared" si="232"/>
        <v>11.310172951844866</v>
      </c>
      <c r="T1056" s="36">
        <f t="shared" si="222"/>
        <v>0.10073307025650835</v>
      </c>
      <c r="U1056" s="36">
        <f t="shared" si="223"/>
        <v>2.7569435246890261E-3</v>
      </c>
      <c r="V1056" s="36">
        <f t="shared" si="224"/>
        <v>9.7976126731819324E-2</v>
      </c>
      <c r="Y1056" s="34"/>
      <c r="Z1056" s="34"/>
    </row>
    <row r="1057" spans="1:26" x14ac:dyDescent="0.2">
      <c r="A1057" s="1">
        <v>1958.05</v>
      </c>
      <c r="B1057" s="58">
        <v>43.7</v>
      </c>
      <c r="C1057" s="4">
        <v>1.74333</v>
      </c>
      <c r="D1057" s="11">
        <v>3</v>
      </c>
      <c r="E1057" s="11">
        <v>28.9</v>
      </c>
      <c r="F1057" s="4">
        <f t="shared" si="229"/>
        <v>1958.3749999999206</v>
      </c>
      <c r="G1057" s="21">
        <v>2.92</v>
      </c>
      <c r="H1057" s="4">
        <f t="shared" si="225"/>
        <v>477.35672318339118</v>
      </c>
      <c r="I1057" s="4">
        <f t="shared" si="226"/>
        <v>19.043256206574402</v>
      </c>
      <c r="J1057" s="30">
        <f t="shared" si="230"/>
        <v>48542.667753446418</v>
      </c>
      <c r="K1057" s="4">
        <f t="shared" si="227"/>
        <v>32.770484429065753</v>
      </c>
      <c r="L1057" s="30">
        <f t="shared" si="228"/>
        <v>3332.4485871931179</v>
      </c>
      <c r="M1057" s="14">
        <f t="shared" si="219"/>
        <v>14.323824968409228</v>
      </c>
      <c r="N1057" s="6"/>
      <c r="O1057" s="7">
        <f t="shared" si="220"/>
        <v>17.742987045801211</v>
      </c>
      <c r="P1057" s="7"/>
      <c r="Q1057" s="43">
        <f t="shared" si="221"/>
        <v>5.9791646042329588E-2</v>
      </c>
      <c r="R1057" s="21">
        <f t="shared" si="231"/>
        <v>0.99814303734021625</v>
      </c>
      <c r="S1057" s="21">
        <f t="shared" si="232"/>
        <v>11.298405915570745</v>
      </c>
      <c r="T1057" s="36">
        <f t="shared" si="222"/>
        <v>9.9350221841863151E-2</v>
      </c>
      <c r="U1057" s="36">
        <f t="shared" si="223"/>
        <v>1.3039334764610722E-3</v>
      </c>
      <c r="V1057" s="36">
        <f t="shared" si="224"/>
        <v>9.8046288365402079E-2</v>
      </c>
      <c r="Y1057" s="34"/>
      <c r="Z1057" s="34"/>
    </row>
    <row r="1058" spans="1:26" x14ac:dyDescent="0.2">
      <c r="A1058" s="1">
        <v>1958.06</v>
      </c>
      <c r="B1058" s="58">
        <v>44.75</v>
      </c>
      <c r="C1058" s="4">
        <v>1.73</v>
      </c>
      <c r="D1058" s="11">
        <v>2.93</v>
      </c>
      <c r="E1058" s="11">
        <v>28.9</v>
      </c>
      <c r="F1058" s="4">
        <f t="shared" si="229"/>
        <v>1958.4583333332539</v>
      </c>
      <c r="G1058" s="21">
        <v>2.97</v>
      </c>
      <c r="H1058" s="4">
        <f t="shared" si="225"/>
        <v>488.82639273356415</v>
      </c>
      <c r="I1058" s="4">
        <f t="shared" si="226"/>
        <v>18.89764602076125</v>
      </c>
      <c r="J1058" s="30">
        <f t="shared" si="230"/>
        <v>49869.167427181899</v>
      </c>
      <c r="K1058" s="4">
        <f t="shared" si="227"/>
        <v>32.005839792387555</v>
      </c>
      <c r="L1058" s="30">
        <f t="shared" si="228"/>
        <v>3265.1767723272173</v>
      </c>
      <c r="M1058" s="14">
        <f t="shared" si="219"/>
        <v>14.635555551956264</v>
      </c>
      <c r="N1058" s="6"/>
      <c r="O1058" s="7">
        <f t="shared" si="220"/>
        <v>18.1224510082622</v>
      </c>
      <c r="P1058" s="7"/>
      <c r="Q1058" s="43">
        <f t="shared" si="221"/>
        <v>5.6955679230707462E-2</v>
      </c>
      <c r="R1058" s="21">
        <f t="shared" si="231"/>
        <v>0.98295343369059929</v>
      </c>
      <c r="S1058" s="21">
        <f t="shared" si="232"/>
        <v>11.27742519767045</v>
      </c>
      <c r="T1058" s="36">
        <f t="shared" si="222"/>
        <v>9.8938453060531728E-2</v>
      </c>
      <c r="U1058" s="36">
        <f t="shared" si="223"/>
        <v>2.5234838060506082E-3</v>
      </c>
      <c r="V1058" s="36">
        <f t="shared" si="224"/>
        <v>9.641496925448112E-2</v>
      </c>
      <c r="Y1058" s="34"/>
      <c r="Z1058" s="34"/>
    </row>
    <row r="1059" spans="1:26" x14ac:dyDescent="0.2">
      <c r="A1059" s="1">
        <v>1958.07</v>
      </c>
      <c r="B1059" s="58">
        <v>45.98</v>
      </c>
      <c r="C1059" s="4">
        <v>1.73</v>
      </c>
      <c r="D1059" s="11">
        <v>2.9133300000000002</v>
      </c>
      <c r="E1059" s="11">
        <v>29</v>
      </c>
      <c r="F1059" s="4">
        <f t="shared" si="229"/>
        <v>1958.5416666665872</v>
      </c>
      <c r="G1059" s="21">
        <v>3.2</v>
      </c>
      <c r="H1059" s="4">
        <f t="shared" si="225"/>
        <v>500.5303524137932</v>
      </c>
      <c r="I1059" s="4">
        <f t="shared" si="226"/>
        <v>18.832481724137935</v>
      </c>
      <c r="J1059" s="30">
        <f t="shared" si="230"/>
        <v>51223.288406275547</v>
      </c>
      <c r="K1059" s="4">
        <f t="shared" si="227"/>
        <v>31.714008081724149</v>
      </c>
      <c r="L1059" s="30">
        <f t="shared" si="228"/>
        <v>3245.5489954905343</v>
      </c>
      <c r="M1059" s="14">
        <f t="shared" si="219"/>
        <v>14.957457101901129</v>
      </c>
      <c r="N1059" s="6"/>
      <c r="O1059" s="7">
        <f t="shared" si="220"/>
        <v>18.513137401048009</v>
      </c>
      <c r="P1059" s="7"/>
      <c r="Q1059" s="43">
        <f t="shared" si="221"/>
        <v>5.2277564534641455E-2</v>
      </c>
      <c r="R1059" s="21">
        <f t="shared" si="231"/>
        <v>0.97426729630230513</v>
      </c>
      <c r="S1059" s="21">
        <f t="shared" si="232"/>
        <v>11.046959049441679</v>
      </c>
      <c r="T1059" s="36">
        <f t="shared" si="222"/>
        <v>9.5423269679408174E-2</v>
      </c>
      <c r="U1059" s="36">
        <f t="shared" si="223"/>
        <v>6.1617487561467232E-3</v>
      </c>
      <c r="V1059" s="36">
        <f t="shared" si="224"/>
        <v>8.926152092326145E-2</v>
      </c>
      <c r="Y1059" s="34"/>
      <c r="Z1059" s="34"/>
    </row>
    <row r="1060" spans="1:26" x14ac:dyDescent="0.2">
      <c r="A1060" s="1">
        <v>1958.08</v>
      </c>
      <c r="B1060" s="58">
        <v>47.7</v>
      </c>
      <c r="C1060" s="4">
        <v>1.73</v>
      </c>
      <c r="D1060" s="11">
        <v>2.8966699999999999</v>
      </c>
      <c r="E1060" s="11">
        <v>28.9</v>
      </c>
      <c r="F1060" s="4">
        <f t="shared" si="229"/>
        <v>1958.6249999999204</v>
      </c>
      <c r="G1060" s="21">
        <v>3.54</v>
      </c>
      <c r="H1060" s="4">
        <f t="shared" si="225"/>
        <v>521.05070242214549</v>
      </c>
      <c r="I1060" s="4">
        <f t="shared" si="226"/>
        <v>18.89764602076125</v>
      </c>
      <c r="J1060" s="30">
        <f t="shared" si="230"/>
        <v>53484.46284303908</v>
      </c>
      <c r="K1060" s="4">
        <f t="shared" si="227"/>
        <v>31.641759710380629</v>
      </c>
      <c r="L1060" s="30">
        <f t="shared" si="228"/>
        <v>3247.9421170554715</v>
      </c>
      <c r="M1060" s="14">
        <f t="shared" si="219"/>
        <v>15.544566891165918</v>
      </c>
      <c r="N1060" s="6"/>
      <c r="O1060" s="7">
        <f t="shared" si="220"/>
        <v>19.229233309769267</v>
      </c>
      <c r="P1060" s="7"/>
      <c r="Q1060" s="43">
        <f t="shared" si="221"/>
        <v>4.5585163707002926E-2</v>
      </c>
      <c r="R1060" s="21">
        <f t="shared" si="231"/>
        <v>0.98476247609558587</v>
      </c>
      <c r="S1060" s="21">
        <f t="shared" si="232"/>
        <v>10.79993207053263</v>
      </c>
      <c r="T1060" s="36">
        <f t="shared" si="222"/>
        <v>8.826347738860707E-2</v>
      </c>
      <c r="U1060" s="36">
        <f t="shared" si="223"/>
        <v>9.225849402572539E-3</v>
      </c>
      <c r="V1060" s="36">
        <f t="shared" si="224"/>
        <v>7.9037627986034531E-2</v>
      </c>
      <c r="Y1060" s="34"/>
      <c r="Z1060" s="34"/>
    </row>
    <row r="1061" spans="1:26" x14ac:dyDescent="0.2">
      <c r="A1061" s="1">
        <v>1958.09</v>
      </c>
      <c r="B1061" s="58">
        <v>48.96</v>
      </c>
      <c r="C1061" s="4">
        <v>1.73</v>
      </c>
      <c r="D1061" s="11">
        <v>2.88</v>
      </c>
      <c r="E1061" s="11">
        <v>28.9</v>
      </c>
      <c r="F1061" s="4">
        <f t="shared" si="229"/>
        <v>1958.7083333332537</v>
      </c>
      <c r="G1061" s="21">
        <v>3.76</v>
      </c>
      <c r="H1061" s="4">
        <f t="shared" si="225"/>
        <v>534.8143058823531</v>
      </c>
      <c r="I1061" s="4">
        <f t="shared" si="226"/>
        <v>18.89764602076125</v>
      </c>
      <c r="J1061" s="30">
        <f t="shared" si="230"/>
        <v>55058.909382006947</v>
      </c>
      <c r="K1061" s="4">
        <f t="shared" si="227"/>
        <v>31.459665051903123</v>
      </c>
      <c r="L1061" s="30">
        <f t="shared" si="228"/>
        <v>3238.7593754121735</v>
      </c>
      <c r="M1061" s="14">
        <f t="shared" si="219"/>
        <v>15.931923184092842</v>
      </c>
      <c r="N1061" s="6"/>
      <c r="O1061" s="7">
        <f t="shared" si="220"/>
        <v>19.695350298388725</v>
      </c>
      <c r="P1061" s="7"/>
      <c r="Q1061" s="43">
        <f t="shared" si="221"/>
        <v>4.1821066336221333E-2</v>
      </c>
      <c r="R1061" s="21">
        <f t="shared" si="231"/>
        <v>0.9998326910623766</v>
      </c>
      <c r="S1061" s="21">
        <f t="shared" si="232"/>
        <v>10.635367847441842</v>
      </c>
      <c r="T1061" s="36">
        <f t="shared" si="222"/>
        <v>8.8548753510930833E-2</v>
      </c>
      <c r="U1061" s="36">
        <f t="shared" si="223"/>
        <v>1.0635672693254827E-2</v>
      </c>
      <c r="V1061" s="36">
        <f t="shared" si="224"/>
        <v>7.7913080817676006E-2</v>
      </c>
      <c r="Y1061" s="34"/>
      <c r="Z1061" s="34"/>
    </row>
    <row r="1062" spans="1:26" x14ac:dyDescent="0.2">
      <c r="A1062" s="1">
        <v>1958.1</v>
      </c>
      <c r="B1062" s="58">
        <v>50.95</v>
      </c>
      <c r="C1062" s="4">
        <v>1.7366699999999999</v>
      </c>
      <c r="D1062" s="11">
        <v>2.8833299999999999</v>
      </c>
      <c r="E1062" s="11">
        <v>28.9</v>
      </c>
      <c r="F1062" s="4">
        <f t="shared" si="229"/>
        <v>1958.7916666665869</v>
      </c>
      <c r="G1062" s="21">
        <v>3.8</v>
      </c>
      <c r="H1062" s="4">
        <f t="shared" si="225"/>
        <v>556.5520605536334</v>
      </c>
      <c r="I1062" s="4">
        <f t="shared" si="226"/>
        <v>18.970505731141873</v>
      </c>
      <c r="J1062" s="30">
        <f t="shared" si="230"/>
        <v>57459.55261491608</v>
      </c>
      <c r="K1062" s="4">
        <f t="shared" si="227"/>
        <v>31.496040289619387</v>
      </c>
      <c r="L1062" s="30">
        <f t="shared" si="228"/>
        <v>3251.7144620444747</v>
      </c>
      <c r="M1062" s="14">
        <f t="shared" si="219"/>
        <v>16.559803310351569</v>
      </c>
      <c r="N1062" s="6"/>
      <c r="O1062" s="7">
        <f t="shared" si="220"/>
        <v>20.455148275406543</v>
      </c>
      <c r="P1062" s="7"/>
      <c r="Q1062" s="43">
        <f t="shared" si="221"/>
        <v>3.9457090686644394E-2</v>
      </c>
      <c r="R1062" s="21">
        <f t="shared" si="231"/>
        <v>1.008131544683726</v>
      </c>
      <c r="S1062" s="21">
        <f t="shared" si="232"/>
        <v>10.633588455346052</v>
      </c>
      <c r="T1062" s="36">
        <f t="shared" si="222"/>
        <v>8.6206590168450115E-2</v>
      </c>
      <c r="U1062" s="36">
        <f t="shared" si="223"/>
        <v>9.6155994588935645E-3</v>
      </c>
      <c r="V1062" s="36">
        <f t="shared" si="224"/>
        <v>7.659099070955655E-2</v>
      </c>
      <c r="Y1062" s="34"/>
      <c r="Z1062" s="34"/>
    </row>
    <row r="1063" spans="1:26" x14ac:dyDescent="0.2">
      <c r="A1063" s="1">
        <v>1958.11</v>
      </c>
      <c r="B1063" s="58">
        <v>52.5</v>
      </c>
      <c r="C1063" s="4">
        <v>1.74333</v>
      </c>
      <c r="D1063" s="11">
        <v>2.8866700000000001</v>
      </c>
      <c r="E1063" s="11">
        <v>29</v>
      </c>
      <c r="F1063" s="4">
        <f t="shared" si="229"/>
        <v>1958.8749999999202</v>
      </c>
      <c r="G1063" s="21">
        <v>3.74</v>
      </c>
      <c r="H1063" s="4">
        <f t="shared" si="225"/>
        <v>571.50594827586224</v>
      </c>
      <c r="I1063" s="4">
        <f t="shared" si="226"/>
        <v>18.977589805862074</v>
      </c>
      <c r="J1063" s="30">
        <f t="shared" si="230"/>
        <v>59166.695727021965</v>
      </c>
      <c r="K1063" s="4">
        <f t="shared" si="227"/>
        <v>31.423791918275871</v>
      </c>
      <c r="L1063" s="30">
        <f t="shared" si="228"/>
        <v>3253.2328677013811</v>
      </c>
      <c r="M1063" s="14">
        <f t="shared" si="219"/>
        <v>16.988883579386332</v>
      </c>
      <c r="N1063" s="6"/>
      <c r="O1063" s="7">
        <f t="shared" si="220"/>
        <v>20.965610881429541</v>
      </c>
      <c r="P1063" s="7"/>
      <c r="Q1063" s="43">
        <f t="shared" si="221"/>
        <v>3.9721033431446319E-2</v>
      </c>
      <c r="R1063" s="21">
        <f t="shared" si="231"/>
        <v>0.99324246095862645</v>
      </c>
      <c r="S1063" s="21">
        <f t="shared" si="232"/>
        <v>10.68309024482933</v>
      </c>
      <c r="T1063" s="36">
        <f t="shared" si="222"/>
        <v>8.4644019951249483E-2</v>
      </c>
      <c r="U1063" s="36">
        <f t="shared" si="223"/>
        <v>8.4141428860657896E-3</v>
      </c>
      <c r="V1063" s="36">
        <f t="shared" si="224"/>
        <v>7.6229877065183693E-2</v>
      </c>
      <c r="Y1063" s="34"/>
      <c r="Z1063" s="34"/>
    </row>
    <row r="1064" spans="1:26" x14ac:dyDescent="0.2">
      <c r="A1064" s="1">
        <v>1958.12</v>
      </c>
      <c r="B1064" s="58">
        <v>53.49</v>
      </c>
      <c r="C1064" s="4">
        <v>1.75</v>
      </c>
      <c r="D1064" s="11">
        <v>2.89</v>
      </c>
      <c r="E1064" s="11">
        <v>28.9</v>
      </c>
      <c r="F1064" s="4">
        <f t="shared" si="229"/>
        <v>1958.9583333332534</v>
      </c>
      <c r="G1064" s="21">
        <v>3.86</v>
      </c>
      <c r="H1064" s="4">
        <f t="shared" si="225"/>
        <v>584.29773737024243</v>
      </c>
      <c r="I1064" s="4">
        <f t="shared" si="226"/>
        <v>19.116115916955021</v>
      </c>
      <c r="J1064" s="30">
        <f t="shared" si="230"/>
        <v>60655.920841034291</v>
      </c>
      <c r="K1064" s="4">
        <f t="shared" si="227"/>
        <v>31.56890000000001</v>
      </c>
      <c r="L1064" s="30">
        <f t="shared" si="228"/>
        <v>3277.1660353447205</v>
      </c>
      <c r="M1064" s="14">
        <f t="shared" si="219"/>
        <v>17.358357365369958</v>
      </c>
      <c r="N1064" s="6"/>
      <c r="O1064" s="7">
        <f t="shared" si="220"/>
        <v>21.399510465598848</v>
      </c>
      <c r="P1064" s="7"/>
      <c r="Q1064" s="43">
        <f t="shared" si="221"/>
        <v>3.7338063210747896E-2</v>
      </c>
      <c r="R1064" s="21">
        <f t="shared" si="231"/>
        <v>0.99014892310714775</v>
      </c>
      <c r="S1064" s="21">
        <f t="shared" si="232"/>
        <v>10.647614758377303</v>
      </c>
      <c r="T1064" s="36">
        <f t="shared" si="222"/>
        <v>8.3029357272975446E-2</v>
      </c>
      <c r="U1064" s="36">
        <f t="shared" si="223"/>
        <v>6.4466390086725944E-3</v>
      </c>
      <c r="V1064" s="36">
        <f t="shared" si="224"/>
        <v>7.6582718264302851E-2</v>
      </c>
      <c r="Y1064" s="34"/>
      <c r="Z1064" s="34"/>
    </row>
    <row r="1065" spans="1:26" x14ac:dyDescent="0.2">
      <c r="A1065" s="1">
        <v>1959.01</v>
      </c>
      <c r="B1065" s="58">
        <v>55.62</v>
      </c>
      <c r="C1065" s="4">
        <v>1.75667</v>
      </c>
      <c r="D1065" s="11">
        <v>2.96333</v>
      </c>
      <c r="E1065" s="11">
        <v>29</v>
      </c>
      <c r="F1065" s="4">
        <f t="shared" si="229"/>
        <v>1959.0416666665867</v>
      </c>
      <c r="G1065" s="21">
        <v>4.0199999999999996</v>
      </c>
      <c r="H1065" s="4">
        <f t="shared" si="225"/>
        <v>605.46973034482767</v>
      </c>
      <c r="I1065" s="4">
        <f t="shared" si="226"/>
        <v>19.122806745862071</v>
      </c>
      <c r="J1065" s="30">
        <f t="shared" si="230"/>
        <v>63019.212583039909</v>
      </c>
      <c r="K1065" s="4">
        <f t="shared" si="227"/>
        <v>32.25829946103449</v>
      </c>
      <c r="L1065" s="30">
        <f t="shared" si="228"/>
        <v>3357.5462643599367</v>
      </c>
      <c r="M1065" s="14">
        <f t="shared" si="219"/>
        <v>17.980339342993386</v>
      </c>
      <c r="N1065" s="6"/>
      <c r="O1065" s="7">
        <f t="shared" si="220"/>
        <v>22.140010454221397</v>
      </c>
      <c r="P1065" s="7"/>
      <c r="Q1065" s="43">
        <f t="shared" si="221"/>
        <v>3.4520700487024707E-2</v>
      </c>
      <c r="R1065" s="21">
        <f t="shared" si="231"/>
        <v>1.0082641214080816</v>
      </c>
      <c r="S1065" s="21">
        <f t="shared" si="232"/>
        <v>10.506370064988896</v>
      </c>
      <c r="T1065" s="36">
        <f t="shared" si="222"/>
        <v>7.4217664652789006E-2</v>
      </c>
      <c r="U1065" s="36">
        <f t="shared" si="223"/>
        <v>7.9385311846511541E-3</v>
      </c>
      <c r="V1065" s="36">
        <f t="shared" si="224"/>
        <v>6.6279133468137852E-2</v>
      </c>
      <c r="Y1065" s="34"/>
      <c r="Z1065" s="34"/>
    </row>
    <row r="1066" spans="1:26" x14ac:dyDescent="0.2">
      <c r="A1066" s="1">
        <v>1959.02</v>
      </c>
      <c r="B1066" s="58">
        <v>54.77</v>
      </c>
      <c r="C1066" s="4">
        <v>1.7633300000000001</v>
      </c>
      <c r="D1066" s="11">
        <v>3.03667</v>
      </c>
      <c r="E1066" s="11">
        <v>28.9</v>
      </c>
      <c r="F1066" s="4">
        <f t="shared" si="229"/>
        <v>1959.12499999992</v>
      </c>
      <c r="G1066" s="21">
        <v>3.96</v>
      </c>
      <c r="H1066" s="4">
        <f t="shared" si="225"/>
        <v>598.27981072664375</v>
      </c>
      <c r="I1066" s="4">
        <f t="shared" si="226"/>
        <v>19.261726102768172</v>
      </c>
      <c r="J1066" s="30">
        <f t="shared" si="230"/>
        <v>62437.931382286944</v>
      </c>
      <c r="K1066" s="4">
        <f t="shared" si="227"/>
        <v>33.17104898373703</v>
      </c>
      <c r="L1066" s="30">
        <f t="shared" si="228"/>
        <v>3461.8110843646027</v>
      </c>
      <c r="M1066" s="14">
        <f t="shared" si="219"/>
        <v>17.759169263611415</v>
      </c>
      <c r="N1066" s="6"/>
      <c r="O1066" s="7">
        <f t="shared" si="220"/>
        <v>21.841682331178745</v>
      </c>
      <c r="P1066" s="7"/>
      <c r="Q1066" s="43">
        <f t="shared" si="221"/>
        <v>3.6314250209677851E-2</v>
      </c>
      <c r="R1066" s="21">
        <f t="shared" si="231"/>
        <v>1.0008463720204186</v>
      </c>
      <c r="S1066" s="21">
        <f t="shared" si="232"/>
        <v>10.629850640144006</v>
      </c>
      <c r="T1066" s="36">
        <f t="shared" si="222"/>
        <v>7.4355617986946676E-2</v>
      </c>
      <c r="U1066" s="36">
        <f t="shared" si="223"/>
        <v>5.5859953236327975E-3</v>
      </c>
      <c r="V1066" s="36">
        <f t="shared" si="224"/>
        <v>6.8769622663313879E-2</v>
      </c>
      <c r="Y1066" s="34"/>
      <c r="Z1066" s="34"/>
    </row>
    <row r="1067" spans="1:26" x14ac:dyDescent="0.2">
      <c r="A1067" s="1">
        <v>1959.03</v>
      </c>
      <c r="B1067" s="58">
        <v>56.16</v>
      </c>
      <c r="C1067" s="4">
        <v>1.77</v>
      </c>
      <c r="D1067" s="11">
        <v>3.11</v>
      </c>
      <c r="E1067" s="11">
        <v>28.9</v>
      </c>
      <c r="F1067" s="4">
        <f t="shared" si="229"/>
        <v>1959.2083333332532</v>
      </c>
      <c r="G1067" s="21">
        <v>3.99</v>
      </c>
      <c r="H1067" s="4">
        <f t="shared" si="225"/>
        <v>613.46346851211081</v>
      </c>
      <c r="I1067" s="4">
        <f t="shared" si="226"/>
        <v>19.334585813148795</v>
      </c>
      <c r="J1067" s="30">
        <f t="shared" si="230"/>
        <v>64190.68507044224</v>
      </c>
      <c r="K1067" s="4">
        <f t="shared" si="227"/>
        <v>33.972068858131493</v>
      </c>
      <c r="L1067" s="30">
        <f t="shared" si="228"/>
        <v>3554.7192052898035</v>
      </c>
      <c r="M1067" s="14">
        <f t="shared" si="219"/>
        <v>18.200871845485633</v>
      </c>
      <c r="N1067" s="6"/>
      <c r="O1067" s="7">
        <f t="shared" si="220"/>
        <v>22.355431528386656</v>
      </c>
      <c r="P1067" s="7"/>
      <c r="Q1067" s="43">
        <f t="shared" si="221"/>
        <v>3.4647733018719269E-2</v>
      </c>
      <c r="R1067" s="21">
        <f t="shared" si="231"/>
        <v>0.99275673824349686</v>
      </c>
      <c r="S1067" s="21">
        <f t="shared" si="232"/>
        <v>10.638847448307056</v>
      </c>
      <c r="T1067" s="36">
        <f t="shared" si="222"/>
        <v>6.8426001852675666E-2</v>
      </c>
      <c r="U1067" s="36">
        <f t="shared" si="223"/>
        <v>4.3665738240288299E-3</v>
      </c>
      <c r="V1067" s="36">
        <f t="shared" si="224"/>
        <v>6.4059428028646836E-2</v>
      </c>
      <c r="Y1067" s="34"/>
      <c r="Z1067" s="34"/>
    </row>
    <row r="1068" spans="1:26" x14ac:dyDescent="0.2">
      <c r="A1068" s="1">
        <v>1959.04</v>
      </c>
      <c r="B1068" s="58">
        <v>57.1</v>
      </c>
      <c r="C1068" s="4">
        <v>1.77667</v>
      </c>
      <c r="D1068" s="11">
        <v>3.2066699999999999</v>
      </c>
      <c r="E1068" s="11">
        <v>29</v>
      </c>
      <c r="F1068" s="4">
        <f t="shared" si="229"/>
        <v>1959.2916666665865</v>
      </c>
      <c r="G1068" s="21">
        <v>4.12</v>
      </c>
      <c r="H1068" s="4">
        <f t="shared" si="225"/>
        <v>621.580755172414</v>
      </c>
      <c r="I1068" s="4">
        <f t="shared" si="226"/>
        <v>19.340523297586213</v>
      </c>
      <c r="J1068" s="30">
        <f t="shared" si="230"/>
        <v>65208.693493710074</v>
      </c>
      <c r="K1068" s="4">
        <f t="shared" si="227"/>
        <v>34.907256745862078</v>
      </c>
      <c r="L1068" s="30">
        <f t="shared" si="228"/>
        <v>3662.0448540363445</v>
      </c>
      <c r="M1068" s="14">
        <f t="shared" si="219"/>
        <v>18.430753048783416</v>
      </c>
      <c r="N1068" s="6"/>
      <c r="O1068" s="7">
        <f t="shared" si="220"/>
        <v>22.606141738483984</v>
      </c>
      <c r="P1068" s="7"/>
      <c r="Q1068" s="43">
        <f t="shared" si="221"/>
        <v>3.2587143118029203E-2</v>
      </c>
      <c r="R1068" s="21">
        <f t="shared" si="231"/>
        <v>0.98812298241161645</v>
      </c>
      <c r="S1068" s="21">
        <f t="shared" si="232"/>
        <v>10.525367534584387</v>
      </c>
      <c r="T1068" s="36">
        <f t="shared" si="222"/>
        <v>6.8558111969219793E-2</v>
      </c>
      <c r="U1068" s="36">
        <f t="shared" si="223"/>
        <v>6.3737162470174358E-3</v>
      </c>
      <c r="V1068" s="36">
        <f t="shared" si="224"/>
        <v>6.2184395722202357E-2</v>
      </c>
      <c r="Y1068" s="34"/>
      <c r="Z1068" s="34"/>
    </row>
    <row r="1069" spans="1:26" x14ac:dyDescent="0.2">
      <c r="A1069" s="1">
        <v>1959.05</v>
      </c>
      <c r="B1069" s="58">
        <v>57.96</v>
      </c>
      <c r="C1069" s="4">
        <v>1.7833300000000001</v>
      </c>
      <c r="D1069" s="11">
        <v>3.3033299999999999</v>
      </c>
      <c r="E1069" s="11">
        <v>29</v>
      </c>
      <c r="F1069" s="4">
        <f t="shared" si="229"/>
        <v>1959.3749999999197</v>
      </c>
      <c r="G1069" s="21">
        <v>4.3099999999999996</v>
      </c>
      <c r="H1069" s="4">
        <f t="shared" si="225"/>
        <v>630.94256689655197</v>
      </c>
      <c r="I1069" s="4">
        <f t="shared" si="226"/>
        <v>19.413022909310349</v>
      </c>
      <c r="J1069" s="30">
        <f t="shared" si="230"/>
        <v>66360.53578241881</v>
      </c>
      <c r="K1069" s="4">
        <f t="shared" si="227"/>
        <v>35.959480840344831</v>
      </c>
      <c r="L1069" s="30">
        <f t="shared" si="228"/>
        <v>3782.1040142535799</v>
      </c>
      <c r="M1069" s="14">
        <f t="shared" si="219"/>
        <v>18.69272143959418</v>
      </c>
      <c r="N1069" s="6"/>
      <c r="O1069" s="7">
        <f t="shared" si="220"/>
        <v>22.894229168466897</v>
      </c>
      <c r="P1069" s="7"/>
      <c r="Q1069" s="43">
        <f t="shared" si="221"/>
        <v>3.0354324726054635E-2</v>
      </c>
      <c r="R1069" s="21">
        <f t="shared" si="231"/>
        <v>1.0011775987524087</v>
      </c>
      <c r="S1069" s="21">
        <f t="shared" si="232"/>
        <v>10.400357559251926</v>
      </c>
      <c r="T1069" s="36">
        <f t="shared" si="222"/>
        <v>7.008498944943975E-2</v>
      </c>
      <c r="U1069" s="36">
        <f t="shared" si="223"/>
        <v>6.7048696109144323E-3</v>
      </c>
      <c r="V1069" s="36">
        <f t="shared" si="224"/>
        <v>6.3380119838525317E-2</v>
      </c>
      <c r="Y1069" s="34"/>
      <c r="Z1069" s="34"/>
    </row>
    <row r="1070" spans="1:26" x14ac:dyDescent="0.2">
      <c r="A1070" s="1">
        <v>1959.06</v>
      </c>
      <c r="B1070" s="58">
        <v>57.46</v>
      </c>
      <c r="C1070" s="4">
        <v>1.79</v>
      </c>
      <c r="D1070" s="11">
        <v>3.4</v>
      </c>
      <c r="E1070" s="11">
        <v>29.1</v>
      </c>
      <c r="F1070" s="4">
        <f t="shared" si="229"/>
        <v>1959.458333333253</v>
      </c>
      <c r="G1070" s="21">
        <v>4.34</v>
      </c>
      <c r="H1070" s="4">
        <f t="shared" si="225"/>
        <v>623.3501697594503</v>
      </c>
      <c r="I1070" s="4">
        <f t="shared" si="226"/>
        <v>19.418670446735398</v>
      </c>
      <c r="J1070" s="30">
        <f t="shared" si="230"/>
        <v>65732.191067533946</v>
      </c>
      <c r="K1070" s="4">
        <f t="shared" si="227"/>
        <v>36.884625429553267</v>
      </c>
      <c r="L1070" s="30">
        <f t="shared" si="228"/>
        <v>3889.4787613925405</v>
      </c>
      <c r="M1070" s="14">
        <f t="shared" si="219"/>
        <v>18.448591397066476</v>
      </c>
      <c r="N1070" s="6"/>
      <c r="O1070" s="7">
        <f t="shared" si="220"/>
        <v>22.562214820417086</v>
      </c>
      <c r="P1070" s="7"/>
      <c r="Q1070" s="43">
        <f t="shared" si="221"/>
        <v>3.0685698424929714E-2</v>
      </c>
      <c r="R1070" s="21">
        <f t="shared" si="231"/>
        <v>0.99880191558246589</v>
      </c>
      <c r="S1070" s="21">
        <f t="shared" si="232"/>
        <v>10.376822859546767</v>
      </c>
      <c r="T1070" s="36">
        <f t="shared" si="222"/>
        <v>6.507284832661786E-2</v>
      </c>
      <c r="U1070" s="36">
        <f t="shared" si="223"/>
        <v>5.0739736032758831E-3</v>
      </c>
      <c r="V1070" s="36">
        <f t="shared" si="224"/>
        <v>5.9998874723341977E-2</v>
      </c>
      <c r="Y1070" s="34"/>
      <c r="Z1070" s="34"/>
    </row>
    <row r="1071" spans="1:26" x14ac:dyDescent="0.2">
      <c r="A1071" s="1">
        <v>1959.07</v>
      </c>
      <c r="B1071" s="58">
        <v>59.74</v>
      </c>
      <c r="C1071" s="4">
        <v>1.79667</v>
      </c>
      <c r="D1071" s="11">
        <v>3.41</v>
      </c>
      <c r="E1071" s="11">
        <v>29.2</v>
      </c>
      <c r="F1071" s="4">
        <f t="shared" si="229"/>
        <v>1959.5416666665863</v>
      </c>
      <c r="G1071" s="21">
        <v>4.4000000000000004</v>
      </c>
      <c r="H1071" s="4">
        <f t="shared" si="225"/>
        <v>645.86509794520566</v>
      </c>
      <c r="I1071" s="4">
        <f t="shared" si="226"/>
        <v>19.424279302397267</v>
      </c>
      <c r="J1071" s="30">
        <f t="shared" si="230"/>
        <v>68277.077834032971</v>
      </c>
      <c r="K1071" s="4">
        <f t="shared" si="227"/>
        <v>36.866420890410971</v>
      </c>
      <c r="L1071" s="30">
        <f t="shared" si="228"/>
        <v>3897.3022332449355</v>
      </c>
      <c r="M1071" s="14">
        <f t="shared" si="219"/>
        <v>19.090533975796507</v>
      </c>
      <c r="N1071" s="6"/>
      <c r="O1071" s="7">
        <f t="shared" si="220"/>
        <v>23.310742907975136</v>
      </c>
      <c r="P1071" s="7"/>
      <c r="Q1071" s="43">
        <f t="shared" si="221"/>
        <v>2.947063577364336E-2</v>
      </c>
      <c r="R1071" s="21">
        <f t="shared" si="231"/>
        <v>1.0012626276101042</v>
      </c>
      <c r="S1071" s="21">
        <f t="shared" si="232"/>
        <v>10.32889606159107</v>
      </c>
      <c r="T1071" s="36">
        <f t="shared" si="222"/>
        <v>5.5911077489658956E-2</v>
      </c>
      <c r="U1071" s="36">
        <f t="shared" si="223"/>
        <v>4.4513692227852175E-3</v>
      </c>
      <c r="V1071" s="36">
        <f t="shared" si="224"/>
        <v>5.1459708266873738E-2</v>
      </c>
      <c r="Y1071" s="34"/>
      <c r="Z1071" s="34"/>
    </row>
    <row r="1072" spans="1:26" x14ac:dyDescent="0.2">
      <c r="A1072" s="1">
        <v>1959.08</v>
      </c>
      <c r="B1072" s="58">
        <v>59.4</v>
      </c>
      <c r="C1072" s="4">
        <v>1.8033300000000001</v>
      </c>
      <c r="D1072" s="11">
        <v>3.42</v>
      </c>
      <c r="E1072" s="11">
        <v>29.2</v>
      </c>
      <c r="F1072" s="4">
        <f t="shared" si="229"/>
        <v>1959.6249999999195</v>
      </c>
      <c r="G1072" s="21">
        <v>4.43</v>
      </c>
      <c r="H1072" s="4">
        <f t="shared" si="225"/>
        <v>642.18926712328778</v>
      </c>
      <c r="I1072" s="4">
        <f t="shared" si="226"/>
        <v>19.496282341438363</v>
      </c>
      <c r="J1072" s="30">
        <f t="shared" si="230"/>
        <v>68060.243252523636</v>
      </c>
      <c r="K1072" s="4">
        <f t="shared" si="227"/>
        <v>36.974533561643845</v>
      </c>
      <c r="L1072" s="30">
        <f t="shared" si="228"/>
        <v>3918.6200660543914</v>
      </c>
      <c r="M1072" s="14">
        <f t="shared" si="219"/>
        <v>18.958803640750201</v>
      </c>
      <c r="N1072" s="6"/>
      <c r="O1072" s="7">
        <f t="shared" si="220"/>
        <v>23.114626571364784</v>
      </c>
      <c r="P1072" s="7"/>
      <c r="Q1072" s="43">
        <f t="shared" si="221"/>
        <v>2.9104756200802454E-2</v>
      </c>
      <c r="R1072" s="21">
        <f t="shared" si="231"/>
        <v>0.98388762999034785</v>
      </c>
      <c r="S1072" s="21">
        <f t="shared" si="232"/>
        <v>10.341937610940331</v>
      </c>
      <c r="T1072" s="36">
        <f t="shared" si="222"/>
        <v>5.5375496521499867E-2</v>
      </c>
      <c r="U1072" s="36">
        <f t="shared" si="223"/>
        <v>4.5576778834710563E-3</v>
      </c>
      <c r="V1072" s="36">
        <f t="shared" si="224"/>
        <v>5.0817818638028811E-2</v>
      </c>
      <c r="Y1072" s="34"/>
      <c r="Z1072" s="34"/>
    </row>
    <row r="1073" spans="1:26" x14ac:dyDescent="0.2">
      <c r="A1073" s="1">
        <v>1959.09</v>
      </c>
      <c r="B1073" s="58">
        <v>57.05</v>
      </c>
      <c r="C1073" s="4">
        <v>1.81</v>
      </c>
      <c r="D1073" s="11">
        <v>3.43</v>
      </c>
      <c r="E1073" s="11">
        <v>29.3</v>
      </c>
      <c r="F1073" s="4">
        <f t="shared" si="229"/>
        <v>1959.7083333332528</v>
      </c>
      <c r="G1073" s="21">
        <v>4.68</v>
      </c>
      <c r="H1073" s="4">
        <f t="shared" si="225"/>
        <v>614.67772866894211</v>
      </c>
      <c r="I1073" s="4">
        <f t="shared" si="226"/>
        <v>19.501607167235498</v>
      </c>
      <c r="J1073" s="30">
        <f t="shared" si="230"/>
        <v>65316.760794912087</v>
      </c>
      <c r="K1073" s="4">
        <f t="shared" si="227"/>
        <v>36.95608430034131</v>
      </c>
      <c r="L1073" s="30">
        <f t="shared" si="228"/>
        <v>3927.0199741726292</v>
      </c>
      <c r="M1073" s="14">
        <f t="shared" si="219"/>
        <v>18.123290556758615</v>
      </c>
      <c r="N1073" s="6"/>
      <c r="O1073" s="7">
        <f t="shared" si="220"/>
        <v>22.065621822784529</v>
      </c>
      <c r="P1073" s="7"/>
      <c r="Q1073" s="43">
        <f t="shared" si="221"/>
        <v>2.8957426532419818E-2</v>
      </c>
      <c r="R1073" s="21">
        <f t="shared" si="231"/>
        <v>1.0158648196265918</v>
      </c>
      <c r="S1073" s="21">
        <f t="shared" si="232"/>
        <v>10.140576483879002</v>
      </c>
      <c r="T1073" s="36">
        <f t="shared" si="222"/>
        <v>6.0105380962148569E-2</v>
      </c>
      <c r="U1073" s="36">
        <f t="shared" si="223"/>
        <v>3.4376210664397444E-3</v>
      </c>
      <c r="V1073" s="36">
        <f t="shared" si="224"/>
        <v>5.6667759895708825E-2</v>
      </c>
      <c r="Y1073" s="34"/>
      <c r="Z1073" s="34"/>
    </row>
    <row r="1074" spans="1:26" x14ac:dyDescent="0.2">
      <c r="A1074" s="1">
        <v>1959.1</v>
      </c>
      <c r="B1074" s="58">
        <v>57</v>
      </c>
      <c r="C1074" s="4">
        <v>1.81667</v>
      </c>
      <c r="D1074" s="11">
        <v>3.4166699999999999</v>
      </c>
      <c r="E1074" s="11">
        <v>29.4</v>
      </c>
      <c r="F1074" s="4">
        <f t="shared" si="229"/>
        <v>1959.791666666586</v>
      </c>
      <c r="G1074" s="21">
        <v>4.53</v>
      </c>
      <c r="H1074" s="4">
        <f t="shared" si="225"/>
        <v>612.05010204081657</v>
      </c>
      <c r="I1074" s="4">
        <f t="shared" si="226"/>
        <v>19.506895769727898</v>
      </c>
      <c r="J1074" s="30">
        <f t="shared" si="230"/>
        <v>65210.280949504646</v>
      </c>
      <c r="K1074" s="4">
        <f t="shared" si="227"/>
        <v>36.687249511224501</v>
      </c>
      <c r="L1074" s="30">
        <f t="shared" si="228"/>
        <v>3908.8072037148077</v>
      </c>
      <c r="M1074" s="14">
        <f t="shared" si="219"/>
        <v>18.021962441515424</v>
      </c>
      <c r="N1074" s="6"/>
      <c r="O1074" s="7">
        <f t="shared" si="220"/>
        <v>21.913293512657297</v>
      </c>
      <c r="P1074" s="7"/>
      <c r="Q1074" s="43">
        <f t="shared" si="221"/>
        <v>3.1973736478613728E-2</v>
      </c>
      <c r="R1074" s="21">
        <f t="shared" si="231"/>
        <v>1.0037750000000001</v>
      </c>
      <c r="S1074" s="21">
        <f t="shared" si="232"/>
        <v>10.266415938458104</v>
      </c>
      <c r="T1074" s="36">
        <f t="shared" si="222"/>
        <v>6.1127011426896471E-2</v>
      </c>
      <c r="U1074" s="36">
        <f t="shared" si="223"/>
        <v>2.6821007016599729E-3</v>
      </c>
      <c r="V1074" s="36">
        <f t="shared" si="224"/>
        <v>5.8444910725236499E-2</v>
      </c>
      <c r="Y1074" s="34"/>
      <c r="Z1074" s="34"/>
    </row>
    <row r="1075" spans="1:26" x14ac:dyDescent="0.2">
      <c r="A1075" s="1">
        <v>1959.11</v>
      </c>
      <c r="B1075" s="58">
        <v>57.23</v>
      </c>
      <c r="C1075" s="4">
        <v>1.8233299999999999</v>
      </c>
      <c r="D1075" s="11">
        <v>3.40333</v>
      </c>
      <c r="E1075" s="11">
        <v>29.4</v>
      </c>
      <c r="F1075" s="4">
        <f t="shared" si="229"/>
        <v>1959.8749999999193</v>
      </c>
      <c r="G1075" s="21">
        <v>4.53</v>
      </c>
      <c r="H1075" s="4">
        <f t="shared" si="225"/>
        <v>614.51977789115665</v>
      </c>
      <c r="I1075" s="4">
        <f t="shared" si="226"/>
        <v>19.578408992176875</v>
      </c>
      <c r="J1075" s="30">
        <f t="shared" si="230"/>
        <v>65647.240360300391</v>
      </c>
      <c r="K1075" s="4">
        <f t="shared" si="227"/>
        <v>36.544008311904776</v>
      </c>
      <c r="L1075" s="30">
        <f t="shared" si="228"/>
        <v>3903.8829728362948</v>
      </c>
      <c r="M1075" s="14">
        <f t="shared" si="219"/>
        <v>18.07178913057021</v>
      </c>
      <c r="N1075" s="6"/>
      <c r="O1075" s="7">
        <f t="shared" si="220"/>
        <v>21.945863395901206</v>
      </c>
      <c r="P1075" s="7"/>
      <c r="Q1075" s="43">
        <f t="shared" si="221"/>
        <v>3.1390612264807688E-2</v>
      </c>
      <c r="R1075" s="21">
        <f t="shared" si="231"/>
        <v>0.99110624580365825</v>
      </c>
      <c r="S1075" s="21">
        <f t="shared" si="232"/>
        <v>10.305171658625785</v>
      </c>
      <c r="T1075" s="36">
        <f t="shared" si="222"/>
        <v>6.0904418264419169E-2</v>
      </c>
      <c r="U1075" s="36">
        <f t="shared" si="223"/>
        <v>2.0766310364799256E-3</v>
      </c>
      <c r="V1075" s="36">
        <f t="shared" si="224"/>
        <v>5.8827787227939243E-2</v>
      </c>
      <c r="Y1075" s="34"/>
      <c r="Z1075" s="34"/>
    </row>
    <row r="1076" spans="1:26" x14ac:dyDescent="0.2">
      <c r="A1076" s="1">
        <v>1959.12</v>
      </c>
      <c r="B1076" s="58">
        <v>59.06</v>
      </c>
      <c r="C1076" s="4">
        <v>1.83</v>
      </c>
      <c r="D1076" s="11">
        <v>3.39</v>
      </c>
      <c r="E1076" s="11">
        <v>29.4</v>
      </c>
      <c r="F1076" s="4">
        <f t="shared" si="229"/>
        <v>1959.9583333332525</v>
      </c>
      <c r="G1076" s="21">
        <v>4.6900000000000004</v>
      </c>
      <c r="H1076" s="4">
        <f t="shared" si="225"/>
        <v>634.16980748299341</v>
      </c>
      <c r="I1076" s="4">
        <f t="shared" si="226"/>
        <v>19.650029591836738</v>
      </c>
      <c r="J1076" s="30">
        <f t="shared" si="230"/>
        <v>67921.321332068605</v>
      </c>
      <c r="K1076" s="4">
        <f t="shared" si="227"/>
        <v>36.400874489795925</v>
      </c>
      <c r="L1076" s="30">
        <f t="shared" si="228"/>
        <v>3898.6332427313332</v>
      </c>
      <c r="M1076" s="14">
        <f t="shared" si="219"/>
        <v>18.624728977900102</v>
      </c>
      <c r="N1076" s="6"/>
      <c r="O1076" s="7">
        <f t="shared" si="220"/>
        <v>22.588315691509766</v>
      </c>
      <c r="P1076" s="7"/>
      <c r="Q1076" s="43">
        <f t="shared" si="221"/>
        <v>2.9010076868157736E-2</v>
      </c>
      <c r="R1076" s="21">
        <f t="shared" si="231"/>
        <v>1.0015362166752055</v>
      </c>
      <c r="S1076" s="21">
        <f t="shared" si="232"/>
        <v>10.21351999494286</v>
      </c>
      <c r="T1076" s="36">
        <f t="shared" si="222"/>
        <v>5.1298900077659804E-2</v>
      </c>
      <c r="U1076" s="36">
        <f t="shared" si="223"/>
        <v>-5.5015396284074924E-4</v>
      </c>
      <c r="V1076" s="36">
        <f t="shared" si="224"/>
        <v>5.1849054040500553E-2</v>
      </c>
      <c r="Y1076" s="34"/>
      <c r="Z1076" s="34"/>
    </row>
    <row r="1077" spans="1:26" x14ac:dyDescent="0.2">
      <c r="A1077" s="1">
        <v>1960.01</v>
      </c>
      <c r="B1077" s="58">
        <v>58.03</v>
      </c>
      <c r="C1077" s="4">
        <v>1.8666700000000001</v>
      </c>
      <c r="D1077" s="11">
        <v>3.39</v>
      </c>
      <c r="E1077" s="11">
        <v>29.3</v>
      </c>
      <c r="F1077" s="4">
        <f t="shared" si="229"/>
        <v>1960.0416666665858</v>
      </c>
      <c r="G1077" s="21">
        <v>4.72</v>
      </c>
      <c r="H1077" s="4">
        <f t="shared" si="225"/>
        <v>625.23660989761106</v>
      </c>
      <c r="I1077" s="4">
        <f t="shared" si="226"/>
        <v>20.112190635836182</v>
      </c>
      <c r="J1077" s="30">
        <f t="shared" si="230"/>
        <v>67144.057318028543</v>
      </c>
      <c r="K1077" s="4">
        <f t="shared" si="227"/>
        <v>36.525109556314</v>
      </c>
      <c r="L1077" s="30">
        <f t="shared" si="228"/>
        <v>3922.425543824173</v>
      </c>
      <c r="M1077" s="14">
        <f t="shared" si="219"/>
        <v>18.338284994375559</v>
      </c>
      <c r="N1077" s="6"/>
      <c r="O1077" s="7">
        <f t="shared" si="220"/>
        <v>22.215441275545853</v>
      </c>
      <c r="P1077" s="7"/>
      <c r="Q1077" s="43">
        <f t="shared" si="221"/>
        <v>2.9634527949424026E-2</v>
      </c>
      <c r="R1077" s="21">
        <f t="shared" si="231"/>
        <v>1.0223132881790824</v>
      </c>
      <c r="S1077" s="21">
        <f t="shared" si="232"/>
        <v>10.26412215478997</v>
      </c>
      <c r="T1077" s="36">
        <f t="shared" si="222"/>
        <v>5.1609699366200523E-2</v>
      </c>
      <c r="U1077" s="36">
        <f t="shared" si="223"/>
        <v>-1.6361931398505281E-3</v>
      </c>
      <c r="V1077" s="36">
        <f t="shared" si="224"/>
        <v>5.3245892506051051E-2</v>
      </c>
      <c r="Y1077" s="34"/>
      <c r="Z1077" s="34"/>
    </row>
    <row r="1078" spans="1:26" x14ac:dyDescent="0.2">
      <c r="A1078" s="1">
        <v>1960.02</v>
      </c>
      <c r="B1078" s="58">
        <v>55.78</v>
      </c>
      <c r="C1078" s="4">
        <v>1.90333</v>
      </c>
      <c r="D1078" s="11">
        <v>3.39</v>
      </c>
      <c r="E1078" s="11">
        <v>29.4</v>
      </c>
      <c r="F1078" s="4">
        <f t="shared" si="229"/>
        <v>1960.1249999999191</v>
      </c>
      <c r="G1078" s="21">
        <v>4.49</v>
      </c>
      <c r="H1078" s="4">
        <f t="shared" si="225"/>
        <v>598.95008231292536</v>
      </c>
      <c r="I1078" s="4">
        <f t="shared" si="226"/>
        <v>20.437426679251704</v>
      </c>
      <c r="J1078" s="30">
        <f t="shared" si="230"/>
        <v>64504.049077399461</v>
      </c>
      <c r="K1078" s="4">
        <f t="shared" si="227"/>
        <v>36.400874489795925</v>
      </c>
      <c r="L1078" s="30">
        <f t="shared" si="228"/>
        <v>3920.1994688487657</v>
      </c>
      <c r="M1078" s="14">
        <f t="shared" si="219"/>
        <v>17.545275108945969</v>
      </c>
      <c r="N1078" s="6"/>
      <c r="O1078" s="7">
        <f t="shared" si="220"/>
        <v>21.233856769802035</v>
      </c>
      <c r="P1078" s="7"/>
      <c r="Q1078" s="43">
        <f t="shared" si="221"/>
        <v>3.4747577618196357E-2</v>
      </c>
      <c r="R1078" s="21">
        <f t="shared" si="231"/>
        <v>1.023134908202376</v>
      </c>
      <c r="S1078" s="21">
        <f t="shared" si="232"/>
        <v>10.457457489143488</v>
      </c>
      <c r="T1078" s="36">
        <f t="shared" si="222"/>
        <v>5.1857461039326758E-2</v>
      </c>
      <c r="U1078" s="36">
        <f t="shared" si="223"/>
        <v>4.0165797472035969E-4</v>
      </c>
      <c r="V1078" s="36">
        <f t="shared" si="224"/>
        <v>5.1455803064606398E-2</v>
      </c>
      <c r="Y1078" s="34"/>
      <c r="Z1078" s="34"/>
    </row>
    <row r="1079" spans="1:26" x14ac:dyDescent="0.2">
      <c r="A1079" s="1">
        <v>1960.03</v>
      </c>
      <c r="B1079" s="58">
        <v>55.02</v>
      </c>
      <c r="C1079" s="4">
        <v>1.94</v>
      </c>
      <c r="D1079" s="11">
        <v>3.39</v>
      </c>
      <c r="E1079" s="11">
        <v>29.4</v>
      </c>
      <c r="F1079" s="4">
        <f t="shared" si="229"/>
        <v>1960.2083333332523</v>
      </c>
      <c r="G1079" s="21">
        <v>4.25</v>
      </c>
      <c r="H1079" s="4">
        <f t="shared" si="225"/>
        <v>590.78941428571443</v>
      </c>
      <c r="I1079" s="4">
        <f t="shared" si="226"/>
        <v>20.831178911564635</v>
      </c>
      <c r="J1079" s="30">
        <f t="shared" si="230"/>
        <v>63812.13579848269</v>
      </c>
      <c r="K1079" s="4">
        <f t="shared" si="227"/>
        <v>36.400874489795925</v>
      </c>
      <c r="L1079" s="30">
        <f t="shared" si="228"/>
        <v>3931.718290746207</v>
      </c>
      <c r="M1079" s="14">
        <f t="shared" si="219"/>
        <v>17.286020720522149</v>
      </c>
      <c r="N1079" s="6"/>
      <c r="O1079" s="7">
        <f t="shared" si="220"/>
        <v>20.901862083864039</v>
      </c>
      <c r="P1079" s="7"/>
      <c r="Q1079" s="43">
        <f t="shared" si="221"/>
        <v>3.7568234521250833E-2</v>
      </c>
      <c r="R1079" s="21">
        <f t="shared" si="231"/>
        <v>1.0011208804158602</v>
      </c>
      <c r="S1079" s="21">
        <f t="shared" si="232"/>
        <v>10.699389808185071</v>
      </c>
      <c r="T1079" s="36">
        <f t="shared" si="222"/>
        <v>5.4539031724874176E-2</v>
      </c>
      <c r="U1079" s="36">
        <f t="shared" si="223"/>
        <v>-6.138646284771232E-4</v>
      </c>
      <c r="V1079" s="36">
        <f t="shared" si="224"/>
        <v>5.5152896353351299E-2</v>
      </c>
      <c r="Y1079" s="34"/>
      <c r="Z1079" s="34"/>
    </row>
    <row r="1080" spans="1:26" x14ac:dyDescent="0.2">
      <c r="A1080" s="1">
        <v>1960.04</v>
      </c>
      <c r="B1080" s="58">
        <v>55.73</v>
      </c>
      <c r="C1080" s="4">
        <v>1.94333</v>
      </c>
      <c r="D1080" s="11">
        <v>3.34667</v>
      </c>
      <c r="E1080" s="11">
        <v>29.5</v>
      </c>
      <c r="F1080" s="4">
        <f t="shared" si="229"/>
        <v>1960.2916666665856</v>
      </c>
      <c r="G1080" s="21">
        <v>4.28</v>
      </c>
      <c r="H1080" s="4">
        <f t="shared" si="225"/>
        <v>596.38467694915266</v>
      </c>
      <c r="I1080" s="4">
        <f t="shared" si="226"/>
        <v>20.796200148135597</v>
      </c>
      <c r="J1080" s="30">
        <f t="shared" si="230"/>
        <v>64603.675296757203</v>
      </c>
      <c r="K1080" s="4">
        <f t="shared" si="227"/>
        <v>35.813793411186452</v>
      </c>
      <c r="L1080" s="30">
        <f t="shared" si="228"/>
        <v>3879.5474969567285</v>
      </c>
      <c r="M1080" s="14">
        <f t="shared" si="219"/>
        <v>17.429766947597201</v>
      </c>
      <c r="N1080" s="6"/>
      <c r="O1080" s="7">
        <f t="shared" si="220"/>
        <v>21.057013645323998</v>
      </c>
      <c r="P1080" s="7"/>
      <c r="Q1080" s="43">
        <f t="shared" si="221"/>
        <v>3.7138296214863316E-2</v>
      </c>
      <c r="R1080" s="21">
        <f t="shared" si="231"/>
        <v>0.9979364483224713</v>
      </c>
      <c r="S1080" s="21">
        <f t="shared" si="232"/>
        <v>10.675072773344814</v>
      </c>
      <c r="T1080" s="36">
        <f t="shared" si="222"/>
        <v>4.9488434732275488E-2</v>
      </c>
      <c r="U1080" s="36">
        <f t="shared" si="223"/>
        <v>-2.834123274965461E-3</v>
      </c>
      <c r="V1080" s="36">
        <f t="shared" si="224"/>
        <v>5.2322558007240949E-2</v>
      </c>
      <c r="Y1080" s="34"/>
      <c r="Z1080" s="34"/>
    </row>
    <row r="1081" spans="1:26" x14ac:dyDescent="0.2">
      <c r="A1081" s="1">
        <v>1960.05</v>
      </c>
      <c r="B1081" s="58">
        <v>55.22</v>
      </c>
      <c r="C1081" s="4">
        <v>1.9466699999999999</v>
      </c>
      <c r="D1081" s="11">
        <v>3.3033299999999999</v>
      </c>
      <c r="E1081" s="11">
        <v>29.5</v>
      </c>
      <c r="F1081" s="4">
        <f t="shared" si="229"/>
        <v>1960.3749999999188</v>
      </c>
      <c r="G1081" s="21">
        <v>4.3499999999999996</v>
      </c>
      <c r="H1081" s="4">
        <f t="shared" si="225"/>
        <v>590.92700271186459</v>
      </c>
      <c r="I1081" s="4">
        <f t="shared" si="226"/>
        <v>20.831942563728816</v>
      </c>
      <c r="J1081" s="30">
        <f t="shared" si="230"/>
        <v>64200.522512161515</v>
      </c>
      <c r="K1081" s="4">
        <f t="shared" si="227"/>
        <v>35.349998114237295</v>
      </c>
      <c r="L1081" s="30">
        <f t="shared" si="228"/>
        <v>3840.5561758438694</v>
      </c>
      <c r="M1081" s="14">
        <f t="shared" si="219"/>
        <v>17.256170578727914</v>
      </c>
      <c r="N1081" s="6"/>
      <c r="O1081" s="7">
        <f t="shared" si="220"/>
        <v>20.829617960486168</v>
      </c>
      <c r="P1081" s="7"/>
      <c r="Q1081" s="43">
        <f t="shared" si="221"/>
        <v>3.6583183856928658E-2</v>
      </c>
      <c r="R1081" s="21">
        <f t="shared" si="231"/>
        <v>1.019861215150373</v>
      </c>
      <c r="S1081" s="21">
        <f t="shared" si="232"/>
        <v>10.653044209015638</v>
      </c>
      <c r="T1081" s="36">
        <f t="shared" si="222"/>
        <v>3.7477773018282923E-2</v>
      </c>
      <c r="U1081" s="36">
        <f t="shared" si="223"/>
        <v>-5.8681926042273291E-3</v>
      </c>
      <c r="V1081" s="36">
        <f t="shared" si="224"/>
        <v>4.3345965622510252E-2</v>
      </c>
      <c r="Y1081" s="34"/>
      <c r="Z1081" s="34"/>
    </row>
    <row r="1082" spans="1:26" x14ac:dyDescent="0.2">
      <c r="A1082" s="1">
        <v>1960.06</v>
      </c>
      <c r="B1082" s="58">
        <v>57.26</v>
      </c>
      <c r="C1082" s="4">
        <v>1.95</v>
      </c>
      <c r="D1082" s="11">
        <v>3.26</v>
      </c>
      <c r="E1082" s="11">
        <v>29.6</v>
      </c>
      <c r="F1082" s="4">
        <f t="shared" si="229"/>
        <v>1960.4583333332521</v>
      </c>
      <c r="G1082" s="21">
        <v>4.1500000000000004</v>
      </c>
      <c r="H1082" s="4">
        <f t="shared" si="225"/>
        <v>610.68757229729738</v>
      </c>
      <c r="I1082" s="4">
        <f t="shared" si="226"/>
        <v>20.797079391891895</v>
      </c>
      <c r="J1082" s="30">
        <f t="shared" si="230"/>
        <v>66535.674174714251</v>
      </c>
      <c r="K1082" s="4">
        <f t="shared" si="227"/>
        <v>34.76845067567568</v>
      </c>
      <c r="L1082" s="30">
        <f t="shared" si="228"/>
        <v>3788.0946177011606</v>
      </c>
      <c r="M1082" s="14">
        <f t="shared" si="219"/>
        <v>17.823363817264735</v>
      </c>
      <c r="N1082" s="6"/>
      <c r="O1082" s="7">
        <f t="shared" si="220"/>
        <v>21.494025476015544</v>
      </c>
      <c r="P1082" s="7"/>
      <c r="Q1082" s="43">
        <f t="shared" si="221"/>
        <v>3.665456176024947E-2</v>
      </c>
      <c r="R1082" s="21">
        <f t="shared" si="231"/>
        <v>1.0239912183288333</v>
      </c>
      <c r="S1082" s="21">
        <f t="shared" si="232"/>
        <v>10.827921792422003</v>
      </c>
      <c r="T1082" s="36">
        <f t="shared" si="222"/>
        <v>3.2964861453453675E-2</v>
      </c>
      <c r="U1082" s="36">
        <f t="shared" si="223"/>
        <v>-6.8725965126598121E-3</v>
      </c>
      <c r="V1082" s="36">
        <f t="shared" si="224"/>
        <v>3.9837457966113488E-2</v>
      </c>
      <c r="Y1082" s="34"/>
      <c r="Z1082" s="34"/>
    </row>
    <row r="1083" spans="1:26" x14ac:dyDescent="0.2">
      <c r="A1083" s="1">
        <v>1960.07</v>
      </c>
      <c r="B1083" s="58">
        <v>55.84</v>
      </c>
      <c r="C1083" s="4">
        <v>1.95</v>
      </c>
      <c r="D1083" s="11">
        <v>3.2633299999999998</v>
      </c>
      <c r="E1083" s="11">
        <v>29.6</v>
      </c>
      <c r="F1083" s="4">
        <f t="shared" si="229"/>
        <v>1960.5416666665853</v>
      </c>
      <c r="G1083" s="21">
        <v>3.9</v>
      </c>
      <c r="H1083" s="4">
        <f t="shared" si="225"/>
        <v>595.5430324324326</v>
      </c>
      <c r="I1083" s="4">
        <f t="shared" si="226"/>
        <v>20.797079391891895</v>
      </c>
      <c r="J1083" s="30">
        <f t="shared" si="230"/>
        <v>65074.468965585671</v>
      </c>
      <c r="K1083" s="4">
        <f t="shared" si="227"/>
        <v>34.80396568817568</v>
      </c>
      <c r="L1083" s="30">
        <f t="shared" si="228"/>
        <v>3802.999047447433</v>
      </c>
      <c r="M1083" s="14">
        <f t="shared" si="219"/>
        <v>17.37680647289811</v>
      </c>
      <c r="N1083" s="6"/>
      <c r="O1083" s="7">
        <f t="shared" si="220"/>
        <v>20.937549239049783</v>
      </c>
      <c r="P1083" s="7"/>
      <c r="Q1083" s="43">
        <f t="shared" si="221"/>
        <v>3.9316960601444698E-2</v>
      </c>
      <c r="R1083" s="21">
        <f t="shared" si="231"/>
        <v>1.0115016056773918</v>
      </c>
      <c r="S1083" s="21">
        <f t="shared" si="232"/>
        <v>11.087696828191532</v>
      </c>
      <c r="T1083" s="36">
        <f t="shared" si="222"/>
        <v>3.5268890757965243E-2</v>
      </c>
      <c r="U1083" s="36">
        <f t="shared" si="223"/>
        <v>-6.5029163456560291E-3</v>
      </c>
      <c r="V1083" s="36">
        <f t="shared" si="224"/>
        <v>4.1771807103621272E-2</v>
      </c>
      <c r="Y1083" s="34"/>
      <c r="Z1083" s="34"/>
    </row>
    <row r="1084" spans="1:26" x14ac:dyDescent="0.2">
      <c r="A1084" s="1">
        <v>1960.08</v>
      </c>
      <c r="B1084" s="58">
        <v>56.51</v>
      </c>
      <c r="C1084" s="4">
        <v>1.95</v>
      </c>
      <c r="D1084" s="11">
        <v>3.26667</v>
      </c>
      <c r="E1084" s="11">
        <v>29.6</v>
      </c>
      <c r="F1084" s="4">
        <f t="shared" si="229"/>
        <v>1960.6249999999186</v>
      </c>
      <c r="G1084" s="21">
        <v>3.8</v>
      </c>
      <c r="H1084" s="4">
        <f t="shared" si="225"/>
        <v>602.68869560810822</v>
      </c>
      <c r="I1084" s="4">
        <f t="shared" si="226"/>
        <v>20.797079391891895</v>
      </c>
      <c r="J1084" s="30">
        <f t="shared" si="230"/>
        <v>66044.642594057193</v>
      </c>
      <c r="K1084" s="4">
        <f t="shared" si="227"/>
        <v>34.839587352364873</v>
      </c>
      <c r="L1084" s="30">
        <f t="shared" si="228"/>
        <v>3817.8384820868664</v>
      </c>
      <c r="M1084" s="14">
        <f t="shared" si="219"/>
        <v>17.582113039577671</v>
      </c>
      <c r="N1084" s="6"/>
      <c r="O1084" s="7">
        <f t="shared" si="220"/>
        <v>21.166031871201234</v>
      </c>
      <c r="P1084" s="7"/>
      <c r="Q1084" s="43">
        <f t="shared" si="221"/>
        <v>3.8801705124786805E-2</v>
      </c>
      <c r="R1084" s="21">
        <f t="shared" si="231"/>
        <v>1.0031666666666668</v>
      </c>
      <c r="S1084" s="21">
        <f t="shared" si="232"/>
        <v>11.215223144979859</v>
      </c>
      <c r="T1084" s="36">
        <f t="shared" si="222"/>
        <v>3.7055645455988939E-2</v>
      </c>
      <c r="U1084" s="36">
        <f t="shared" si="223"/>
        <v>-7.5058869152682117E-3</v>
      </c>
      <c r="V1084" s="36">
        <f t="shared" si="224"/>
        <v>4.4561532371257151E-2</v>
      </c>
      <c r="Y1084" s="34"/>
      <c r="Z1084" s="34"/>
    </row>
    <row r="1085" spans="1:26" x14ac:dyDescent="0.2">
      <c r="A1085" s="1">
        <v>1960.09</v>
      </c>
      <c r="B1085" s="58">
        <v>54.81</v>
      </c>
      <c r="C1085" s="4">
        <v>1.95</v>
      </c>
      <c r="D1085" s="11">
        <v>3.27</v>
      </c>
      <c r="E1085" s="11">
        <v>29.6</v>
      </c>
      <c r="F1085" s="4">
        <f t="shared" si="229"/>
        <v>1960.7083333332519</v>
      </c>
      <c r="G1085" s="21">
        <v>3.8</v>
      </c>
      <c r="H1085" s="4">
        <f t="shared" si="225"/>
        <v>584.55790844594605</v>
      </c>
      <c r="I1085" s="4">
        <f t="shared" si="226"/>
        <v>20.797079391891895</v>
      </c>
      <c r="J1085" s="30">
        <f t="shared" si="230"/>
        <v>64247.728101253037</v>
      </c>
      <c r="K1085" s="4">
        <f t="shared" si="227"/>
        <v>34.875102364864873</v>
      </c>
      <c r="L1085" s="30">
        <f t="shared" si="228"/>
        <v>3833.0609540430114</v>
      </c>
      <c r="M1085" s="14">
        <f t="shared" si="219"/>
        <v>17.052015467817665</v>
      </c>
      <c r="N1085" s="6"/>
      <c r="O1085" s="7">
        <f t="shared" si="220"/>
        <v>20.511204667640978</v>
      </c>
      <c r="P1085" s="7"/>
      <c r="Q1085" s="43">
        <f t="shared" si="221"/>
        <v>4.0151038844062646E-2</v>
      </c>
      <c r="R1085" s="21">
        <f t="shared" si="231"/>
        <v>0.99577137750533862</v>
      </c>
      <c r="S1085" s="21">
        <f t="shared" si="232"/>
        <v>11.250738018272296</v>
      </c>
      <c r="T1085" s="36">
        <f t="shared" si="222"/>
        <v>4.5779366054141457E-2</v>
      </c>
      <c r="U1085" s="36">
        <f t="shared" si="223"/>
        <v>-6.742316932297876E-3</v>
      </c>
      <c r="V1085" s="36">
        <f t="shared" si="224"/>
        <v>5.2521682986439333E-2</v>
      </c>
      <c r="Y1085" s="34"/>
      <c r="Z1085" s="34"/>
    </row>
    <row r="1086" spans="1:26" x14ac:dyDescent="0.2">
      <c r="A1086" s="1">
        <v>1960.1</v>
      </c>
      <c r="B1086" s="58">
        <v>53.73</v>
      </c>
      <c r="C1086" s="4">
        <v>1.95</v>
      </c>
      <c r="D1086" s="11">
        <v>3.27</v>
      </c>
      <c r="E1086" s="11">
        <v>29.8</v>
      </c>
      <c r="F1086" s="4">
        <f t="shared" si="229"/>
        <v>1960.7916666665851</v>
      </c>
      <c r="G1086" s="21">
        <v>3.89</v>
      </c>
      <c r="H1086" s="4">
        <f t="shared" si="225"/>
        <v>569.19362315436251</v>
      </c>
      <c r="I1086" s="4">
        <f t="shared" si="226"/>
        <v>20.657501677852355</v>
      </c>
      <c r="J1086" s="30">
        <f t="shared" si="230"/>
        <v>62748.269082225888</v>
      </c>
      <c r="K1086" s="4">
        <f t="shared" si="227"/>
        <v>34.641041275167794</v>
      </c>
      <c r="L1086" s="30">
        <f t="shared" si="228"/>
        <v>3818.8505471594767</v>
      </c>
      <c r="M1086" s="14">
        <f t="shared" si="219"/>
        <v>16.605104536251027</v>
      </c>
      <c r="N1086" s="6"/>
      <c r="O1086" s="7">
        <f t="shared" si="220"/>
        <v>19.958227629483641</v>
      </c>
      <c r="P1086" s="7"/>
      <c r="Q1086" s="43">
        <f t="shared" si="221"/>
        <v>4.068368452938366E-2</v>
      </c>
      <c r="R1086" s="21">
        <f t="shared" si="231"/>
        <v>0.99996099985908249</v>
      </c>
      <c r="S1086" s="21">
        <f t="shared" si="232"/>
        <v>11.127973881692549</v>
      </c>
      <c r="T1086" s="36">
        <f t="shared" si="222"/>
        <v>5.029641335089563E-2</v>
      </c>
      <c r="U1086" s="36">
        <f t="shared" si="223"/>
        <v>-5.1312175257791637E-3</v>
      </c>
      <c r="V1086" s="36">
        <f t="shared" si="224"/>
        <v>5.5427630876674794E-2</v>
      </c>
      <c r="Y1086" s="34"/>
      <c r="Z1086" s="34"/>
    </row>
    <row r="1087" spans="1:26" x14ac:dyDescent="0.2">
      <c r="A1087" s="1">
        <v>1960.11</v>
      </c>
      <c r="B1087" s="58">
        <v>55.47</v>
      </c>
      <c r="C1087" s="4">
        <v>1.95</v>
      </c>
      <c r="D1087" s="11">
        <v>3.27</v>
      </c>
      <c r="E1087" s="11">
        <v>29.8</v>
      </c>
      <c r="F1087" s="4">
        <f t="shared" si="229"/>
        <v>1960.8749999999184</v>
      </c>
      <c r="G1087" s="21">
        <v>3.93</v>
      </c>
      <c r="H1087" s="4">
        <f t="shared" si="225"/>
        <v>587.62647080536931</v>
      </c>
      <c r="I1087" s="4">
        <f t="shared" si="226"/>
        <v>20.657501677852355</v>
      </c>
      <c r="J1087" s="30">
        <f t="shared" si="230"/>
        <v>64970.092680382142</v>
      </c>
      <c r="K1087" s="4">
        <f t="shared" si="227"/>
        <v>34.641041275167794</v>
      </c>
      <c r="L1087" s="30">
        <f t="shared" si="228"/>
        <v>3830.0379135541662</v>
      </c>
      <c r="M1087" s="14">
        <f t="shared" si="219"/>
        <v>17.146088452419004</v>
      </c>
      <c r="N1087" s="6"/>
      <c r="O1087" s="7">
        <f t="shared" si="220"/>
        <v>20.590981751601543</v>
      </c>
      <c r="P1087" s="7"/>
      <c r="Q1087" s="43">
        <f t="shared" si="221"/>
        <v>3.79701285161348E-2</v>
      </c>
      <c r="R1087" s="21">
        <f t="shared" si="231"/>
        <v>1.0106875755699061</v>
      </c>
      <c r="S1087" s="21">
        <f t="shared" si="232"/>
        <v>11.127539889143037</v>
      </c>
      <c r="T1087" s="36">
        <f t="shared" si="222"/>
        <v>4.6332708517203391E-2</v>
      </c>
      <c r="U1087" s="36">
        <f t="shared" si="223"/>
        <v>-1.5965533080211092E-3</v>
      </c>
      <c r="V1087" s="36">
        <f t="shared" si="224"/>
        <v>4.7929261825224501E-2</v>
      </c>
      <c r="Y1087" s="34"/>
      <c r="Z1087" s="34"/>
    </row>
    <row r="1088" spans="1:26" x14ac:dyDescent="0.2">
      <c r="A1088" s="1">
        <v>1960.12</v>
      </c>
      <c r="B1088" s="58">
        <v>56.8</v>
      </c>
      <c r="C1088" s="4">
        <v>1.95</v>
      </c>
      <c r="D1088" s="11">
        <v>3.27</v>
      </c>
      <c r="E1088" s="11">
        <v>29.8</v>
      </c>
      <c r="F1088" s="4">
        <f t="shared" si="229"/>
        <v>1960.9583333332516</v>
      </c>
      <c r="G1088" s="21">
        <v>3.84</v>
      </c>
      <c r="H1088" s="4">
        <f t="shared" si="225"/>
        <v>601.71594630872494</v>
      </c>
      <c r="I1088" s="4">
        <f t="shared" si="226"/>
        <v>20.657501677852355</v>
      </c>
      <c r="J1088" s="30">
        <f t="shared" si="230"/>
        <v>66718.206315238291</v>
      </c>
      <c r="K1088" s="4">
        <f t="shared" si="227"/>
        <v>34.641041275167794</v>
      </c>
      <c r="L1088" s="30">
        <f t="shared" si="228"/>
        <v>3840.9953283596692</v>
      </c>
      <c r="M1088" s="14">
        <f t="shared" si="219"/>
        <v>17.562090833957125</v>
      </c>
      <c r="N1088" s="6"/>
      <c r="O1088" s="7">
        <f t="shared" si="220"/>
        <v>21.071250947942282</v>
      </c>
      <c r="P1088" s="7"/>
      <c r="Q1088" s="43">
        <f t="shared" si="221"/>
        <v>3.6259226159542191E-2</v>
      </c>
      <c r="R1088" s="21">
        <f t="shared" si="231"/>
        <v>1.0032000000000001</v>
      </c>
      <c r="S1088" s="21">
        <f t="shared" si="232"/>
        <v>11.246466312615398</v>
      </c>
      <c r="T1088" s="36">
        <f t="shared" si="222"/>
        <v>5.026733507743697E-2</v>
      </c>
      <c r="U1088" s="36">
        <f t="shared" si="223"/>
        <v>6.3160924080163383E-4</v>
      </c>
      <c r="V1088" s="36">
        <f t="shared" si="224"/>
        <v>4.9635725836635336E-2</v>
      </c>
      <c r="Y1088" s="34"/>
      <c r="Z1088" s="34"/>
    </row>
    <row r="1089" spans="1:26" x14ac:dyDescent="0.2">
      <c r="A1089" s="1">
        <v>1961.01</v>
      </c>
      <c r="B1089" s="58">
        <v>59.72</v>
      </c>
      <c r="C1089" s="4">
        <v>1.9466699999999999</v>
      </c>
      <c r="D1089" s="11">
        <v>3.21</v>
      </c>
      <c r="E1089" s="11">
        <v>29.8</v>
      </c>
      <c r="F1089" s="4">
        <f t="shared" si="229"/>
        <v>1961.0416666665849</v>
      </c>
      <c r="G1089" s="21">
        <v>3.84</v>
      </c>
      <c r="H1089" s="4">
        <f t="shared" si="225"/>
        <v>632.64923087248337</v>
      </c>
      <c r="I1089" s="4">
        <f t="shared" si="226"/>
        <v>20.622225021140942</v>
      </c>
      <c r="J1089" s="30">
        <f t="shared" si="230"/>
        <v>70338.635129753602</v>
      </c>
      <c r="K1089" s="4">
        <f t="shared" si="227"/>
        <v>34.005425838926186</v>
      </c>
      <c r="L1089" s="30">
        <f t="shared" si="228"/>
        <v>3780.7605285751692</v>
      </c>
      <c r="M1089" s="14">
        <f t="shared" ref="M1089:M1152" si="233">H1089/AVERAGE(K969:K1088)</f>
        <v>18.470416986477176</v>
      </c>
      <c r="N1089" s="6"/>
      <c r="O1089" s="7">
        <f t="shared" ref="O1089:O1152" si="234">J1089/AVERAGE(L969:L1088)</f>
        <v>22.138023912072342</v>
      </c>
      <c r="P1089" s="7"/>
      <c r="Q1089" s="43">
        <f t="shared" ref="Q1089:Q1152" si="235">1/M1089-(G1089/100-(((E1089/E969)^(1/10))-1))</f>
        <v>3.1844848651755873E-2</v>
      </c>
      <c r="R1089" s="21">
        <f t="shared" si="231"/>
        <v>1.0081555955915638</v>
      </c>
      <c r="S1089" s="21">
        <f t="shared" si="232"/>
        <v>11.282455004815768</v>
      </c>
      <c r="T1089" s="36">
        <f t="shared" si="222"/>
        <v>4.8948202171856137E-2</v>
      </c>
      <c r="U1089" s="36">
        <f t="shared" si="223"/>
        <v>1.9400846429533658E-3</v>
      </c>
      <c r="V1089" s="36">
        <f t="shared" si="224"/>
        <v>4.7008117528902771E-2</v>
      </c>
      <c r="Y1089" s="34"/>
      <c r="Z1089" s="34"/>
    </row>
    <row r="1090" spans="1:26" x14ac:dyDescent="0.2">
      <c r="A1090" s="1">
        <v>1961.02</v>
      </c>
      <c r="B1090" s="58">
        <v>62.17</v>
      </c>
      <c r="C1090" s="4">
        <v>1.94333</v>
      </c>
      <c r="D1090" s="11">
        <v>3.15</v>
      </c>
      <c r="E1090" s="11">
        <v>29.8</v>
      </c>
      <c r="F1090" s="4">
        <f t="shared" si="229"/>
        <v>1961.1249999999181</v>
      </c>
      <c r="G1090" s="21">
        <v>3.78</v>
      </c>
      <c r="H1090" s="4">
        <f t="shared" si="225"/>
        <v>658.6035278523492</v>
      </c>
      <c r="I1090" s="4">
        <f t="shared" si="226"/>
        <v>20.586842428523493</v>
      </c>
      <c r="J1090" s="30">
        <f t="shared" si="230"/>
        <v>73415.001300524789</v>
      </c>
      <c r="K1090" s="4">
        <f t="shared" si="227"/>
        <v>33.369810402684571</v>
      </c>
      <c r="L1090" s="30">
        <f t="shared" si="228"/>
        <v>3719.756379228777</v>
      </c>
      <c r="M1090" s="14">
        <f t="shared" si="233"/>
        <v>19.234014498298357</v>
      </c>
      <c r="N1090" s="6"/>
      <c r="O1090" s="7">
        <f t="shared" si="234"/>
        <v>23.02874328029009</v>
      </c>
      <c r="P1090" s="7"/>
      <c r="Q1090" s="43">
        <f t="shared" si="235"/>
        <v>2.9103054689369377E-2</v>
      </c>
      <c r="R1090" s="21">
        <f t="shared" si="231"/>
        <v>1.0064599186780394</v>
      </c>
      <c r="S1090" s="21">
        <f t="shared" si="232"/>
        <v>11.37447014511506</v>
      </c>
      <c r="T1090" s="36">
        <f t="shared" ref="T1090:T1153" si="236">(($J1210/$J1090)^(1/10)-1)</f>
        <v>4.8460260605128092E-2</v>
      </c>
      <c r="U1090" s="36">
        <f t="shared" ref="U1090:U1153" si="237">(($S1210/$S1090)^(1/10)-1)</f>
        <v>2.3519224426142848E-3</v>
      </c>
      <c r="V1090" s="36">
        <f t="shared" ref="V1090:V1153" si="238">T1090-U1090</f>
        <v>4.6108338162513807E-2</v>
      </c>
      <c r="Y1090" s="34"/>
      <c r="Z1090" s="34"/>
    </row>
    <row r="1091" spans="1:26" x14ac:dyDescent="0.2">
      <c r="A1091" s="1">
        <v>1961.03</v>
      </c>
      <c r="B1091" s="58">
        <v>64.12</v>
      </c>
      <c r="C1091" s="4">
        <v>1.94</v>
      </c>
      <c r="D1091" s="11">
        <v>3.09</v>
      </c>
      <c r="E1091" s="11">
        <v>29.8</v>
      </c>
      <c r="F1091" s="4">
        <f t="shared" si="229"/>
        <v>1961.2083333332514</v>
      </c>
      <c r="G1091" s="21">
        <v>3.74</v>
      </c>
      <c r="H1091" s="4">
        <f t="shared" si="225"/>
        <v>679.26102953020154</v>
      </c>
      <c r="I1091" s="4">
        <f t="shared" si="226"/>
        <v>20.551565771812086</v>
      </c>
      <c r="J1091" s="30">
        <f t="shared" si="230"/>
        <v>75908.615762155925</v>
      </c>
      <c r="K1091" s="4">
        <f t="shared" si="227"/>
        <v>32.734194966442963</v>
      </c>
      <c r="L1091" s="30">
        <f t="shared" si="228"/>
        <v>3658.1039099354621</v>
      </c>
      <c r="M1091" s="14">
        <f t="shared" si="233"/>
        <v>19.844225272725566</v>
      </c>
      <c r="N1091" s="6"/>
      <c r="O1091" s="7">
        <f t="shared" si="234"/>
        <v>23.733978127182592</v>
      </c>
      <c r="P1091" s="7"/>
      <c r="Q1091" s="43">
        <f t="shared" si="235"/>
        <v>2.7510257772652931E-2</v>
      </c>
      <c r="R1091" s="21">
        <f t="shared" si="231"/>
        <v>0.99981293627229095</v>
      </c>
      <c r="S1091" s="21">
        <f t="shared" si="232"/>
        <v>11.447948297258291</v>
      </c>
      <c r="T1091" s="36">
        <f t="shared" si="236"/>
        <v>4.7623029721759913E-2</v>
      </c>
      <c r="U1091" s="36">
        <f t="shared" si="237"/>
        <v>5.0133359248512033E-3</v>
      </c>
      <c r="V1091" s="36">
        <f t="shared" si="238"/>
        <v>4.260969379690871E-2</v>
      </c>
      <c r="Y1091" s="34"/>
      <c r="Z1091" s="34"/>
    </row>
    <row r="1092" spans="1:26" x14ac:dyDescent="0.2">
      <c r="A1092" s="1">
        <v>1961.04</v>
      </c>
      <c r="B1092" s="58">
        <v>65.83</v>
      </c>
      <c r="C1092" s="4">
        <v>1.94</v>
      </c>
      <c r="D1092" s="11">
        <v>3.07</v>
      </c>
      <c r="E1092" s="11">
        <v>29.8</v>
      </c>
      <c r="F1092" s="4">
        <f t="shared" si="229"/>
        <v>1961.2916666665847</v>
      </c>
      <c r="G1092" s="21">
        <v>3.78</v>
      </c>
      <c r="H1092" s="4">
        <f t="shared" si="225"/>
        <v>697.37606946308733</v>
      </c>
      <c r="I1092" s="4">
        <f t="shared" si="226"/>
        <v>20.551565771812086</v>
      </c>
      <c r="J1092" s="30">
        <f t="shared" si="230"/>
        <v>78124.392833815858</v>
      </c>
      <c r="K1092" s="4">
        <f t="shared" si="227"/>
        <v>32.522323154362418</v>
      </c>
      <c r="L1092" s="30">
        <f t="shared" si="228"/>
        <v>3643.3523621421036</v>
      </c>
      <c r="M1092" s="14">
        <f t="shared" si="233"/>
        <v>20.38284297575477</v>
      </c>
      <c r="N1092" s="6"/>
      <c r="O1092" s="7">
        <f t="shared" si="234"/>
        <v>24.352100217522839</v>
      </c>
      <c r="P1092" s="7"/>
      <c r="Q1092" s="43">
        <f t="shared" si="235"/>
        <v>2.5778633459042202E-2</v>
      </c>
      <c r="R1092" s="21">
        <f t="shared" si="231"/>
        <v>1.0089504982815469</v>
      </c>
      <c r="S1092" s="21">
        <f t="shared" si="232"/>
        <v>11.445806801375186</v>
      </c>
      <c r="T1092" s="36">
        <f t="shared" si="236"/>
        <v>4.812686195240734E-2</v>
      </c>
      <c r="U1092" s="36">
        <f t="shared" si="237"/>
        <v>4.2753947049858354E-3</v>
      </c>
      <c r="V1092" s="36">
        <f t="shared" si="238"/>
        <v>4.3851467247421505E-2</v>
      </c>
      <c r="Y1092" s="34"/>
      <c r="Z1092" s="34"/>
    </row>
    <row r="1093" spans="1:26" x14ac:dyDescent="0.2">
      <c r="A1093" s="1">
        <v>1961.05</v>
      </c>
      <c r="B1093" s="58">
        <v>66.5</v>
      </c>
      <c r="C1093" s="4">
        <v>1.94</v>
      </c>
      <c r="D1093" s="11">
        <v>3.05</v>
      </c>
      <c r="E1093" s="11">
        <v>29.8</v>
      </c>
      <c r="F1093" s="4">
        <f t="shared" si="229"/>
        <v>1961.3749999999179</v>
      </c>
      <c r="G1093" s="21">
        <v>3.71</v>
      </c>
      <c r="H1093" s="4">
        <f t="shared" si="225"/>
        <v>704.47377516778533</v>
      </c>
      <c r="I1093" s="4">
        <f t="shared" si="226"/>
        <v>20.551565771812086</v>
      </c>
      <c r="J1093" s="30">
        <f t="shared" si="230"/>
        <v>79111.381340172491</v>
      </c>
      <c r="K1093" s="4">
        <f t="shared" si="227"/>
        <v>32.310451342281887</v>
      </c>
      <c r="L1093" s="30">
        <f t="shared" si="228"/>
        <v>3628.4167381582874</v>
      </c>
      <c r="M1093" s="14">
        <f t="shared" si="233"/>
        <v>20.598606843297336</v>
      </c>
      <c r="N1093" s="6"/>
      <c r="O1093" s="7">
        <f t="shared" si="234"/>
        <v>24.584398270064099</v>
      </c>
      <c r="P1093" s="7"/>
      <c r="Q1093" s="43">
        <f t="shared" si="235"/>
        <v>2.5572348486320999E-2</v>
      </c>
      <c r="R1093" s="21">
        <f t="shared" si="231"/>
        <v>0.98911626518356743</v>
      </c>
      <c r="S1093" s="21">
        <f t="shared" si="232"/>
        <v>11.548252475481812</v>
      </c>
      <c r="T1093" s="36">
        <f t="shared" si="236"/>
        <v>4.5125887579644308E-2</v>
      </c>
      <c r="U1093" s="36">
        <f t="shared" si="237"/>
        <v>-8.0879422247692734E-4</v>
      </c>
      <c r="V1093" s="36">
        <f t="shared" si="238"/>
        <v>4.5934681802121236E-2</v>
      </c>
      <c r="Y1093" s="34"/>
      <c r="Z1093" s="34"/>
    </row>
    <row r="1094" spans="1:26" x14ac:dyDescent="0.2">
      <c r="A1094" s="1">
        <v>1961.06</v>
      </c>
      <c r="B1094" s="58">
        <v>65.62</v>
      </c>
      <c r="C1094" s="4">
        <v>1.94</v>
      </c>
      <c r="D1094" s="11">
        <v>3.03</v>
      </c>
      <c r="E1094" s="11">
        <v>29.8</v>
      </c>
      <c r="F1094" s="4">
        <f t="shared" si="229"/>
        <v>1961.4583333332512</v>
      </c>
      <c r="G1094" s="21">
        <v>3.88</v>
      </c>
      <c r="H1094" s="4">
        <f t="shared" si="225"/>
        <v>695.15141543624179</v>
      </c>
      <c r="I1094" s="4">
        <f t="shared" si="226"/>
        <v>20.551565771812086</v>
      </c>
      <c r="J1094" s="30">
        <f t="shared" si="230"/>
        <v>78256.819802387676</v>
      </c>
      <c r="K1094" s="4">
        <f t="shared" si="227"/>
        <v>32.098579530201349</v>
      </c>
      <c r="L1094" s="30">
        <f t="shared" si="228"/>
        <v>3613.5044803601745</v>
      </c>
      <c r="M1094" s="14">
        <f t="shared" si="233"/>
        <v>20.332414551592294</v>
      </c>
      <c r="N1094" s="6"/>
      <c r="O1094" s="7">
        <f t="shared" si="234"/>
        <v>24.243964853269759</v>
      </c>
      <c r="P1094" s="7"/>
      <c r="Q1094" s="43">
        <f t="shared" si="235"/>
        <v>2.4507926215313509E-2</v>
      </c>
      <c r="R1094" s="21">
        <f t="shared" si="231"/>
        <v>0.99995113592092766</v>
      </c>
      <c r="S1094" s="21">
        <f t="shared" si="232"/>
        <v>11.422564357945458</v>
      </c>
      <c r="T1094" s="36">
        <f t="shared" si="236"/>
        <v>4.3805070632089382E-2</v>
      </c>
      <c r="U1094" s="36">
        <f t="shared" si="237"/>
        <v>-8.7199178523100773E-4</v>
      </c>
      <c r="V1094" s="36">
        <f t="shared" si="238"/>
        <v>4.467706241732039E-2</v>
      </c>
      <c r="Y1094" s="34"/>
      <c r="Z1094" s="34"/>
    </row>
    <row r="1095" spans="1:26" x14ac:dyDescent="0.2">
      <c r="A1095" s="1">
        <v>1961.07</v>
      </c>
      <c r="B1095" s="58">
        <v>65.44</v>
      </c>
      <c r="C1095" s="4">
        <v>1.9466699999999999</v>
      </c>
      <c r="D1095" s="11">
        <v>3.03667</v>
      </c>
      <c r="E1095" s="11">
        <v>30</v>
      </c>
      <c r="F1095" s="4">
        <f t="shared" si="229"/>
        <v>1961.5416666665844</v>
      </c>
      <c r="G1095" s="21">
        <v>3.92</v>
      </c>
      <c r="H1095" s="4">
        <f t="shared" si="225"/>
        <v>688.62293866666687</v>
      </c>
      <c r="I1095" s="4">
        <f t="shared" si="226"/>
        <v>20.484743521000002</v>
      </c>
      <c r="J1095" s="30">
        <f t="shared" si="230"/>
        <v>77714.047995324363</v>
      </c>
      <c r="K1095" s="4">
        <f t="shared" si="227"/>
        <v>31.954777187666672</v>
      </c>
      <c r="L1095" s="30">
        <f t="shared" si="228"/>
        <v>3606.2334676950122</v>
      </c>
      <c r="M1095" s="14">
        <f t="shared" si="233"/>
        <v>20.146643736827318</v>
      </c>
      <c r="N1095" s="6"/>
      <c r="O1095" s="7">
        <f t="shared" si="234"/>
        <v>24.001732449096966</v>
      </c>
      <c r="P1095" s="7"/>
      <c r="Q1095" s="43">
        <f t="shared" si="235"/>
        <v>2.5240009310458375E-2</v>
      </c>
      <c r="R1095" s="21">
        <f t="shared" si="231"/>
        <v>0.9934749803871008</v>
      </c>
      <c r="S1095" s="21">
        <f t="shared" si="232"/>
        <v>11.34585949682508</v>
      </c>
      <c r="T1095" s="36">
        <f t="shared" si="236"/>
        <v>4.3790117145812602E-2</v>
      </c>
      <c r="U1095" s="36">
        <f t="shared" si="237"/>
        <v>-1.4214964115368822E-3</v>
      </c>
      <c r="V1095" s="36">
        <f t="shared" si="238"/>
        <v>4.5211613557349484E-2</v>
      </c>
      <c r="Y1095" s="34"/>
      <c r="Z1095" s="34"/>
    </row>
    <row r="1096" spans="1:26" x14ac:dyDescent="0.2">
      <c r="A1096" s="1">
        <v>1961.08</v>
      </c>
      <c r="B1096" s="58">
        <v>67.790000000000006</v>
      </c>
      <c r="C1096" s="4">
        <v>1.95333</v>
      </c>
      <c r="D1096" s="11">
        <v>3.0433300000000001</v>
      </c>
      <c r="E1096" s="11">
        <v>29.9</v>
      </c>
      <c r="F1096" s="4">
        <f t="shared" si="229"/>
        <v>1961.6249999999177</v>
      </c>
      <c r="G1096" s="21">
        <v>4.04</v>
      </c>
      <c r="H1096" s="4">
        <f t="shared" si="225"/>
        <v>715.73770267558552</v>
      </c>
      <c r="I1096" s="4">
        <f t="shared" si="226"/>
        <v>20.623571718060205</v>
      </c>
      <c r="J1096" s="30">
        <f t="shared" si="230"/>
        <v>80968.020112640108</v>
      </c>
      <c r="K1096" s="4">
        <f t="shared" si="227"/>
        <v>32.131966701337802</v>
      </c>
      <c r="L1096" s="30">
        <f t="shared" si="228"/>
        <v>3634.9373749727251</v>
      </c>
      <c r="M1096" s="14">
        <f t="shared" si="233"/>
        <v>20.941688475215184</v>
      </c>
      <c r="N1096" s="6"/>
      <c r="O1096" s="7">
        <f t="shared" si="234"/>
        <v>24.927371788688767</v>
      </c>
      <c r="P1096" s="7"/>
      <c r="Q1096" s="43">
        <f t="shared" si="235"/>
        <v>2.181681518840773E-2</v>
      </c>
      <c r="R1096" s="21">
        <f t="shared" si="231"/>
        <v>1.0082762096268238</v>
      </c>
      <c r="S1096" s="21">
        <f t="shared" si="232"/>
        <v>11.309525960952939</v>
      </c>
      <c r="T1096" s="36">
        <f t="shared" si="236"/>
        <v>3.7674533436010238E-2</v>
      </c>
      <c r="U1096" s="36">
        <f t="shared" si="237"/>
        <v>2.9066845568914701E-4</v>
      </c>
      <c r="V1096" s="36">
        <f t="shared" si="238"/>
        <v>3.7383864980321091E-2</v>
      </c>
      <c r="Y1096" s="34"/>
      <c r="Z1096" s="34"/>
    </row>
    <row r="1097" spans="1:26" x14ac:dyDescent="0.2">
      <c r="A1097" s="1">
        <v>1961.09</v>
      </c>
      <c r="B1097" s="58">
        <v>67.260000000000005</v>
      </c>
      <c r="C1097" s="4">
        <v>1.96</v>
      </c>
      <c r="D1097" s="11">
        <v>3.05</v>
      </c>
      <c r="E1097" s="11">
        <v>30</v>
      </c>
      <c r="F1097" s="4">
        <f t="shared" si="229"/>
        <v>1961.7083333332509</v>
      </c>
      <c r="G1097" s="21">
        <v>3.98</v>
      </c>
      <c r="H1097" s="4">
        <f t="shared" si="225"/>
        <v>707.77473800000018</v>
      </c>
      <c r="I1097" s="4">
        <f t="shared" si="226"/>
        <v>20.625014666666672</v>
      </c>
      <c r="J1097" s="30">
        <f t="shared" si="230"/>
        <v>80261.64178634886</v>
      </c>
      <c r="K1097" s="4">
        <f t="shared" si="227"/>
        <v>32.095048333333338</v>
      </c>
      <c r="L1097" s="30">
        <f t="shared" si="228"/>
        <v>3639.5778686940826</v>
      </c>
      <c r="M1097" s="14">
        <f t="shared" si="233"/>
        <v>20.705243044147249</v>
      </c>
      <c r="N1097" s="6"/>
      <c r="O1097" s="7">
        <f t="shared" si="234"/>
        <v>24.626812599567049</v>
      </c>
      <c r="P1097" s="7"/>
      <c r="Q1097" s="43">
        <f t="shared" si="235"/>
        <v>2.252057380943194E-2</v>
      </c>
      <c r="R1097" s="21">
        <f t="shared" si="231"/>
        <v>1.0082399627852752</v>
      </c>
      <c r="S1097" s="21">
        <f t="shared" si="232"/>
        <v>11.365115548690506</v>
      </c>
      <c r="T1097" s="36">
        <f t="shared" si="236"/>
        <v>4.1137790050247869E-2</v>
      </c>
      <c r="U1097" s="36">
        <f t="shared" si="237"/>
        <v>3.5461046872160562E-3</v>
      </c>
      <c r="V1097" s="36">
        <f t="shared" si="238"/>
        <v>3.7591685363031813E-2</v>
      </c>
      <c r="Y1097" s="34"/>
      <c r="Z1097" s="34"/>
    </row>
    <row r="1098" spans="1:26" x14ac:dyDescent="0.2">
      <c r="A1098" s="1">
        <v>1961.1</v>
      </c>
      <c r="B1098" s="58">
        <v>68</v>
      </c>
      <c r="C1098" s="4">
        <v>1.98</v>
      </c>
      <c r="D1098" s="11">
        <v>3.09667</v>
      </c>
      <c r="E1098" s="11">
        <v>30</v>
      </c>
      <c r="F1098" s="4">
        <f t="shared" si="229"/>
        <v>1961.7916666665842</v>
      </c>
      <c r="G1098" s="21">
        <v>3.92</v>
      </c>
      <c r="H1098" s="4">
        <f t="shared" ref="H1098:H1161" si="239">B1098*$E$1858/E1098</f>
        <v>715.56173333333356</v>
      </c>
      <c r="I1098" s="4">
        <f t="shared" ref="I1098:I1161" si="240">C1098*$E$1858/E1098</f>
        <v>20.835474000000008</v>
      </c>
      <c r="J1098" s="30">
        <f t="shared" si="230"/>
        <v>81341.582104764646</v>
      </c>
      <c r="K1098" s="4">
        <f t="shared" ref="K1098:K1161" si="241">D1098*$E$1858/E1098</f>
        <v>32.586155187666677</v>
      </c>
      <c r="L1098" s="30">
        <f t="shared" ref="L1098:L1161" si="242">K1098*(J1098/H1098)</f>
        <v>3704.2358390641402</v>
      </c>
      <c r="M1098" s="14">
        <f t="shared" si="233"/>
        <v>20.924190141010786</v>
      </c>
      <c r="N1098" s="6"/>
      <c r="O1098" s="7">
        <f t="shared" si="234"/>
        <v>24.869916653028223</v>
      </c>
      <c r="P1098" s="7"/>
      <c r="Q1098" s="43">
        <f t="shared" si="235"/>
        <v>2.222750466506343E-2</v>
      </c>
      <c r="R1098" s="21">
        <f t="shared" si="231"/>
        <v>1.0016270980695723</v>
      </c>
      <c r="S1098" s="21">
        <f t="shared" si="232"/>
        <v>11.458763677862068</v>
      </c>
      <c r="T1098" s="36">
        <f t="shared" si="236"/>
        <v>3.7538369975540054E-2</v>
      </c>
      <c r="U1098" s="36">
        <f t="shared" si="237"/>
        <v>4.5465836366012091E-3</v>
      </c>
      <c r="V1098" s="36">
        <f t="shared" si="238"/>
        <v>3.2991786338938844E-2</v>
      </c>
      <c r="Y1098" s="34"/>
      <c r="Z1098" s="34"/>
    </row>
    <row r="1099" spans="1:26" x14ac:dyDescent="0.2">
      <c r="A1099" s="1">
        <v>1961.11</v>
      </c>
      <c r="B1099" s="58">
        <v>71.08</v>
      </c>
      <c r="C1099" s="4">
        <v>2</v>
      </c>
      <c r="D1099" s="11">
        <v>3.1433300000000002</v>
      </c>
      <c r="E1099" s="11">
        <v>30</v>
      </c>
      <c r="F1099" s="4">
        <f t="shared" ref="F1099:F1162" si="243">F1098+1/12</f>
        <v>1961.8749999999175</v>
      </c>
      <c r="G1099" s="21">
        <v>3.94</v>
      </c>
      <c r="H1099" s="4">
        <f t="shared" si="239"/>
        <v>747.97247066666682</v>
      </c>
      <c r="I1099" s="4">
        <f t="shared" si="240"/>
        <v>21.045933333333338</v>
      </c>
      <c r="J1099" s="30">
        <f t="shared" ref="J1099:J1162" si="244">J1098*((H1099+(I1099/12))/H1098)</f>
        <v>85225.243917021537</v>
      </c>
      <c r="K1099" s="4">
        <f t="shared" si="241"/>
        <v>33.077156812333342</v>
      </c>
      <c r="L1099" s="30">
        <f t="shared" si="242"/>
        <v>3768.8669943963328</v>
      </c>
      <c r="M1099" s="14">
        <f t="shared" si="233"/>
        <v>21.857957721959664</v>
      </c>
      <c r="N1099" s="6"/>
      <c r="O1099" s="7">
        <f t="shared" si="234"/>
        <v>25.960088110372361</v>
      </c>
      <c r="P1099" s="7"/>
      <c r="Q1099" s="43">
        <f t="shared" si="235"/>
        <v>1.9215321648647518E-2</v>
      </c>
      <c r="R1099" s="21">
        <f t="shared" ref="R1099:R1162" si="245">((G1099/G1100+G1099/1200+((1+G1100/1200)^(-119))*(1-G1099/G1100)))</f>
        <v>0.99350075664378312</v>
      </c>
      <c r="S1099" s="21">
        <f t="shared" ref="S1099:S1162" si="246">S1098*R1098*E1098/E1099</f>
        <v>11.477408210122002</v>
      </c>
      <c r="T1099" s="36">
        <f t="shared" si="236"/>
        <v>2.8104043479765028E-2</v>
      </c>
      <c r="U1099" s="36">
        <f t="shared" si="237"/>
        <v>5.7777477795133425E-3</v>
      </c>
      <c r="V1099" s="36">
        <f t="shared" si="238"/>
        <v>2.2326295700251686E-2</v>
      </c>
      <c r="Y1099" s="34"/>
      <c r="Z1099" s="34"/>
    </row>
    <row r="1100" spans="1:26" x14ac:dyDescent="0.2">
      <c r="A1100" s="1">
        <v>1961.12</v>
      </c>
      <c r="B1100" s="58">
        <v>71.739999999999995</v>
      </c>
      <c r="C1100" s="4">
        <v>2.02</v>
      </c>
      <c r="D1100" s="11">
        <v>3.19</v>
      </c>
      <c r="E1100" s="11">
        <v>30</v>
      </c>
      <c r="F1100" s="4">
        <f t="shared" si="243"/>
        <v>1961.9583333332507</v>
      </c>
      <c r="G1100" s="21">
        <v>4.0599999999999996</v>
      </c>
      <c r="H1100" s="4">
        <f t="shared" si="239"/>
        <v>754.91762866666681</v>
      </c>
      <c r="I1100" s="4">
        <f t="shared" si="240"/>
        <v>21.25639266666667</v>
      </c>
      <c r="J1100" s="30">
        <f t="shared" si="244"/>
        <v>86218.419358466854</v>
      </c>
      <c r="K1100" s="4">
        <f t="shared" si="241"/>
        <v>33.568263666666674</v>
      </c>
      <c r="L1100" s="30">
        <f t="shared" si="242"/>
        <v>3833.7992438459614</v>
      </c>
      <c r="M1100" s="14">
        <f t="shared" si="233"/>
        <v>22.04148019838226</v>
      </c>
      <c r="N1100" s="6"/>
      <c r="O1100" s="7">
        <f t="shared" si="234"/>
        <v>26.158967454388591</v>
      </c>
      <c r="P1100" s="7"/>
      <c r="Q1100" s="43">
        <f t="shared" si="235"/>
        <v>1.7251533180928605E-2</v>
      </c>
      <c r="R1100" s="21">
        <f t="shared" si="245"/>
        <v>1.0017544201863267</v>
      </c>
      <c r="S1100" s="21">
        <f t="shared" si="246"/>
        <v>11.402813741065778</v>
      </c>
      <c r="T1100" s="36">
        <f t="shared" si="236"/>
        <v>3.3538175321390806E-2</v>
      </c>
      <c r="U1100" s="36">
        <f t="shared" si="237"/>
        <v>5.5258212275945962E-3</v>
      </c>
      <c r="V1100" s="36">
        <f t="shared" si="238"/>
        <v>2.801235409379621E-2</v>
      </c>
      <c r="Y1100" s="34"/>
      <c r="Z1100" s="34"/>
    </row>
    <row r="1101" spans="1:26" x14ac:dyDescent="0.2">
      <c r="A1101" s="1">
        <v>1962.01</v>
      </c>
      <c r="B1101" s="58">
        <v>69.069999999999993</v>
      </c>
      <c r="C1101" s="4">
        <v>2.0266700000000002</v>
      </c>
      <c r="D1101" s="11">
        <v>3.25</v>
      </c>
      <c r="E1101" s="11">
        <v>30</v>
      </c>
      <c r="F1101" s="4">
        <f t="shared" si="243"/>
        <v>1962.041666666584</v>
      </c>
      <c r="G1101" s="21">
        <v>4.08</v>
      </c>
      <c r="H1101" s="4">
        <f t="shared" si="239"/>
        <v>726.82130766666683</v>
      </c>
      <c r="I1101" s="4">
        <f t="shared" si="240"/>
        <v>21.32658085433334</v>
      </c>
      <c r="J1101" s="30">
        <f t="shared" si="244"/>
        <v>83212.539477084938</v>
      </c>
      <c r="K1101" s="4">
        <f t="shared" si="241"/>
        <v>34.199641666666679</v>
      </c>
      <c r="L1101" s="30">
        <f t="shared" si="242"/>
        <v>3915.4590024688878</v>
      </c>
      <c r="M1101" s="14">
        <f t="shared" si="233"/>
        <v>21.197931400015225</v>
      </c>
      <c r="N1101" s="6"/>
      <c r="O1101" s="7">
        <f t="shared" si="234"/>
        <v>25.142459916082927</v>
      </c>
      <c r="P1101" s="7"/>
      <c r="Q1101" s="43">
        <f t="shared" si="235"/>
        <v>1.885694371648259E-2</v>
      </c>
      <c r="R1101" s="21">
        <f t="shared" si="245"/>
        <v>1.0066638954265219</v>
      </c>
      <c r="S1101" s="21">
        <f t="shared" si="246"/>
        <v>11.422819067674027</v>
      </c>
      <c r="T1101" s="36">
        <f t="shared" si="236"/>
        <v>4.1710582602429991E-2</v>
      </c>
      <c r="U1101" s="36">
        <f t="shared" si="237"/>
        <v>5.6955120254535974E-3</v>
      </c>
      <c r="V1101" s="36">
        <f t="shared" si="238"/>
        <v>3.6015070576976393E-2</v>
      </c>
      <c r="Y1101" s="34"/>
      <c r="Z1101" s="34"/>
    </row>
    <row r="1102" spans="1:26" x14ac:dyDescent="0.2">
      <c r="A1102" s="1">
        <v>1962.02</v>
      </c>
      <c r="B1102" s="58">
        <v>70.22</v>
      </c>
      <c r="C1102" s="4">
        <v>2.0333299999999999</v>
      </c>
      <c r="D1102" s="11">
        <v>3.31</v>
      </c>
      <c r="E1102" s="11">
        <v>30.1</v>
      </c>
      <c r="F1102" s="4">
        <f t="shared" si="243"/>
        <v>1962.1249999999172</v>
      </c>
      <c r="G1102" s="21">
        <v>4.04</v>
      </c>
      <c r="H1102" s="4">
        <f t="shared" si="239"/>
        <v>736.46782657807319</v>
      </c>
      <c r="I1102" s="4">
        <f t="shared" si="240"/>
        <v>21.325578550498342</v>
      </c>
      <c r="J1102" s="30">
        <f t="shared" si="244"/>
        <v>84520.413853664009</v>
      </c>
      <c r="K1102" s="4">
        <f t="shared" si="241"/>
        <v>34.715301993355489</v>
      </c>
      <c r="L1102" s="30">
        <f t="shared" si="242"/>
        <v>3984.0867253720862</v>
      </c>
      <c r="M1102" s="14">
        <f t="shared" si="233"/>
        <v>21.451687754873369</v>
      </c>
      <c r="N1102" s="6"/>
      <c r="O1102" s="7">
        <f t="shared" si="234"/>
        <v>25.427057120717439</v>
      </c>
      <c r="P1102" s="7"/>
      <c r="Q1102" s="43">
        <f t="shared" si="235"/>
        <v>1.9803478924056109E-2</v>
      </c>
      <c r="R1102" s="21">
        <f t="shared" si="245"/>
        <v>1.0123885003875235</v>
      </c>
      <c r="S1102" s="21">
        <f t="shared" si="246"/>
        <v>11.460737082475502</v>
      </c>
      <c r="T1102" s="36">
        <f t="shared" si="236"/>
        <v>4.1731982825138569E-2</v>
      </c>
      <c r="U1102" s="36">
        <f t="shared" si="237"/>
        <v>4.4005263696751395E-3</v>
      </c>
      <c r="V1102" s="36">
        <f t="shared" si="238"/>
        <v>3.733145645546343E-2</v>
      </c>
      <c r="Y1102" s="34"/>
      <c r="Z1102" s="34"/>
    </row>
    <row r="1103" spans="1:26" x14ac:dyDescent="0.2">
      <c r="A1103" s="1">
        <v>1962.03</v>
      </c>
      <c r="B1103" s="58">
        <v>70.290000000000006</v>
      </c>
      <c r="C1103" s="4">
        <v>2.04</v>
      </c>
      <c r="D1103" s="11">
        <v>3.37</v>
      </c>
      <c r="E1103" s="11">
        <v>30.1</v>
      </c>
      <c r="F1103" s="4">
        <f t="shared" si="243"/>
        <v>1962.2083333332505</v>
      </c>
      <c r="G1103" s="21">
        <v>3.93</v>
      </c>
      <c r="H1103" s="4">
        <f t="shared" si="239"/>
        <v>737.20198704318955</v>
      </c>
      <c r="I1103" s="4">
        <f t="shared" si="240"/>
        <v>21.39553355481728</v>
      </c>
      <c r="J1103" s="30">
        <f t="shared" si="244"/>
        <v>84809.29023254296</v>
      </c>
      <c r="K1103" s="4">
        <f t="shared" si="241"/>
        <v>35.344582392026588</v>
      </c>
      <c r="L1103" s="30">
        <f t="shared" si="242"/>
        <v>4066.1162054868373</v>
      </c>
      <c r="M1103" s="14">
        <f t="shared" si="233"/>
        <v>21.443158568526229</v>
      </c>
      <c r="N1103" s="6"/>
      <c r="O1103" s="7">
        <f t="shared" si="234"/>
        <v>25.400593865759621</v>
      </c>
      <c r="P1103" s="7"/>
      <c r="Q1103" s="43">
        <f t="shared" si="235"/>
        <v>2.092202095831084E-2</v>
      </c>
      <c r="R1103" s="21">
        <f t="shared" si="245"/>
        <v>1.0106875755699061</v>
      </c>
      <c r="S1103" s="21">
        <f t="shared" si="246"/>
        <v>11.602718428263055</v>
      </c>
      <c r="T1103" s="36">
        <f t="shared" si="236"/>
        <v>4.3820507522673635E-2</v>
      </c>
      <c r="U1103" s="36">
        <f t="shared" si="237"/>
        <v>3.5032717460843354E-3</v>
      </c>
      <c r="V1103" s="36">
        <f t="shared" si="238"/>
        <v>4.03172357765893E-2</v>
      </c>
      <c r="Y1103" s="34"/>
      <c r="Z1103" s="34"/>
    </row>
    <row r="1104" spans="1:26" x14ac:dyDescent="0.2">
      <c r="A1104" s="1">
        <v>1962.04</v>
      </c>
      <c r="B1104" s="58">
        <v>68.05</v>
      </c>
      <c r="C1104" s="4">
        <v>2.0466700000000002</v>
      </c>
      <c r="D1104" s="11">
        <v>3.40333</v>
      </c>
      <c r="E1104" s="11">
        <v>30.2</v>
      </c>
      <c r="F1104" s="4">
        <f t="shared" si="243"/>
        <v>1962.2916666665838</v>
      </c>
      <c r="G1104" s="21">
        <v>3.84</v>
      </c>
      <c r="H1104" s="4">
        <f t="shared" si="239"/>
        <v>711.34557781456976</v>
      </c>
      <c r="I1104" s="4">
        <f t="shared" si="240"/>
        <v>21.39441078245034</v>
      </c>
      <c r="J1104" s="30">
        <f t="shared" si="244"/>
        <v>82039.818611818468</v>
      </c>
      <c r="K1104" s="4">
        <f t="shared" si="241"/>
        <v>35.575955111589415</v>
      </c>
      <c r="L1104" s="30">
        <f t="shared" si="242"/>
        <v>4102.9915632058801</v>
      </c>
      <c r="M1104" s="14">
        <f t="shared" si="233"/>
        <v>20.658336447649031</v>
      </c>
      <c r="N1104" s="6"/>
      <c r="O1104" s="7">
        <f t="shared" si="234"/>
        <v>24.45737104891089</v>
      </c>
      <c r="P1104" s="7"/>
      <c r="Q1104" s="43">
        <f t="shared" si="235"/>
        <v>2.3545227932979314E-2</v>
      </c>
      <c r="R1104" s="21">
        <f t="shared" si="245"/>
        <v>1.0007326009996715</v>
      </c>
      <c r="S1104" s="21">
        <f t="shared" si="246"/>
        <v>11.687893148485825</v>
      </c>
      <c r="T1104" s="36">
        <f t="shared" si="236"/>
        <v>4.8349863318874142E-2</v>
      </c>
      <c r="U1104" s="36">
        <f t="shared" si="237"/>
        <v>2.1442348125504385E-3</v>
      </c>
      <c r="V1104" s="36">
        <f t="shared" si="238"/>
        <v>4.6205628506323704E-2</v>
      </c>
      <c r="Y1104" s="34"/>
      <c r="Z1104" s="34"/>
    </row>
    <row r="1105" spans="1:26" x14ac:dyDescent="0.2">
      <c r="A1105" s="1">
        <v>1962.05</v>
      </c>
      <c r="B1105" s="58">
        <v>62.99</v>
      </c>
      <c r="C1105" s="4">
        <v>2.0533299999999999</v>
      </c>
      <c r="D1105" s="11">
        <v>3.4366699999999999</v>
      </c>
      <c r="E1105" s="11">
        <v>30.2</v>
      </c>
      <c r="F1105" s="4">
        <f t="shared" si="243"/>
        <v>1962.374999999917</v>
      </c>
      <c r="G1105" s="21">
        <v>3.87</v>
      </c>
      <c r="H1105" s="4">
        <f t="shared" si="239"/>
        <v>658.45199039735121</v>
      </c>
      <c r="I1105" s="4">
        <f t="shared" si="240"/>
        <v>21.464029614900667</v>
      </c>
      <c r="J1105" s="30">
        <f t="shared" si="244"/>
        <v>76145.86445389608</v>
      </c>
      <c r="K1105" s="4">
        <f t="shared" si="241"/>
        <v>35.92446740496689</v>
      </c>
      <c r="L1105" s="30">
        <f t="shared" si="242"/>
        <v>4154.4405142525948</v>
      </c>
      <c r="M1105" s="14">
        <f t="shared" si="233"/>
        <v>19.089367498116648</v>
      </c>
      <c r="N1105" s="6"/>
      <c r="O1105" s="7">
        <f t="shared" si="234"/>
        <v>22.59273901198215</v>
      </c>
      <c r="P1105" s="7"/>
      <c r="Q1105" s="43">
        <f t="shared" si="235"/>
        <v>2.7223802149255731E-2</v>
      </c>
      <c r="R1105" s="21">
        <f t="shared" si="245"/>
        <v>0.99994127099060903</v>
      </c>
      <c r="S1105" s="21">
        <f t="shared" si="246"/>
        <v>11.696455710690458</v>
      </c>
      <c r="T1105" s="36">
        <f t="shared" si="236"/>
        <v>5.5118598551531228E-2</v>
      </c>
      <c r="U1105" s="36">
        <f t="shared" si="237"/>
        <v>2.7881753337712922E-3</v>
      </c>
      <c r="V1105" s="36">
        <f t="shared" si="238"/>
        <v>5.2330423217759936E-2</v>
      </c>
      <c r="Y1105" s="34"/>
      <c r="Z1105" s="34"/>
    </row>
    <row r="1106" spans="1:26" x14ac:dyDescent="0.2">
      <c r="A1106" s="1">
        <v>1962.06</v>
      </c>
      <c r="B1106" s="58">
        <v>55.63</v>
      </c>
      <c r="C1106" s="4">
        <v>2.06</v>
      </c>
      <c r="D1106" s="11">
        <v>3.47</v>
      </c>
      <c r="E1106" s="11">
        <v>30.2</v>
      </c>
      <c r="F1106" s="4">
        <f t="shared" si="243"/>
        <v>1962.4583333332503</v>
      </c>
      <c r="G1106" s="21">
        <v>3.91</v>
      </c>
      <c r="H1106" s="4">
        <f t="shared" si="239"/>
        <v>581.5158632450333</v>
      </c>
      <c r="I1106" s="4">
        <f t="shared" si="240"/>
        <v>21.533752980132455</v>
      </c>
      <c r="J1106" s="30">
        <f t="shared" si="244"/>
        <v>67456.201719344201</v>
      </c>
      <c r="K1106" s="4">
        <f t="shared" si="241"/>
        <v>36.272875165562922</v>
      </c>
      <c r="L1106" s="30">
        <f t="shared" si="242"/>
        <v>4207.676073451813</v>
      </c>
      <c r="M1106" s="14">
        <f t="shared" si="233"/>
        <v>16.827571244792463</v>
      </c>
      <c r="N1106" s="6"/>
      <c r="O1106" s="7">
        <f t="shared" si="234"/>
        <v>19.917222641066687</v>
      </c>
      <c r="P1106" s="7"/>
      <c r="Q1106" s="43">
        <f t="shared" si="235"/>
        <v>3.3481783573162505E-2</v>
      </c>
      <c r="R1106" s="21">
        <f t="shared" si="245"/>
        <v>0.99508718933734119</v>
      </c>
      <c r="S1106" s="21">
        <f t="shared" si="246"/>
        <v>11.695768789433183</v>
      </c>
      <c r="T1106" s="36">
        <f t="shared" si="236"/>
        <v>6.8274864984938288E-2</v>
      </c>
      <c r="U1106" s="36">
        <f t="shared" si="237"/>
        <v>3.2123625469537842E-3</v>
      </c>
      <c r="V1106" s="36">
        <f t="shared" si="238"/>
        <v>6.5062502437984504E-2</v>
      </c>
      <c r="Y1106" s="34"/>
      <c r="Z1106" s="34"/>
    </row>
    <row r="1107" spans="1:26" x14ac:dyDescent="0.2">
      <c r="A1107" s="1">
        <v>1962.07</v>
      </c>
      <c r="B1107" s="58">
        <v>56.97</v>
      </c>
      <c r="C1107" s="4">
        <v>2.0666699999999998</v>
      </c>
      <c r="D1107" s="11">
        <v>3.49</v>
      </c>
      <c r="E1107" s="11">
        <v>30.3</v>
      </c>
      <c r="F1107" s="4">
        <f t="shared" si="243"/>
        <v>1962.5416666665835</v>
      </c>
      <c r="G1107" s="21">
        <v>4.01</v>
      </c>
      <c r="H1107" s="4">
        <f t="shared" si="239"/>
        <v>593.55783267326751</v>
      </c>
      <c r="I1107" s="4">
        <f t="shared" si="240"/>
        <v>21.532177743564358</v>
      </c>
      <c r="J1107" s="30">
        <f t="shared" si="244"/>
        <v>69061.223161209404</v>
      </c>
      <c r="K1107" s="4">
        <f t="shared" si="241"/>
        <v>36.361538283828395</v>
      </c>
      <c r="L1107" s="30">
        <f t="shared" si="242"/>
        <v>4230.7121086996813</v>
      </c>
      <c r="M1107" s="14">
        <f t="shared" si="233"/>
        <v>17.141325661322785</v>
      </c>
      <c r="N1107" s="6"/>
      <c r="O1107" s="7">
        <f t="shared" si="234"/>
        <v>20.289071663902103</v>
      </c>
      <c r="P1107" s="7"/>
      <c r="Q1107" s="43">
        <f t="shared" si="235"/>
        <v>3.0967289321607874E-2</v>
      </c>
      <c r="R1107" s="21">
        <f t="shared" si="245"/>
        <v>1.005796438146745</v>
      </c>
      <c r="S1107" s="21">
        <f t="shared" si="246"/>
        <v>11.599899428807168</v>
      </c>
      <c r="T1107" s="36">
        <f t="shared" si="236"/>
        <v>6.471828224518883E-2</v>
      </c>
      <c r="U1107" s="36">
        <f t="shared" si="237"/>
        <v>4.0679412523005887E-3</v>
      </c>
      <c r="V1107" s="36">
        <f t="shared" si="238"/>
        <v>6.0650340992888241E-2</v>
      </c>
      <c r="Y1107" s="34"/>
      <c r="Z1107" s="34"/>
    </row>
    <row r="1108" spans="1:26" x14ac:dyDescent="0.2">
      <c r="A1108" s="1">
        <v>1962.08</v>
      </c>
      <c r="B1108" s="58">
        <v>58.52</v>
      </c>
      <c r="C1108" s="4">
        <v>2.0733299999999999</v>
      </c>
      <c r="D1108" s="11">
        <v>3.51</v>
      </c>
      <c r="E1108" s="11">
        <v>30.3</v>
      </c>
      <c r="F1108" s="4">
        <f t="shared" si="243"/>
        <v>1962.6249999999168</v>
      </c>
      <c r="G1108" s="21">
        <v>3.98</v>
      </c>
      <c r="H1108" s="4">
        <f t="shared" si="239"/>
        <v>609.70693993399357</v>
      </c>
      <c r="I1108" s="4">
        <f t="shared" si="240"/>
        <v>21.601566810891093</v>
      </c>
      <c r="J1108" s="30">
        <f t="shared" si="244"/>
        <v>71149.640247124975</v>
      </c>
      <c r="K1108" s="4">
        <f t="shared" si="241"/>
        <v>36.569913861386141</v>
      </c>
      <c r="L1108" s="30">
        <f t="shared" si="242"/>
        <v>4267.519433824481</v>
      </c>
      <c r="M1108" s="14">
        <f t="shared" si="233"/>
        <v>17.571262631045531</v>
      </c>
      <c r="N1108" s="6"/>
      <c r="O1108" s="7">
        <f t="shared" si="234"/>
        <v>20.797371453348294</v>
      </c>
      <c r="P1108" s="7"/>
      <c r="Q1108" s="43">
        <f t="shared" si="235"/>
        <v>2.9839850791958507E-2</v>
      </c>
      <c r="R1108" s="21">
        <f t="shared" si="245"/>
        <v>1.0033166666666666</v>
      </c>
      <c r="S1108" s="21">
        <f t="shared" si="246"/>
        <v>11.667137528354711</v>
      </c>
      <c r="T1108" s="36">
        <f t="shared" si="236"/>
        <v>6.5247093555214519E-2</v>
      </c>
      <c r="U1108" s="36">
        <f t="shared" si="237"/>
        <v>3.0177421481709654E-3</v>
      </c>
      <c r="V1108" s="36">
        <f t="shared" si="238"/>
        <v>6.2229351407043554E-2</v>
      </c>
      <c r="Y1108" s="34"/>
      <c r="Z1108" s="34"/>
    </row>
    <row r="1109" spans="1:26" x14ac:dyDescent="0.2">
      <c r="A1109" s="1">
        <v>1962.09</v>
      </c>
      <c r="B1109" s="58">
        <v>58</v>
      </c>
      <c r="C1109" s="4">
        <v>2.08</v>
      </c>
      <c r="D1109" s="11">
        <v>3.53</v>
      </c>
      <c r="E1109" s="11">
        <v>30.4</v>
      </c>
      <c r="F1109" s="4">
        <f t="shared" si="243"/>
        <v>1962.70833333325</v>
      </c>
      <c r="G1109" s="21">
        <v>3.98</v>
      </c>
      <c r="H1109" s="4">
        <f t="shared" si="239"/>
        <v>602.30138157894748</v>
      </c>
      <c r="I1109" s="4">
        <f t="shared" si="240"/>
        <v>21.599773684210533</v>
      </c>
      <c r="J1109" s="30">
        <f t="shared" si="244"/>
        <v>70495.498435574948</v>
      </c>
      <c r="K1109" s="4">
        <f t="shared" si="241"/>
        <v>36.657308223684225</v>
      </c>
      <c r="L1109" s="30">
        <f t="shared" si="242"/>
        <v>4290.5018875444766</v>
      </c>
      <c r="M1109" s="14">
        <f t="shared" si="233"/>
        <v>17.321461147465481</v>
      </c>
      <c r="N1109" s="6"/>
      <c r="O1109" s="7">
        <f t="shared" si="234"/>
        <v>20.501925308455856</v>
      </c>
      <c r="P1109" s="7"/>
      <c r="Q1109" s="43">
        <f t="shared" si="235"/>
        <v>3.0994332976254542E-2</v>
      </c>
      <c r="R1109" s="21">
        <f t="shared" si="245"/>
        <v>1.007417500176147</v>
      </c>
      <c r="S1109" s="21">
        <f t="shared" si="246"/>
        <v>11.667327503126966</v>
      </c>
      <c r="T1109" s="36">
        <f t="shared" si="236"/>
        <v>6.4680784220179754E-2</v>
      </c>
      <c r="U1109" s="36">
        <f t="shared" si="237"/>
        <v>7.9721457991022149E-4</v>
      </c>
      <c r="V1109" s="36">
        <f t="shared" si="238"/>
        <v>6.3883569640269533E-2</v>
      </c>
      <c r="Y1109" s="34"/>
      <c r="Z1109" s="34"/>
    </row>
    <row r="1110" spans="1:26" x14ac:dyDescent="0.2">
      <c r="A1110" s="1">
        <v>1962.1</v>
      </c>
      <c r="B1110" s="58">
        <v>56.17</v>
      </c>
      <c r="C1110" s="4">
        <v>2.09667</v>
      </c>
      <c r="D1110" s="11">
        <v>3.57667</v>
      </c>
      <c r="E1110" s="11">
        <v>30.4</v>
      </c>
      <c r="F1110" s="4">
        <f t="shared" si="243"/>
        <v>1962.7916666665833</v>
      </c>
      <c r="G1110" s="21">
        <v>3.93</v>
      </c>
      <c r="H1110" s="4">
        <f t="shared" si="239"/>
        <v>583.29773453947382</v>
      </c>
      <c r="I1110" s="4">
        <f t="shared" si="240"/>
        <v>21.772883408881587</v>
      </c>
      <c r="J1110" s="30">
        <f t="shared" si="244"/>
        <v>68483.608566407842</v>
      </c>
      <c r="K1110" s="4">
        <f t="shared" si="241"/>
        <v>37.141953145723697</v>
      </c>
      <c r="L1110" s="30">
        <f t="shared" si="242"/>
        <v>4360.748945188071</v>
      </c>
      <c r="M1110" s="14">
        <f t="shared" si="233"/>
        <v>16.739820967901331</v>
      </c>
      <c r="N1110" s="6"/>
      <c r="O1110" s="7">
        <f t="shared" si="234"/>
        <v>19.816278671377102</v>
      </c>
      <c r="P1110" s="7"/>
      <c r="Q1110" s="43">
        <f t="shared" si="235"/>
        <v>3.3500278187628969E-2</v>
      </c>
      <c r="R1110" s="21">
        <f t="shared" si="245"/>
        <v>1.0040955493531014</v>
      </c>
      <c r="S1110" s="21">
        <f t="shared" si="246"/>
        <v>11.753869906936574</v>
      </c>
      <c r="T1110" s="36">
        <f t="shared" si="236"/>
        <v>6.7708602152785513E-2</v>
      </c>
      <c r="U1110" s="36">
        <f t="shared" si="237"/>
        <v>6.3557512811973638E-4</v>
      </c>
      <c r="V1110" s="36">
        <f t="shared" si="238"/>
        <v>6.7073027024665777E-2</v>
      </c>
      <c r="Y1110" s="34"/>
      <c r="Z1110" s="34"/>
    </row>
    <row r="1111" spans="1:26" x14ac:dyDescent="0.2">
      <c r="A1111" s="1">
        <v>1962.11</v>
      </c>
      <c r="B1111" s="58">
        <v>60.04</v>
      </c>
      <c r="C1111" s="4">
        <v>2.1133299999999999</v>
      </c>
      <c r="D1111" s="11">
        <v>3.6233300000000002</v>
      </c>
      <c r="E1111" s="11">
        <v>30.4</v>
      </c>
      <c r="F1111" s="4">
        <f t="shared" si="243"/>
        <v>1962.8749999999166</v>
      </c>
      <c r="G1111" s="21">
        <v>3.92</v>
      </c>
      <c r="H1111" s="4">
        <f t="shared" si="239"/>
        <v>623.48577500000022</v>
      </c>
      <c r="I1111" s="4">
        <f t="shared" si="240"/>
        <v>21.94588928848685</v>
      </c>
      <c r="J1111" s="30">
        <f t="shared" si="244"/>
        <v>73416.709341310852</v>
      </c>
      <c r="K1111" s="4">
        <f t="shared" si="241"/>
        <v>37.626494222697382</v>
      </c>
      <c r="L1111" s="30">
        <f t="shared" si="242"/>
        <v>4430.5956938316431</v>
      </c>
      <c r="M1111" s="14">
        <f t="shared" si="233"/>
        <v>17.854386489497145</v>
      </c>
      <c r="N1111" s="6"/>
      <c r="O1111" s="7">
        <f t="shared" si="234"/>
        <v>21.134634868091076</v>
      </c>
      <c r="P1111" s="7"/>
      <c r="Q1111" s="43">
        <f t="shared" si="235"/>
        <v>2.9871128091809203E-2</v>
      </c>
      <c r="R1111" s="21">
        <f t="shared" si="245"/>
        <v>1.0082037695206869</v>
      </c>
      <c r="S1111" s="21">
        <f t="shared" si="246"/>
        <v>11.802008461230367</v>
      </c>
      <c r="T1111" s="36">
        <f t="shared" si="236"/>
        <v>6.5501446156986276E-2</v>
      </c>
      <c r="U1111" s="36">
        <f t="shared" si="237"/>
        <v>1.9859653960729862E-3</v>
      </c>
      <c r="V1111" s="36">
        <f t="shared" si="238"/>
        <v>6.351548076091329E-2</v>
      </c>
      <c r="Y1111" s="34"/>
      <c r="Z1111" s="34"/>
    </row>
    <row r="1112" spans="1:26" x14ac:dyDescent="0.2">
      <c r="A1112" s="1">
        <v>1962.12</v>
      </c>
      <c r="B1112" s="58">
        <v>62.64</v>
      </c>
      <c r="C1112" s="4">
        <v>2.13</v>
      </c>
      <c r="D1112" s="11">
        <v>3.67</v>
      </c>
      <c r="E1112" s="11">
        <v>30.4</v>
      </c>
      <c r="F1112" s="4">
        <f t="shared" si="243"/>
        <v>1962.9583333332498</v>
      </c>
      <c r="G1112" s="21">
        <v>3.86</v>
      </c>
      <c r="H1112" s="4">
        <f t="shared" si="239"/>
        <v>650.48549210526335</v>
      </c>
      <c r="I1112" s="4">
        <f t="shared" si="240"/>
        <v>22.1189990131579</v>
      </c>
      <c r="J1112" s="30">
        <f t="shared" si="244"/>
        <v>76813.02696615248</v>
      </c>
      <c r="K1112" s="4">
        <f t="shared" si="241"/>
        <v>38.111139144736853</v>
      </c>
      <c r="L1112" s="30">
        <f t="shared" si="242"/>
        <v>4500.38009204629</v>
      </c>
      <c r="M1112" s="14">
        <f t="shared" si="233"/>
        <v>18.585836118439861</v>
      </c>
      <c r="N1112" s="6"/>
      <c r="O1112" s="7">
        <f t="shared" si="234"/>
        <v>21.996928448150381</v>
      </c>
      <c r="P1112" s="7"/>
      <c r="Q1112" s="43">
        <f t="shared" si="235"/>
        <v>2.826689565568502E-2</v>
      </c>
      <c r="R1112" s="21">
        <f t="shared" si="245"/>
        <v>1.0056886798606937</v>
      </c>
      <c r="S1112" s="21">
        <f t="shared" si="246"/>
        <v>11.898829418527498</v>
      </c>
      <c r="T1112" s="36">
        <f t="shared" si="236"/>
        <v>6.2871859796683749E-2</v>
      </c>
      <c r="U1112" s="36">
        <f t="shared" si="237"/>
        <v>8.6779591041552528E-4</v>
      </c>
      <c r="V1112" s="36">
        <f t="shared" si="238"/>
        <v>6.2004063886268224E-2</v>
      </c>
      <c r="Y1112" s="34"/>
      <c r="Z1112" s="34"/>
    </row>
    <row r="1113" spans="1:26" x14ac:dyDescent="0.2">
      <c r="A1113" s="1">
        <v>1963.01</v>
      </c>
      <c r="B1113" s="58">
        <v>65.06</v>
      </c>
      <c r="C1113" s="4">
        <v>2.1366700000000001</v>
      </c>
      <c r="D1113" s="11">
        <v>3.6833300000000002</v>
      </c>
      <c r="E1113" s="11">
        <v>30.4</v>
      </c>
      <c r="F1113" s="4">
        <f t="shared" si="243"/>
        <v>1963.0416666665831</v>
      </c>
      <c r="G1113" s="21">
        <v>3.83</v>
      </c>
      <c r="H1113" s="4">
        <f t="shared" si="239"/>
        <v>675.61599802631599</v>
      </c>
      <c r="I1113" s="4">
        <f t="shared" si="240"/>
        <v>22.188263672039483</v>
      </c>
      <c r="J1113" s="30">
        <f t="shared" si="244"/>
        <v>79998.923083416244</v>
      </c>
      <c r="K1113" s="4">
        <f t="shared" si="241"/>
        <v>38.249564617434224</v>
      </c>
      <c r="L1113" s="30">
        <f t="shared" si="242"/>
        <v>4529.0875093888653</v>
      </c>
      <c r="M1113" s="14">
        <f t="shared" si="233"/>
        <v>19.259231693254055</v>
      </c>
      <c r="N1113" s="6"/>
      <c r="O1113" s="7">
        <f t="shared" si="234"/>
        <v>22.787775396063669</v>
      </c>
      <c r="P1113" s="7"/>
      <c r="Q1113" s="43">
        <f t="shared" si="235"/>
        <v>2.7065841820962069E-2</v>
      </c>
      <c r="R1113" s="21">
        <f t="shared" si="245"/>
        <v>0.9958067224887539</v>
      </c>
      <c r="S1113" s="21">
        <f t="shared" si="246"/>
        <v>11.966518049806504</v>
      </c>
      <c r="T1113" s="36">
        <f t="shared" si="236"/>
        <v>5.9355393684216162E-2</v>
      </c>
      <c r="U1113" s="36">
        <f t="shared" si="237"/>
        <v>-1.3589280584125341E-4</v>
      </c>
      <c r="V1113" s="36">
        <f t="shared" si="238"/>
        <v>5.9491286490057416E-2</v>
      </c>
      <c r="Y1113" s="34"/>
      <c r="Z1113" s="34"/>
    </row>
    <row r="1114" spans="1:26" x14ac:dyDescent="0.2">
      <c r="A1114" s="1">
        <v>1963.02</v>
      </c>
      <c r="B1114" s="58">
        <v>65.92</v>
      </c>
      <c r="C1114" s="4">
        <v>2.1433300000000002</v>
      </c>
      <c r="D1114" s="11">
        <v>3.6966700000000001</v>
      </c>
      <c r="E1114" s="11">
        <v>30.4</v>
      </c>
      <c r="F1114" s="4">
        <f t="shared" si="243"/>
        <v>1963.1249999999163</v>
      </c>
      <c r="G1114" s="21">
        <v>3.92</v>
      </c>
      <c r="H1114" s="4">
        <f t="shared" si="239"/>
        <v>684.54667368421065</v>
      </c>
      <c r="I1114" s="4">
        <f t="shared" si="240"/>
        <v>22.257424485855271</v>
      </c>
      <c r="J1114" s="30">
        <f t="shared" si="244"/>
        <v>81276.017275999024</v>
      </c>
      <c r="K1114" s="4">
        <f t="shared" si="241"/>
        <v>38.388093935197382</v>
      </c>
      <c r="L1114" s="30">
        <f t="shared" si="242"/>
        <v>4557.8066563056336</v>
      </c>
      <c r="M1114" s="14">
        <f t="shared" si="233"/>
        <v>19.469191309671416</v>
      </c>
      <c r="N1114" s="6"/>
      <c r="O1114" s="7">
        <f t="shared" si="234"/>
        <v>23.029397502210234</v>
      </c>
      <c r="P1114" s="7"/>
      <c r="Q1114" s="43">
        <f t="shared" si="235"/>
        <v>2.5987675611033254E-2</v>
      </c>
      <c r="R1114" s="21">
        <f t="shared" si="245"/>
        <v>1.0024464999647706</v>
      </c>
      <c r="S1114" s="21">
        <f t="shared" si="246"/>
        <v>11.91633911878033</v>
      </c>
      <c r="T1114" s="36">
        <f t="shared" si="236"/>
        <v>5.3369306237670777E-2</v>
      </c>
      <c r="U1114" s="36">
        <f t="shared" si="237"/>
        <v>-1.1864075961453002E-3</v>
      </c>
      <c r="V1114" s="36">
        <f t="shared" si="238"/>
        <v>5.4555713833816077E-2</v>
      </c>
      <c r="Y1114" s="34"/>
      <c r="Z1114" s="34"/>
    </row>
    <row r="1115" spans="1:26" x14ac:dyDescent="0.2">
      <c r="A1115" s="1">
        <v>1963.03</v>
      </c>
      <c r="B1115" s="58">
        <v>65.67</v>
      </c>
      <c r="C1115" s="4">
        <v>2.15</v>
      </c>
      <c r="D1115" s="11">
        <v>3.71</v>
      </c>
      <c r="E1115" s="11">
        <v>30.5</v>
      </c>
      <c r="F1115" s="4">
        <f t="shared" si="243"/>
        <v>1963.2083333332496</v>
      </c>
      <c r="G1115" s="21">
        <v>3.93</v>
      </c>
      <c r="H1115" s="4">
        <f t="shared" si="239"/>
        <v>679.7146436065575</v>
      </c>
      <c r="I1115" s="4">
        <f t="shared" si="240"/>
        <v>22.253486885245906</v>
      </c>
      <c r="J1115" s="30">
        <f t="shared" si="244"/>
        <v>80922.490963387434</v>
      </c>
      <c r="K1115" s="4">
        <f t="shared" si="241"/>
        <v>38.400202950819683</v>
      </c>
      <c r="L1115" s="30">
        <f t="shared" si="242"/>
        <v>4571.6832872570039</v>
      </c>
      <c r="M1115" s="14">
        <f t="shared" si="233"/>
        <v>19.288064606604845</v>
      </c>
      <c r="N1115" s="6"/>
      <c r="O1115" s="7">
        <f t="shared" si="234"/>
        <v>22.808875397934838</v>
      </c>
      <c r="P1115" s="7"/>
      <c r="Q1115" s="43">
        <f t="shared" si="235"/>
        <v>2.6321100952038316E-2</v>
      </c>
      <c r="R1115" s="21">
        <f t="shared" si="245"/>
        <v>1.0000004457048253</v>
      </c>
      <c r="S1115" s="21">
        <f t="shared" si="246"/>
        <v>11.906326893024408</v>
      </c>
      <c r="T1115" s="36">
        <f t="shared" si="236"/>
        <v>5.1426422329269306E-2</v>
      </c>
      <c r="U1115" s="36">
        <f t="shared" si="237"/>
        <v>-1.9817913313385782E-3</v>
      </c>
      <c r="V1115" s="36">
        <f t="shared" si="238"/>
        <v>5.3408213660607884E-2</v>
      </c>
      <c r="Y1115" s="34"/>
      <c r="Z1115" s="34"/>
    </row>
    <row r="1116" spans="1:26" x14ac:dyDescent="0.2">
      <c r="A1116" s="1">
        <v>1963.04</v>
      </c>
      <c r="B1116" s="58">
        <v>68.760000000000005</v>
      </c>
      <c r="C1116" s="4">
        <v>2.1666699999999999</v>
      </c>
      <c r="D1116" s="11">
        <v>3.7533300000000001</v>
      </c>
      <c r="E1116" s="11">
        <v>30.5</v>
      </c>
      <c r="F1116" s="4">
        <f t="shared" si="243"/>
        <v>1963.2916666665828</v>
      </c>
      <c r="G1116" s="21">
        <v>3.97</v>
      </c>
      <c r="H1116" s="4">
        <f t="shared" si="239"/>
        <v>711.69756196721335</v>
      </c>
      <c r="I1116" s="4">
        <f t="shared" si="240"/>
        <v>22.426029037049183</v>
      </c>
      <c r="J1116" s="30">
        <f t="shared" si="244"/>
        <v>84952.664937320296</v>
      </c>
      <c r="K1116" s="4">
        <f t="shared" si="241"/>
        <v>38.848688340000017</v>
      </c>
      <c r="L1116" s="30">
        <f t="shared" si="242"/>
        <v>4637.2220170039618</v>
      </c>
      <c r="M1116" s="14">
        <f t="shared" si="233"/>
        <v>20.150077238226988</v>
      </c>
      <c r="N1116" s="6"/>
      <c r="O1116" s="7">
        <f t="shared" si="234"/>
        <v>23.819656401644689</v>
      </c>
      <c r="P1116" s="7"/>
      <c r="Q1116" s="43">
        <f t="shared" si="235"/>
        <v>2.3703168769710008E-2</v>
      </c>
      <c r="R1116" s="21">
        <f t="shared" si="245"/>
        <v>1.0065890001409175</v>
      </c>
      <c r="S1116" s="21">
        <f t="shared" si="246"/>
        <v>11.906332199731755</v>
      </c>
      <c r="T1116" s="36">
        <f t="shared" si="236"/>
        <v>4.3887278797796858E-2</v>
      </c>
      <c r="U1116" s="36">
        <f t="shared" si="237"/>
        <v>-1.8273739201424277E-3</v>
      </c>
      <c r="V1116" s="36">
        <f t="shared" si="238"/>
        <v>4.5714652717939286E-2</v>
      </c>
      <c r="Y1116" s="34"/>
      <c r="Z1116" s="34"/>
    </row>
    <row r="1117" spans="1:26" x14ac:dyDescent="0.2">
      <c r="A1117" s="1">
        <v>1963.05</v>
      </c>
      <c r="B1117" s="58">
        <v>70.14</v>
      </c>
      <c r="C1117" s="4">
        <v>2.1833300000000002</v>
      </c>
      <c r="D1117" s="11">
        <v>3.7966700000000002</v>
      </c>
      <c r="E1117" s="11">
        <v>30.5</v>
      </c>
      <c r="F1117" s="4">
        <f t="shared" si="243"/>
        <v>1963.3749999999161</v>
      </c>
      <c r="G1117" s="21">
        <v>3.93</v>
      </c>
      <c r="H1117" s="4">
        <f t="shared" si="239"/>
        <v>725.98119540983623</v>
      </c>
      <c r="I1117" s="4">
        <f t="shared" si="240"/>
        <v>22.598467684262303</v>
      </c>
      <c r="J1117" s="30">
        <f t="shared" si="244"/>
        <v>86882.439798309759</v>
      </c>
      <c r="K1117" s="4">
        <f t="shared" si="241"/>
        <v>39.297277233770508</v>
      </c>
      <c r="L1117" s="30">
        <f t="shared" si="242"/>
        <v>4702.9363089399594</v>
      </c>
      <c r="M1117" s="14">
        <f t="shared" si="233"/>
        <v>20.50758586495261</v>
      </c>
      <c r="N1117" s="6"/>
      <c r="O1117" s="7">
        <f t="shared" si="234"/>
        <v>24.232447349964094</v>
      </c>
      <c r="P1117" s="7"/>
      <c r="Q1117" s="43">
        <f t="shared" si="235"/>
        <v>2.285767840555096E-2</v>
      </c>
      <c r="R1117" s="21">
        <f t="shared" si="245"/>
        <v>0.99836774404083739</v>
      </c>
      <c r="S1117" s="21">
        <f t="shared" si="246"/>
        <v>11.984783024273598</v>
      </c>
      <c r="T1117" s="36">
        <f t="shared" si="236"/>
        <v>3.812641244539372E-2</v>
      </c>
      <c r="U1117" s="36">
        <f t="shared" si="237"/>
        <v>-3.9037208183410055E-3</v>
      </c>
      <c r="V1117" s="36">
        <f t="shared" si="238"/>
        <v>4.2030133263734726E-2</v>
      </c>
      <c r="Y1117" s="34"/>
      <c r="Z1117" s="34"/>
    </row>
    <row r="1118" spans="1:26" x14ac:dyDescent="0.2">
      <c r="A1118" s="1">
        <v>1963.06</v>
      </c>
      <c r="B1118" s="58">
        <v>70.11</v>
      </c>
      <c r="C1118" s="4">
        <v>2.2000000000000002</v>
      </c>
      <c r="D1118" s="11">
        <v>3.84</v>
      </c>
      <c r="E1118" s="11">
        <v>30.6</v>
      </c>
      <c r="F1118" s="4">
        <f t="shared" si="243"/>
        <v>1963.4583333332494</v>
      </c>
      <c r="G1118" s="21">
        <v>3.99</v>
      </c>
      <c r="H1118" s="4">
        <f t="shared" si="239"/>
        <v>723.29920882352951</v>
      </c>
      <c r="I1118" s="4">
        <f t="shared" si="240"/>
        <v>22.696594771241838</v>
      </c>
      <c r="J1118" s="30">
        <f t="shared" si="244"/>
        <v>86787.823604636447</v>
      </c>
      <c r="K1118" s="4">
        <f t="shared" si="241"/>
        <v>39.61587450980393</v>
      </c>
      <c r="L1118" s="30">
        <f t="shared" si="242"/>
        <v>4753.462311250948</v>
      </c>
      <c r="M1118" s="14">
        <f t="shared" si="233"/>
        <v>20.384149993840996</v>
      </c>
      <c r="N1118" s="6"/>
      <c r="O1118" s="7">
        <f t="shared" si="234"/>
        <v>24.077153173393224</v>
      </c>
      <c r="P1118" s="7"/>
      <c r="Q1118" s="43">
        <f t="shared" si="235"/>
        <v>2.2505837092669838E-2</v>
      </c>
      <c r="R1118" s="21">
        <f t="shared" si="245"/>
        <v>1.0008747980825903</v>
      </c>
      <c r="S1118" s="21">
        <f t="shared" si="246"/>
        <v>11.926118762034974</v>
      </c>
      <c r="T1118" s="36">
        <f t="shared" si="236"/>
        <v>3.5450858712644306E-2</v>
      </c>
      <c r="U1118" s="36">
        <f t="shared" si="237"/>
        <v>-3.8819172565733862E-3</v>
      </c>
      <c r="V1118" s="36">
        <f t="shared" si="238"/>
        <v>3.9332775969217693E-2</v>
      </c>
      <c r="Y1118" s="34"/>
      <c r="Z1118" s="34"/>
    </row>
    <row r="1119" spans="1:26" x14ac:dyDescent="0.2">
      <c r="A1119" s="1">
        <v>1963.07</v>
      </c>
      <c r="B1119" s="58">
        <v>69.069999999999993</v>
      </c>
      <c r="C1119" s="4">
        <v>2.2033299999999998</v>
      </c>
      <c r="D1119" s="11">
        <v>3.88</v>
      </c>
      <c r="E1119" s="11">
        <v>30.7</v>
      </c>
      <c r="F1119" s="4">
        <f t="shared" si="243"/>
        <v>1963.5416666665826</v>
      </c>
      <c r="G1119" s="21">
        <v>4.0199999999999996</v>
      </c>
      <c r="H1119" s="4">
        <f t="shared" si="239"/>
        <v>710.24883485342036</v>
      </c>
      <c r="I1119" s="4">
        <f t="shared" si="240"/>
        <v>22.65690698273616</v>
      </c>
      <c r="J1119" s="30">
        <f t="shared" si="244"/>
        <v>85448.472514906403</v>
      </c>
      <c r="K1119" s="4">
        <f t="shared" si="241"/>
        <v>39.898153745928354</v>
      </c>
      <c r="L1119" s="30">
        <f t="shared" si="242"/>
        <v>4800.0589743425062</v>
      </c>
      <c r="M1119" s="14">
        <f t="shared" si="233"/>
        <v>19.969231885949643</v>
      </c>
      <c r="N1119" s="6"/>
      <c r="O1119" s="7">
        <f t="shared" si="234"/>
        <v>23.578826512048266</v>
      </c>
      <c r="P1119" s="7"/>
      <c r="Q1119" s="43">
        <f t="shared" si="235"/>
        <v>2.3555825629666557E-2</v>
      </c>
      <c r="R1119" s="21">
        <f t="shared" si="245"/>
        <v>1.0049849901462253</v>
      </c>
      <c r="S1119" s="21">
        <f t="shared" si="246"/>
        <v>11.897670431939375</v>
      </c>
      <c r="T1119" s="36">
        <f t="shared" si="236"/>
        <v>3.8077579765875447E-2</v>
      </c>
      <c r="U1119" s="36">
        <f t="shared" si="237"/>
        <v>-4.9269379762899579E-3</v>
      </c>
      <c r="V1119" s="36">
        <f t="shared" si="238"/>
        <v>4.3004517742165405E-2</v>
      </c>
      <c r="Y1119" s="34"/>
      <c r="Z1119" s="34"/>
    </row>
    <row r="1120" spans="1:26" x14ac:dyDescent="0.2">
      <c r="A1120" s="1">
        <v>1963.08</v>
      </c>
      <c r="B1120" s="58">
        <v>70.98</v>
      </c>
      <c r="C1120" s="4">
        <v>2.2066699999999999</v>
      </c>
      <c r="D1120" s="11">
        <v>3.92</v>
      </c>
      <c r="E1120" s="11">
        <v>30.7</v>
      </c>
      <c r="F1120" s="4">
        <f t="shared" si="243"/>
        <v>1963.6249999999159</v>
      </c>
      <c r="G1120" s="21">
        <v>4</v>
      </c>
      <c r="H1120" s="4">
        <f t="shared" si="239"/>
        <v>729.88942084690586</v>
      </c>
      <c r="I1120" s="4">
        <f t="shared" si="240"/>
        <v>22.69125230065147</v>
      </c>
      <c r="J1120" s="30">
        <f t="shared" si="244"/>
        <v>88038.882691642735</v>
      </c>
      <c r="K1120" s="4">
        <f t="shared" si="241"/>
        <v>40.309474918566785</v>
      </c>
      <c r="L1120" s="30">
        <f t="shared" si="242"/>
        <v>4862.1079198540356</v>
      </c>
      <c r="M1120" s="14">
        <f t="shared" si="233"/>
        <v>20.472637900527687</v>
      </c>
      <c r="N1120" s="6"/>
      <c r="O1120" s="7">
        <f t="shared" si="234"/>
        <v>24.163214231057246</v>
      </c>
      <c r="P1120" s="7"/>
      <c r="Q1120" s="43">
        <f t="shared" si="235"/>
        <v>2.2147006613097979E-2</v>
      </c>
      <c r="R1120" s="21">
        <f t="shared" si="245"/>
        <v>0.99681768074530663</v>
      </c>
      <c r="S1120" s="21">
        <f t="shared" si="246"/>
        <v>11.95698020180563</v>
      </c>
      <c r="T1120" s="36">
        <f t="shared" si="236"/>
        <v>3.1430477529297951E-2</v>
      </c>
      <c r="U1120" s="36">
        <f t="shared" si="237"/>
        <v>-8.4972764927202515E-3</v>
      </c>
      <c r="V1120" s="36">
        <f t="shared" si="238"/>
        <v>3.9927754022018203E-2</v>
      </c>
      <c r="Y1120" s="34"/>
      <c r="Z1120" s="34"/>
    </row>
    <row r="1121" spans="1:26" x14ac:dyDescent="0.2">
      <c r="A1121" s="1">
        <v>1963.09</v>
      </c>
      <c r="B1121" s="58">
        <v>72.849999999999994</v>
      </c>
      <c r="C1121" s="4">
        <v>2.21</v>
      </c>
      <c r="D1121" s="11">
        <v>3.96</v>
      </c>
      <c r="E1121" s="11">
        <v>30.7</v>
      </c>
      <c r="F1121" s="4">
        <f t="shared" si="243"/>
        <v>1963.7083333332491</v>
      </c>
      <c r="G1121" s="21">
        <v>4.08</v>
      </c>
      <c r="H1121" s="4">
        <f t="shared" si="239"/>
        <v>749.11868566775263</v>
      </c>
      <c r="I1121" s="4">
        <f t="shared" si="240"/>
        <v>22.725494788273622</v>
      </c>
      <c r="J1121" s="30">
        <f t="shared" si="244"/>
        <v>90586.73473722949</v>
      </c>
      <c r="K1121" s="4">
        <f t="shared" si="241"/>
        <v>40.720796091205223</v>
      </c>
      <c r="L1121" s="30">
        <f t="shared" si="242"/>
        <v>4924.1382231905118</v>
      </c>
      <c r="M1121" s="14">
        <f t="shared" si="233"/>
        <v>20.960360090705116</v>
      </c>
      <c r="N1121" s="6"/>
      <c r="O1121" s="7">
        <f t="shared" si="234"/>
        <v>24.727136816950285</v>
      </c>
      <c r="P1121" s="7"/>
      <c r="Q1121" s="43">
        <f t="shared" si="235"/>
        <v>2.0210426714588683E-2</v>
      </c>
      <c r="R1121" s="21">
        <f t="shared" si="245"/>
        <v>1.0009600364438389</v>
      </c>
      <c r="S1121" s="21">
        <f t="shared" si="246"/>
        <v>11.918929273481437</v>
      </c>
      <c r="T1121" s="36">
        <f t="shared" si="236"/>
        <v>3.0299155865835425E-2</v>
      </c>
      <c r="U1121" s="36">
        <f t="shared" si="237"/>
        <v>-5.6394029686827052E-3</v>
      </c>
      <c r="V1121" s="36">
        <f t="shared" si="238"/>
        <v>3.5938558834518131E-2</v>
      </c>
      <c r="Y1121" s="34"/>
      <c r="Z1121" s="34"/>
    </row>
    <row r="1122" spans="1:26" x14ac:dyDescent="0.2">
      <c r="A1122" s="1">
        <v>1963.1</v>
      </c>
      <c r="B1122" s="58">
        <v>73.03</v>
      </c>
      <c r="C1122" s="4">
        <v>2.23333</v>
      </c>
      <c r="D1122" s="11">
        <v>3.98</v>
      </c>
      <c r="E1122" s="11">
        <v>30.8</v>
      </c>
      <c r="F1122" s="4">
        <f t="shared" si="243"/>
        <v>1963.7916666665824</v>
      </c>
      <c r="G1122" s="21">
        <v>4.1100000000000003</v>
      </c>
      <c r="H1122" s="4">
        <f t="shared" si="239"/>
        <v>748.53141785714297</v>
      </c>
      <c r="I1122" s="4">
        <f t="shared" si="240"/>
        <v>22.890834882142865</v>
      </c>
      <c r="J1122" s="30">
        <f t="shared" si="244"/>
        <v>90746.391448318609</v>
      </c>
      <c r="K1122" s="4">
        <f t="shared" si="241"/>
        <v>40.793578571428583</v>
      </c>
      <c r="L1122" s="30">
        <f t="shared" si="242"/>
        <v>4945.5105842024932</v>
      </c>
      <c r="M1122" s="14">
        <f t="shared" si="233"/>
        <v>20.891344595411496</v>
      </c>
      <c r="N1122" s="6"/>
      <c r="O1122" s="7">
        <f t="shared" si="234"/>
        <v>24.634554206566829</v>
      </c>
      <c r="P1122" s="7"/>
      <c r="Q1122" s="43">
        <f t="shared" si="235"/>
        <v>2.0021572622875648E-2</v>
      </c>
      <c r="R1122" s="21">
        <f t="shared" si="245"/>
        <v>1.0026120567879613</v>
      </c>
      <c r="S1122" s="21">
        <f t="shared" si="246"/>
        <v>11.891636906319297</v>
      </c>
      <c r="T1122" s="36">
        <f t="shared" si="236"/>
        <v>3.3491536019557122E-2</v>
      </c>
      <c r="U1122" s="36">
        <f t="shared" si="237"/>
        <v>-3.586413357661522E-3</v>
      </c>
      <c r="V1122" s="36">
        <f t="shared" si="238"/>
        <v>3.7077949377218644E-2</v>
      </c>
      <c r="Y1122" s="34"/>
      <c r="Z1122" s="34"/>
    </row>
    <row r="1123" spans="1:26" x14ac:dyDescent="0.2">
      <c r="A1123" s="1">
        <v>1963.11</v>
      </c>
      <c r="B1123" s="58">
        <v>72.62</v>
      </c>
      <c r="C1123" s="4">
        <v>2.2566700000000002</v>
      </c>
      <c r="D1123" s="11">
        <v>4</v>
      </c>
      <c r="E1123" s="11">
        <v>30.8</v>
      </c>
      <c r="F1123" s="4">
        <f t="shared" si="243"/>
        <v>1963.8749999999156</v>
      </c>
      <c r="G1123" s="21">
        <v>4.12</v>
      </c>
      <c r="H1123" s="4">
        <f t="shared" si="239"/>
        <v>744.32906428571448</v>
      </c>
      <c r="I1123" s="4">
        <f t="shared" si="240"/>
        <v>23.130061546428578</v>
      </c>
      <c r="J1123" s="30">
        <f t="shared" si="244"/>
        <v>90470.605713305558</v>
      </c>
      <c r="K1123" s="4">
        <f t="shared" si="241"/>
        <v>40.998571428571438</v>
      </c>
      <c r="L1123" s="30">
        <f t="shared" si="242"/>
        <v>4983.2335837678629</v>
      </c>
      <c r="M1123" s="14">
        <f t="shared" si="233"/>
        <v>20.72039933533971</v>
      </c>
      <c r="N1123" s="6"/>
      <c r="O1123" s="7">
        <f t="shared" si="234"/>
        <v>24.423701791634468</v>
      </c>
      <c r="P1123" s="7"/>
      <c r="Q1123" s="43">
        <f t="shared" si="235"/>
        <v>2.0692523571010389E-2</v>
      </c>
      <c r="R1123" s="21">
        <f t="shared" si="245"/>
        <v>1.0026207678502677</v>
      </c>
      <c r="S1123" s="21">
        <f t="shared" si="246"/>
        <v>11.92269853722042</v>
      </c>
      <c r="T1123" s="36">
        <f t="shared" si="236"/>
        <v>2.58233365244942E-2</v>
      </c>
      <c r="U1123" s="36">
        <f t="shared" si="237"/>
        <v>-3.5091369210143997E-3</v>
      </c>
      <c r="V1123" s="36">
        <f t="shared" si="238"/>
        <v>2.93324734455086E-2</v>
      </c>
      <c r="Y1123" s="34"/>
      <c r="Z1123" s="34"/>
    </row>
    <row r="1124" spans="1:26" x14ac:dyDescent="0.2">
      <c r="A1124" s="1">
        <v>1963.12</v>
      </c>
      <c r="B1124" s="58">
        <v>74.17</v>
      </c>
      <c r="C1124" s="4">
        <v>2.2799999999999998</v>
      </c>
      <c r="D1124" s="11">
        <v>4.0199999999999996</v>
      </c>
      <c r="E1124" s="11">
        <v>30.9</v>
      </c>
      <c r="F1124" s="4">
        <f t="shared" si="243"/>
        <v>1963.9583333332489</v>
      </c>
      <c r="G1124" s="21">
        <v>4.13</v>
      </c>
      <c r="H1124" s="4">
        <f t="shared" si="239"/>
        <v>757.75576472491935</v>
      </c>
      <c r="I1124" s="4">
        <f t="shared" si="240"/>
        <v>23.293557281553404</v>
      </c>
      <c r="J1124" s="30">
        <f t="shared" si="244"/>
        <v>92338.511958742165</v>
      </c>
      <c r="K1124" s="4">
        <f t="shared" si="241"/>
        <v>41.070219417475741</v>
      </c>
      <c r="L1124" s="30">
        <f t="shared" si="242"/>
        <v>5004.7299187561484</v>
      </c>
      <c r="M1124" s="14">
        <f t="shared" si="233"/>
        <v>21.03859937673705</v>
      </c>
      <c r="N1124" s="6"/>
      <c r="O1124" s="7">
        <f t="shared" si="234"/>
        <v>24.789068553629278</v>
      </c>
      <c r="P1124" s="7"/>
      <c r="Q1124" s="43">
        <f t="shared" si="235"/>
        <v>2.0191207824954018E-2</v>
      </c>
      <c r="R1124" s="21">
        <f t="shared" si="245"/>
        <v>1.0001974386374914</v>
      </c>
      <c r="S1124" s="21">
        <f t="shared" si="246"/>
        <v>11.915259255561301</v>
      </c>
      <c r="T1124" s="36">
        <f t="shared" si="236"/>
        <v>1.588052217460989E-2</v>
      </c>
      <c r="U1124" s="36">
        <f t="shared" si="237"/>
        <v>-3.6103662700108785E-3</v>
      </c>
      <c r="V1124" s="36">
        <f t="shared" si="238"/>
        <v>1.9490888444620769E-2</v>
      </c>
      <c r="Y1124" s="34"/>
      <c r="Z1124" s="34"/>
    </row>
    <row r="1125" spans="1:26" x14ac:dyDescent="0.2">
      <c r="A1125" s="1">
        <v>1964.01</v>
      </c>
      <c r="B1125" s="58">
        <v>76.45</v>
      </c>
      <c r="C1125" s="4">
        <v>2.2966700000000002</v>
      </c>
      <c r="D1125" s="11">
        <v>4.0733300000000003</v>
      </c>
      <c r="E1125" s="11">
        <v>30.9</v>
      </c>
      <c r="F1125" s="4">
        <f t="shared" si="243"/>
        <v>1964.0416666665822</v>
      </c>
      <c r="G1125" s="21">
        <v>4.17</v>
      </c>
      <c r="H1125" s="4">
        <f t="shared" si="239"/>
        <v>781.04932200647272</v>
      </c>
      <c r="I1125" s="4">
        <f t="shared" si="240"/>
        <v>23.463865877993538</v>
      </c>
      <c r="J1125" s="30">
        <f t="shared" si="244"/>
        <v>95415.28690981344</v>
      </c>
      <c r="K1125" s="4">
        <f t="shared" si="241"/>
        <v>41.61506389546927</v>
      </c>
      <c r="L1125" s="30">
        <f t="shared" si="242"/>
        <v>5083.8188440595213</v>
      </c>
      <c r="M1125" s="14">
        <f t="shared" si="233"/>
        <v>21.627216196980932</v>
      </c>
      <c r="N1125" s="6"/>
      <c r="O1125" s="7">
        <f t="shared" si="234"/>
        <v>25.471838579072294</v>
      </c>
      <c r="P1125" s="7"/>
      <c r="Q1125" s="43">
        <f t="shared" si="235"/>
        <v>1.8497562501543718E-2</v>
      </c>
      <c r="R1125" s="21">
        <f t="shared" si="245"/>
        <v>1.0050986215150373</v>
      </c>
      <c r="S1125" s="21">
        <f t="shared" si="246"/>
        <v>11.917611788114076</v>
      </c>
      <c r="T1125" s="36">
        <f t="shared" si="236"/>
        <v>1.3392673012419865E-2</v>
      </c>
      <c r="U1125" s="36">
        <f t="shared" si="237"/>
        <v>-5.7129274244506201E-3</v>
      </c>
      <c r="V1125" s="36">
        <f t="shared" si="238"/>
        <v>1.9105600436870485E-2</v>
      </c>
      <c r="Y1125" s="34"/>
      <c r="Z1125" s="34"/>
    </row>
    <row r="1126" spans="1:26" x14ac:dyDescent="0.2">
      <c r="A1126" s="1">
        <v>1964.02</v>
      </c>
      <c r="B1126" s="58">
        <v>77.39</v>
      </c>
      <c r="C1126" s="4">
        <v>2.3133300000000001</v>
      </c>
      <c r="D1126" s="11">
        <v>4.1266699999999998</v>
      </c>
      <c r="E1126" s="11">
        <v>30.9</v>
      </c>
      <c r="F1126" s="4">
        <f t="shared" si="243"/>
        <v>1964.1249999999154</v>
      </c>
      <c r="G1126" s="21">
        <v>4.1500000000000004</v>
      </c>
      <c r="H1126" s="4">
        <f t="shared" si="239"/>
        <v>790.65280614886751</v>
      </c>
      <c r="I1126" s="4">
        <f t="shared" si="240"/>
        <v>23.634072309708749</v>
      </c>
      <c r="J1126" s="30">
        <f t="shared" si="244"/>
        <v>96829.077494083947</v>
      </c>
      <c r="K1126" s="4">
        <f t="shared" si="241"/>
        <v>42.160010538187713</v>
      </c>
      <c r="L1126" s="30">
        <f t="shared" si="242"/>
        <v>5163.2206903025117</v>
      </c>
      <c r="M1126" s="14">
        <f t="shared" si="233"/>
        <v>21.832670826710324</v>
      </c>
      <c r="N1126" s="6"/>
      <c r="O1126" s="7">
        <f t="shared" si="234"/>
        <v>25.702472478695213</v>
      </c>
      <c r="P1126" s="7"/>
      <c r="Q1126" s="43">
        <f t="shared" si="235"/>
        <v>1.8262443104984948E-2</v>
      </c>
      <c r="R1126" s="21">
        <f t="shared" si="245"/>
        <v>0.99779409510853112</v>
      </c>
      <c r="S1126" s="21">
        <f t="shared" si="246"/>
        <v>11.978375179984816</v>
      </c>
      <c r="T1126" s="36">
        <f t="shared" si="236"/>
        <v>8.0839239092016513E-3</v>
      </c>
      <c r="U1126" s="36">
        <f t="shared" si="237"/>
        <v>-6.7008680477482763E-3</v>
      </c>
      <c r="V1126" s="36">
        <f t="shared" si="238"/>
        <v>1.4784791956949928E-2</v>
      </c>
      <c r="Y1126" s="34"/>
      <c r="Z1126" s="34"/>
    </row>
    <row r="1127" spans="1:26" x14ac:dyDescent="0.2">
      <c r="A1127" s="1">
        <v>1964.03</v>
      </c>
      <c r="B1127" s="58">
        <v>78.8</v>
      </c>
      <c r="C1127" s="4">
        <v>2.33</v>
      </c>
      <c r="D1127" s="11">
        <v>4.18</v>
      </c>
      <c r="E1127" s="11">
        <v>30.9</v>
      </c>
      <c r="F1127" s="4">
        <f t="shared" si="243"/>
        <v>1964.2083333332487</v>
      </c>
      <c r="G1127" s="21">
        <v>4.22</v>
      </c>
      <c r="H1127" s="4">
        <f t="shared" si="239"/>
        <v>805.0580323624597</v>
      </c>
      <c r="I1127" s="4">
        <f t="shared" si="240"/>
        <v>23.804380906148872</v>
      </c>
      <c r="J1127" s="30">
        <f t="shared" si="244"/>
        <v>98836.184077364625</v>
      </c>
      <c r="K1127" s="4">
        <f t="shared" si="241"/>
        <v>42.704855016181241</v>
      </c>
      <c r="L1127" s="30">
        <f t="shared" si="242"/>
        <v>5242.8331147637582</v>
      </c>
      <c r="M1127" s="14">
        <f t="shared" si="233"/>
        <v>22.167245585982631</v>
      </c>
      <c r="N1127" s="6"/>
      <c r="O1127" s="7">
        <f t="shared" si="234"/>
        <v>26.083991410252406</v>
      </c>
      <c r="P1127" s="7"/>
      <c r="Q1127" s="43">
        <f t="shared" si="235"/>
        <v>1.6871130342640477E-2</v>
      </c>
      <c r="R1127" s="21">
        <f t="shared" si="245"/>
        <v>1.0027078650726009</v>
      </c>
      <c r="S1127" s="21">
        <f t="shared" si="246"/>
        <v>11.951952023583438</v>
      </c>
      <c r="T1127" s="36">
        <f t="shared" si="236"/>
        <v>9.2539543885130637E-3</v>
      </c>
      <c r="U1127" s="36">
        <f t="shared" si="237"/>
        <v>-8.9203745345536323E-3</v>
      </c>
      <c r="V1127" s="36">
        <f t="shared" si="238"/>
        <v>1.8174328923066696E-2</v>
      </c>
      <c r="Y1127" s="34"/>
      <c r="Z1127" s="34"/>
    </row>
    <row r="1128" spans="1:26" x14ac:dyDescent="0.2">
      <c r="A1128" s="1">
        <v>1964.04</v>
      </c>
      <c r="B1128" s="58">
        <v>79.94</v>
      </c>
      <c r="C1128" s="4">
        <v>2.34667</v>
      </c>
      <c r="D1128" s="11">
        <v>4.2300000000000004</v>
      </c>
      <c r="E1128" s="11">
        <v>30.9</v>
      </c>
      <c r="F1128" s="4">
        <f t="shared" si="243"/>
        <v>1964.2916666665819</v>
      </c>
      <c r="G1128" s="21">
        <v>4.2300000000000004</v>
      </c>
      <c r="H1128" s="4">
        <f t="shared" si="239"/>
        <v>816.7048110032365</v>
      </c>
      <c r="I1128" s="4">
        <f t="shared" si="240"/>
        <v>23.974689502589001</v>
      </c>
      <c r="J1128" s="30">
        <f t="shared" si="244"/>
        <v>100511.32674473687</v>
      </c>
      <c r="K1128" s="4">
        <f t="shared" si="241"/>
        <v>43.215678640776716</v>
      </c>
      <c r="L1128" s="30">
        <f t="shared" si="242"/>
        <v>5318.5252955996621</v>
      </c>
      <c r="M1128" s="14">
        <f t="shared" si="233"/>
        <v>22.422192169737173</v>
      </c>
      <c r="N1128" s="6"/>
      <c r="O1128" s="7">
        <f t="shared" si="234"/>
        <v>26.370888403447548</v>
      </c>
      <c r="P1128" s="7"/>
      <c r="Q1128" s="43">
        <f t="shared" si="235"/>
        <v>1.6635908141929924E-2</v>
      </c>
      <c r="R1128" s="21">
        <f t="shared" si="245"/>
        <v>1.0059547846225443</v>
      </c>
      <c r="S1128" s="21">
        <f t="shared" si="246"/>
        <v>11.984316297017502</v>
      </c>
      <c r="T1128" s="36">
        <f t="shared" si="236"/>
        <v>2.1808639941738317E-3</v>
      </c>
      <c r="U1128" s="36">
        <f t="shared" si="237"/>
        <v>-1.1090187213023905E-2</v>
      </c>
      <c r="V1128" s="36">
        <f t="shared" si="238"/>
        <v>1.3271051207197737E-2</v>
      </c>
      <c r="Y1128" s="34"/>
      <c r="Z1128" s="34"/>
    </row>
    <row r="1129" spans="1:26" x14ac:dyDescent="0.2">
      <c r="A1129" s="1">
        <v>1964.05</v>
      </c>
      <c r="B1129" s="58">
        <v>80.72</v>
      </c>
      <c r="C1129" s="4">
        <v>2.3633299999999999</v>
      </c>
      <c r="D1129" s="11">
        <v>4.28</v>
      </c>
      <c r="E1129" s="11">
        <v>30.9</v>
      </c>
      <c r="F1129" s="4">
        <f t="shared" si="243"/>
        <v>1964.3749999999152</v>
      </c>
      <c r="G1129" s="21">
        <v>4.2</v>
      </c>
      <c r="H1129" s="4">
        <f t="shared" si="239"/>
        <v>824.67365954692582</v>
      </c>
      <c r="I1129" s="4">
        <f t="shared" si="240"/>
        <v>24.144895934304213</v>
      </c>
      <c r="J1129" s="30">
        <f t="shared" si="244"/>
        <v>101739.67243334331</v>
      </c>
      <c r="K1129" s="4">
        <f t="shared" si="241"/>
        <v>43.726502265372183</v>
      </c>
      <c r="L1129" s="30">
        <f t="shared" si="242"/>
        <v>5394.5217791713249</v>
      </c>
      <c r="M1129" s="14">
        <f t="shared" si="233"/>
        <v>22.574330769563833</v>
      </c>
      <c r="N1129" s="6"/>
      <c r="O1129" s="7">
        <f t="shared" si="234"/>
        <v>26.53611290939407</v>
      </c>
      <c r="P1129" s="7"/>
      <c r="Q1129" s="43">
        <f t="shared" si="235"/>
        <v>1.6257628241597925E-2</v>
      </c>
      <c r="R1129" s="21">
        <f t="shared" si="245"/>
        <v>1.0059331710218815</v>
      </c>
      <c r="S1129" s="21">
        <f t="shared" si="246"/>
        <v>12.055680319414689</v>
      </c>
      <c r="T1129" s="36">
        <f t="shared" si="236"/>
        <v>-3.014996991643315E-3</v>
      </c>
      <c r="U1129" s="36">
        <f t="shared" si="237"/>
        <v>-1.2767132461679709E-2</v>
      </c>
      <c r="V1129" s="36">
        <f t="shared" si="238"/>
        <v>9.7521354700363938E-3</v>
      </c>
      <c r="Y1129" s="34"/>
      <c r="Z1129" s="34"/>
    </row>
    <row r="1130" spans="1:26" x14ac:dyDescent="0.2">
      <c r="A1130" s="1">
        <v>1964.06</v>
      </c>
      <c r="B1130" s="58">
        <v>80.239999999999995</v>
      </c>
      <c r="C1130" s="4">
        <v>2.38</v>
      </c>
      <c r="D1130" s="11">
        <v>4.33</v>
      </c>
      <c r="E1130" s="11">
        <v>31</v>
      </c>
      <c r="F1130" s="4">
        <f t="shared" si="243"/>
        <v>1964.4583333332484</v>
      </c>
      <c r="G1130" s="21">
        <v>4.17</v>
      </c>
      <c r="H1130" s="4">
        <f t="shared" si="239"/>
        <v>817.1253341935485</v>
      </c>
      <c r="I1130" s="4">
        <f t="shared" si="240"/>
        <v>24.236768387096777</v>
      </c>
      <c r="J1130" s="30">
        <f t="shared" si="244"/>
        <v>101057.61183561575</v>
      </c>
      <c r="K1130" s="4">
        <f t="shared" si="241"/>
        <v>44.094624838709692</v>
      </c>
      <c r="L1130" s="30">
        <f t="shared" si="242"/>
        <v>5453.3830913287175</v>
      </c>
      <c r="M1130" s="14">
        <f t="shared" si="233"/>
        <v>22.300288036082787</v>
      </c>
      <c r="N1130" s="6"/>
      <c r="O1130" s="7">
        <f t="shared" si="234"/>
        <v>26.201151795356182</v>
      </c>
      <c r="P1130" s="7"/>
      <c r="Q1130" s="43">
        <f t="shared" si="235"/>
        <v>1.7429662017281432E-2</v>
      </c>
      <c r="R1130" s="21">
        <f t="shared" si="245"/>
        <v>1.0018543915381173</v>
      </c>
      <c r="S1130" s="21">
        <f t="shared" si="246"/>
        <v>12.088088704365438</v>
      </c>
      <c r="T1130" s="36">
        <f t="shared" si="236"/>
        <v>-2.7048679423669064E-3</v>
      </c>
      <c r="U1130" s="36">
        <f t="shared" si="237"/>
        <v>-1.2946635205408064E-2</v>
      </c>
      <c r="V1130" s="36">
        <f t="shared" si="238"/>
        <v>1.0241767263041157E-2</v>
      </c>
      <c r="Y1130" s="34"/>
      <c r="Z1130" s="34"/>
    </row>
    <row r="1131" spans="1:26" x14ac:dyDescent="0.2">
      <c r="A1131" s="1">
        <v>1964.07</v>
      </c>
      <c r="B1131" s="58">
        <v>83.22</v>
      </c>
      <c r="C1131" s="4">
        <v>2.4</v>
      </c>
      <c r="D1131" s="11">
        <v>4.3766699999999998</v>
      </c>
      <c r="E1131" s="11">
        <v>31.1</v>
      </c>
      <c r="F1131" s="4">
        <f t="shared" si="243"/>
        <v>1964.5416666665817</v>
      </c>
      <c r="G1131" s="21">
        <v>4.1900000000000004</v>
      </c>
      <c r="H1131" s="4">
        <f t="shared" si="239"/>
        <v>844.74722122186506</v>
      </c>
      <c r="I1131" s="4">
        <f t="shared" si="240"/>
        <v>24.361852090032158</v>
      </c>
      <c r="J1131" s="30">
        <f t="shared" si="244"/>
        <v>104724.81484771532</v>
      </c>
      <c r="K1131" s="4">
        <f t="shared" si="241"/>
        <v>44.426577994533773</v>
      </c>
      <c r="L1131" s="30">
        <f t="shared" si="242"/>
        <v>5507.6418577211034</v>
      </c>
      <c r="M1131" s="14">
        <f t="shared" si="233"/>
        <v>22.984351845738395</v>
      </c>
      <c r="N1131" s="6"/>
      <c r="O1131" s="7">
        <f t="shared" si="234"/>
        <v>26.989715153331506</v>
      </c>
      <c r="P1131" s="7"/>
      <c r="Q1131" s="43">
        <f t="shared" si="235"/>
        <v>1.6221768966826165E-2</v>
      </c>
      <c r="R1131" s="21">
        <f t="shared" si="245"/>
        <v>1.0034916666666667</v>
      </c>
      <c r="S1131" s="21">
        <f t="shared" si="246"/>
        <v>12.071564224015933</v>
      </c>
      <c r="T1131" s="36">
        <f t="shared" si="236"/>
        <v>-1.8945039250053974E-2</v>
      </c>
      <c r="U1131" s="36">
        <f t="shared" si="237"/>
        <v>-1.4835150590170598E-2</v>
      </c>
      <c r="V1131" s="36">
        <f t="shared" si="238"/>
        <v>-4.1098886598833761E-3</v>
      </c>
      <c r="Y1131" s="34"/>
      <c r="Z1131" s="34"/>
    </row>
    <row r="1132" spans="1:26" x14ac:dyDescent="0.2">
      <c r="A1132" s="1">
        <v>1964.08</v>
      </c>
      <c r="B1132" s="58">
        <v>82</v>
      </c>
      <c r="C1132" s="4">
        <v>2.42</v>
      </c>
      <c r="D1132" s="11">
        <v>4.42333</v>
      </c>
      <c r="E1132" s="11">
        <v>31</v>
      </c>
      <c r="F1132" s="4">
        <f t="shared" si="243"/>
        <v>1964.624999999915</v>
      </c>
      <c r="G1132" s="21">
        <v>4.1900000000000004</v>
      </c>
      <c r="H1132" s="4">
        <f t="shared" si="239"/>
        <v>835.04832258064539</v>
      </c>
      <c r="I1132" s="4">
        <f t="shared" si="240"/>
        <v>24.644109032258068</v>
      </c>
      <c r="J1132" s="30">
        <f t="shared" si="244"/>
        <v>103777.02297417367</v>
      </c>
      <c r="K1132" s="4">
        <f t="shared" si="241"/>
        <v>45.045052399032272</v>
      </c>
      <c r="L1132" s="30">
        <f t="shared" si="242"/>
        <v>5598.049012589654</v>
      </c>
      <c r="M1132" s="14">
        <f t="shared" si="233"/>
        <v>22.650407292938791</v>
      </c>
      <c r="N1132" s="6"/>
      <c r="O1132" s="7">
        <f t="shared" si="234"/>
        <v>26.58432227629422</v>
      </c>
      <c r="P1132" s="7"/>
      <c r="Q1132" s="43">
        <f t="shared" si="235"/>
        <v>1.6536508374959631E-2</v>
      </c>
      <c r="R1132" s="21">
        <f t="shared" si="245"/>
        <v>1.002681738459152</v>
      </c>
      <c r="S1132" s="21">
        <f t="shared" si="246"/>
        <v>12.152790599536072</v>
      </c>
      <c r="T1132" s="36">
        <f t="shared" si="236"/>
        <v>-2.2990680101330541E-2</v>
      </c>
      <c r="U1132" s="36">
        <f t="shared" si="237"/>
        <v>-1.7589435600864012E-2</v>
      </c>
      <c r="V1132" s="36">
        <f t="shared" si="238"/>
        <v>-5.4012445004665288E-3</v>
      </c>
      <c r="Y1132" s="34"/>
      <c r="Z1132" s="34"/>
    </row>
    <row r="1133" spans="1:26" x14ac:dyDescent="0.2">
      <c r="A1133" s="1">
        <v>1964.09</v>
      </c>
      <c r="B1133" s="58">
        <v>83.41</v>
      </c>
      <c r="C1133" s="4">
        <v>2.44</v>
      </c>
      <c r="D1133" s="11">
        <v>4.47</v>
      </c>
      <c r="E1133" s="11">
        <v>31.1</v>
      </c>
      <c r="F1133" s="4">
        <f t="shared" si="243"/>
        <v>1964.7083333332482</v>
      </c>
      <c r="G1133" s="21">
        <v>4.2</v>
      </c>
      <c r="H1133" s="4">
        <f t="shared" si="239"/>
        <v>846.67586784565924</v>
      </c>
      <c r="I1133" s="4">
        <f t="shared" si="240"/>
        <v>24.767882958199362</v>
      </c>
      <c r="J1133" s="30">
        <f t="shared" si="244"/>
        <v>105478.56138447877</v>
      </c>
      <c r="K1133" s="4">
        <f t="shared" si="241"/>
        <v>45.373949517684892</v>
      </c>
      <c r="L1133" s="30">
        <f t="shared" si="242"/>
        <v>5652.669576652921</v>
      </c>
      <c r="M1133" s="14">
        <f t="shared" si="233"/>
        <v>22.892221984231686</v>
      </c>
      <c r="N1133" s="6"/>
      <c r="O1133" s="7">
        <f t="shared" si="234"/>
        <v>26.854044617703877</v>
      </c>
      <c r="P1133" s="7"/>
      <c r="Q1133" s="43">
        <f t="shared" si="235"/>
        <v>1.6674819662362977E-2</v>
      </c>
      <c r="R1133" s="21">
        <f t="shared" si="245"/>
        <v>1.0043103042309414</v>
      </c>
      <c r="S1133" s="21">
        <f t="shared" si="246"/>
        <v>12.146199915423116</v>
      </c>
      <c r="T1133" s="36">
        <f t="shared" si="236"/>
        <v>-3.5963149282603357E-2</v>
      </c>
      <c r="U1133" s="36">
        <f t="shared" si="237"/>
        <v>-1.8051889864259096E-2</v>
      </c>
      <c r="V1133" s="36">
        <f t="shared" si="238"/>
        <v>-1.7911259418344261E-2</v>
      </c>
      <c r="Y1133" s="34"/>
      <c r="Z1133" s="34"/>
    </row>
    <row r="1134" spans="1:26" x14ac:dyDescent="0.2">
      <c r="A1134" s="1">
        <v>1964.1</v>
      </c>
      <c r="B1134" s="58">
        <v>84.85</v>
      </c>
      <c r="C1134" s="4">
        <v>2.46</v>
      </c>
      <c r="D1134" s="11">
        <v>4.4966699999999999</v>
      </c>
      <c r="E1134" s="11">
        <v>31.1</v>
      </c>
      <c r="F1134" s="4">
        <f t="shared" si="243"/>
        <v>1964.7916666665815</v>
      </c>
      <c r="G1134" s="21">
        <v>4.1900000000000004</v>
      </c>
      <c r="H1134" s="4">
        <f t="shared" si="239"/>
        <v>861.29297909967852</v>
      </c>
      <c r="I1134" s="4">
        <f t="shared" si="240"/>
        <v>24.970898392282962</v>
      </c>
      <c r="J1134" s="30">
        <f t="shared" si="244"/>
        <v>107558.79437186</v>
      </c>
      <c r="K1134" s="4">
        <f t="shared" si="241"/>
        <v>45.644670599035379</v>
      </c>
      <c r="L1134" s="30">
        <f t="shared" si="242"/>
        <v>5700.1344005670217</v>
      </c>
      <c r="M1134" s="14">
        <f t="shared" si="233"/>
        <v>23.212154680675336</v>
      </c>
      <c r="N1134" s="6"/>
      <c r="O1134" s="7">
        <f t="shared" si="234"/>
        <v>27.214540709714278</v>
      </c>
      <c r="P1134" s="7"/>
      <c r="Q1134" s="43">
        <f t="shared" si="235"/>
        <v>1.6172738247145643E-2</v>
      </c>
      <c r="R1134" s="21">
        <f t="shared" si="245"/>
        <v>1.0067389096967414</v>
      </c>
      <c r="S1134" s="21">
        <f t="shared" si="246"/>
        <v>12.198553732308424</v>
      </c>
      <c r="T1134" s="36">
        <f t="shared" si="236"/>
        <v>-3.6528642143336731E-2</v>
      </c>
      <c r="U1134" s="36">
        <f t="shared" si="237"/>
        <v>-1.7851620173030325E-2</v>
      </c>
      <c r="V1134" s="36">
        <f t="shared" si="238"/>
        <v>-1.8677021970306407E-2</v>
      </c>
      <c r="Y1134" s="34"/>
      <c r="Z1134" s="34"/>
    </row>
    <row r="1135" spans="1:26" x14ac:dyDescent="0.2">
      <c r="A1135" s="1">
        <v>1964.11</v>
      </c>
      <c r="B1135" s="58">
        <v>85.44</v>
      </c>
      <c r="C1135" s="4">
        <v>2.48</v>
      </c>
      <c r="D1135" s="11">
        <v>4.5233299999999996</v>
      </c>
      <c r="E1135" s="11">
        <v>31.2</v>
      </c>
      <c r="F1135" s="4">
        <f t="shared" si="243"/>
        <v>1964.8749999999147</v>
      </c>
      <c r="G1135" s="21">
        <v>4.1500000000000004</v>
      </c>
      <c r="H1135" s="4">
        <f t="shared" si="239"/>
        <v>864.50218461538486</v>
      </c>
      <c r="I1135" s="4">
        <f t="shared" si="240"/>
        <v>25.093228205128213</v>
      </c>
      <c r="J1135" s="30">
        <f t="shared" si="244"/>
        <v>108220.70006215943</v>
      </c>
      <c r="K1135" s="4">
        <f t="shared" si="241"/>
        <v>45.768125781089751</v>
      </c>
      <c r="L1135" s="30">
        <f t="shared" si="242"/>
        <v>5729.3766293558938</v>
      </c>
      <c r="M1135" s="14">
        <f t="shared" si="233"/>
        <v>23.225019793095825</v>
      </c>
      <c r="N1135" s="6"/>
      <c r="O1135" s="7">
        <f t="shared" si="234"/>
        <v>27.214609565060357</v>
      </c>
      <c r="P1135" s="7"/>
      <c r="Q1135" s="43">
        <f t="shared" si="235"/>
        <v>1.6874766984181132E-2</v>
      </c>
      <c r="R1135" s="21">
        <f t="shared" si="245"/>
        <v>1.0010262918409112</v>
      </c>
      <c r="S1135" s="21">
        <f t="shared" si="246"/>
        <v>12.241397278301745</v>
      </c>
      <c r="T1135" s="36">
        <f t="shared" si="236"/>
        <v>-3.4327272781261242E-2</v>
      </c>
      <c r="U1135" s="36">
        <f t="shared" si="237"/>
        <v>-1.6841120852763569E-2</v>
      </c>
      <c r="V1135" s="36">
        <f t="shared" si="238"/>
        <v>-1.7486151928497673E-2</v>
      </c>
      <c r="Y1135" s="34"/>
      <c r="Z1135" s="34"/>
    </row>
    <row r="1136" spans="1:26" x14ac:dyDescent="0.2">
      <c r="A1136" s="1">
        <v>1964.12</v>
      </c>
      <c r="B1136" s="58">
        <v>83.96</v>
      </c>
      <c r="C1136" s="4">
        <v>2.5</v>
      </c>
      <c r="D1136" s="11">
        <v>4.55</v>
      </c>
      <c r="E1136" s="11">
        <v>31.2</v>
      </c>
      <c r="F1136" s="4">
        <f t="shared" si="243"/>
        <v>1964.958333333248</v>
      </c>
      <c r="G1136" s="21">
        <v>4.18</v>
      </c>
      <c r="H1136" s="4">
        <f t="shared" si="239"/>
        <v>849.52719358974366</v>
      </c>
      <c r="I1136" s="4">
        <f t="shared" si="240"/>
        <v>25.295592948717957</v>
      </c>
      <c r="J1136" s="30">
        <f t="shared" si="244"/>
        <v>106609.97139979542</v>
      </c>
      <c r="K1136" s="4">
        <f t="shared" si="241"/>
        <v>46.03797916666668</v>
      </c>
      <c r="L1136" s="30">
        <f t="shared" si="242"/>
        <v>5777.4579546101631</v>
      </c>
      <c r="M1136" s="14">
        <f t="shared" si="233"/>
        <v>22.752984772787261</v>
      </c>
      <c r="N1136" s="6"/>
      <c r="O1136" s="7">
        <f t="shared" si="234"/>
        <v>26.648307034113824</v>
      </c>
      <c r="P1136" s="7"/>
      <c r="Q1136" s="43">
        <f t="shared" si="235"/>
        <v>1.7847660253903178E-2</v>
      </c>
      <c r="R1136" s="21">
        <f t="shared" si="245"/>
        <v>1.002673029102392</v>
      </c>
      <c r="S1136" s="21">
        <f t="shared" si="246"/>
        <v>12.253960524449818</v>
      </c>
      <c r="T1136" s="36">
        <f t="shared" si="236"/>
        <v>-3.9680556761409136E-2</v>
      </c>
      <c r="U1136" s="36">
        <f t="shared" si="237"/>
        <v>-1.5378885425028854E-2</v>
      </c>
      <c r="V1136" s="36">
        <f t="shared" si="238"/>
        <v>-2.4301671336380282E-2</v>
      </c>
      <c r="Y1136" s="34"/>
      <c r="Z1136" s="34"/>
    </row>
    <row r="1137" spans="1:26" x14ac:dyDescent="0.2">
      <c r="A1137" s="1">
        <v>1965.01</v>
      </c>
      <c r="B1137" s="58">
        <v>86.12</v>
      </c>
      <c r="C1137" s="4">
        <v>2.51667</v>
      </c>
      <c r="D1137" s="11">
        <v>4.5933299999999999</v>
      </c>
      <c r="E1137" s="11">
        <v>31.2</v>
      </c>
      <c r="F1137" s="4">
        <f t="shared" si="243"/>
        <v>1965.0416666665812</v>
      </c>
      <c r="G1137" s="21">
        <v>4.1900000000000004</v>
      </c>
      <c r="H1137" s="4">
        <f t="shared" si="239"/>
        <v>871.38258589743612</v>
      </c>
      <c r="I1137" s="4">
        <f t="shared" si="240"/>
        <v>25.464263962500006</v>
      </c>
      <c r="J1137" s="30">
        <f t="shared" si="244"/>
        <v>109618.97625866217</v>
      </c>
      <c r="K1137" s="4">
        <f t="shared" si="241"/>
        <v>46.476402383653863</v>
      </c>
      <c r="L1137" s="30">
        <f t="shared" si="242"/>
        <v>5846.6805877635943</v>
      </c>
      <c r="M1137" s="14">
        <f t="shared" si="233"/>
        <v>23.26933508192247</v>
      </c>
      <c r="N1137" s="6"/>
      <c r="O1137" s="7">
        <f t="shared" si="234"/>
        <v>27.237870222779126</v>
      </c>
      <c r="P1137" s="7"/>
      <c r="Q1137" s="43">
        <f t="shared" si="235"/>
        <v>1.6772396482347511E-2</v>
      </c>
      <c r="R1137" s="21">
        <f t="shared" si="245"/>
        <v>1.0018725618126394</v>
      </c>
      <c r="S1137" s="21">
        <f t="shared" si="246"/>
        <v>12.286715717551235</v>
      </c>
      <c r="T1137" s="36">
        <f t="shared" si="236"/>
        <v>-3.4755937557960803E-2</v>
      </c>
      <c r="U1137" s="36">
        <f t="shared" si="237"/>
        <v>-1.5891883407673668E-2</v>
      </c>
      <c r="V1137" s="36">
        <f t="shared" si="238"/>
        <v>-1.8864054150287135E-2</v>
      </c>
      <c r="Y1137" s="34"/>
      <c r="Z1137" s="34"/>
    </row>
    <row r="1138" spans="1:26" x14ac:dyDescent="0.2">
      <c r="A1138" s="1">
        <v>1965.02</v>
      </c>
      <c r="B1138" s="58">
        <v>86.75</v>
      </c>
      <c r="C1138" s="4">
        <v>2.5333299999999999</v>
      </c>
      <c r="D1138" s="11">
        <v>4.6366699999999996</v>
      </c>
      <c r="E1138" s="11">
        <v>31.2</v>
      </c>
      <c r="F1138" s="4">
        <f t="shared" si="243"/>
        <v>1965.1249999999145</v>
      </c>
      <c r="G1138" s="21">
        <v>4.21</v>
      </c>
      <c r="H1138" s="4">
        <f t="shared" si="239"/>
        <v>877.75707532051308</v>
      </c>
      <c r="I1138" s="4">
        <f t="shared" si="240"/>
        <v>25.632833793910262</v>
      </c>
      <c r="J1138" s="30">
        <f t="shared" si="244"/>
        <v>110689.59526086922</v>
      </c>
      <c r="K1138" s="4">
        <f t="shared" si="241"/>
        <v>46.914926783012824</v>
      </c>
      <c r="L1138" s="30">
        <f t="shared" si="242"/>
        <v>5916.2089413050653</v>
      </c>
      <c r="M1138" s="14">
        <f t="shared" si="233"/>
        <v>23.372068272751342</v>
      </c>
      <c r="N1138" s="6"/>
      <c r="O1138" s="7">
        <f t="shared" si="234"/>
        <v>27.342132127815123</v>
      </c>
      <c r="P1138" s="7"/>
      <c r="Q1138" s="43">
        <f t="shared" si="235"/>
        <v>1.6383497482970674E-2</v>
      </c>
      <c r="R1138" s="21">
        <f t="shared" si="245"/>
        <v>1.0035083333333332</v>
      </c>
      <c r="S1138" s="21">
        <f t="shared" si="246"/>
        <v>12.309723352206678</v>
      </c>
      <c r="T1138" s="36">
        <f t="shared" si="236"/>
        <v>-2.6489022094819847E-2</v>
      </c>
      <c r="U1138" s="36">
        <f t="shared" si="237"/>
        <v>-1.5463666017966449E-2</v>
      </c>
      <c r="V1138" s="36">
        <f t="shared" si="238"/>
        <v>-1.1025356076853399E-2</v>
      </c>
      <c r="Y1138" s="34"/>
      <c r="Z1138" s="34"/>
    </row>
    <row r="1139" spans="1:26" x14ac:dyDescent="0.2">
      <c r="A1139" s="1">
        <v>1965.03</v>
      </c>
      <c r="B1139" s="58">
        <v>86.83</v>
      </c>
      <c r="C1139" s="4">
        <v>2.5499999999999998</v>
      </c>
      <c r="D1139" s="11">
        <v>4.68</v>
      </c>
      <c r="E1139" s="11">
        <v>31.3</v>
      </c>
      <c r="F1139" s="4">
        <f t="shared" si="243"/>
        <v>1965.2083333332478</v>
      </c>
      <c r="G1139" s="21">
        <v>4.21</v>
      </c>
      <c r="H1139" s="4">
        <f t="shared" si="239"/>
        <v>875.75961246006409</v>
      </c>
      <c r="I1139" s="4">
        <f t="shared" si="240"/>
        <v>25.719071884984032</v>
      </c>
      <c r="J1139" s="30">
        <f t="shared" si="244"/>
        <v>110707.98051004754</v>
      </c>
      <c r="K1139" s="4">
        <f t="shared" si="241"/>
        <v>47.202061341853039</v>
      </c>
      <c r="L1139" s="30">
        <f t="shared" si="242"/>
        <v>5966.9854749167616</v>
      </c>
      <c r="M1139" s="14">
        <f t="shared" si="233"/>
        <v>23.253528200034843</v>
      </c>
      <c r="N1139" s="6"/>
      <c r="O1139" s="7">
        <f t="shared" si="234"/>
        <v>27.187223882061449</v>
      </c>
      <c r="P1139" s="7"/>
      <c r="Q1139" s="43">
        <f t="shared" si="235"/>
        <v>1.6926684744402731E-2</v>
      </c>
      <c r="R1139" s="21">
        <f t="shared" si="245"/>
        <v>1.0043182615408479</v>
      </c>
      <c r="S1139" s="21">
        <f t="shared" si="246"/>
        <v>12.313443798945073</v>
      </c>
      <c r="T1139" s="36">
        <f t="shared" si="236"/>
        <v>-2.2138064932353818E-2</v>
      </c>
      <c r="U1139" s="36">
        <f t="shared" si="237"/>
        <v>-1.7587657286617708E-2</v>
      </c>
      <c r="V1139" s="36">
        <f t="shared" si="238"/>
        <v>-4.5504076457361098E-3</v>
      </c>
      <c r="Y1139" s="34"/>
      <c r="Z1139" s="34"/>
    </row>
    <row r="1140" spans="1:26" x14ac:dyDescent="0.2">
      <c r="A1140" s="1">
        <v>1965.04</v>
      </c>
      <c r="B1140" s="58">
        <v>87.97</v>
      </c>
      <c r="C1140" s="4">
        <v>2.57</v>
      </c>
      <c r="D1140" s="11">
        <v>4.7333299999999996</v>
      </c>
      <c r="E1140" s="11">
        <v>31.4</v>
      </c>
      <c r="F1140" s="4">
        <f t="shared" si="243"/>
        <v>1965.291666666581</v>
      </c>
      <c r="G1140" s="21">
        <v>4.2</v>
      </c>
      <c r="H1140" s="4">
        <f t="shared" si="239"/>
        <v>884.43188949044611</v>
      </c>
      <c r="I1140" s="4">
        <f t="shared" si="240"/>
        <v>25.838239808917201</v>
      </c>
      <c r="J1140" s="30">
        <f t="shared" si="244"/>
        <v>112076.46702754709</v>
      </c>
      <c r="K1140" s="4">
        <f t="shared" si="241"/>
        <v>47.587904916242053</v>
      </c>
      <c r="L1140" s="30">
        <f t="shared" si="242"/>
        <v>6030.4069986984141</v>
      </c>
      <c r="M1140" s="14">
        <f t="shared" si="233"/>
        <v>23.420551954771298</v>
      </c>
      <c r="N1140" s="6"/>
      <c r="O1140" s="7">
        <f t="shared" si="234"/>
        <v>27.365269983870895</v>
      </c>
      <c r="P1140" s="7"/>
      <c r="Q1140" s="43">
        <f t="shared" si="235"/>
        <v>1.7044142006345742E-2</v>
      </c>
      <c r="R1140" s="21">
        <f t="shared" si="245"/>
        <v>1.0026904475729863</v>
      </c>
      <c r="S1140" s="21">
        <f t="shared" si="246"/>
        <v>12.327232340852936</v>
      </c>
      <c r="T1140" s="36">
        <f t="shared" si="236"/>
        <v>-2.2265125296573984E-2</v>
      </c>
      <c r="U1140" s="36">
        <f t="shared" si="237"/>
        <v>-2.0791407964532826E-2</v>
      </c>
      <c r="V1140" s="36">
        <f t="shared" si="238"/>
        <v>-1.4737173320411578E-3</v>
      </c>
      <c r="Y1140" s="34"/>
      <c r="Z1140" s="34"/>
    </row>
    <row r="1141" spans="1:26" x14ac:dyDescent="0.2">
      <c r="A1141" s="1">
        <v>1965.05</v>
      </c>
      <c r="B1141" s="58">
        <v>89.28</v>
      </c>
      <c r="C1141" s="4">
        <v>2.59</v>
      </c>
      <c r="D1141" s="11">
        <v>4.78667</v>
      </c>
      <c r="E1141" s="11">
        <v>31.4</v>
      </c>
      <c r="F1141" s="4">
        <f t="shared" si="243"/>
        <v>1965.3749999999143</v>
      </c>
      <c r="G1141" s="21">
        <v>4.21</v>
      </c>
      <c r="H1141" s="4">
        <f t="shared" si="239"/>
        <v>897.60235414012766</v>
      </c>
      <c r="I1141" s="4">
        <f t="shared" si="240"/>
        <v>26.039315605095549</v>
      </c>
      <c r="J1141" s="30">
        <f t="shared" si="244"/>
        <v>114020.42530051361</v>
      </c>
      <c r="K1141" s="4">
        <f t="shared" si="241"/>
        <v>48.124174064649694</v>
      </c>
      <c r="L1141" s="30">
        <f t="shared" si="242"/>
        <v>6113.1065095565573</v>
      </c>
      <c r="M1141" s="14">
        <f t="shared" si="233"/>
        <v>23.708808308861951</v>
      </c>
      <c r="N1141" s="6"/>
      <c r="O1141" s="7">
        <f t="shared" si="234"/>
        <v>27.683223304413573</v>
      </c>
      <c r="P1141" s="7"/>
      <c r="Q1141" s="43">
        <f t="shared" si="235"/>
        <v>1.6425016894026367E-2</v>
      </c>
      <c r="R1141" s="21">
        <f t="shared" si="245"/>
        <v>1.0035083333333332</v>
      </c>
      <c r="S1141" s="21">
        <f t="shared" si="246"/>
        <v>12.360398113186021</v>
      </c>
      <c r="T1141" s="36">
        <f t="shared" si="236"/>
        <v>-1.8137200115091345E-2</v>
      </c>
      <c r="U1141" s="36">
        <f t="shared" si="237"/>
        <v>-1.981847792622049E-2</v>
      </c>
      <c r="V1141" s="36">
        <f t="shared" si="238"/>
        <v>1.6812778111291449E-3</v>
      </c>
      <c r="Y1141" s="34"/>
      <c r="Z1141" s="34"/>
    </row>
    <row r="1142" spans="1:26" x14ac:dyDescent="0.2">
      <c r="A1142" s="1">
        <v>1965.06</v>
      </c>
      <c r="B1142" s="58">
        <v>85.04</v>
      </c>
      <c r="C1142" s="4">
        <v>2.61</v>
      </c>
      <c r="D1142" s="11">
        <v>4.84</v>
      </c>
      <c r="E1142" s="11">
        <v>31.6</v>
      </c>
      <c r="F1142" s="4">
        <f t="shared" si="243"/>
        <v>1965.4583333332475</v>
      </c>
      <c r="G1142" s="21">
        <v>4.21</v>
      </c>
      <c r="H1142" s="4">
        <f t="shared" si="239"/>
        <v>849.56305569620281</v>
      </c>
      <c r="I1142" s="4">
        <f t="shared" si="240"/>
        <v>26.074312974683547</v>
      </c>
      <c r="J1142" s="30">
        <f t="shared" si="244"/>
        <v>108194.11383750671</v>
      </c>
      <c r="K1142" s="4">
        <f t="shared" si="241"/>
        <v>48.352365822784819</v>
      </c>
      <c r="L1142" s="30">
        <f t="shared" si="242"/>
        <v>6157.8023397640218</v>
      </c>
      <c r="M1142" s="14">
        <f t="shared" si="233"/>
        <v>22.38534298645779</v>
      </c>
      <c r="N1142" s="6"/>
      <c r="O1142" s="7">
        <f t="shared" si="234"/>
        <v>26.122738377042282</v>
      </c>
      <c r="P1142" s="7"/>
      <c r="Q1142" s="43">
        <f t="shared" si="235"/>
        <v>1.9564194009378991E-2</v>
      </c>
      <c r="R1142" s="21">
        <f t="shared" si="245"/>
        <v>1.0043182615408479</v>
      </c>
      <c r="S1142" s="21">
        <f t="shared" si="246"/>
        <v>12.325257683887754</v>
      </c>
      <c r="T1142" s="36">
        <f t="shared" si="236"/>
        <v>-1.0893214479830493E-2</v>
      </c>
      <c r="U1142" s="36">
        <f t="shared" si="237"/>
        <v>-1.8287081890895562E-2</v>
      </c>
      <c r="V1142" s="36">
        <f t="shared" si="238"/>
        <v>7.3938674110650693E-3</v>
      </c>
      <c r="Y1142" s="34"/>
      <c r="Z1142" s="34"/>
    </row>
    <row r="1143" spans="1:26" x14ac:dyDescent="0.2">
      <c r="A1143" s="1">
        <v>1965.07</v>
      </c>
      <c r="B1143" s="58">
        <v>84.91</v>
      </c>
      <c r="C1143" s="4">
        <v>2.6266699999999998</v>
      </c>
      <c r="D1143" s="11">
        <v>4.8866699999999996</v>
      </c>
      <c r="E1143" s="11">
        <v>31.6</v>
      </c>
      <c r="F1143" s="4">
        <f t="shared" si="243"/>
        <v>1965.5416666665808</v>
      </c>
      <c r="G1143" s="21">
        <v>4.2</v>
      </c>
      <c r="H1143" s="4">
        <f t="shared" si="239"/>
        <v>848.26433512658241</v>
      </c>
      <c r="I1143" s="4">
        <f t="shared" si="240"/>
        <v>26.240848912341775</v>
      </c>
      <c r="J1143" s="30">
        <f t="shared" si="244"/>
        <v>108307.20514297769</v>
      </c>
      <c r="K1143" s="4">
        <f t="shared" si="241"/>
        <v>48.818606507278488</v>
      </c>
      <c r="L1143" s="30">
        <f t="shared" si="242"/>
        <v>6233.2065735017641</v>
      </c>
      <c r="M1143" s="14">
        <f t="shared" si="233"/>
        <v>22.300781712174434</v>
      </c>
      <c r="N1143" s="6"/>
      <c r="O1143" s="7">
        <f t="shared" si="234"/>
        <v>26.008689840144712</v>
      </c>
      <c r="P1143" s="7"/>
      <c r="Q1143" s="43">
        <f t="shared" si="235"/>
        <v>1.9453470620649997E-2</v>
      </c>
      <c r="R1143" s="21">
        <f t="shared" si="245"/>
        <v>0.99945974134672722</v>
      </c>
      <c r="S1143" s="21">
        <f t="shared" si="246"/>
        <v>12.378481370125126</v>
      </c>
      <c r="T1143" s="36">
        <f t="shared" si="236"/>
        <v>-1.1670927727828184E-2</v>
      </c>
      <c r="U1143" s="36">
        <f t="shared" si="237"/>
        <v>-2.0497606516934441E-2</v>
      </c>
      <c r="V1143" s="36">
        <f t="shared" si="238"/>
        <v>8.826678789106257E-3</v>
      </c>
      <c r="Y1143" s="34"/>
      <c r="Z1143" s="34"/>
    </row>
    <row r="1144" spans="1:26" x14ac:dyDescent="0.2">
      <c r="A1144" s="1">
        <v>1965.08</v>
      </c>
      <c r="B1144" s="58">
        <v>86.49</v>
      </c>
      <c r="C1144" s="4">
        <v>2.6433300000000002</v>
      </c>
      <c r="D1144" s="11">
        <v>4.9333299999999998</v>
      </c>
      <c r="E1144" s="11">
        <v>31.6</v>
      </c>
      <c r="F1144" s="4">
        <f t="shared" si="243"/>
        <v>1965.6249999999141</v>
      </c>
      <c r="G1144" s="21">
        <v>4.25</v>
      </c>
      <c r="H1144" s="4">
        <f t="shared" si="239"/>
        <v>864.0487851265824</v>
      </c>
      <c r="I1144" s="4">
        <f t="shared" si="240"/>
        <v>26.407284948417729</v>
      </c>
      <c r="J1144" s="30">
        <f t="shared" si="244"/>
        <v>110603.55450709013</v>
      </c>
      <c r="K1144" s="4">
        <f t="shared" si="241"/>
        <v>49.284747290189877</v>
      </c>
      <c r="L1144" s="30">
        <f t="shared" si="242"/>
        <v>6308.7505325062202</v>
      </c>
      <c r="M1144" s="14">
        <f t="shared" si="233"/>
        <v>22.665971845964389</v>
      </c>
      <c r="N1144" s="6"/>
      <c r="O1144" s="7">
        <f t="shared" si="234"/>
        <v>26.417386639884459</v>
      </c>
      <c r="P1144" s="7"/>
      <c r="Q1144" s="43">
        <f t="shared" si="235"/>
        <v>1.8230992658695773E-2</v>
      </c>
      <c r="R1144" s="21">
        <f t="shared" si="245"/>
        <v>1.0003154470399351</v>
      </c>
      <c r="S1144" s="21">
        <f t="shared" si="246"/>
        <v>12.371793788450541</v>
      </c>
      <c r="T1144" s="36">
        <f t="shared" si="236"/>
        <v>-2.1050276867498052E-2</v>
      </c>
      <c r="U1144" s="36">
        <f t="shared" si="237"/>
        <v>-2.2214710831054751E-2</v>
      </c>
      <c r="V1144" s="36">
        <f t="shared" si="238"/>
        <v>1.1644339635566991E-3</v>
      </c>
      <c r="Y1144" s="34"/>
      <c r="Z1144" s="34"/>
    </row>
    <row r="1145" spans="1:26" x14ac:dyDescent="0.2">
      <c r="A1145" s="1">
        <v>1965.09</v>
      </c>
      <c r="B1145" s="58">
        <v>89.38</v>
      </c>
      <c r="C1145" s="4">
        <v>2.66</v>
      </c>
      <c r="D1145" s="11">
        <v>4.9800000000000004</v>
      </c>
      <c r="E1145" s="11">
        <v>31.6</v>
      </c>
      <c r="F1145" s="4">
        <f t="shared" si="243"/>
        <v>1965.7083333332473</v>
      </c>
      <c r="G1145" s="21">
        <v>4.29</v>
      </c>
      <c r="H1145" s="4">
        <f t="shared" si="239"/>
        <v>892.92034240506337</v>
      </c>
      <c r="I1145" s="4">
        <f t="shared" si="240"/>
        <v>26.573820886075957</v>
      </c>
      <c r="J1145" s="30">
        <f t="shared" si="244"/>
        <v>114582.7589674273</v>
      </c>
      <c r="K1145" s="4">
        <f t="shared" si="241"/>
        <v>49.750987974683554</v>
      </c>
      <c r="L1145" s="30">
        <f t="shared" si="242"/>
        <v>6384.2262212775568</v>
      </c>
      <c r="M1145" s="14">
        <f t="shared" si="233"/>
        <v>23.37414683164863</v>
      </c>
      <c r="N1145" s="6"/>
      <c r="O1145" s="7">
        <f t="shared" si="234"/>
        <v>27.222292941753466</v>
      </c>
      <c r="P1145" s="7"/>
      <c r="Q1145" s="43">
        <f t="shared" si="235"/>
        <v>1.6115746985655793E-2</v>
      </c>
      <c r="R1145" s="21">
        <f t="shared" si="245"/>
        <v>0.99874909856211824</v>
      </c>
      <c r="S1145" s="21">
        <f t="shared" si="246"/>
        <v>12.375696434179796</v>
      </c>
      <c r="T1145" s="36">
        <f t="shared" si="236"/>
        <v>-2.5876131524009582E-2</v>
      </c>
      <c r="U1145" s="36">
        <f t="shared" si="237"/>
        <v>-2.2297733493099159E-2</v>
      </c>
      <c r="V1145" s="36">
        <f t="shared" si="238"/>
        <v>-3.5783980309104235E-3</v>
      </c>
      <c r="Y1145" s="34"/>
      <c r="Z1145" s="34"/>
    </row>
    <row r="1146" spans="1:26" x14ac:dyDescent="0.2">
      <c r="A1146" s="1">
        <v>1965.1</v>
      </c>
      <c r="B1146" s="58">
        <v>91.39</v>
      </c>
      <c r="C1146" s="4">
        <v>2.68</v>
      </c>
      <c r="D1146" s="11">
        <v>5.05</v>
      </c>
      <c r="E1146" s="11">
        <v>31.7</v>
      </c>
      <c r="F1146" s="4">
        <f t="shared" si="243"/>
        <v>1965.7916666665806</v>
      </c>
      <c r="G1146" s="21">
        <v>4.3499999999999996</v>
      </c>
      <c r="H1146" s="4">
        <f t="shared" si="239"/>
        <v>910.12043249211376</v>
      </c>
      <c r="I1146" s="4">
        <f t="shared" si="240"/>
        <v>26.689164668769724</v>
      </c>
      <c r="J1146" s="30">
        <f t="shared" si="244"/>
        <v>117075.34072172431</v>
      </c>
      <c r="K1146" s="4">
        <f t="shared" si="241"/>
        <v>50.291149842271302</v>
      </c>
      <c r="L1146" s="30">
        <f t="shared" si="242"/>
        <v>6469.3125138932892</v>
      </c>
      <c r="M1146" s="14">
        <f t="shared" si="233"/>
        <v>23.775745523312697</v>
      </c>
      <c r="N1146" s="6"/>
      <c r="O1146" s="7">
        <f t="shared" si="234"/>
        <v>27.667414224243984</v>
      </c>
      <c r="P1146" s="7"/>
      <c r="Q1146" s="43">
        <f t="shared" si="235"/>
        <v>1.5114242163623906E-2</v>
      </c>
      <c r="R1146" s="21">
        <f t="shared" si="245"/>
        <v>0.99561893894703013</v>
      </c>
      <c r="S1146" s="21">
        <f t="shared" si="246"/>
        <v>12.32122444112964</v>
      </c>
      <c r="T1146" s="36">
        <f t="shared" si="236"/>
        <v>-2.3778803201156995E-2</v>
      </c>
      <c r="U1146" s="36">
        <f t="shared" si="237"/>
        <v>-1.9821368584418741E-2</v>
      </c>
      <c r="V1146" s="36">
        <f t="shared" si="238"/>
        <v>-3.9574346167382535E-3</v>
      </c>
      <c r="Y1146" s="34"/>
      <c r="Z1146" s="34"/>
    </row>
    <row r="1147" spans="1:26" x14ac:dyDescent="0.2">
      <c r="A1147" s="1">
        <v>1965.11</v>
      </c>
      <c r="B1147" s="58">
        <v>92.15</v>
      </c>
      <c r="C1147" s="4">
        <v>2.7</v>
      </c>
      <c r="D1147" s="11">
        <v>5.12</v>
      </c>
      <c r="E1147" s="11">
        <v>31.7</v>
      </c>
      <c r="F1147" s="4">
        <f t="shared" si="243"/>
        <v>1965.8749999999138</v>
      </c>
      <c r="G1147" s="21">
        <v>4.45</v>
      </c>
      <c r="H1147" s="4">
        <f t="shared" si="239"/>
        <v>917.68900157728729</v>
      </c>
      <c r="I1147" s="4">
        <f t="shared" si="240"/>
        <v>26.888337539432186</v>
      </c>
      <c r="J1147" s="30">
        <f t="shared" si="244"/>
        <v>118337.17692492923</v>
      </c>
      <c r="K1147" s="4">
        <f t="shared" si="241"/>
        <v>50.988254889589918</v>
      </c>
      <c r="L1147" s="30">
        <f t="shared" si="242"/>
        <v>6575.0010402131047</v>
      </c>
      <c r="M1147" s="14">
        <f t="shared" si="233"/>
        <v>23.925461156673727</v>
      </c>
      <c r="N1147" s="6"/>
      <c r="O1147" s="7">
        <f t="shared" si="234"/>
        <v>27.818071369298654</v>
      </c>
      <c r="P1147" s="7"/>
      <c r="Q1147" s="43">
        <f t="shared" si="235"/>
        <v>1.3851050159745623E-2</v>
      </c>
      <c r="R1147" s="21">
        <f t="shared" si="245"/>
        <v>0.99020434296432924</v>
      </c>
      <c r="S1147" s="21">
        <f t="shared" si="246"/>
        <v>12.267244404605707</v>
      </c>
      <c r="T1147" s="36">
        <f t="shared" si="236"/>
        <v>-2.3561836699148686E-2</v>
      </c>
      <c r="U1147" s="36">
        <f t="shared" si="237"/>
        <v>-1.8844007724404199E-2</v>
      </c>
      <c r="V1147" s="36">
        <f t="shared" si="238"/>
        <v>-4.7178289747444868E-3</v>
      </c>
      <c r="Y1147" s="34"/>
      <c r="Z1147" s="34"/>
    </row>
    <row r="1148" spans="1:26" x14ac:dyDescent="0.2">
      <c r="A1148" s="1">
        <v>1965.12</v>
      </c>
      <c r="B1148" s="58">
        <v>91.73</v>
      </c>
      <c r="C1148" s="4">
        <v>2.72</v>
      </c>
      <c r="D1148" s="11">
        <v>5.19</v>
      </c>
      <c r="E1148" s="11">
        <v>31.8</v>
      </c>
      <c r="F1148" s="4">
        <f t="shared" si="243"/>
        <v>1965.9583333332471</v>
      </c>
      <c r="G1148" s="21">
        <v>4.62</v>
      </c>
      <c r="H1148" s="4">
        <f t="shared" si="239"/>
        <v>910.63370974842792</v>
      </c>
      <c r="I1148" s="4">
        <f t="shared" si="240"/>
        <v>27.002329559748436</v>
      </c>
      <c r="J1148" s="30">
        <f t="shared" si="244"/>
        <v>117717.55339718</v>
      </c>
      <c r="K1148" s="4">
        <f t="shared" si="241"/>
        <v>51.522827358490581</v>
      </c>
      <c r="L1148" s="30">
        <f t="shared" si="242"/>
        <v>6660.3521435884031</v>
      </c>
      <c r="M1148" s="14">
        <f t="shared" si="233"/>
        <v>23.694111549106328</v>
      </c>
      <c r="N1148" s="6"/>
      <c r="O1148" s="7">
        <f t="shared" si="234"/>
        <v>27.525611912109806</v>
      </c>
      <c r="P1148" s="7"/>
      <c r="Q1148" s="43">
        <f t="shared" si="235"/>
        <v>1.3258172151926241E-2</v>
      </c>
      <c r="R1148" s="21">
        <f t="shared" si="245"/>
        <v>1.0046447183490235</v>
      </c>
      <c r="S1148" s="21">
        <f t="shared" si="246"/>
        <v>12.108880324998752</v>
      </c>
      <c r="T1148" s="36">
        <f t="shared" si="236"/>
        <v>-2.4560821420823942E-2</v>
      </c>
      <c r="U1148" s="36">
        <f t="shared" si="237"/>
        <v>-1.6933179534137865E-2</v>
      </c>
      <c r="V1148" s="36">
        <f t="shared" si="238"/>
        <v>-7.6276418866860762E-3</v>
      </c>
      <c r="Y1148" s="34"/>
      <c r="Z1148" s="34"/>
    </row>
    <row r="1149" spans="1:26" x14ac:dyDescent="0.2">
      <c r="A1149" s="1">
        <v>1966.01</v>
      </c>
      <c r="B1149" s="58">
        <v>93.32</v>
      </c>
      <c r="C1149" s="4">
        <v>2.74</v>
      </c>
      <c r="D1149" s="11">
        <v>5.24</v>
      </c>
      <c r="E1149" s="11">
        <v>31.8</v>
      </c>
      <c r="F1149" s="4">
        <f t="shared" si="243"/>
        <v>1966.0416666665803</v>
      </c>
      <c r="G1149" s="21">
        <v>4.6100000000000003</v>
      </c>
      <c r="H1149" s="4">
        <f t="shared" si="239"/>
        <v>926.4181597484278</v>
      </c>
      <c r="I1149" s="4">
        <f t="shared" si="240"/>
        <v>27.200876100628939</v>
      </c>
      <c r="J1149" s="30">
        <f t="shared" si="244"/>
        <v>120051.02937298441</v>
      </c>
      <c r="K1149" s="4">
        <f t="shared" si="241"/>
        <v>52.019193710691837</v>
      </c>
      <c r="L1149" s="30">
        <f t="shared" si="242"/>
        <v>6740.9707877672345</v>
      </c>
      <c r="M1149" s="14">
        <f t="shared" si="233"/>
        <v>24.058483388421752</v>
      </c>
      <c r="N1149" s="6"/>
      <c r="O1149" s="7">
        <f t="shared" si="234"/>
        <v>27.923438274605232</v>
      </c>
      <c r="P1149" s="7"/>
      <c r="Q1149" s="43">
        <f t="shared" si="235"/>
        <v>1.2718973089050005E-2</v>
      </c>
      <c r="R1149" s="21">
        <f t="shared" si="245"/>
        <v>0.98653380384444578</v>
      </c>
      <c r="S1149" s="21">
        <f t="shared" si="246"/>
        <v>12.165122663630404</v>
      </c>
      <c r="T1149" s="36">
        <f t="shared" si="236"/>
        <v>-1.7734160790136899E-2</v>
      </c>
      <c r="U1149" s="36">
        <f t="shared" si="237"/>
        <v>-1.5172325342341475E-2</v>
      </c>
      <c r="V1149" s="36">
        <f t="shared" si="238"/>
        <v>-2.5618354477954242E-3</v>
      </c>
      <c r="Y1149" s="34"/>
      <c r="Z1149" s="34"/>
    </row>
    <row r="1150" spans="1:26" x14ac:dyDescent="0.2">
      <c r="A1150" s="1">
        <v>1966.02</v>
      </c>
      <c r="B1150" s="58">
        <v>92.69</v>
      </c>
      <c r="C1150" s="4">
        <v>2.76</v>
      </c>
      <c r="D1150" s="11">
        <v>5.29</v>
      </c>
      <c r="E1150" s="11">
        <v>32</v>
      </c>
      <c r="F1150" s="4">
        <f t="shared" si="243"/>
        <v>1966.1249999999136</v>
      </c>
      <c r="G1150" s="21">
        <v>4.83</v>
      </c>
      <c r="H1150" s="4">
        <f t="shared" si="239"/>
        <v>914.41291906250024</v>
      </c>
      <c r="I1150" s="4">
        <f t="shared" si="240"/>
        <v>27.228176250000004</v>
      </c>
      <c r="J1150" s="30">
        <f t="shared" si="244"/>
        <v>118789.34862869</v>
      </c>
      <c r="K1150" s="4">
        <f t="shared" si="241"/>
        <v>52.187337812500012</v>
      </c>
      <c r="L1150" s="30">
        <f t="shared" si="242"/>
        <v>6779.5409887341684</v>
      </c>
      <c r="M1150" s="14">
        <f t="shared" si="233"/>
        <v>23.700027145579398</v>
      </c>
      <c r="N1150" s="6"/>
      <c r="O1150" s="7">
        <f t="shared" si="234"/>
        <v>27.482994403460836</v>
      </c>
      <c r="P1150" s="7"/>
      <c r="Q1150" s="43">
        <f t="shared" si="235"/>
        <v>1.1785616374618876E-2</v>
      </c>
      <c r="R1150" s="21">
        <f t="shared" si="245"/>
        <v>1.000883883641557</v>
      </c>
      <c r="S1150" s="21">
        <f t="shared" si="246"/>
        <v>11.92629658098817</v>
      </c>
      <c r="T1150" s="36">
        <f t="shared" si="236"/>
        <v>-1.3016897705553365E-2</v>
      </c>
      <c r="U1150" s="36">
        <f t="shared" si="237"/>
        <v>-1.3276141473607006E-2</v>
      </c>
      <c r="V1150" s="36">
        <f t="shared" si="238"/>
        <v>2.592437680536408E-4</v>
      </c>
      <c r="Y1150" s="34"/>
      <c r="Z1150" s="34"/>
    </row>
    <row r="1151" spans="1:26" x14ac:dyDescent="0.2">
      <c r="A1151" s="1">
        <v>1966.03</v>
      </c>
      <c r="B1151" s="58">
        <v>88.88</v>
      </c>
      <c r="C1151" s="4">
        <v>2.78</v>
      </c>
      <c r="D1151" s="11">
        <v>5.34</v>
      </c>
      <c r="E1151" s="11">
        <v>32.1</v>
      </c>
      <c r="F1151" s="4">
        <f t="shared" si="243"/>
        <v>1966.2083333332469</v>
      </c>
      <c r="G1151" s="21">
        <v>4.87</v>
      </c>
      <c r="H1151" s="4">
        <f t="shared" si="239"/>
        <v>874.09465171339571</v>
      </c>
      <c r="I1151" s="4">
        <f t="shared" si="240"/>
        <v>27.340044236760129</v>
      </c>
      <c r="J1151" s="30">
        <f t="shared" si="244"/>
        <v>113847.66588175333</v>
      </c>
      <c r="K1151" s="4">
        <f t="shared" si="241"/>
        <v>52.5164878504673</v>
      </c>
      <c r="L1151" s="30">
        <f t="shared" si="242"/>
        <v>6840.0825360999424</v>
      </c>
      <c r="M1151" s="14">
        <f t="shared" si="233"/>
        <v>22.611112582289991</v>
      </c>
      <c r="N1151" s="6"/>
      <c r="O1151" s="7">
        <f t="shared" si="234"/>
        <v>26.200300759745165</v>
      </c>
      <c r="P1151" s="7"/>
      <c r="Q1151" s="43">
        <f t="shared" si="235"/>
        <v>1.3735257908352595E-2</v>
      </c>
      <c r="R1151" s="21">
        <f t="shared" si="245"/>
        <v>1.013533726193486</v>
      </c>
      <c r="S1151" s="21">
        <f t="shared" si="246"/>
        <v>11.899651628102642</v>
      </c>
      <c r="T1151" s="36">
        <f t="shared" si="236"/>
        <v>-8.199088693369716E-3</v>
      </c>
      <c r="U1151" s="36">
        <f t="shared" si="237"/>
        <v>-1.2187341948056374E-2</v>
      </c>
      <c r="V1151" s="36">
        <f t="shared" si="238"/>
        <v>3.9882532546866578E-3</v>
      </c>
      <c r="Y1151" s="34"/>
      <c r="Z1151" s="34"/>
    </row>
    <row r="1152" spans="1:26" x14ac:dyDescent="0.2">
      <c r="A1152" s="1">
        <v>1966.04</v>
      </c>
      <c r="B1152" s="58">
        <v>91.6</v>
      </c>
      <c r="C1152" s="4">
        <v>2.7966700000000002</v>
      </c>
      <c r="D1152" s="11">
        <v>5.38</v>
      </c>
      <c r="E1152" s="11">
        <v>32.299999999999997</v>
      </c>
      <c r="F1152" s="4">
        <f t="shared" si="243"/>
        <v>1966.2916666665801</v>
      </c>
      <c r="G1152" s="21">
        <v>4.75</v>
      </c>
      <c r="H1152" s="4">
        <f t="shared" si="239"/>
        <v>895.26663777089811</v>
      </c>
      <c r="I1152" s="4">
        <f t="shared" si="240"/>
        <v>27.333682836842119</v>
      </c>
      <c r="J1152" s="30">
        <f t="shared" si="244"/>
        <v>116901.91657272648</v>
      </c>
      <c r="K1152" s="4">
        <f t="shared" si="241"/>
        <v>52.5822544891641</v>
      </c>
      <c r="L1152" s="30">
        <f t="shared" si="242"/>
        <v>6866.0732659527121</v>
      </c>
      <c r="M1152" s="14">
        <f t="shared" si="233"/>
        <v>23.113696462615827</v>
      </c>
      <c r="N1152" s="6"/>
      <c r="O1152" s="7">
        <f t="shared" si="234"/>
        <v>26.760408948311369</v>
      </c>
      <c r="P1152" s="7"/>
      <c r="Q1152" s="43">
        <f t="shared" si="235"/>
        <v>1.4226847363845711E-2</v>
      </c>
      <c r="R1152" s="21">
        <f t="shared" si="245"/>
        <v>1.0015927472648041</v>
      </c>
      <c r="S1152" s="21">
        <f t="shared" si="246"/>
        <v>11.986019008874047</v>
      </c>
      <c r="T1152" s="36">
        <f t="shared" si="236"/>
        <v>-1.0094733642359133E-2</v>
      </c>
      <c r="U1152" s="36">
        <f t="shared" si="237"/>
        <v>-1.1464986718927594E-2</v>
      </c>
      <c r="V1152" s="36">
        <f t="shared" si="238"/>
        <v>1.3702530765684617E-3</v>
      </c>
      <c r="Y1152" s="34"/>
      <c r="Z1152" s="34"/>
    </row>
    <row r="1153" spans="1:26" x14ac:dyDescent="0.2">
      <c r="A1153" s="1">
        <v>1966.05</v>
      </c>
      <c r="B1153" s="58">
        <v>86.78</v>
      </c>
      <c r="C1153" s="4">
        <v>2.8133300000000001</v>
      </c>
      <c r="D1153" s="11">
        <v>5.42</v>
      </c>
      <c r="E1153" s="11">
        <v>32.299999999999997</v>
      </c>
      <c r="F1153" s="4">
        <f t="shared" si="243"/>
        <v>1966.3749999999134</v>
      </c>
      <c r="G1153" s="21">
        <v>4.78</v>
      </c>
      <c r="H1153" s="4">
        <f t="shared" si="239"/>
        <v>848.15762910216745</v>
      </c>
      <c r="I1153" s="4">
        <f t="shared" si="240"/>
        <v>27.496511900000012</v>
      </c>
      <c r="J1153" s="30">
        <f t="shared" si="244"/>
        <v>111049.73026849162</v>
      </c>
      <c r="K1153" s="4">
        <f t="shared" si="241"/>
        <v>52.973200619195069</v>
      </c>
      <c r="L1153" s="30">
        <f t="shared" si="242"/>
        <v>6935.8093806778588</v>
      </c>
      <c r="M1153" s="14">
        <f t="shared" ref="M1153:M1216" si="247">H1153/AVERAGE(K1033:K1152)</f>
        <v>21.852177976763098</v>
      </c>
      <c r="N1153" s="6"/>
      <c r="O1153" s="7">
        <f t="shared" ref="O1153:O1216" si="248">J1153/AVERAGE(L1033:L1152)</f>
        <v>25.283601610272125</v>
      </c>
      <c r="P1153" s="7"/>
      <c r="Q1153" s="43">
        <f t="shared" ref="Q1153:Q1216" si="249">1/M1153-(G1153/100-(((E1153/E1033)^(1/10))-1))</f>
        <v>1.6046646835389027E-2</v>
      </c>
      <c r="R1153" s="21">
        <f t="shared" si="245"/>
        <v>1.0016210031287147</v>
      </c>
      <c r="S1153" s="21">
        <f t="shared" si="246"/>
        <v>12.005109707866321</v>
      </c>
      <c r="T1153" s="36">
        <f t="shared" si="236"/>
        <v>-6.0843084754333976E-3</v>
      </c>
      <c r="U1153" s="36">
        <f t="shared" si="237"/>
        <v>-1.4018900137595436E-2</v>
      </c>
      <c r="V1153" s="36">
        <f t="shared" si="238"/>
        <v>7.9345916621620383E-3</v>
      </c>
      <c r="Y1153" s="34"/>
      <c r="Z1153" s="34"/>
    </row>
    <row r="1154" spans="1:26" x14ac:dyDescent="0.2">
      <c r="A1154" s="1">
        <v>1966.06</v>
      </c>
      <c r="B1154" s="58">
        <v>86.06</v>
      </c>
      <c r="C1154" s="4">
        <v>2.83</v>
      </c>
      <c r="D1154" s="11">
        <v>5.46</v>
      </c>
      <c r="E1154" s="11">
        <v>32.4</v>
      </c>
      <c r="F1154" s="4">
        <f t="shared" si="243"/>
        <v>1966.4583333332466</v>
      </c>
      <c r="G1154" s="21">
        <v>4.8099999999999996</v>
      </c>
      <c r="H1154" s="4">
        <f t="shared" si="239"/>
        <v>838.52454753086442</v>
      </c>
      <c r="I1154" s="4">
        <f t="shared" si="240"/>
        <v>27.574070061728403</v>
      </c>
      <c r="J1154" s="30">
        <f t="shared" si="244"/>
        <v>110089.32307298019</v>
      </c>
      <c r="K1154" s="4">
        <f t="shared" si="241"/>
        <v>53.199442592592611</v>
      </c>
      <c r="L1154" s="30">
        <f t="shared" si="242"/>
        <v>6984.5189865032762</v>
      </c>
      <c r="M1154" s="14">
        <f t="shared" si="247"/>
        <v>21.555253383226258</v>
      </c>
      <c r="N1154" s="6"/>
      <c r="O1154" s="7">
        <f t="shared" si="248"/>
        <v>24.925488570872396</v>
      </c>
      <c r="P1154" s="7"/>
      <c r="Q1154" s="43">
        <f t="shared" si="249"/>
        <v>1.5940466672773559E-2</v>
      </c>
      <c r="R1154" s="21">
        <f t="shared" si="245"/>
        <v>0.98763033601551209</v>
      </c>
      <c r="S1154" s="21">
        <f t="shared" si="246"/>
        <v>11.987457157805732</v>
      </c>
      <c r="T1154" s="36">
        <f t="shared" ref="T1154:T1217" si="250">(($J1274/$J1154)^(1/10)-1)</f>
        <v>-4.853584375538067E-3</v>
      </c>
      <c r="U1154" s="36">
        <f t="shared" ref="U1154:U1217" si="251">(($S1274/$S1154)^(1/10)-1)</f>
        <v>-1.3479928932099705E-2</v>
      </c>
      <c r="V1154" s="36">
        <f t="shared" ref="V1154:V1217" si="252">T1154-U1154</f>
        <v>8.6263445565616381E-3</v>
      </c>
      <c r="Y1154" s="34"/>
      <c r="Z1154" s="34"/>
    </row>
    <row r="1155" spans="1:26" x14ac:dyDescent="0.2">
      <c r="A1155" s="1">
        <v>1966.07</v>
      </c>
      <c r="B1155" s="58">
        <v>85.84</v>
      </c>
      <c r="C1155" s="4">
        <v>2.85</v>
      </c>
      <c r="D1155" s="11">
        <v>5.4766700000000004</v>
      </c>
      <c r="E1155" s="11">
        <v>32.5</v>
      </c>
      <c r="F1155" s="4">
        <f t="shared" si="243"/>
        <v>1966.5416666665799</v>
      </c>
      <c r="G1155" s="21">
        <v>5.0199999999999996</v>
      </c>
      <c r="H1155" s="4">
        <f t="shared" si="239"/>
        <v>833.80750030769252</v>
      </c>
      <c r="I1155" s="4">
        <f t="shared" si="240"/>
        <v>27.68349692307693</v>
      </c>
      <c r="J1155" s="30">
        <f t="shared" si="244"/>
        <v>109772.90409223913</v>
      </c>
      <c r="K1155" s="4">
        <f t="shared" si="241"/>
        <v>53.197676173230789</v>
      </c>
      <c r="L1155" s="30">
        <f t="shared" si="242"/>
        <v>7003.6110281319125</v>
      </c>
      <c r="M1155" s="14">
        <f t="shared" si="247"/>
        <v>21.381702007433418</v>
      </c>
      <c r="N1155" s="6"/>
      <c r="O1155" s="7">
        <f t="shared" si="248"/>
        <v>24.711793345102809</v>
      </c>
      <c r="P1155" s="7"/>
      <c r="Q1155" s="43">
        <f t="shared" si="249"/>
        <v>1.3785189143865229E-2</v>
      </c>
      <c r="R1155" s="21">
        <f t="shared" si="245"/>
        <v>0.98872696127512882</v>
      </c>
      <c r="S1155" s="21">
        <f t="shared" si="246"/>
        <v>11.80274810584066</v>
      </c>
      <c r="T1155" s="36">
        <f t="shared" si="250"/>
        <v>-2.4684475548130136E-3</v>
      </c>
      <c r="U1155" s="36">
        <f t="shared" si="251"/>
        <v>-1.1619750356131608E-2</v>
      </c>
      <c r="V1155" s="36">
        <f t="shared" si="252"/>
        <v>9.1513028013185949E-3</v>
      </c>
      <c r="Y1155" s="34"/>
      <c r="Z1155" s="34"/>
    </row>
    <row r="1156" spans="1:26" x14ac:dyDescent="0.2">
      <c r="A1156" s="1">
        <v>1966.08</v>
      </c>
      <c r="B1156" s="58">
        <v>80.650000000000006</v>
      </c>
      <c r="C1156" s="4">
        <v>2.87</v>
      </c>
      <c r="D1156" s="11">
        <v>5.4933300000000003</v>
      </c>
      <c r="E1156" s="11">
        <v>32.700000000000003</v>
      </c>
      <c r="F1156" s="4">
        <f t="shared" si="243"/>
        <v>1966.6249999999131</v>
      </c>
      <c r="G1156" s="21">
        <v>5.22</v>
      </c>
      <c r="H1156" s="4">
        <f t="shared" si="239"/>
        <v>778.60299235474019</v>
      </c>
      <c r="I1156" s="4">
        <f t="shared" si="240"/>
        <v>27.707260856269116</v>
      </c>
      <c r="J1156" s="30">
        <f t="shared" si="244"/>
        <v>102809.06617907196</v>
      </c>
      <c r="K1156" s="4">
        <f t="shared" si="241"/>
        <v>53.033145393577996</v>
      </c>
      <c r="L1156" s="30">
        <f t="shared" si="242"/>
        <v>7002.6550218658576</v>
      </c>
      <c r="M1156" s="14">
        <f t="shared" si="247"/>
        <v>19.913903864009804</v>
      </c>
      <c r="N1156" s="6"/>
      <c r="O1156" s="7">
        <f t="shared" si="248"/>
        <v>23.008866665632194</v>
      </c>
      <c r="P1156" s="7"/>
      <c r="Q1156" s="43">
        <f t="shared" si="249"/>
        <v>1.6228873124906569E-2</v>
      </c>
      <c r="R1156" s="21">
        <f t="shared" si="245"/>
        <v>1.0074469142354381</v>
      </c>
      <c r="S1156" s="21">
        <f t="shared" si="246"/>
        <v>11.598320986390446</v>
      </c>
      <c r="T1156" s="36">
        <f t="shared" si="250"/>
        <v>3.003215732589215E-3</v>
      </c>
      <c r="U1156" s="36">
        <f t="shared" si="251"/>
        <v>-9.3597095052878609E-3</v>
      </c>
      <c r="V1156" s="36">
        <f t="shared" si="252"/>
        <v>1.2362925237877076E-2</v>
      </c>
      <c r="Y1156" s="34"/>
      <c r="Z1156" s="34"/>
    </row>
    <row r="1157" spans="1:26" x14ac:dyDescent="0.2">
      <c r="A1157" s="1">
        <v>1966.09</v>
      </c>
      <c r="B1157" s="58">
        <v>77.81</v>
      </c>
      <c r="C1157" s="4">
        <v>2.89</v>
      </c>
      <c r="D1157" s="11">
        <v>5.51</v>
      </c>
      <c r="E1157" s="11">
        <v>32.700000000000003</v>
      </c>
      <c r="F1157" s="4">
        <f t="shared" si="243"/>
        <v>1966.7083333332464</v>
      </c>
      <c r="G1157" s="21">
        <v>5.18</v>
      </c>
      <c r="H1157" s="4">
        <f t="shared" si="239"/>
        <v>751.18535443425094</v>
      </c>
      <c r="I1157" s="4">
        <f t="shared" si="240"/>
        <v>27.900342813455662</v>
      </c>
      <c r="J1157" s="30">
        <f t="shared" si="244"/>
        <v>99495.763043997315</v>
      </c>
      <c r="K1157" s="4">
        <f t="shared" si="241"/>
        <v>53.194079204892972</v>
      </c>
      <c r="L1157" s="30">
        <f t="shared" si="242"/>
        <v>7045.6452174839369</v>
      </c>
      <c r="M1157" s="14">
        <f t="shared" si="247"/>
        <v>19.161676250615002</v>
      </c>
      <c r="N1157" s="6"/>
      <c r="O1157" s="7">
        <f t="shared" si="248"/>
        <v>22.136998500688087</v>
      </c>
      <c r="P1157" s="7"/>
      <c r="Q1157" s="43">
        <f t="shared" si="249"/>
        <v>1.8227981090812237E-2</v>
      </c>
      <c r="R1157" s="21">
        <f t="shared" si="245"/>
        <v>1.0175811091873184</v>
      </c>
      <c r="S1157" s="21">
        <f t="shared" si="246"/>
        <v>11.684692688051177</v>
      </c>
      <c r="T1157" s="36">
        <f t="shared" si="250"/>
        <v>8.3725961215932454E-3</v>
      </c>
      <c r="U1157" s="36">
        <f t="shared" si="251"/>
        <v>-8.5752295276819712E-3</v>
      </c>
      <c r="V1157" s="36">
        <f t="shared" si="252"/>
        <v>1.6947825649275217E-2</v>
      </c>
      <c r="Y1157" s="34"/>
      <c r="Z1157" s="34"/>
    </row>
    <row r="1158" spans="1:26" x14ac:dyDescent="0.2">
      <c r="A1158" s="1">
        <v>1966.1</v>
      </c>
      <c r="B1158" s="58">
        <v>77.13</v>
      </c>
      <c r="C1158" s="4">
        <v>2.8833299999999999</v>
      </c>
      <c r="D1158" s="11">
        <v>5.5233299999999996</v>
      </c>
      <c r="E1158" s="11">
        <v>32.9</v>
      </c>
      <c r="F1158" s="4">
        <f t="shared" si="243"/>
        <v>1966.7916666665797</v>
      </c>
      <c r="G1158" s="21">
        <v>5.01</v>
      </c>
      <c r="H1158" s="4">
        <f t="shared" si="239"/>
        <v>740.09399908814601</v>
      </c>
      <c r="I1158" s="4">
        <f t="shared" si="240"/>
        <v>27.666734479331314</v>
      </c>
      <c r="J1158" s="30">
        <f t="shared" si="244"/>
        <v>98332.069840054595</v>
      </c>
      <c r="K1158" s="4">
        <f t="shared" si="241"/>
        <v>52.998617762006091</v>
      </c>
      <c r="L1158" s="30">
        <f t="shared" si="242"/>
        <v>7041.6241580405649</v>
      </c>
      <c r="M1158" s="14">
        <f t="shared" si="247"/>
        <v>18.825409371315676</v>
      </c>
      <c r="N1158" s="6"/>
      <c r="O1158" s="7">
        <f t="shared" si="248"/>
        <v>21.746931566579871</v>
      </c>
      <c r="P1158" s="7"/>
      <c r="Q1158" s="43">
        <f t="shared" si="249"/>
        <v>2.1110043424481043E-2</v>
      </c>
      <c r="R1158" s="21">
        <f t="shared" si="245"/>
        <v>0.99255097662632741</v>
      </c>
      <c r="S1158" s="21">
        <f t="shared" si="246"/>
        <v>11.8178421658011</v>
      </c>
      <c r="T1158" s="36">
        <f t="shared" si="250"/>
        <v>5.8597346247946103E-3</v>
      </c>
      <c r="U1158" s="36">
        <f t="shared" si="251"/>
        <v>-8.3533751848543503E-3</v>
      </c>
      <c r="V1158" s="36">
        <f t="shared" si="252"/>
        <v>1.4213109809648961E-2</v>
      </c>
      <c r="Y1158" s="34"/>
      <c r="Z1158" s="34"/>
    </row>
    <row r="1159" spans="1:26" x14ac:dyDescent="0.2">
      <c r="A1159" s="1">
        <v>1966.11</v>
      </c>
      <c r="B1159" s="58">
        <v>80.989999999999995</v>
      </c>
      <c r="C1159" s="4">
        <v>2.8766699999999998</v>
      </c>
      <c r="D1159" s="11">
        <v>5.53667</v>
      </c>
      <c r="E1159" s="11">
        <v>32.9</v>
      </c>
      <c r="F1159" s="4">
        <f t="shared" si="243"/>
        <v>1966.8749999999129</v>
      </c>
      <c r="G1159" s="21">
        <v>5.16</v>
      </c>
      <c r="H1159" s="4">
        <f t="shared" si="239"/>
        <v>777.13228297872365</v>
      </c>
      <c r="I1159" s="4">
        <f t="shared" si="240"/>
        <v>27.602829046504564</v>
      </c>
      <c r="J1159" s="30">
        <f t="shared" si="244"/>
        <v>103558.75464745567</v>
      </c>
      <c r="K1159" s="4">
        <f t="shared" si="241"/>
        <v>53.12662053586628</v>
      </c>
      <c r="L1159" s="30">
        <f t="shared" si="242"/>
        <v>7079.5240164702846</v>
      </c>
      <c r="M1159" s="14">
        <f t="shared" si="247"/>
        <v>19.711251211928968</v>
      </c>
      <c r="N1159" s="6"/>
      <c r="O1159" s="7">
        <f t="shared" si="248"/>
        <v>22.76571918029142</v>
      </c>
      <c r="P1159" s="7"/>
      <c r="Q1159" s="43">
        <f t="shared" si="249"/>
        <v>1.7222795263778012E-2</v>
      </c>
      <c r="R1159" s="21">
        <f t="shared" si="245"/>
        <v>1.0294635264998171</v>
      </c>
      <c r="S1159" s="21">
        <f t="shared" si="246"/>
        <v>11.729810783281673</v>
      </c>
      <c r="T1159" s="36">
        <f t="shared" si="250"/>
        <v>1.2934079183080094E-4</v>
      </c>
      <c r="U1159" s="36">
        <f t="shared" si="251"/>
        <v>-6.3407983623332553E-3</v>
      </c>
      <c r="V1159" s="36">
        <f t="shared" si="252"/>
        <v>6.4701391541640563E-3</v>
      </c>
      <c r="Y1159" s="34"/>
      <c r="Z1159" s="34"/>
    </row>
    <row r="1160" spans="1:26" x14ac:dyDescent="0.2">
      <c r="A1160" s="1">
        <v>1966.12</v>
      </c>
      <c r="B1160" s="58">
        <v>81.33</v>
      </c>
      <c r="C1160" s="4">
        <v>2.87</v>
      </c>
      <c r="D1160" s="11">
        <v>5.55</v>
      </c>
      <c r="E1160" s="11">
        <v>32.9</v>
      </c>
      <c r="F1160" s="4">
        <f t="shared" si="243"/>
        <v>1966.9583333332462</v>
      </c>
      <c r="G1160" s="21">
        <v>4.84</v>
      </c>
      <c r="H1160" s="4">
        <f t="shared" si="239"/>
        <v>780.39472249240146</v>
      </c>
      <c r="I1160" s="4">
        <f t="shared" si="240"/>
        <v>27.538827659574476</v>
      </c>
      <c r="J1160" s="30">
        <f t="shared" si="244"/>
        <v>104299.31247846343</v>
      </c>
      <c r="K1160" s="4">
        <f t="shared" si="241"/>
        <v>53.254527355623118</v>
      </c>
      <c r="L1160" s="30">
        <f t="shared" si="242"/>
        <v>7117.4374063134401</v>
      </c>
      <c r="M1160" s="14">
        <f t="shared" si="247"/>
        <v>19.736473752791969</v>
      </c>
      <c r="N1160" s="6"/>
      <c r="O1160" s="7">
        <f t="shared" si="248"/>
        <v>22.790219081135138</v>
      </c>
      <c r="P1160" s="7"/>
      <c r="Q1160" s="43">
        <f t="shared" si="249"/>
        <v>1.9988484803566055E-2</v>
      </c>
      <c r="R1160" s="21">
        <f t="shared" si="245"/>
        <v>1.0247245931872906</v>
      </c>
      <c r="S1160" s="21">
        <f t="shared" si="246"/>
        <v>12.075412374132732</v>
      </c>
      <c r="T1160" s="36">
        <f t="shared" si="250"/>
        <v>2.7983091447607578E-3</v>
      </c>
      <c r="U1160" s="36">
        <f t="shared" si="251"/>
        <v>-6.0330276215824208E-3</v>
      </c>
      <c r="V1160" s="36">
        <f t="shared" si="252"/>
        <v>8.8313367663431785E-3</v>
      </c>
      <c r="Y1160" s="34"/>
      <c r="Z1160" s="34"/>
    </row>
    <row r="1161" spans="1:26" x14ac:dyDescent="0.2">
      <c r="A1161" s="1">
        <v>1967.01</v>
      </c>
      <c r="B1161" s="58">
        <v>84.45</v>
      </c>
      <c r="C1161" s="4">
        <v>2.88</v>
      </c>
      <c r="D1161" s="11">
        <v>5.5166700000000004</v>
      </c>
      <c r="E1161" s="11">
        <v>32.9</v>
      </c>
      <c r="F1161" s="4">
        <f t="shared" si="243"/>
        <v>1967.0416666665794</v>
      </c>
      <c r="G1161" s="21">
        <v>4.58</v>
      </c>
      <c r="H1161" s="4">
        <f t="shared" si="239"/>
        <v>810.3324027355626</v>
      </c>
      <c r="I1161" s="4">
        <f t="shared" si="240"/>
        <v>27.634781762917939</v>
      </c>
      <c r="J1161" s="30">
        <f t="shared" si="244"/>
        <v>108608.24755688022</v>
      </c>
      <c r="K1161" s="4">
        <f t="shared" si="241"/>
        <v>52.934712329179348</v>
      </c>
      <c r="L1161" s="30">
        <f t="shared" si="242"/>
        <v>7094.8000124288264</v>
      </c>
      <c r="M1161" s="14">
        <f t="shared" si="247"/>
        <v>20.432242125384281</v>
      </c>
      <c r="N1161" s="6"/>
      <c r="O1161" s="7">
        <f t="shared" si="248"/>
        <v>23.5869858392679</v>
      </c>
      <c r="P1161" s="7"/>
      <c r="Q1161" s="43">
        <f t="shared" si="249"/>
        <v>2.0863127305986433E-2</v>
      </c>
      <c r="R1161" s="21">
        <f t="shared" si="245"/>
        <v>0.99984673348798547</v>
      </c>
      <c r="S1161" s="21">
        <f t="shared" si="246"/>
        <v>12.373972032651938</v>
      </c>
      <c r="T1161" s="36">
        <f t="shared" si="250"/>
        <v>-2.3003099633072122E-3</v>
      </c>
      <c r="U1161" s="36">
        <f t="shared" si="251"/>
        <v>-1.0797432825817355E-2</v>
      </c>
      <c r="V1161" s="36">
        <f t="shared" si="252"/>
        <v>8.4971228625101425E-3</v>
      </c>
      <c r="Y1161" s="34"/>
      <c r="Z1161" s="34"/>
    </row>
    <row r="1162" spans="1:26" x14ac:dyDescent="0.2">
      <c r="A1162" s="1">
        <v>1967.02</v>
      </c>
      <c r="B1162" s="58">
        <v>87.36</v>
      </c>
      <c r="C1162" s="4">
        <v>2.89</v>
      </c>
      <c r="D1162" s="11">
        <v>5.4833299999999996</v>
      </c>
      <c r="E1162" s="11">
        <v>32.9</v>
      </c>
      <c r="F1162" s="4">
        <f t="shared" si="243"/>
        <v>1967.1249999999127</v>
      </c>
      <c r="G1162" s="21">
        <v>4.63</v>
      </c>
      <c r="H1162" s="4">
        <f t="shared" ref="H1162:H1225" si="253">B1162*$E$1858/E1162</f>
        <v>838.25504680851088</v>
      </c>
      <c r="I1162" s="4">
        <f t="shared" ref="I1162:I1225" si="254">C1162*$E$1858/E1162</f>
        <v>27.730735866261409</v>
      </c>
      <c r="J1162" s="30">
        <f t="shared" si="244"/>
        <v>112660.42620314589</v>
      </c>
      <c r="K1162" s="4">
        <f t="shared" ref="K1162:K1225" si="255">D1162*$E$1858/E1162</f>
        <v>52.614801348632234</v>
      </c>
      <c r="L1162" s="30">
        <f t="shared" ref="L1162:L1225" si="256">K1162*(J1162/H1162)</f>
        <v>7071.3632647950544</v>
      </c>
      <c r="M1162" s="14">
        <f t="shared" si="247"/>
        <v>21.074443163678438</v>
      </c>
      <c r="N1162" s="6"/>
      <c r="O1162" s="7">
        <f t="shared" si="248"/>
        <v>24.320019544824309</v>
      </c>
      <c r="P1162" s="7"/>
      <c r="Q1162" s="43">
        <f t="shared" si="249"/>
        <v>1.8503704565098984E-2</v>
      </c>
      <c r="R1162" s="21">
        <f t="shared" si="245"/>
        <v>1.0110339143296996</v>
      </c>
      <c r="S1162" s="21">
        <f t="shared" si="246"/>
        <v>12.372075517118729</v>
      </c>
      <c r="T1162" s="36">
        <f t="shared" si="250"/>
        <v>-9.3358805231843478E-3</v>
      </c>
      <c r="U1162" s="36">
        <f t="shared" si="251"/>
        <v>-1.2447113464996162E-2</v>
      </c>
      <c r="V1162" s="36">
        <f t="shared" si="252"/>
        <v>3.1112329418118145E-3</v>
      </c>
      <c r="Y1162" s="34"/>
      <c r="Z1162" s="34"/>
    </row>
    <row r="1163" spans="1:26" x14ac:dyDescent="0.2">
      <c r="A1163" s="1">
        <v>1967.03</v>
      </c>
      <c r="B1163" s="58">
        <v>89.42</v>
      </c>
      <c r="C1163" s="4">
        <v>2.9</v>
      </c>
      <c r="D1163" s="11">
        <v>5.45</v>
      </c>
      <c r="E1163" s="11">
        <v>33</v>
      </c>
      <c r="F1163" s="4">
        <f t="shared" ref="F1163:F1226" si="257">F1162+1/12</f>
        <v>1967.2083333332459</v>
      </c>
      <c r="G1163" s="21">
        <v>4.54</v>
      </c>
      <c r="H1163" s="4">
        <f t="shared" si="253"/>
        <v>855.42152666666698</v>
      </c>
      <c r="I1163" s="4">
        <f t="shared" si="254"/>
        <v>27.742366666666673</v>
      </c>
      <c r="J1163" s="30">
        <f t="shared" ref="J1163:J1226" si="258">J1162*((H1163+(I1163/12))/H1162)</f>
        <v>115278.2911556187</v>
      </c>
      <c r="K1163" s="4">
        <f t="shared" si="255"/>
        <v>52.136516666666679</v>
      </c>
      <c r="L1163" s="30">
        <f t="shared" si="256"/>
        <v>7026.0197584222969</v>
      </c>
      <c r="M1163" s="14">
        <f t="shared" si="247"/>
        <v>21.4438986020191</v>
      </c>
      <c r="N1163" s="6"/>
      <c r="O1163" s="7">
        <f t="shared" si="248"/>
        <v>24.737345583070848</v>
      </c>
      <c r="P1163" s="7"/>
      <c r="Q1163" s="43">
        <f t="shared" si="249"/>
        <v>1.8528321766579807E-2</v>
      </c>
      <c r="R1163" s="21">
        <f t="shared" ref="R1163:R1226" si="259">((G1163/G1164+G1163/1200+((1+G1164/1200)^(-119))*(1-G1163/G1164)))</f>
        <v>0.99980607830898216</v>
      </c>
      <c r="S1163" s="21">
        <f t="shared" ref="S1163:S1226" si="260">S1162*R1162*E1162/E1163</f>
        <v>12.470683126520477</v>
      </c>
      <c r="T1163" s="36">
        <f t="shared" si="250"/>
        <v>-1.2325121447545717E-2</v>
      </c>
      <c r="U1163" s="36">
        <f t="shared" si="251"/>
        <v>-1.3771681759980003E-2</v>
      </c>
      <c r="V1163" s="36">
        <f t="shared" si="252"/>
        <v>1.4465603124342863E-3</v>
      </c>
      <c r="Y1163" s="34"/>
      <c r="Z1163" s="34"/>
    </row>
    <row r="1164" spans="1:26" x14ac:dyDescent="0.2">
      <c r="A1164" s="1">
        <v>1967.04</v>
      </c>
      <c r="B1164" s="58">
        <v>90.96</v>
      </c>
      <c r="C1164" s="4">
        <v>2.9</v>
      </c>
      <c r="D1164" s="11">
        <v>5.41</v>
      </c>
      <c r="E1164" s="11">
        <v>33.1</v>
      </c>
      <c r="F1164" s="4">
        <f t="shared" si="257"/>
        <v>1967.2916666665792</v>
      </c>
      <c r="G1164" s="21">
        <v>4.59</v>
      </c>
      <c r="H1164" s="4">
        <f t="shared" si="253"/>
        <v>867.52481691842911</v>
      </c>
      <c r="I1164" s="4">
        <f t="shared" si="254"/>
        <v>27.658552870090642</v>
      </c>
      <c r="J1164" s="30">
        <f t="shared" si="258"/>
        <v>117219.96450031573</v>
      </c>
      <c r="K1164" s="4">
        <f t="shared" si="255"/>
        <v>51.597507250755299</v>
      </c>
      <c r="L1164" s="30">
        <f t="shared" si="256"/>
        <v>6971.8558481388327</v>
      </c>
      <c r="M1164" s="14">
        <f t="shared" si="247"/>
        <v>21.686025566746242</v>
      </c>
      <c r="N1164" s="6"/>
      <c r="O1164" s="7">
        <f t="shared" si="248"/>
        <v>25.007294802946507</v>
      </c>
      <c r="P1164" s="7"/>
      <c r="Q1164" s="43">
        <f t="shared" si="249"/>
        <v>1.7450185317673499E-2</v>
      </c>
      <c r="R1164" s="21">
        <f t="shared" si="259"/>
        <v>0.98338901038643711</v>
      </c>
      <c r="S1164" s="21">
        <f t="shared" si="260"/>
        <v>12.430596316872942</v>
      </c>
      <c r="T1164" s="36">
        <f t="shared" si="250"/>
        <v>-1.5975949325964911E-2</v>
      </c>
      <c r="U1164" s="36">
        <f t="shared" si="251"/>
        <v>-1.305060279982817E-2</v>
      </c>
      <c r="V1164" s="36">
        <f t="shared" si="252"/>
        <v>-2.9253465261367406E-3</v>
      </c>
      <c r="Y1164" s="34"/>
      <c r="Z1164" s="34"/>
    </row>
    <row r="1165" spans="1:26" x14ac:dyDescent="0.2">
      <c r="A1165" s="1">
        <v>1967.05</v>
      </c>
      <c r="B1165" s="58">
        <v>92.59</v>
      </c>
      <c r="C1165" s="4">
        <v>2.9</v>
      </c>
      <c r="D1165" s="11">
        <v>5.37</v>
      </c>
      <c r="E1165" s="11">
        <v>33.200000000000003</v>
      </c>
      <c r="F1165" s="4">
        <f t="shared" si="257"/>
        <v>1967.3749999999125</v>
      </c>
      <c r="G1165" s="21">
        <v>4.8499999999999996</v>
      </c>
      <c r="H1165" s="4">
        <f t="shared" si="253"/>
        <v>880.41097921686764</v>
      </c>
      <c r="I1165" s="4">
        <f t="shared" si="254"/>
        <v>27.575243975903618</v>
      </c>
      <c r="J1165" s="30">
        <f t="shared" si="258"/>
        <v>119271.64019395091</v>
      </c>
      <c r="K1165" s="4">
        <f t="shared" si="255"/>
        <v>51.061744879518081</v>
      </c>
      <c r="L1165" s="30">
        <f t="shared" si="256"/>
        <v>6917.4717338969258</v>
      </c>
      <c r="M1165" s="14">
        <f t="shared" si="247"/>
        <v>21.948477389658404</v>
      </c>
      <c r="N1165" s="6"/>
      <c r="O1165" s="7">
        <f t="shared" si="248"/>
        <v>25.300129034292645</v>
      </c>
      <c r="P1165" s="7"/>
      <c r="Q1165" s="43">
        <f t="shared" si="249"/>
        <v>1.4241698664414562E-2</v>
      </c>
      <c r="R1165" s="21">
        <f t="shared" si="259"/>
        <v>0.99078328788557335</v>
      </c>
      <c r="S1165" s="21">
        <f t="shared" si="260"/>
        <v>12.187292196675735</v>
      </c>
      <c r="T1165" s="36">
        <f t="shared" si="250"/>
        <v>-1.8103709951358127E-2</v>
      </c>
      <c r="U1165" s="36">
        <f t="shared" si="251"/>
        <v>-1.1605898470410048E-2</v>
      </c>
      <c r="V1165" s="36">
        <f t="shared" si="252"/>
        <v>-6.4978114809480791E-3</v>
      </c>
      <c r="Y1165" s="34"/>
      <c r="Z1165" s="34"/>
    </row>
    <row r="1166" spans="1:26" x14ac:dyDescent="0.2">
      <c r="A1166" s="1">
        <v>1967.06</v>
      </c>
      <c r="B1166" s="58">
        <v>91.43</v>
      </c>
      <c r="C1166" s="4">
        <v>2.9</v>
      </c>
      <c r="D1166" s="11">
        <v>5.33</v>
      </c>
      <c r="E1166" s="11">
        <v>33.299999999999997</v>
      </c>
      <c r="F1166" s="4">
        <f t="shared" si="257"/>
        <v>1967.4583333332457</v>
      </c>
      <c r="G1166" s="21">
        <v>5.0199999999999996</v>
      </c>
      <c r="H1166" s="4">
        <f t="shared" si="253"/>
        <v>866.7701282282286</v>
      </c>
      <c r="I1166" s="4">
        <f t="shared" si="254"/>
        <v>27.492435435435446</v>
      </c>
      <c r="J1166" s="30">
        <f t="shared" si="258"/>
        <v>117734.05030990473</v>
      </c>
      <c r="K1166" s="4">
        <f t="shared" si="255"/>
        <v>50.529200300300317</v>
      </c>
      <c r="L1166" s="30">
        <f t="shared" si="256"/>
        <v>6863.4199732231464</v>
      </c>
      <c r="M1166" s="14">
        <f t="shared" si="247"/>
        <v>21.552097609793488</v>
      </c>
      <c r="N1166" s="6"/>
      <c r="O1166" s="7">
        <f t="shared" si="248"/>
        <v>24.835207934713079</v>
      </c>
      <c r="P1166" s="7"/>
      <c r="Q1166" s="43">
        <f t="shared" si="249"/>
        <v>1.3322936774481056E-2</v>
      </c>
      <c r="R1166" s="21">
        <f t="shared" si="259"/>
        <v>0.99333424485123878</v>
      </c>
      <c r="S1166" s="21">
        <f t="shared" si="260"/>
        <v>12.038704275587987</v>
      </c>
      <c r="T1166" s="36">
        <f t="shared" si="250"/>
        <v>-1.6593517526992896E-2</v>
      </c>
      <c r="U1166" s="36">
        <f t="shared" si="251"/>
        <v>-9.1929769882308499E-3</v>
      </c>
      <c r="V1166" s="36">
        <f t="shared" si="252"/>
        <v>-7.400540538762046E-3</v>
      </c>
      <c r="Y1166" s="34"/>
      <c r="Z1166" s="34"/>
    </row>
    <row r="1167" spans="1:26" x14ac:dyDescent="0.2">
      <c r="A1167" s="1">
        <v>1967.07</v>
      </c>
      <c r="B1167" s="58">
        <v>93.01</v>
      </c>
      <c r="C1167" s="4">
        <v>2.9066700000000001</v>
      </c>
      <c r="D1167" s="11">
        <v>5.32</v>
      </c>
      <c r="E1167" s="11">
        <v>33.4</v>
      </c>
      <c r="F1167" s="4">
        <f t="shared" si="257"/>
        <v>1967.541666666579</v>
      </c>
      <c r="G1167" s="21">
        <v>5.16</v>
      </c>
      <c r="H1167" s="4">
        <f t="shared" si="253"/>
        <v>879.10879910179676</v>
      </c>
      <c r="I1167" s="4">
        <f t="shared" si="254"/>
        <v>27.473166036826356</v>
      </c>
      <c r="J1167" s="30">
        <f t="shared" si="258"/>
        <v>119720.9965224326</v>
      </c>
      <c r="K1167" s="4">
        <f t="shared" si="255"/>
        <v>50.283397604790437</v>
      </c>
      <c r="L1167" s="30">
        <f t="shared" si="256"/>
        <v>6847.8196054116916</v>
      </c>
      <c r="M1167" s="14">
        <f t="shared" si="247"/>
        <v>21.804196245666365</v>
      </c>
      <c r="N1167" s="6"/>
      <c r="O1167" s="7">
        <f t="shared" si="248"/>
        <v>25.117400694974098</v>
      </c>
      <c r="P1167" s="7"/>
      <c r="Q1167" s="43">
        <f t="shared" si="249"/>
        <v>1.0970175118491618E-2</v>
      </c>
      <c r="R1167" s="21">
        <f t="shared" si="259"/>
        <v>0.99505147492736934</v>
      </c>
      <c r="S1167" s="21">
        <f t="shared" si="260"/>
        <v>11.922653456445104</v>
      </c>
      <c r="T1167" s="36">
        <f t="shared" si="250"/>
        <v>-1.7466825169580424E-2</v>
      </c>
      <c r="U1167" s="36">
        <f t="shared" si="251"/>
        <v>-8.4690950527326336E-3</v>
      </c>
      <c r="V1167" s="36">
        <f t="shared" si="252"/>
        <v>-8.9977301168477908E-3</v>
      </c>
      <c r="Y1167" s="34"/>
      <c r="Z1167" s="34"/>
    </row>
    <row r="1168" spans="1:26" x14ac:dyDescent="0.2">
      <c r="A1168" s="1">
        <v>1967.08</v>
      </c>
      <c r="B1168" s="58">
        <v>94.49</v>
      </c>
      <c r="C1168" s="4">
        <v>2.9133300000000002</v>
      </c>
      <c r="D1168" s="11">
        <v>5.31</v>
      </c>
      <c r="E1168" s="11">
        <v>33.5</v>
      </c>
      <c r="F1168" s="4">
        <f t="shared" si="257"/>
        <v>1967.6249999999122</v>
      </c>
      <c r="G1168" s="21">
        <v>5.28</v>
      </c>
      <c r="H1168" s="4">
        <f t="shared" si="253"/>
        <v>890.43145104477628</v>
      </c>
      <c r="I1168" s="4">
        <f t="shared" si="254"/>
        <v>27.453917443880606</v>
      </c>
      <c r="J1168" s="30">
        <f t="shared" si="258"/>
        <v>121574.53278376587</v>
      </c>
      <c r="K1168" s="4">
        <f t="shared" si="255"/>
        <v>50.039062388059712</v>
      </c>
      <c r="L1168" s="30">
        <f t="shared" si="256"/>
        <v>6832.0538584167298</v>
      </c>
      <c r="M1168" s="14">
        <f t="shared" si="247"/>
        <v>22.030627049126018</v>
      </c>
      <c r="N1168" s="6"/>
      <c r="O1168" s="7">
        <f t="shared" si="248"/>
        <v>25.369524753969262</v>
      </c>
      <c r="P1168" s="7"/>
      <c r="Q1168" s="43">
        <f t="shared" si="249"/>
        <v>9.6027920021897195E-3</v>
      </c>
      <c r="R1168" s="21">
        <f t="shared" si="259"/>
        <v>1.0028599810166616</v>
      </c>
      <c r="S1168" s="21">
        <f t="shared" si="260"/>
        <v>11.828240014624244</v>
      </c>
      <c r="T1168" s="36">
        <f t="shared" si="250"/>
        <v>-2.1350205562549518E-2</v>
      </c>
      <c r="U1168" s="36">
        <f t="shared" si="251"/>
        <v>-7.8862428294715903E-3</v>
      </c>
      <c r="V1168" s="36">
        <f t="shared" si="252"/>
        <v>-1.3463962733077928E-2</v>
      </c>
      <c r="Y1168" s="34"/>
      <c r="Z1168" s="34"/>
    </row>
    <row r="1169" spans="1:26" x14ac:dyDescent="0.2">
      <c r="A1169" s="1">
        <v>1967.09</v>
      </c>
      <c r="B1169" s="58">
        <v>95.81</v>
      </c>
      <c r="C1169" s="4">
        <v>2.92</v>
      </c>
      <c r="D1169" s="11">
        <v>5.3</v>
      </c>
      <c r="E1169" s="11">
        <v>33.6</v>
      </c>
      <c r="F1169" s="4">
        <f t="shared" si="257"/>
        <v>1967.7083333332455</v>
      </c>
      <c r="G1169" s="21">
        <v>5.3</v>
      </c>
      <c r="H1169" s="4">
        <f t="shared" si="253"/>
        <v>900.18342529761924</v>
      </c>
      <c r="I1169" s="4">
        <f t="shared" si="254"/>
        <v>27.434877380952386</v>
      </c>
      <c r="J1169" s="30">
        <f t="shared" si="258"/>
        <v>123218.16323402559</v>
      </c>
      <c r="K1169" s="4">
        <f t="shared" si="255"/>
        <v>49.796181547619057</v>
      </c>
      <c r="L1169" s="30">
        <f t="shared" si="256"/>
        <v>6816.1597447065615</v>
      </c>
      <c r="M1169" s="14">
        <f t="shared" si="247"/>
        <v>22.21914548866479</v>
      </c>
      <c r="N1169" s="6"/>
      <c r="O1169" s="7">
        <f t="shared" si="248"/>
        <v>25.577428710702112</v>
      </c>
      <c r="P1169" s="7"/>
      <c r="Q1169" s="43">
        <f t="shared" si="249"/>
        <v>9.3208473238869313E-3</v>
      </c>
      <c r="R1169" s="21">
        <f t="shared" si="259"/>
        <v>0.99066932403217856</v>
      </c>
      <c r="S1169" s="21">
        <f t="shared" si="260"/>
        <v>11.826764781060733</v>
      </c>
      <c r="T1169" s="36">
        <f t="shared" si="250"/>
        <v>-2.4132878792964885E-2</v>
      </c>
      <c r="U1169" s="36">
        <f t="shared" si="251"/>
        <v>-7.1723420467514343E-3</v>
      </c>
      <c r="V1169" s="36">
        <f t="shared" si="252"/>
        <v>-1.696053674621345E-2</v>
      </c>
      <c r="Y1169" s="34"/>
      <c r="Z1169" s="34"/>
    </row>
    <row r="1170" spans="1:26" x14ac:dyDescent="0.2">
      <c r="A1170" s="1">
        <v>1967.1</v>
      </c>
      <c r="B1170" s="58">
        <v>95.66</v>
      </c>
      <c r="C1170" s="4">
        <v>2.92</v>
      </c>
      <c r="D1170" s="11">
        <v>5.31</v>
      </c>
      <c r="E1170" s="11">
        <v>33.700000000000003</v>
      </c>
      <c r="F1170" s="4">
        <f t="shared" si="257"/>
        <v>1967.7916666665787</v>
      </c>
      <c r="G1170" s="21">
        <v>5.48</v>
      </c>
      <c r="H1170" s="4">
        <f t="shared" si="253"/>
        <v>896.10711394658767</v>
      </c>
      <c r="I1170" s="4">
        <f t="shared" si="254"/>
        <v>27.353468249258164</v>
      </c>
      <c r="J1170" s="30">
        <f t="shared" si="258"/>
        <v>122972.20752295322</v>
      </c>
      <c r="K1170" s="4">
        <f t="shared" si="255"/>
        <v>49.742094658753714</v>
      </c>
      <c r="L1170" s="30">
        <f t="shared" si="256"/>
        <v>6826.0759141426051</v>
      </c>
      <c r="M1170" s="14">
        <f t="shared" si="247"/>
        <v>22.068199194183887</v>
      </c>
      <c r="N1170" s="6"/>
      <c r="O1170" s="7">
        <f t="shared" si="248"/>
        <v>25.395023055830485</v>
      </c>
      <c r="P1170" s="7"/>
      <c r="Q1170" s="43">
        <f t="shared" si="249"/>
        <v>8.1310570335601795E-3</v>
      </c>
      <c r="R1170" s="21">
        <f t="shared" si="259"/>
        <v>0.98419589994287426</v>
      </c>
      <c r="S1170" s="21">
        <f t="shared" si="260"/>
        <v>11.681646266775607</v>
      </c>
      <c r="T1170" s="36">
        <f t="shared" si="250"/>
        <v>-2.6416414101271157E-2</v>
      </c>
      <c r="U1170" s="36">
        <f t="shared" si="251"/>
        <v>-6.9106636236335728E-3</v>
      </c>
      <c r="V1170" s="36">
        <f t="shared" si="252"/>
        <v>-1.9505750477637585E-2</v>
      </c>
      <c r="Y1170" s="34"/>
      <c r="Z1170" s="34"/>
    </row>
    <row r="1171" spans="1:26" x14ac:dyDescent="0.2">
      <c r="A1171" s="1">
        <v>1967.11</v>
      </c>
      <c r="B1171" s="58">
        <v>92.66</v>
      </c>
      <c r="C1171" s="4">
        <v>2.92</v>
      </c>
      <c r="D1171" s="11">
        <v>5.32</v>
      </c>
      <c r="E1171" s="11">
        <v>33.799999999999997</v>
      </c>
      <c r="F1171" s="4">
        <f t="shared" si="257"/>
        <v>1967.874999999912</v>
      </c>
      <c r="G1171" s="21">
        <v>5.75</v>
      </c>
      <c r="H1171" s="4">
        <f t="shared" si="253"/>
        <v>865.43617573964525</v>
      </c>
      <c r="I1171" s="4">
        <f t="shared" si="254"/>
        <v>27.272540828402374</v>
      </c>
      <c r="J1171" s="30">
        <f t="shared" si="258"/>
        <v>119075.13702261394</v>
      </c>
      <c r="K1171" s="4">
        <f t="shared" si="255"/>
        <v>49.688327810650904</v>
      </c>
      <c r="L1171" s="30">
        <f t="shared" si="256"/>
        <v>6836.604025041077</v>
      </c>
      <c r="M1171" s="14">
        <f t="shared" si="247"/>
        <v>21.263102968336284</v>
      </c>
      <c r="N1171" s="6"/>
      <c r="O1171" s="7">
        <f t="shared" si="248"/>
        <v>24.462965360562368</v>
      </c>
      <c r="P1171" s="7"/>
      <c r="Q1171" s="43">
        <f t="shared" si="249"/>
        <v>7.0893778261975626E-3</v>
      </c>
      <c r="R1171" s="21">
        <f t="shared" si="259"/>
        <v>1.0085725527060585</v>
      </c>
      <c r="S1171" s="21">
        <f t="shared" si="260"/>
        <v>11.463013483537786</v>
      </c>
      <c r="T1171" s="36">
        <f t="shared" si="250"/>
        <v>-2.279195981652804E-2</v>
      </c>
      <c r="U1171" s="36">
        <f t="shared" si="251"/>
        <v>-5.307967461709362E-3</v>
      </c>
      <c r="V1171" s="36">
        <f t="shared" si="252"/>
        <v>-1.7483992354818678E-2</v>
      </c>
      <c r="Y1171" s="34"/>
      <c r="Z1171" s="34"/>
    </row>
    <row r="1172" spans="1:26" x14ac:dyDescent="0.2">
      <c r="A1172" s="1">
        <v>1967.12</v>
      </c>
      <c r="B1172" s="58">
        <v>95.3</v>
      </c>
      <c r="C1172" s="4">
        <v>2.92</v>
      </c>
      <c r="D1172" s="11">
        <v>5.33</v>
      </c>
      <c r="E1172" s="11">
        <v>33.9</v>
      </c>
      <c r="F1172" s="4">
        <f t="shared" si="257"/>
        <v>1967.9583333332453</v>
      </c>
      <c r="G1172" s="21">
        <v>5.7</v>
      </c>
      <c r="H1172" s="4">
        <f t="shared" si="253"/>
        <v>887.46789675516254</v>
      </c>
      <c r="I1172" s="4">
        <f t="shared" si="254"/>
        <v>27.192090855457234</v>
      </c>
      <c r="J1172" s="30">
        <f t="shared" si="258"/>
        <v>122418.25514260636</v>
      </c>
      <c r="K1172" s="4">
        <f t="shared" si="255"/>
        <v>49.634878171091465</v>
      </c>
      <c r="L1172" s="30">
        <f t="shared" si="256"/>
        <v>6846.6873023094631</v>
      </c>
      <c r="M1172" s="14">
        <f t="shared" si="247"/>
        <v>21.751597808723634</v>
      </c>
      <c r="N1172" s="6"/>
      <c r="O1172" s="7">
        <f t="shared" si="248"/>
        <v>25.018284016206422</v>
      </c>
      <c r="P1172" s="7"/>
      <c r="Q1172" s="43">
        <f t="shared" si="249"/>
        <v>6.8338405886379169E-3</v>
      </c>
      <c r="R1172" s="21">
        <f t="shared" si="259"/>
        <v>1.0177042180566567</v>
      </c>
      <c r="S1172" s="21">
        <f t="shared" si="260"/>
        <v>11.527176697725478</v>
      </c>
      <c r="T1172" s="36">
        <f t="shared" si="250"/>
        <v>-2.5881512493090231E-2</v>
      </c>
      <c r="U1172" s="36">
        <f t="shared" si="251"/>
        <v>-6.3128452528026235E-3</v>
      </c>
      <c r="V1172" s="36">
        <f t="shared" si="252"/>
        <v>-1.9568667240287607E-2</v>
      </c>
      <c r="Y1172" s="34"/>
      <c r="Z1172" s="34"/>
    </row>
    <row r="1173" spans="1:26" x14ac:dyDescent="0.2">
      <c r="A1173" s="1">
        <v>1968.01</v>
      </c>
      <c r="B1173" s="58">
        <v>95.04</v>
      </c>
      <c r="C1173" s="4">
        <v>2.93</v>
      </c>
      <c r="D1173" s="11">
        <v>5.3666700000000001</v>
      </c>
      <c r="E1173" s="11">
        <v>34.1</v>
      </c>
      <c r="F1173" s="4">
        <f t="shared" si="257"/>
        <v>1968.0416666665785</v>
      </c>
      <c r="G1173" s="21">
        <v>5.53</v>
      </c>
      <c r="H1173" s="4">
        <f t="shared" si="253"/>
        <v>879.8557935483874</v>
      </c>
      <c r="I1173" s="4">
        <f t="shared" si="254"/>
        <v>27.125183870967749</v>
      </c>
      <c r="J1173" s="30">
        <f t="shared" si="258"/>
        <v>121680.03998581921</v>
      </c>
      <c r="K1173" s="4">
        <f t="shared" si="255"/>
        <v>49.683245912903239</v>
      </c>
      <c r="L1173" s="30">
        <f t="shared" si="256"/>
        <v>6870.9661215351043</v>
      </c>
      <c r="M1173" s="14">
        <f t="shared" si="247"/>
        <v>21.511535896332187</v>
      </c>
      <c r="N1173" s="6"/>
      <c r="O1173" s="7">
        <f t="shared" si="248"/>
        <v>24.736682989926891</v>
      </c>
      <c r="P1173" s="7"/>
      <c r="Q1173" s="43">
        <f t="shared" si="249"/>
        <v>8.9313505399880797E-3</v>
      </c>
      <c r="R1173" s="21">
        <f t="shared" si="259"/>
        <v>1.0023253980989233</v>
      </c>
      <c r="S1173" s="21">
        <f t="shared" si="260"/>
        <v>11.662451324993288</v>
      </c>
      <c r="T1173" s="36">
        <f t="shared" si="250"/>
        <v>-2.9267866978391677E-2</v>
      </c>
      <c r="U1173" s="36">
        <f t="shared" si="251"/>
        <v>-9.3120270743408673E-3</v>
      </c>
      <c r="V1173" s="36">
        <f t="shared" si="252"/>
        <v>-1.9955839904050809E-2</v>
      </c>
      <c r="Y1173" s="34"/>
      <c r="Z1173" s="34"/>
    </row>
    <row r="1174" spans="1:26" x14ac:dyDescent="0.2">
      <c r="A1174" s="1">
        <v>1968.02</v>
      </c>
      <c r="B1174" s="58">
        <v>90.75</v>
      </c>
      <c r="C1174" s="4">
        <v>2.94</v>
      </c>
      <c r="D1174" s="11">
        <v>5.4033300000000004</v>
      </c>
      <c r="E1174" s="11">
        <v>34.200000000000003</v>
      </c>
      <c r="F1174" s="4">
        <f t="shared" si="257"/>
        <v>1968.1249999999118</v>
      </c>
      <c r="G1174" s="21">
        <v>5.56</v>
      </c>
      <c r="H1174" s="4">
        <f t="shared" si="253"/>
        <v>837.68353070175453</v>
      </c>
      <c r="I1174" s="4">
        <f t="shared" si="254"/>
        <v>27.138177192982461</v>
      </c>
      <c r="J1174" s="30">
        <f t="shared" si="258"/>
        <v>116160.56570615325</v>
      </c>
      <c r="K1174" s="4">
        <f t="shared" si="255"/>
        <v>49.87636971842106</v>
      </c>
      <c r="L1174" s="30">
        <f t="shared" si="256"/>
        <v>6916.2960826118897</v>
      </c>
      <c r="M1174" s="14">
        <f t="shared" si="247"/>
        <v>20.424992376214227</v>
      </c>
      <c r="N1174" s="6"/>
      <c r="O1174" s="7">
        <f t="shared" si="248"/>
        <v>23.486290074730864</v>
      </c>
      <c r="P1174" s="7"/>
      <c r="Q1174" s="43">
        <f t="shared" si="249"/>
        <v>1.140235753135415E-2</v>
      </c>
      <c r="R1174" s="21">
        <f t="shared" si="259"/>
        <v>0.99104669427467706</v>
      </c>
      <c r="S1174" s="21">
        <f t="shared" si="260"/>
        <v>11.655391134480777</v>
      </c>
      <c r="T1174" s="36">
        <f t="shared" si="250"/>
        <v>-2.632063769226145E-2</v>
      </c>
      <c r="U1174" s="36">
        <f t="shared" si="251"/>
        <v>-9.7000904770658813E-3</v>
      </c>
      <c r="V1174" s="36">
        <f t="shared" si="252"/>
        <v>-1.6620547215195569E-2</v>
      </c>
      <c r="Y1174" s="34"/>
      <c r="Z1174" s="34"/>
    </row>
    <row r="1175" spans="1:26" x14ac:dyDescent="0.2">
      <c r="A1175" s="1">
        <v>1968.03</v>
      </c>
      <c r="B1175" s="58">
        <v>89.09</v>
      </c>
      <c r="C1175" s="4">
        <v>2.95</v>
      </c>
      <c r="D1175" s="11">
        <v>5.44</v>
      </c>
      <c r="E1175" s="11">
        <v>34.299999999999997</v>
      </c>
      <c r="F1175" s="4">
        <f t="shared" si="257"/>
        <v>1968.208333333245</v>
      </c>
      <c r="G1175" s="21">
        <v>5.74</v>
      </c>
      <c r="H1175" s="4">
        <f t="shared" si="253"/>
        <v>819.96306151603528</v>
      </c>
      <c r="I1175" s="4">
        <f t="shared" si="254"/>
        <v>27.151094752186598</v>
      </c>
      <c r="J1175" s="30">
        <f t="shared" si="258"/>
        <v>114017.0403983029</v>
      </c>
      <c r="K1175" s="4">
        <f t="shared" si="255"/>
        <v>50.068459475218674</v>
      </c>
      <c r="L1175" s="30">
        <f t="shared" si="256"/>
        <v>6962.0911411692414</v>
      </c>
      <c r="M1175" s="14">
        <f t="shared" si="247"/>
        <v>19.9347113082957</v>
      </c>
      <c r="N1175" s="6"/>
      <c r="O1175" s="7">
        <f t="shared" si="248"/>
        <v>22.923790260635613</v>
      </c>
      <c r="P1175" s="7"/>
      <c r="Q1175" s="43">
        <f t="shared" si="249"/>
        <v>1.0394369323284226E-2</v>
      </c>
      <c r="R1175" s="21">
        <f t="shared" si="259"/>
        <v>1.0123656295663206</v>
      </c>
      <c r="S1175" s="21">
        <f t="shared" si="260"/>
        <v>11.517360362018948</v>
      </c>
      <c r="T1175" s="36">
        <f t="shared" si="250"/>
        <v>-2.5014894991435832E-2</v>
      </c>
      <c r="U1175" s="36">
        <f t="shared" si="251"/>
        <v>-8.7105434123138092E-3</v>
      </c>
      <c r="V1175" s="36">
        <f t="shared" si="252"/>
        <v>-1.6304351579122023E-2</v>
      </c>
      <c r="Y1175" s="34"/>
      <c r="Z1175" s="34"/>
    </row>
    <row r="1176" spans="1:26" x14ac:dyDescent="0.2">
      <c r="A1176" s="1">
        <v>1968.04</v>
      </c>
      <c r="B1176" s="58">
        <v>95.67</v>
      </c>
      <c r="C1176" s="4">
        <v>2.96333</v>
      </c>
      <c r="D1176" s="11">
        <v>5.4833299999999996</v>
      </c>
      <c r="E1176" s="11">
        <v>34.4</v>
      </c>
      <c r="F1176" s="4">
        <f t="shared" si="257"/>
        <v>1968.2916666665783</v>
      </c>
      <c r="G1176" s="21">
        <v>5.64</v>
      </c>
      <c r="H1176" s="4">
        <f t="shared" si="253"/>
        <v>877.9641462209305</v>
      </c>
      <c r="I1176" s="4">
        <f t="shared" si="254"/>
        <v>27.194496638662802</v>
      </c>
      <c r="J1176" s="30">
        <f t="shared" si="258"/>
        <v>122397.2939433758</v>
      </c>
      <c r="K1176" s="4">
        <f t="shared" si="255"/>
        <v>50.320551289825595</v>
      </c>
      <c r="L1176" s="30">
        <f t="shared" si="256"/>
        <v>7015.2059558746823</v>
      </c>
      <c r="M1176" s="14">
        <f t="shared" si="247"/>
        <v>21.277356015671742</v>
      </c>
      <c r="N1176" s="6"/>
      <c r="O1176" s="7">
        <f t="shared" si="248"/>
        <v>24.465807304987635</v>
      </c>
      <c r="P1176" s="7"/>
      <c r="Q1176" s="43">
        <f t="shared" si="249"/>
        <v>8.1724569389255985E-3</v>
      </c>
      <c r="R1176" s="21">
        <f t="shared" si="259"/>
        <v>0.98744069838917836</v>
      </c>
      <c r="S1176" s="21">
        <f t="shared" si="260"/>
        <v>11.625885065192623</v>
      </c>
      <c r="T1176" s="36">
        <f t="shared" si="250"/>
        <v>-2.8088777735389869E-2</v>
      </c>
      <c r="U1176" s="36">
        <f t="shared" si="251"/>
        <v>-1.0493246848304993E-2</v>
      </c>
      <c r="V1176" s="36">
        <f t="shared" si="252"/>
        <v>-1.7595530887084876E-2</v>
      </c>
      <c r="Y1176" s="34"/>
      <c r="Z1176" s="34"/>
    </row>
    <row r="1177" spans="1:26" x14ac:dyDescent="0.2">
      <c r="A1177" s="1">
        <v>1968.05</v>
      </c>
      <c r="B1177" s="58">
        <v>97.87</v>
      </c>
      <c r="C1177" s="4">
        <v>2.9766699999999999</v>
      </c>
      <c r="D1177" s="11">
        <v>5.5266700000000002</v>
      </c>
      <c r="E1177" s="11">
        <v>34.5</v>
      </c>
      <c r="F1177" s="4">
        <f t="shared" si="257"/>
        <v>1968.3749999999116</v>
      </c>
      <c r="G1177" s="21">
        <v>5.87</v>
      </c>
      <c r="H1177" s="4">
        <f t="shared" si="253"/>
        <v>895.55021536231902</v>
      </c>
      <c r="I1177" s="4">
        <f t="shared" si="254"/>
        <v>27.237738424057977</v>
      </c>
      <c r="J1177" s="30">
        <f t="shared" si="258"/>
        <v>125165.40933186268</v>
      </c>
      <c r="K1177" s="4">
        <f t="shared" si="255"/>
        <v>50.571273206666682</v>
      </c>
      <c r="L1177" s="30">
        <f t="shared" si="256"/>
        <v>7068.0281270269297</v>
      </c>
      <c r="M1177" s="14">
        <f t="shared" si="247"/>
        <v>21.630227142779873</v>
      </c>
      <c r="N1177" s="6"/>
      <c r="O1177" s="7">
        <f t="shared" si="248"/>
        <v>24.869313748785771</v>
      </c>
      <c r="P1177" s="7"/>
      <c r="Q1177" s="43">
        <f t="shared" si="249"/>
        <v>5.4011560832053079E-3</v>
      </c>
      <c r="R1177" s="21">
        <f t="shared" si="259"/>
        <v>1.0162240888211822</v>
      </c>
      <c r="S1177" s="21">
        <f t="shared" si="260"/>
        <v>11.44659707666419</v>
      </c>
      <c r="T1177" s="36">
        <f t="shared" si="250"/>
        <v>-2.5957646492055564E-2</v>
      </c>
      <c r="U1177" s="36">
        <f t="shared" si="251"/>
        <v>-1.0541948226916231E-2</v>
      </c>
      <c r="V1177" s="36">
        <f t="shared" si="252"/>
        <v>-1.5415698265139333E-2</v>
      </c>
      <c r="Y1177" s="34"/>
      <c r="Z1177" s="34"/>
    </row>
    <row r="1178" spans="1:26" x14ac:dyDescent="0.2">
      <c r="A1178" s="1">
        <v>1968.06</v>
      </c>
      <c r="B1178" s="58">
        <v>100.5</v>
      </c>
      <c r="C1178" s="4">
        <v>2.99</v>
      </c>
      <c r="D1178" s="11">
        <v>5.57</v>
      </c>
      <c r="E1178" s="11">
        <v>34.700000000000003</v>
      </c>
      <c r="F1178" s="4">
        <f t="shared" si="257"/>
        <v>1968.4583333332448</v>
      </c>
      <c r="G1178" s="21">
        <v>5.72</v>
      </c>
      <c r="H1178" s="4">
        <f t="shared" si="253"/>
        <v>914.31540345821338</v>
      </c>
      <c r="I1178" s="4">
        <f t="shared" si="254"/>
        <v>27.202020461095106</v>
      </c>
      <c r="J1178" s="30">
        <f t="shared" si="258"/>
        <v>128104.92264951534</v>
      </c>
      <c r="K1178" s="4">
        <f t="shared" si="255"/>
        <v>50.673997982708947</v>
      </c>
      <c r="L1178" s="30">
        <f t="shared" si="256"/>
        <v>7099.9444692318457</v>
      </c>
      <c r="M1178" s="14">
        <f t="shared" si="247"/>
        <v>22.004623431346527</v>
      </c>
      <c r="N1178" s="6"/>
      <c r="O1178" s="7">
        <f t="shared" si="248"/>
        <v>25.296903018034879</v>
      </c>
      <c r="P1178" s="7"/>
      <c r="Q1178" s="43">
        <f t="shared" si="249"/>
        <v>6.7030870496969791E-3</v>
      </c>
      <c r="R1178" s="21">
        <f t="shared" si="259"/>
        <v>1.0215537495838729</v>
      </c>
      <c r="S1178" s="21">
        <f t="shared" si="260"/>
        <v>11.565262683273817</v>
      </c>
      <c r="T1178" s="36">
        <f t="shared" si="250"/>
        <v>-2.8609620524990831E-2</v>
      </c>
      <c r="U1178" s="36">
        <f t="shared" si="251"/>
        <v>-1.2668593559625685E-2</v>
      </c>
      <c r="V1178" s="36">
        <f t="shared" si="252"/>
        <v>-1.5941026965365146E-2</v>
      </c>
      <c r="Y1178" s="34"/>
      <c r="Z1178" s="34"/>
    </row>
    <row r="1179" spans="1:26" x14ac:dyDescent="0.2">
      <c r="A1179" s="1">
        <v>1968.07</v>
      </c>
      <c r="B1179" s="58">
        <v>100.3</v>
      </c>
      <c r="C1179" s="4">
        <v>3.0033300000000001</v>
      </c>
      <c r="D1179" s="11">
        <v>5.6</v>
      </c>
      <c r="E1179" s="11">
        <v>34.9</v>
      </c>
      <c r="F1179" s="4">
        <f t="shared" si="257"/>
        <v>1968.5416666665781</v>
      </c>
      <c r="G1179" s="21">
        <v>5.5</v>
      </c>
      <c r="H1179" s="4">
        <f t="shared" si="253"/>
        <v>907.26666762177672</v>
      </c>
      <c r="I1179" s="4">
        <f t="shared" si="254"/>
        <v>27.166711873065911</v>
      </c>
      <c r="J1179" s="30">
        <f t="shared" si="258"/>
        <v>127434.51726950084</v>
      </c>
      <c r="K1179" s="4">
        <f t="shared" si="255"/>
        <v>50.65496848137537</v>
      </c>
      <c r="L1179" s="30">
        <f t="shared" si="256"/>
        <v>7114.9880030827981</v>
      </c>
      <c r="M1179" s="14">
        <f t="shared" si="247"/>
        <v>21.753537415670941</v>
      </c>
      <c r="N1179" s="6"/>
      <c r="O1179" s="7">
        <f t="shared" si="248"/>
        <v>25.006714675274779</v>
      </c>
      <c r="P1179" s="7"/>
      <c r="Q1179" s="43">
        <f t="shared" si="249"/>
        <v>9.6611769330873232E-3</v>
      </c>
      <c r="R1179" s="21">
        <f t="shared" si="259"/>
        <v>1.0107099146729044</v>
      </c>
      <c r="S1179" s="21">
        <f t="shared" si="260"/>
        <v>11.746832373295765</v>
      </c>
      <c r="T1179" s="36">
        <f t="shared" si="250"/>
        <v>-2.889946510850061E-2</v>
      </c>
      <c r="U1179" s="36">
        <f t="shared" si="251"/>
        <v>-1.5443154806242365E-2</v>
      </c>
      <c r="V1179" s="36">
        <f t="shared" si="252"/>
        <v>-1.3456310302258245E-2</v>
      </c>
      <c r="Y1179" s="34"/>
      <c r="Z1179" s="34"/>
    </row>
    <row r="1180" spans="1:26" x14ac:dyDescent="0.2">
      <c r="A1180" s="1">
        <v>1968.08</v>
      </c>
      <c r="B1180" s="58">
        <v>98.11</v>
      </c>
      <c r="C1180" s="4">
        <v>3.01667</v>
      </c>
      <c r="D1180" s="11">
        <v>5.63</v>
      </c>
      <c r="E1180" s="11">
        <v>35</v>
      </c>
      <c r="F1180" s="4">
        <f t="shared" si="257"/>
        <v>1968.6249999999113</v>
      </c>
      <c r="G1180" s="21">
        <v>5.42</v>
      </c>
      <c r="H1180" s="4">
        <f t="shared" si="253"/>
        <v>884.92136542857168</v>
      </c>
      <c r="I1180" s="4">
        <f t="shared" si="254"/>
        <v>27.209415303714291</v>
      </c>
      <c r="J1180" s="30">
        <f t="shared" si="258"/>
        <v>124614.38584525496</v>
      </c>
      <c r="K1180" s="4">
        <f t="shared" si="255"/>
        <v>50.780830571428588</v>
      </c>
      <c r="L1180" s="30">
        <f t="shared" si="256"/>
        <v>7150.9427408906886</v>
      </c>
      <c r="M1180" s="14">
        <f t="shared" si="247"/>
        <v>21.137766793617853</v>
      </c>
      <c r="N1180" s="6"/>
      <c r="O1180" s="7">
        <f t="shared" si="248"/>
        <v>24.299558060393448</v>
      </c>
      <c r="P1180" s="7"/>
      <c r="Q1180" s="43">
        <f t="shared" si="249"/>
        <v>1.2443883796378667E-2</v>
      </c>
      <c r="R1180" s="21">
        <f t="shared" si="259"/>
        <v>1.0014589299656875</v>
      </c>
      <c r="S1180" s="21">
        <f t="shared" si="260"/>
        <v>11.838718117274414</v>
      </c>
      <c r="T1180" s="36">
        <f t="shared" si="250"/>
        <v>-2.0259953645670903E-2</v>
      </c>
      <c r="U1180" s="36">
        <f t="shared" si="251"/>
        <v>-1.4454547241377402E-2</v>
      </c>
      <c r="V1180" s="36">
        <f t="shared" si="252"/>
        <v>-5.8054064042935005E-3</v>
      </c>
      <c r="Y1180" s="34"/>
      <c r="Z1180" s="34"/>
    </row>
    <row r="1181" spans="1:26" x14ac:dyDescent="0.2">
      <c r="A1181" s="1">
        <v>1968.09</v>
      </c>
      <c r="B1181" s="58">
        <v>101.3</v>
      </c>
      <c r="C1181" s="4">
        <v>3.03</v>
      </c>
      <c r="D1181" s="11">
        <v>5.66</v>
      </c>
      <c r="E1181" s="11">
        <v>35.1</v>
      </c>
      <c r="F1181" s="4">
        <f t="shared" si="257"/>
        <v>1968.7083333332446</v>
      </c>
      <c r="G1181" s="21">
        <v>5.46</v>
      </c>
      <c r="H1181" s="4">
        <f t="shared" si="253"/>
        <v>911.09104558404567</v>
      </c>
      <c r="I1181" s="4">
        <f t="shared" si="254"/>
        <v>27.251785470085473</v>
      </c>
      <c r="J1181" s="30">
        <f t="shared" si="258"/>
        <v>128619.39216701609</v>
      </c>
      <c r="K1181" s="4">
        <f t="shared" si="255"/>
        <v>50.905975498575508</v>
      </c>
      <c r="L1181" s="30">
        <f t="shared" si="256"/>
        <v>7186.4339552350557</v>
      </c>
      <c r="M1181" s="14">
        <f t="shared" si="247"/>
        <v>21.680275633292922</v>
      </c>
      <c r="N1181" s="6"/>
      <c r="O1181" s="7">
        <f t="shared" si="248"/>
        <v>24.922460342186476</v>
      </c>
      <c r="P1181" s="7"/>
      <c r="Q1181" s="43">
        <f t="shared" si="249"/>
        <v>1.1150936161089045E-2</v>
      </c>
      <c r="R1181" s="21">
        <f t="shared" si="259"/>
        <v>0.99542652120307873</v>
      </c>
      <c r="S1181" s="21">
        <f t="shared" si="260"/>
        <v>11.822212228666272</v>
      </c>
      <c r="T1181" s="36">
        <f t="shared" si="250"/>
        <v>-2.3698916981740314E-2</v>
      </c>
      <c r="U1181" s="36">
        <f t="shared" si="251"/>
        <v>-1.4438237545495558E-2</v>
      </c>
      <c r="V1181" s="36">
        <f t="shared" si="252"/>
        <v>-9.2606794362447564E-3</v>
      </c>
      <c r="Y1181" s="34"/>
      <c r="Z1181" s="34"/>
    </row>
    <row r="1182" spans="1:26" x14ac:dyDescent="0.2">
      <c r="A1182" s="1">
        <v>1968.1</v>
      </c>
      <c r="B1182" s="58">
        <v>103.8</v>
      </c>
      <c r="C1182" s="4">
        <v>3.0433300000000001</v>
      </c>
      <c r="D1182" s="11">
        <v>5.6933299999999996</v>
      </c>
      <c r="E1182" s="11">
        <v>35.299999999999997</v>
      </c>
      <c r="F1182" s="4">
        <f t="shared" si="257"/>
        <v>1968.7916666665778</v>
      </c>
      <c r="G1182" s="21">
        <v>5.58</v>
      </c>
      <c r="H1182" s="4">
        <f t="shared" si="253"/>
        <v>928.2866345609068</v>
      </c>
      <c r="I1182" s="4">
        <f t="shared" si="254"/>
        <v>27.216595024645905</v>
      </c>
      <c r="J1182" s="30">
        <f t="shared" si="258"/>
        <v>131367.0883202914</v>
      </c>
      <c r="K1182" s="4">
        <f t="shared" si="255"/>
        <v>50.915627602549584</v>
      </c>
      <c r="L1182" s="30">
        <f t="shared" si="256"/>
        <v>7205.3582364794265</v>
      </c>
      <c r="M1182" s="14">
        <f t="shared" si="247"/>
        <v>22.004606927956882</v>
      </c>
      <c r="N1182" s="6"/>
      <c r="O1182" s="7">
        <f t="shared" si="248"/>
        <v>25.293645118119215</v>
      </c>
      <c r="P1182" s="7"/>
      <c r="Q1182" s="43">
        <f t="shared" si="249"/>
        <v>9.8505894892879503E-3</v>
      </c>
      <c r="R1182" s="21">
        <f t="shared" si="259"/>
        <v>0.99557587350545962</v>
      </c>
      <c r="S1182" s="21">
        <f t="shared" si="260"/>
        <v>11.70146855719185</v>
      </c>
      <c r="T1182" s="36">
        <f t="shared" si="250"/>
        <v>-2.9367712362797227E-2</v>
      </c>
      <c r="U1182" s="36">
        <f t="shared" si="251"/>
        <v>-1.5063763787013462E-2</v>
      </c>
      <c r="V1182" s="36">
        <f t="shared" si="252"/>
        <v>-1.4303948575783765E-2</v>
      </c>
      <c r="Y1182" s="34"/>
      <c r="Z1182" s="34"/>
    </row>
    <row r="1183" spans="1:26" x14ac:dyDescent="0.2">
      <c r="A1183" s="1">
        <v>1968.11</v>
      </c>
      <c r="B1183" s="58">
        <v>105.4</v>
      </c>
      <c r="C1183" s="4">
        <v>3.05667</v>
      </c>
      <c r="D1183" s="11">
        <v>5.7266700000000004</v>
      </c>
      <c r="E1183" s="11">
        <v>35.4</v>
      </c>
      <c r="F1183" s="4">
        <f t="shared" si="257"/>
        <v>1968.8749999999111</v>
      </c>
      <c r="G1183" s="21">
        <v>5.7</v>
      </c>
      <c r="H1183" s="4">
        <f t="shared" si="253"/>
        <v>939.93278531073474</v>
      </c>
      <c r="I1183" s="4">
        <f t="shared" si="254"/>
        <v>27.258675017796619</v>
      </c>
      <c r="J1183" s="30">
        <f t="shared" si="258"/>
        <v>133336.66170073976</v>
      </c>
      <c r="K1183" s="4">
        <f t="shared" si="255"/>
        <v>51.069116543220353</v>
      </c>
      <c r="L1183" s="30">
        <f t="shared" si="256"/>
        <v>7244.5451656714922</v>
      </c>
      <c r="M1183" s="14">
        <f t="shared" si="247"/>
        <v>22.195529227158151</v>
      </c>
      <c r="N1183" s="6"/>
      <c r="O1183" s="7">
        <f t="shared" si="248"/>
        <v>25.511036361496636</v>
      </c>
      <c r="P1183" s="7"/>
      <c r="Q1183" s="43">
        <f t="shared" si="249"/>
        <v>8.1958793247940698E-3</v>
      </c>
      <c r="R1183" s="21">
        <f t="shared" si="259"/>
        <v>0.98016407937857886</v>
      </c>
      <c r="S1183" s="21">
        <f t="shared" si="260"/>
        <v>11.61679102368192</v>
      </c>
      <c r="T1183" s="36">
        <f t="shared" si="250"/>
        <v>-3.664322817288268E-2</v>
      </c>
      <c r="U1183" s="36">
        <f t="shared" si="251"/>
        <v>-1.5184124813503619E-2</v>
      </c>
      <c r="V1183" s="36">
        <f t="shared" si="252"/>
        <v>-2.1459103359379061E-2</v>
      </c>
      <c r="Y1183" s="34"/>
      <c r="Z1183" s="34"/>
    </row>
    <row r="1184" spans="1:26" x14ac:dyDescent="0.2">
      <c r="A1184" s="1">
        <v>1968.12</v>
      </c>
      <c r="B1184" s="58">
        <v>106.5</v>
      </c>
      <c r="C1184" s="4">
        <v>3.07</v>
      </c>
      <c r="D1184" s="11">
        <v>5.76</v>
      </c>
      <c r="E1184" s="11">
        <v>35.5</v>
      </c>
      <c r="F1184" s="4">
        <f t="shared" si="257"/>
        <v>1968.9583333332444</v>
      </c>
      <c r="G1184" s="21">
        <v>6.03</v>
      </c>
      <c r="H1184" s="4">
        <f t="shared" si="253"/>
        <v>947.06700000000012</v>
      </c>
      <c r="I1184" s="4">
        <f t="shared" si="254"/>
        <v>27.300429014084511</v>
      </c>
      <c r="J1184" s="30">
        <f t="shared" si="258"/>
        <v>134671.43591272729</v>
      </c>
      <c r="K1184" s="4">
        <f t="shared" si="255"/>
        <v>51.221651830985927</v>
      </c>
      <c r="L1184" s="30">
        <f t="shared" si="256"/>
        <v>7283.638224012293</v>
      </c>
      <c r="M1184" s="14">
        <f t="shared" si="247"/>
        <v>22.277872995434876</v>
      </c>
      <c r="N1184" s="6"/>
      <c r="O1184" s="7">
        <f t="shared" si="248"/>
        <v>25.603481925014655</v>
      </c>
      <c r="P1184" s="7"/>
      <c r="Q1184" s="43">
        <f t="shared" si="249"/>
        <v>5.3697008905874283E-3</v>
      </c>
      <c r="R1184" s="21">
        <f t="shared" si="259"/>
        <v>1.0042803063246961</v>
      </c>
      <c r="S1184" s="21">
        <f t="shared" si="260"/>
        <v>11.354287021936413</v>
      </c>
      <c r="T1184" s="36">
        <f t="shared" si="250"/>
        <v>-3.6194372497889482E-2</v>
      </c>
      <c r="U1184" s="36">
        <f t="shared" si="251"/>
        <v>-1.3936881814938795E-2</v>
      </c>
      <c r="V1184" s="36">
        <f t="shared" si="252"/>
        <v>-2.2257490682950687E-2</v>
      </c>
      <c r="Y1184" s="34"/>
      <c r="Z1184" s="34"/>
    </row>
    <row r="1185" spans="1:26" x14ac:dyDescent="0.2">
      <c r="A1185" s="1">
        <v>1969.01</v>
      </c>
      <c r="B1185" s="58">
        <v>102</v>
      </c>
      <c r="C1185" s="4">
        <v>3.08</v>
      </c>
      <c r="D1185" s="11">
        <v>5.78</v>
      </c>
      <c r="E1185" s="11">
        <v>35.6</v>
      </c>
      <c r="F1185" s="4">
        <f t="shared" si="257"/>
        <v>1969.0416666665776</v>
      </c>
      <c r="G1185" s="21">
        <v>6.04</v>
      </c>
      <c r="H1185" s="4">
        <f t="shared" si="253"/>
        <v>904.50219101123616</v>
      </c>
      <c r="I1185" s="4">
        <f t="shared" si="254"/>
        <v>27.312419101123602</v>
      </c>
      <c r="J1185" s="30">
        <f t="shared" si="258"/>
        <v>128942.4356895985</v>
      </c>
      <c r="K1185" s="4">
        <f t="shared" si="255"/>
        <v>51.255124157303385</v>
      </c>
      <c r="L1185" s="30">
        <f t="shared" si="256"/>
        <v>7306.7380224105818</v>
      </c>
      <c r="M1185" s="14">
        <f t="shared" si="247"/>
        <v>21.194968072847153</v>
      </c>
      <c r="N1185" s="6"/>
      <c r="O1185" s="7">
        <f t="shared" si="248"/>
        <v>24.35967147434075</v>
      </c>
      <c r="P1185" s="7"/>
      <c r="Q1185" s="43">
        <f t="shared" si="249"/>
        <v>7.4976621748610237E-3</v>
      </c>
      <c r="R1185" s="21">
        <f t="shared" si="259"/>
        <v>0.99393774788232392</v>
      </c>
      <c r="S1185" s="21">
        <f t="shared" si="260"/>
        <v>11.370856267453741</v>
      </c>
      <c r="T1185" s="36">
        <f t="shared" si="250"/>
        <v>-2.8872101644775161E-2</v>
      </c>
      <c r="U1185" s="36">
        <f t="shared" si="251"/>
        <v>-1.4788467462165222E-2</v>
      </c>
      <c r="V1185" s="36">
        <f t="shared" si="252"/>
        <v>-1.4083634182609939E-2</v>
      </c>
      <c r="Y1185" s="34"/>
      <c r="Z1185" s="34"/>
    </row>
    <row r="1186" spans="1:26" x14ac:dyDescent="0.2">
      <c r="A1186" s="1">
        <v>1969.02</v>
      </c>
      <c r="B1186" s="58">
        <v>101.5</v>
      </c>
      <c r="C1186" s="4">
        <v>3.09</v>
      </c>
      <c r="D1186" s="11">
        <v>5.8</v>
      </c>
      <c r="E1186" s="11">
        <v>35.799999999999997</v>
      </c>
      <c r="F1186" s="4">
        <f t="shared" si="257"/>
        <v>1969.1249999999109</v>
      </c>
      <c r="G1186" s="21">
        <v>6.19</v>
      </c>
      <c r="H1186" s="4">
        <f t="shared" si="253"/>
        <v>895.04004189944158</v>
      </c>
      <c r="I1186" s="4">
        <f t="shared" si="254"/>
        <v>27.248017039106156</v>
      </c>
      <c r="J1186" s="30">
        <f t="shared" si="258"/>
        <v>127917.2451606862</v>
      </c>
      <c r="K1186" s="4">
        <f t="shared" si="255"/>
        <v>51.145145251396663</v>
      </c>
      <c r="L1186" s="30">
        <f t="shared" si="256"/>
        <v>7309.5568663249269</v>
      </c>
      <c r="M1186" s="14">
        <f t="shared" si="247"/>
        <v>20.895729901987234</v>
      </c>
      <c r="N1186" s="6"/>
      <c r="O1186" s="7">
        <f t="shared" si="248"/>
        <v>24.016674426994648</v>
      </c>
      <c r="P1186" s="7"/>
      <c r="Q1186" s="43">
        <f t="shared" si="249"/>
        <v>7.5981495746427138E-3</v>
      </c>
      <c r="R1186" s="21">
        <f t="shared" si="259"/>
        <v>0.99706147684174262</v>
      </c>
      <c r="S1186" s="21">
        <f t="shared" si="260"/>
        <v>11.238784033821517</v>
      </c>
      <c r="T1186" s="36">
        <f t="shared" si="250"/>
        <v>-3.0255130155565468E-2</v>
      </c>
      <c r="U1186" s="36">
        <f t="shared" si="251"/>
        <v>-1.4040140079615737E-2</v>
      </c>
      <c r="V1186" s="36">
        <f t="shared" si="252"/>
        <v>-1.6214990075949731E-2</v>
      </c>
      <c r="Y1186" s="34"/>
      <c r="Z1186" s="34"/>
    </row>
    <row r="1187" spans="1:26" x14ac:dyDescent="0.2">
      <c r="A1187" s="1">
        <v>1969.03</v>
      </c>
      <c r="B1187" s="58">
        <v>99.3</v>
      </c>
      <c r="C1187" s="4">
        <v>3.1</v>
      </c>
      <c r="D1187" s="11">
        <v>5.82</v>
      </c>
      <c r="E1187" s="11">
        <v>36.1</v>
      </c>
      <c r="F1187" s="4">
        <f t="shared" si="257"/>
        <v>1969.2083333332441</v>
      </c>
      <c r="G1187" s="21">
        <v>6.3</v>
      </c>
      <c r="H1187" s="4">
        <f t="shared" si="253"/>
        <v>868.3633711911358</v>
      </c>
      <c r="I1187" s="4">
        <f t="shared" si="254"/>
        <v>27.109027700831032</v>
      </c>
      <c r="J1187" s="30">
        <f t="shared" si="258"/>
        <v>124427.53512652525</v>
      </c>
      <c r="K1187" s="4">
        <f t="shared" si="255"/>
        <v>50.895013296398901</v>
      </c>
      <c r="L1187" s="30">
        <f t="shared" si="256"/>
        <v>7292.7316660259521</v>
      </c>
      <c r="M1187" s="14">
        <f t="shared" si="247"/>
        <v>20.202287616481648</v>
      </c>
      <c r="N1187" s="6"/>
      <c r="O1187" s="7">
        <f t="shared" si="248"/>
        <v>23.221677104407608</v>
      </c>
      <c r="P1187" s="7"/>
      <c r="Q1187" s="43">
        <f t="shared" si="249"/>
        <v>8.9937395359405495E-3</v>
      </c>
      <c r="R1187" s="21">
        <f t="shared" si="259"/>
        <v>1.0148747842994055</v>
      </c>
      <c r="S1187" s="21">
        <f t="shared" si="260"/>
        <v>11.11263595896664</v>
      </c>
      <c r="T1187" s="36">
        <f t="shared" si="250"/>
        <v>-2.6294536014482506E-2</v>
      </c>
      <c r="U1187" s="36">
        <f t="shared" si="251"/>
        <v>-1.3303355333953992E-2</v>
      </c>
      <c r="V1187" s="36">
        <f t="shared" si="252"/>
        <v>-1.2991180680528513E-2</v>
      </c>
      <c r="Y1187" s="34"/>
      <c r="Z1187" s="34"/>
    </row>
    <row r="1188" spans="1:26" x14ac:dyDescent="0.2">
      <c r="A1188" s="1">
        <v>1969.04</v>
      </c>
      <c r="B1188" s="58">
        <v>101.3</v>
      </c>
      <c r="C1188" s="4">
        <v>3.11</v>
      </c>
      <c r="D1188" s="11">
        <v>5.82667</v>
      </c>
      <c r="E1188" s="11">
        <v>36.299999999999997</v>
      </c>
      <c r="F1188" s="4">
        <f t="shared" si="257"/>
        <v>1969.2916666665774</v>
      </c>
      <c r="G1188" s="21">
        <v>6.17</v>
      </c>
      <c r="H1188" s="4">
        <f t="shared" si="253"/>
        <v>880.97233333333361</v>
      </c>
      <c r="I1188" s="4">
        <f t="shared" si="254"/>
        <v>27.04663333333334</v>
      </c>
      <c r="J1188" s="30">
        <f t="shared" si="258"/>
        <v>126557.22833385394</v>
      </c>
      <c r="K1188" s="4">
        <f t="shared" si="255"/>
        <v>50.672606766666682</v>
      </c>
      <c r="L1188" s="30">
        <f t="shared" si="256"/>
        <v>7279.4393446793356</v>
      </c>
      <c r="M1188" s="14">
        <f t="shared" si="247"/>
        <v>20.428608081932154</v>
      </c>
      <c r="N1188" s="6"/>
      <c r="O1188" s="7">
        <f t="shared" si="248"/>
        <v>23.482621868082401</v>
      </c>
      <c r="P1188" s="7"/>
      <c r="Q1188" s="43">
        <f t="shared" si="249"/>
        <v>9.957099691437217E-3</v>
      </c>
      <c r="R1188" s="21">
        <f t="shared" si="259"/>
        <v>0.994110352163324</v>
      </c>
      <c r="S1188" s="21">
        <f t="shared" si="260"/>
        <v>11.215796644323211</v>
      </c>
      <c r="T1188" s="36">
        <f t="shared" si="250"/>
        <v>-2.6714214502781108E-2</v>
      </c>
      <c r="U1188" s="36">
        <f t="shared" si="251"/>
        <v>-1.497342443227645E-2</v>
      </c>
      <c r="V1188" s="36">
        <f t="shared" si="252"/>
        <v>-1.1740790070504659E-2</v>
      </c>
      <c r="Y1188" s="34"/>
      <c r="Z1188" s="34"/>
    </row>
    <row r="1189" spans="1:26" x14ac:dyDescent="0.2">
      <c r="A1189" s="1">
        <v>1969.05</v>
      </c>
      <c r="B1189" s="58">
        <v>104.6</v>
      </c>
      <c r="C1189" s="4">
        <v>3.12</v>
      </c>
      <c r="D1189" s="11">
        <v>5.8333300000000001</v>
      </c>
      <c r="E1189" s="11">
        <v>36.4</v>
      </c>
      <c r="F1189" s="4">
        <f t="shared" si="257"/>
        <v>1969.3749999999106</v>
      </c>
      <c r="G1189" s="21">
        <v>6.32</v>
      </c>
      <c r="H1189" s="4">
        <f t="shared" si="253"/>
        <v>907.17223626373652</v>
      </c>
      <c r="I1189" s="4">
        <f t="shared" si="254"/>
        <v>27.059057142857153</v>
      </c>
      <c r="J1189" s="30">
        <f t="shared" si="258"/>
        <v>130644.94319996409</v>
      </c>
      <c r="K1189" s="4">
        <f t="shared" si="255"/>
        <v>50.591156988186832</v>
      </c>
      <c r="L1189" s="30">
        <f t="shared" si="256"/>
        <v>7285.8036951878257</v>
      </c>
      <c r="M1189" s="14">
        <f t="shared" si="247"/>
        <v>20.972258271972091</v>
      </c>
      <c r="N1189" s="6"/>
      <c r="O1189" s="7">
        <f t="shared" si="248"/>
        <v>24.106259591810328</v>
      </c>
      <c r="P1189" s="7"/>
      <c r="Q1189" s="43">
        <f t="shared" si="249"/>
        <v>7.4695643878682841E-3</v>
      </c>
      <c r="R1189" s="21">
        <f t="shared" si="259"/>
        <v>0.98708467973815017</v>
      </c>
      <c r="S1189" s="21">
        <f t="shared" si="260"/>
        <v>11.119108399265317</v>
      </c>
      <c r="T1189" s="36">
        <f t="shared" si="250"/>
        <v>-3.287779118619516E-2</v>
      </c>
      <c r="U1189" s="36">
        <f t="shared" si="251"/>
        <v>-1.5061774733856059E-2</v>
      </c>
      <c r="V1189" s="36">
        <f t="shared" si="252"/>
        <v>-1.7816016452339101E-2</v>
      </c>
      <c r="Y1189" s="34"/>
      <c r="Z1189" s="34"/>
    </row>
    <row r="1190" spans="1:26" x14ac:dyDescent="0.2">
      <c r="A1190" s="1">
        <v>1969.06</v>
      </c>
      <c r="B1190" s="58">
        <v>99.14</v>
      </c>
      <c r="C1190" s="4">
        <v>3.13</v>
      </c>
      <c r="D1190" s="11">
        <v>5.84</v>
      </c>
      <c r="E1190" s="11">
        <v>36.6</v>
      </c>
      <c r="F1190" s="4">
        <f t="shared" si="257"/>
        <v>1969.4583333332439</v>
      </c>
      <c r="G1190" s="21">
        <v>6.57</v>
      </c>
      <c r="H1190" s="4">
        <f t="shared" si="253"/>
        <v>855.12042240437177</v>
      </c>
      <c r="I1190" s="4">
        <f t="shared" si="254"/>
        <v>26.997447267759568</v>
      </c>
      <c r="J1190" s="30">
        <f t="shared" si="258"/>
        <v>123472.78484389985</v>
      </c>
      <c r="K1190" s="4">
        <f t="shared" si="255"/>
        <v>50.372233879781433</v>
      </c>
      <c r="L1190" s="30">
        <f t="shared" si="256"/>
        <v>7273.3615441635575</v>
      </c>
      <c r="M1190" s="14">
        <f t="shared" si="247"/>
        <v>19.713341583757625</v>
      </c>
      <c r="N1190" s="6"/>
      <c r="O1190" s="7">
        <f t="shared" si="248"/>
        <v>22.660788139262017</v>
      </c>
      <c r="P1190" s="7"/>
      <c r="Q1190" s="43">
        <f t="shared" si="249"/>
        <v>8.2230104032739726E-3</v>
      </c>
      <c r="R1190" s="21">
        <f t="shared" si="259"/>
        <v>0.99463816126572757</v>
      </c>
      <c r="S1190" s="21">
        <f t="shared" si="260"/>
        <v>10.915526134938741</v>
      </c>
      <c r="T1190" s="36">
        <f t="shared" si="250"/>
        <v>-2.6155992087097846E-2</v>
      </c>
      <c r="U1190" s="36">
        <f t="shared" si="251"/>
        <v>-1.1415251035158724E-2</v>
      </c>
      <c r="V1190" s="36">
        <f t="shared" si="252"/>
        <v>-1.4740741051939121E-2</v>
      </c>
      <c r="Y1190" s="34"/>
      <c r="Z1190" s="34"/>
    </row>
    <row r="1191" spans="1:26" x14ac:dyDescent="0.2">
      <c r="A1191" s="1">
        <v>1969.07</v>
      </c>
      <c r="B1191" s="58">
        <v>94.71</v>
      </c>
      <c r="C1191" s="4">
        <v>3.1366700000000001</v>
      </c>
      <c r="D1191" s="11">
        <v>5.8566700000000003</v>
      </c>
      <c r="E1191" s="11">
        <v>36.799999999999997</v>
      </c>
      <c r="F1191" s="4">
        <f t="shared" si="257"/>
        <v>1969.5416666665772</v>
      </c>
      <c r="G1191" s="21">
        <v>6.72</v>
      </c>
      <c r="H1191" s="4">
        <f t="shared" si="253"/>
        <v>812.47024972826102</v>
      </c>
      <c r="I1191" s="4">
        <f t="shared" si="254"/>
        <v>26.907940642119573</v>
      </c>
      <c r="J1191" s="30">
        <f t="shared" si="258"/>
        <v>117638.20420097001</v>
      </c>
      <c r="K1191" s="4">
        <f t="shared" si="255"/>
        <v>50.241475424728279</v>
      </c>
      <c r="L1191" s="30">
        <f t="shared" si="256"/>
        <v>7274.5026016016809</v>
      </c>
      <c r="M1191" s="14">
        <f t="shared" si="247"/>
        <v>18.681708207192759</v>
      </c>
      <c r="N1191" s="6"/>
      <c r="O1191" s="7">
        <f t="shared" si="248"/>
        <v>21.47881578006707</v>
      </c>
      <c r="P1191" s="7"/>
      <c r="Q1191" s="43">
        <f t="shared" si="249"/>
        <v>9.7308502568546201E-3</v>
      </c>
      <c r="R1191" s="21">
        <f t="shared" si="259"/>
        <v>1.007770250943413</v>
      </c>
      <c r="S1191" s="21">
        <f t="shared" si="260"/>
        <v>10.797993415602901</v>
      </c>
      <c r="T1191" s="36">
        <f t="shared" si="250"/>
        <v>-2.1122186476369764E-2</v>
      </c>
      <c r="U1191" s="36">
        <f t="shared" si="251"/>
        <v>-1.0959231654178225E-2</v>
      </c>
      <c r="V1191" s="36">
        <f t="shared" si="252"/>
        <v>-1.0162954822191539E-2</v>
      </c>
      <c r="Y1191" s="34"/>
      <c r="Z1191" s="34"/>
    </row>
    <row r="1192" spans="1:26" x14ac:dyDescent="0.2">
      <c r="A1192" s="1">
        <v>1969.08</v>
      </c>
      <c r="B1192" s="58">
        <v>94.18</v>
      </c>
      <c r="C1192" s="4">
        <v>3.1433300000000002</v>
      </c>
      <c r="D1192" s="11">
        <v>5.8733300000000002</v>
      </c>
      <c r="E1192" s="11">
        <v>37</v>
      </c>
      <c r="F1192" s="4">
        <f t="shared" si="257"/>
        <v>1969.6249999999104</v>
      </c>
      <c r="G1192" s="21">
        <v>6.69</v>
      </c>
      <c r="H1192" s="4">
        <f t="shared" si="253"/>
        <v>803.55648702702729</v>
      </c>
      <c r="I1192" s="4">
        <f t="shared" si="254"/>
        <v>26.819316334324334</v>
      </c>
      <c r="J1192" s="30">
        <f t="shared" si="258"/>
        <v>116671.17266619008</v>
      </c>
      <c r="K1192" s="4">
        <f t="shared" si="255"/>
        <v>50.112045253243259</v>
      </c>
      <c r="L1192" s="30">
        <f t="shared" si="256"/>
        <v>7275.9428600075826</v>
      </c>
      <c r="M1192" s="14">
        <f t="shared" si="247"/>
        <v>18.429515590207743</v>
      </c>
      <c r="N1192" s="6"/>
      <c r="O1192" s="7">
        <f t="shared" si="248"/>
        <v>21.193349289269658</v>
      </c>
      <c r="P1192" s="7"/>
      <c r="Q1192" s="43">
        <f t="shared" si="249"/>
        <v>1.1318181972567835E-2</v>
      </c>
      <c r="R1192" s="21">
        <f t="shared" si="259"/>
        <v>0.97227236092193536</v>
      </c>
      <c r="S1192" s="21">
        <f t="shared" si="260"/>
        <v>10.823075471780822</v>
      </c>
      <c r="T1192" s="36">
        <f t="shared" si="250"/>
        <v>-1.6442330554510831E-2</v>
      </c>
      <c r="U1192" s="36">
        <f t="shared" si="251"/>
        <v>-1.1910586002217616E-2</v>
      </c>
      <c r="V1192" s="36">
        <f t="shared" si="252"/>
        <v>-4.5317445522932154E-3</v>
      </c>
      <c r="Y1192" s="34"/>
      <c r="Z1192" s="34"/>
    </row>
    <row r="1193" spans="1:26" x14ac:dyDescent="0.2">
      <c r="A1193" s="1">
        <v>1969.09</v>
      </c>
      <c r="B1193" s="58">
        <v>94.51</v>
      </c>
      <c r="C1193" s="4">
        <v>3.15</v>
      </c>
      <c r="D1193" s="11">
        <v>5.89</v>
      </c>
      <c r="E1193" s="11">
        <v>37.1</v>
      </c>
      <c r="F1193" s="4">
        <f t="shared" si="257"/>
        <v>1969.7083333332437</v>
      </c>
      <c r="G1193" s="21">
        <v>7.16</v>
      </c>
      <c r="H1193" s="4">
        <f t="shared" si="253"/>
        <v>804.19858194070105</v>
      </c>
      <c r="I1193" s="4">
        <f t="shared" si="254"/>
        <v>26.803783018867929</v>
      </c>
      <c r="J1193" s="30">
        <f t="shared" si="258"/>
        <v>117088.71190790257</v>
      </c>
      <c r="K1193" s="4">
        <f t="shared" si="255"/>
        <v>50.118819676549869</v>
      </c>
      <c r="L1193" s="30">
        <f t="shared" si="256"/>
        <v>7297.1380080155122</v>
      </c>
      <c r="M1193" s="14">
        <f t="shared" si="247"/>
        <v>18.398046344676967</v>
      </c>
      <c r="N1193" s="6"/>
      <c r="O1193" s="7">
        <f t="shared" si="248"/>
        <v>21.161648629370404</v>
      </c>
      <c r="P1193" s="7"/>
      <c r="Q1193" s="43">
        <f t="shared" si="249"/>
        <v>6.637296580913353E-3</v>
      </c>
      <c r="R1193" s="21">
        <f t="shared" si="259"/>
        <v>1.0102292959873826</v>
      </c>
      <c r="S1193" s="21">
        <f t="shared" si="260"/>
        <v>10.49461332159653</v>
      </c>
      <c r="T1193" s="36">
        <f t="shared" si="250"/>
        <v>-1.6346310010965315E-2</v>
      </c>
      <c r="U1193" s="36">
        <f t="shared" si="251"/>
        <v>-1.1106974916049062E-2</v>
      </c>
      <c r="V1193" s="36">
        <f t="shared" si="252"/>
        <v>-5.2393350949162532E-3</v>
      </c>
      <c r="Y1193" s="34"/>
      <c r="Z1193" s="34"/>
    </row>
    <row r="1194" spans="1:26" x14ac:dyDescent="0.2">
      <c r="A1194" s="1">
        <v>1969.1</v>
      </c>
      <c r="B1194" s="58">
        <v>95.52</v>
      </c>
      <c r="C1194" s="4">
        <v>3.15333</v>
      </c>
      <c r="D1194" s="11">
        <v>5.8533299999999997</v>
      </c>
      <c r="E1194" s="11">
        <v>37.299999999999997</v>
      </c>
      <c r="F1194" s="4">
        <f t="shared" si="257"/>
        <v>1969.7916666665769</v>
      </c>
      <c r="G1194" s="21">
        <v>7.1</v>
      </c>
      <c r="H1194" s="4">
        <f t="shared" si="253"/>
        <v>808.43467238605922</v>
      </c>
      <c r="I1194" s="4">
        <f t="shared" si="254"/>
        <v>26.688246497855236</v>
      </c>
      <c r="J1194" s="30">
        <f t="shared" si="258"/>
        <v>118029.28316880499</v>
      </c>
      <c r="K1194" s="4">
        <f t="shared" si="255"/>
        <v>49.539729071581782</v>
      </c>
      <c r="L1194" s="30">
        <f t="shared" si="256"/>
        <v>7232.6669184512275</v>
      </c>
      <c r="M1194" s="14">
        <f t="shared" si="247"/>
        <v>18.448662031815349</v>
      </c>
      <c r="N1194" s="6"/>
      <c r="O1194" s="7">
        <f t="shared" si="248"/>
        <v>21.223912918013674</v>
      </c>
      <c r="P1194" s="7"/>
      <c r="Q1194" s="43">
        <f t="shared" si="249"/>
        <v>7.2898151339660447E-3</v>
      </c>
      <c r="R1194" s="21">
        <f t="shared" si="259"/>
        <v>1.0030799074007841</v>
      </c>
      <c r="S1194" s="21">
        <f t="shared" si="260"/>
        <v>10.545118825780046</v>
      </c>
      <c r="T1194" s="36">
        <f t="shared" si="250"/>
        <v>-2.1259602671944489E-2</v>
      </c>
      <c r="U1194" s="36">
        <f t="shared" si="251"/>
        <v>-1.7668368369158527E-2</v>
      </c>
      <c r="V1194" s="36">
        <f t="shared" si="252"/>
        <v>-3.5912343027859617E-3</v>
      </c>
      <c r="Y1194" s="34"/>
      <c r="Z1194" s="34"/>
    </row>
    <row r="1195" spans="1:26" x14ac:dyDescent="0.2">
      <c r="A1195" s="1">
        <v>1969.11</v>
      </c>
      <c r="B1195" s="58">
        <v>96.21</v>
      </c>
      <c r="C1195" s="4">
        <v>3.1566700000000001</v>
      </c>
      <c r="D1195" s="11">
        <v>5.8166700000000002</v>
      </c>
      <c r="E1195" s="11">
        <v>37.5</v>
      </c>
      <c r="F1195" s="4">
        <f t="shared" si="257"/>
        <v>1969.8749999999102</v>
      </c>
      <c r="G1195" s="21">
        <v>7.14</v>
      </c>
      <c r="H1195" s="4">
        <f t="shared" si="253"/>
        <v>809.93169840000019</v>
      </c>
      <c r="I1195" s="4">
        <f t="shared" si="254"/>
        <v>26.57402655013334</v>
      </c>
      <c r="J1195" s="30">
        <f t="shared" si="258"/>
        <v>118571.15628606749</v>
      </c>
      <c r="K1195" s="4">
        <f t="shared" si="255"/>
        <v>48.966899616800013</v>
      </c>
      <c r="L1195" s="30">
        <f t="shared" si="256"/>
        <v>7168.5821394291679</v>
      </c>
      <c r="M1195" s="14">
        <f t="shared" si="247"/>
        <v>18.437760084691035</v>
      </c>
      <c r="N1195" s="6"/>
      <c r="O1195" s="7">
        <f t="shared" si="248"/>
        <v>21.215681439338873</v>
      </c>
      <c r="P1195" s="7"/>
      <c r="Q1195" s="43">
        <f t="shared" si="249"/>
        <v>7.4696523355253577E-3</v>
      </c>
      <c r="R1195" s="21">
        <f t="shared" si="259"/>
        <v>0.97057926051089938</v>
      </c>
      <c r="S1195" s="21">
        <f t="shared" si="260"/>
        <v>10.521182965612146</v>
      </c>
      <c r="T1195" s="36">
        <f t="shared" si="250"/>
        <v>-2.2925778303101385E-2</v>
      </c>
      <c r="U1195" s="36">
        <f t="shared" si="251"/>
        <v>-1.9618585245797182E-2</v>
      </c>
      <c r="V1195" s="36">
        <f t="shared" si="252"/>
        <v>-3.307193057304203E-3</v>
      </c>
      <c r="Y1195" s="34"/>
      <c r="Z1195" s="34"/>
    </row>
    <row r="1196" spans="1:26" x14ac:dyDescent="0.2">
      <c r="A1196" s="1">
        <v>1969.12</v>
      </c>
      <c r="B1196" s="58">
        <v>91.11</v>
      </c>
      <c r="C1196" s="4">
        <v>3.16</v>
      </c>
      <c r="D1196" s="11">
        <v>5.78</v>
      </c>
      <c r="E1196" s="11">
        <v>37.700000000000003</v>
      </c>
      <c r="F1196" s="4">
        <f t="shared" si="257"/>
        <v>1969.9583333332434</v>
      </c>
      <c r="G1196" s="21">
        <v>7.65</v>
      </c>
      <c r="H1196" s="4">
        <f t="shared" si="253"/>
        <v>762.92903952254653</v>
      </c>
      <c r="I1196" s="4">
        <f t="shared" si="254"/>
        <v>26.460934748010615</v>
      </c>
      <c r="J1196" s="30">
        <f t="shared" si="258"/>
        <v>112012.94775277727</v>
      </c>
      <c r="K1196" s="4">
        <f t="shared" si="255"/>
        <v>48.400064190981446</v>
      </c>
      <c r="L1196" s="30">
        <f t="shared" si="256"/>
        <v>7106.0787840089197</v>
      </c>
      <c r="M1196" s="14">
        <f t="shared" si="247"/>
        <v>17.326929913742678</v>
      </c>
      <c r="N1196" s="6"/>
      <c r="O1196" s="7">
        <f t="shared" si="248"/>
        <v>19.945144752472089</v>
      </c>
      <c r="P1196" s="7"/>
      <c r="Q1196" s="43">
        <f t="shared" si="249"/>
        <v>6.3919218866562433E-3</v>
      </c>
      <c r="R1196" s="21">
        <f t="shared" si="259"/>
        <v>0.99672430310805182</v>
      </c>
      <c r="S1196" s="21">
        <f t="shared" si="260"/>
        <v>10.157468815447984</v>
      </c>
      <c r="T1196" s="36">
        <f t="shared" si="250"/>
        <v>-1.413703598923477E-2</v>
      </c>
      <c r="U1196" s="36">
        <f t="shared" si="251"/>
        <v>-1.4771464629442566E-2</v>
      </c>
      <c r="V1196" s="36">
        <f t="shared" si="252"/>
        <v>6.3442864020779588E-4</v>
      </c>
      <c r="Y1196" s="34"/>
      <c r="Z1196" s="34"/>
    </row>
    <row r="1197" spans="1:26" x14ac:dyDescent="0.2">
      <c r="A1197" s="1">
        <v>1970.01</v>
      </c>
      <c r="B1197" s="58">
        <v>90.31</v>
      </c>
      <c r="C1197" s="4">
        <v>3.1633300000000002</v>
      </c>
      <c r="D1197" s="11">
        <v>5.73</v>
      </c>
      <c r="E1197" s="11">
        <v>37.799999999999997</v>
      </c>
      <c r="F1197" s="4">
        <f t="shared" si="257"/>
        <v>1970.0416666665767</v>
      </c>
      <c r="G1197" s="21">
        <v>7.79</v>
      </c>
      <c r="H1197" s="4">
        <f t="shared" si="253"/>
        <v>754.22946005291033</v>
      </c>
      <c r="I1197" s="4">
        <f t="shared" si="254"/>
        <v>26.418742972751335</v>
      </c>
      <c r="J1197" s="30">
        <f t="shared" si="258"/>
        <v>111058.91131792447</v>
      </c>
      <c r="K1197" s="4">
        <f t="shared" si="255"/>
        <v>47.854443650793669</v>
      </c>
      <c r="L1197" s="30">
        <f t="shared" si="256"/>
        <v>7046.4794801429216</v>
      </c>
      <c r="M1197" s="14">
        <f t="shared" si="247"/>
        <v>17.0905413951402</v>
      </c>
      <c r="N1197" s="6"/>
      <c r="O1197" s="7">
        <f t="shared" si="248"/>
        <v>19.681596538879777</v>
      </c>
      <c r="P1197" s="7"/>
      <c r="Q1197" s="43">
        <f t="shared" si="249"/>
        <v>6.4112433742652339E-3</v>
      </c>
      <c r="R1197" s="21">
        <f t="shared" si="259"/>
        <v>1.0453262030836263</v>
      </c>
      <c r="S1197" s="21">
        <f t="shared" si="260"/>
        <v>10.097412439047684</v>
      </c>
      <c r="T1197" s="36">
        <f t="shared" si="250"/>
        <v>-1.1477621398428561E-2</v>
      </c>
      <c r="U1197" s="36">
        <f t="shared" si="251"/>
        <v>-1.7199657072738628E-2</v>
      </c>
      <c r="V1197" s="36">
        <f t="shared" si="252"/>
        <v>5.7220356743100664E-3</v>
      </c>
      <c r="Y1197" s="34"/>
      <c r="Z1197" s="34"/>
    </row>
    <row r="1198" spans="1:26" x14ac:dyDescent="0.2">
      <c r="A1198" s="1">
        <v>1970.02</v>
      </c>
      <c r="B1198" s="58">
        <v>87.16</v>
      </c>
      <c r="C1198" s="4">
        <v>3.1666699999999999</v>
      </c>
      <c r="D1198" s="11">
        <v>5.68</v>
      </c>
      <c r="E1198" s="11">
        <v>38</v>
      </c>
      <c r="F1198" s="4">
        <f t="shared" si="257"/>
        <v>1970.12499999991</v>
      </c>
      <c r="G1198" s="21">
        <v>7.24</v>
      </c>
      <c r="H1198" s="4">
        <f t="shared" si="253"/>
        <v>724.09087473684224</v>
      </c>
      <c r="I1198" s="4">
        <f t="shared" si="254"/>
        <v>26.307444358684215</v>
      </c>
      <c r="J1198" s="30">
        <f t="shared" si="258"/>
        <v>106943.86990491583</v>
      </c>
      <c r="K1198" s="4">
        <f t="shared" si="255"/>
        <v>47.187197894736848</v>
      </c>
      <c r="L1198" s="30">
        <f t="shared" si="256"/>
        <v>6969.2655009169557</v>
      </c>
      <c r="M1198" s="14">
        <f t="shared" si="247"/>
        <v>16.372586787159843</v>
      </c>
      <c r="N1198" s="6"/>
      <c r="O1198" s="7">
        <f t="shared" si="248"/>
        <v>18.865300867228132</v>
      </c>
      <c r="P1198" s="7"/>
      <c r="Q1198" s="43">
        <f t="shared" si="249"/>
        <v>1.4668881693786009E-2</v>
      </c>
      <c r="R1198" s="21">
        <f t="shared" si="259"/>
        <v>1.0181267352323757</v>
      </c>
      <c r="S1198" s="21">
        <f t="shared" si="260"/>
        <v>10.499536701637624</v>
      </c>
      <c r="T1198" s="36">
        <f t="shared" si="250"/>
        <v>-4.8549116449231322E-3</v>
      </c>
      <c r="U1198" s="36">
        <f t="shared" si="251"/>
        <v>-3.079532454964351E-2</v>
      </c>
      <c r="V1198" s="36">
        <f t="shared" si="252"/>
        <v>2.5940412904720378E-2</v>
      </c>
      <c r="Y1198" s="34"/>
      <c r="Z1198" s="34"/>
    </row>
    <row r="1199" spans="1:26" x14ac:dyDescent="0.2">
      <c r="A1199" s="1">
        <v>1970.03</v>
      </c>
      <c r="B1199" s="58">
        <v>88.65</v>
      </c>
      <c r="C1199" s="4">
        <v>3.17</v>
      </c>
      <c r="D1199" s="11">
        <v>5.63</v>
      </c>
      <c r="E1199" s="11">
        <v>38.200000000000003</v>
      </c>
      <c r="F1199" s="4">
        <f t="shared" si="257"/>
        <v>1970.2083333332432</v>
      </c>
      <c r="G1199" s="21">
        <v>7.07</v>
      </c>
      <c r="H1199" s="4">
        <f t="shared" si="253"/>
        <v>732.61334685863892</v>
      </c>
      <c r="I1199" s="4">
        <f t="shared" si="254"/>
        <v>26.197228534031417</v>
      </c>
      <c r="J1199" s="30">
        <f t="shared" si="258"/>
        <v>108525.01891050467</v>
      </c>
      <c r="K1199" s="4">
        <f t="shared" si="255"/>
        <v>46.526939005235612</v>
      </c>
      <c r="L1199" s="30">
        <f t="shared" si="256"/>
        <v>6892.2262432728849</v>
      </c>
      <c r="M1199" s="14">
        <f t="shared" si="247"/>
        <v>16.531690813943612</v>
      </c>
      <c r="N1199" s="6"/>
      <c r="O1199" s="7">
        <f t="shared" si="248"/>
        <v>19.058795732982503</v>
      </c>
      <c r="P1199" s="7"/>
      <c r="Q1199" s="43">
        <f t="shared" si="249"/>
        <v>1.6319779332802604E-2</v>
      </c>
      <c r="R1199" s="21">
        <f t="shared" si="259"/>
        <v>0.9834450156947917</v>
      </c>
      <c r="S1199" s="21">
        <f t="shared" si="260"/>
        <v>10.633891175200292</v>
      </c>
      <c r="T1199" s="36">
        <f t="shared" si="250"/>
        <v>-1.6882974241758664E-2</v>
      </c>
      <c r="U1199" s="36">
        <f t="shared" si="251"/>
        <v>-3.4335322596736328E-2</v>
      </c>
      <c r="V1199" s="36">
        <f t="shared" si="252"/>
        <v>1.7452348354977665E-2</v>
      </c>
      <c r="Y1199" s="34"/>
      <c r="Z1199" s="34"/>
    </row>
    <row r="1200" spans="1:26" x14ac:dyDescent="0.2">
      <c r="A1200" s="1">
        <v>1970.04</v>
      </c>
      <c r="B1200" s="58">
        <v>85.95</v>
      </c>
      <c r="C1200" s="4">
        <v>3.17333</v>
      </c>
      <c r="D1200" s="11">
        <v>5.5933299999999999</v>
      </c>
      <c r="E1200" s="11">
        <v>38.5</v>
      </c>
      <c r="F1200" s="4">
        <f t="shared" si="257"/>
        <v>1970.2916666665765</v>
      </c>
      <c r="G1200" s="21">
        <v>7.39</v>
      </c>
      <c r="H1200" s="4">
        <f t="shared" si="253"/>
        <v>704.76544285714306</v>
      </c>
      <c r="I1200" s="4">
        <f t="shared" si="254"/>
        <v>26.02039933428572</v>
      </c>
      <c r="J1200" s="30">
        <f t="shared" si="258"/>
        <v>104721.00374637246</v>
      </c>
      <c r="K1200" s="4">
        <f t="shared" si="255"/>
        <v>45.8637079057143</v>
      </c>
      <c r="L1200" s="30">
        <f t="shared" si="256"/>
        <v>6814.8822790540726</v>
      </c>
      <c r="M1200" s="14">
        <f t="shared" si="247"/>
        <v>15.873067819354054</v>
      </c>
      <c r="N1200" s="6"/>
      <c r="O1200" s="7">
        <f t="shared" si="248"/>
        <v>18.311411111344018</v>
      </c>
      <c r="P1200" s="7"/>
      <c r="Q1200" s="43">
        <f t="shared" si="249"/>
        <v>1.6084252196537197E-2</v>
      </c>
      <c r="R1200" s="21">
        <f t="shared" si="259"/>
        <v>0.97049894880882093</v>
      </c>
      <c r="S1200" s="21">
        <f t="shared" si="260"/>
        <v>10.37635755467578</v>
      </c>
      <c r="T1200" s="36">
        <f t="shared" si="250"/>
        <v>-1.5618191268961579E-2</v>
      </c>
      <c r="U1200" s="36">
        <f t="shared" si="251"/>
        <v>-2.5013508994320088E-2</v>
      </c>
      <c r="V1200" s="36">
        <f t="shared" si="252"/>
        <v>9.3953177253585096E-3</v>
      </c>
      <c r="Y1200" s="34"/>
      <c r="Z1200" s="34"/>
    </row>
    <row r="1201" spans="1:26" x14ac:dyDescent="0.2">
      <c r="A1201" s="1">
        <v>1970.05</v>
      </c>
      <c r="B1201" s="58">
        <v>76.06</v>
      </c>
      <c r="C1201" s="4">
        <v>3.1766700000000001</v>
      </c>
      <c r="D1201" s="11">
        <v>5.5566700000000004</v>
      </c>
      <c r="E1201" s="11">
        <v>38.6</v>
      </c>
      <c r="F1201" s="4">
        <f t="shared" si="257"/>
        <v>1970.3749999999097</v>
      </c>
      <c r="G1201" s="21">
        <v>7.91</v>
      </c>
      <c r="H1201" s="4">
        <f t="shared" si="253"/>
        <v>622.05454248704677</v>
      </c>
      <c r="I1201" s="4">
        <f t="shared" si="254"/>
        <v>25.980305068134722</v>
      </c>
      <c r="J1201" s="30">
        <f t="shared" si="258"/>
        <v>92752.702863225859</v>
      </c>
      <c r="K1201" s="4">
        <f t="shared" si="255"/>
        <v>45.445067244300532</v>
      </c>
      <c r="L1201" s="30">
        <f t="shared" si="256"/>
        <v>6776.1788248619678</v>
      </c>
      <c r="M1201" s="14">
        <f t="shared" si="247"/>
        <v>13.983836060789187</v>
      </c>
      <c r="N1201" s="6"/>
      <c r="O1201" s="7">
        <f t="shared" si="248"/>
        <v>16.149570146153554</v>
      </c>
      <c r="P1201" s="7"/>
      <c r="Q1201" s="43">
        <f t="shared" si="249"/>
        <v>1.966203214030364E-2</v>
      </c>
      <c r="R1201" s="21">
        <f t="shared" si="259"/>
        <v>1.0114065562340058</v>
      </c>
      <c r="S1201" s="21">
        <f t="shared" si="260"/>
        <v>10.044155383994211</v>
      </c>
      <c r="T1201" s="36">
        <f t="shared" si="250"/>
        <v>3.2911346716124612E-4</v>
      </c>
      <c r="U1201" s="36">
        <f t="shared" si="251"/>
        <v>-1.4347637263584123E-2</v>
      </c>
      <c r="V1201" s="36">
        <f t="shared" si="252"/>
        <v>1.4676750730745369E-2</v>
      </c>
      <c r="Y1201" s="34"/>
      <c r="Z1201" s="34"/>
    </row>
    <row r="1202" spans="1:26" x14ac:dyDescent="0.2">
      <c r="A1202" s="1">
        <v>1970.06</v>
      </c>
      <c r="B1202" s="58">
        <v>75.59</v>
      </c>
      <c r="C1202" s="4">
        <v>3.18</v>
      </c>
      <c r="D1202" s="11">
        <v>5.52</v>
      </c>
      <c r="E1202" s="11">
        <v>38.799999999999997</v>
      </c>
      <c r="F1202" s="4">
        <f t="shared" si="257"/>
        <v>1970.458333333243</v>
      </c>
      <c r="G1202" s="21">
        <v>7.84</v>
      </c>
      <c r="H1202" s="4">
        <f t="shared" si="253"/>
        <v>615.02400798969097</v>
      </c>
      <c r="I1202" s="4">
        <f t="shared" si="254"/>
        <v>25.873479896907224</v>
      </c>
      <c r="J1202" s="30">
        <f t="shared" si="258"/>
        <v>92025.893909594539</v>
      </c>
      <c r="K1202" s="4">
        <f t="shared" si="255"/>
        <v>44.9124556701031</v>
      </c>
      <c r="L1202" s="30">
        <f t="shared" si="256"/>
        <v>6720.2399044974427</v>
      </c>
      <c r="M1202" s="14">
        <f t="shared" si="247"/>
        <v>13.799691797725176</v>
      </c>
      <c r="N1202" s="6"/>
      <c r="O1202" s="7">
        <f t="shared" si="248"/>
        <v>15.955062559858007</v>
      </c>
      <c r="P1202" s="7"/>
      <c r="Q1202" s="43">
        <f t="shared" si="249"/>
        <v>2.1499547604048097E-2</v>
      </c>
      <c r="R1202" s="21">
        <f t="shared" si="259"/>
        <v>1.0331072842441178</v>
      </c>
      <c r="S1202" s="21">
        <f t="shared" si="260"/>
        <v>10.106360047373879</v>
      </c>
      <c r="T1202" s="36">
        <f t="shared" si="250"/>
        <v>6.6845801773451896E-3</v>
      </c>
      <c r="U1202" s="36">
        <f t="shared" si="251"/>
        <v>-1.2755533215716874E-2</v>
      </c>
      <c r="V1202" s="36">
        <f t="shared" si="252"/>
        <v>1.9440113393062064E-2</v>
      </c>
      <c r="Y1202" s="34"/>
      <c r="Z1202" s="34"/>
    </row>
    <row r="1203" spans="1:26" x14ac:dyDescent="0.2">
      <c r="A1203" s="1">
        <v>1970.07</v>
      </c>
      <c r="B1203" s="58">
        <v>75.72</v>
      </c>
      <c r="C1203" s="4">
        <v>3.1833300000000002</v>
      </c>
      <c r="D1203" s="11">
        <v>5.4666699999999997</v>
      </c>
      <c r="E1203" s="11">
        <v>39</v>
      </c>
      <c r="F1203" s="4">
        <f t="shared" si="257"/>
        <v>1970.5416666665762</v>
      </c>
      <c r="G1203" s="21">
        <v>7.46</v>
      </c>
      <c r="H1203" s="4">
        <f t="shared" si="253"/>
        <v>612.92233538461551</v>
      </c>
      <c r="I1203" s="4">
        <f t="shared" si="254"/>
        <v>25.767750368461545</v>
      </c>
      <c r="J1203" s="30">
        <f t="shared" si="258"/>
        <v>92032.723000653539</v>
      </c>
      <c r="K1203" s="4">
        <f t="shared" si="255"/>
        <v>44.250450913589752</v>
      </c>
      <c r="L1203" s="30">
        <f t="shared" si="256"/>
        <v>6644.3809541202154</v>
      </c>
      <c r="M1203" s="14">
        <f t="shared" si="247"/>
        <v>13.726499744359762</v>
      </c>
      <c r="N1203" s="6"/>
      <c r="O1203" s="7">
        <f t="shared" si="248"/>
        <v>15.888935332500374</v>
      </c>
      <c r="P1203" s="7"/>
      <c r="Q1203" s="43">
        <f t="shared" si="249"/>
        <v>2.6214326254140635E-2</v>
      </c>
      <c r="R1203" s="21">
        <f t="shared" si="259"/>
        <v>1.0013364030516227</v>
      </c>
      <c r="S1203" s="21">
        <f t="shared" si="260"/>
        <v>10.387410827355499</v>
      </c>
      <c r="T1203" s="36">
        <f t="shared" si="250"/>
        <v>1.1574313955990734E-2</v>
      </c>
      <c r="U1203" s="36">
        <f t="shared" si="251"/>
        <v>-1.7551010788146693E-2</v>
      </c>
      <c r="V1203" s="36">
        <f t="shared" si="252"/>
        <v>2.9125324744137426E-2</v>
      </c>
      <c r="Y1203" s="34"/>
      <c r="Z1203" s="34"/>
    </row>
    <row r="1204" spans="1:26" x14ac:dyDescent="0.2">
      <c r="A1204" s="1">
        <v>1970.08</v>
      </c>
      <c r="B1204" s="58">
        <v>77.92</v>
      </c>
      <c r="C1204" s="4">
        <v>3.1866699999999999</v>
      </c>
      <c r="D1204" s="11">
        <v>5.4133300000000002</v>
      </c>
      <c r="E1204" s="11">
        <v>39</v>
      </c>
      <c r="F1204" s="4">
        <f t="shared" si="257"/>
        <v>1970.6249999999095</v>
      </c>
      <c r="G1204" s="21">
        <v>7.53</v>
      </c>
      <c r="H1204" s="4">
        <f t="shared" si="253"/>
        <v>630.73043282051299</v>
      </c>
      <c r="I1204" s="4">
        <f t="shared" si="254"/>
        <v>25.794786298205132</v>
      </c>
      <c r="J1204" s="30">
        <f t="shared" si="258"/>
        <v>95029.445360027719</v>
      </c>
      <c r="K1204" s="4">
        <f t="shared" si="255"/>
        <v>43.818685496666681</v>
      </c>
      <c r="L1204" s="30">
        <f t="shared" si="256"/>
        <v>6601.9731449024503</v>
      </c>
      <c r="M1204" s="14">
        <f t="shared" si="247"/>
        <v>14.10045651681544</v>
      </c>
      <c r="N1204" s="6"/>
      <c r="O1204" s="7">
        <f t="shared" si="248"/>
        <v>16.339508329168634</v>
      </c>
      <c r="P1204" s="7"/>
      <c r="Q1204" s="43">
        <f t="shared" si="249"/>
        <v>2.3582231493170902E-2</v>
      </c>
      <c r="R1204" s="21">
        <f t="shared" si="259"/>
        <v>1.0160954098001953</v>
      </c>
      <c r="S1204" s="21">
        <f t="shared" si="260"/>
        <v>10.401292594883635</v>
      </c>
      <c r="T1204" s="36">
        <f t="shared" si="250"/>
        <v>1.1089305510932679E-2</v>
      </c>
      <c r="U1204" s="36">
        <f t="shared" si="251"/>
        <v>-2.2639234506384609E-2</v>
      </c>
      <c r="V1204" s="36">
        <f t="shared" si="252"/>
        <v>3.3728540017317288E-2</v>
      </c>
      <c r="Y1204" s="34"/>
      <c r="Z1204" s="34"/>
    </row>
    <row r="1205" spans="1:26" x14ac:dyDescent="0.2">
      <c r="A1205" s="1">
        <v>1970.09</v>
      </c>
      <c r="B1205" s="58">
        <v>82.58</v>
      </c>
      <c r="C1205" s="4">
        <v>3.19</v>
      </c>
      <c r="D1205" s="11">
        <v>5.36</v>
      </c>
      <c r="E1205" s="11">
        <v>39.200000000000003</v>
      </c>
      <c r="F1205" s="4">
        <f t="shared" si="257"/>
        <v>1970.7083333332428</v>
      </c>
      <c r="G1205" s="21">
        <v>7.39</v>
      </c>
      <c r="H1205" s="4">
        <f t="shared" si="253"/>
        <v>665.04075561224499</v>
      </c>
      <c r="I1205" s="4">
        <f t="shared" si="254"/>
        <v>25.689997704081637</v>
      </c>
      <c r="J1205" s="30">
        <f t="shared" si="258"/>
        <v>100521.38446882417</v>
      </c>
      <c r="K1205" s="4">
        <f t="shared" si="255"/>
        <v>43.16563877551021</v>
      </c>
      <c r="L1205" s="30">
        <f t="shared" si="256"/>
        <v>6524.5170834693336</v>
      </c>
      <c r="M1205" s="14">
        <f t="shared" si="247"/>
        <v>14.842661145242214</v>
      </c>
      <c r="N1205" s="6"/>
      <c r="O1205" s="7">
        <f t="shared" si="248"/>
        <v>17.215125541252277</v>
      </c>
      <c r="P1205" s="7"/>
      <c r="Q1205" s="43">
        <f t="shared" si="249"/>
        <v>2.1961852727596348E-2</v>
      </c>
      <c r="R1205" s="21">
        <f t="shared" si="259"/>
        <v>1.0103781482444136</v>
      </c>
      <c r="S1205" s="21">
        <f t="shared" si="260"/>
        <v>10.514783693988544</v>
      </c>
      <c r="T1205" s="36">
        <f t="shared" si="250"/>
        <v>7.3995040543766155E-3</v>
      </c>
      <c r="U1205" s="36">
        <f t="shared" si="251"/>
        <v>-2.5982514542431612E-2</v>
      </c>
      <c r="V1205" s="36">
        <f t="shared" si="252"/>
        <v>3.3382018596808227E-2</v>
      </c>
      <c r="Y1205" s="34"/>
      <c r="Z1205" s="34"/>
    </row>
    <row r="1206" spans="1:26" x14ac:dyDescent="0.2">
      <c r="A1206" s="1">
        <v>1970.1</v>
      </c>
      <c r="B1206" s="58">
        <v>84.37</v>
      </c>
      <c r="C1206" s="4">
        <v>3.17333</v>
      </c>
      <c r="D1206" s="11">
        <v>5.2833300000000003</v>
      </c>
      <c r="E1206" s="11">
        <v>39.4</v>
      </c>
      <c r="F1206" s="4">
        <f t="shared" si="257"/>
        <v>1970.791666666576</v>
      </c>
      <c r="G1206" s="21">
        <v>7.33</v>
      </c>
      <c r="H1206" s="4">
        <f t="shared" si="253"/>
        <v>676.0071302030459</v>
      </c>
      <c r="I1206" s="4">
        <f t="shared" si="254"/>
        <v>25.426024730203054</v>
      </c>
      <c r="J1206" s="30">
        <f t="shared" si="258"/>
        <v>102499.22328946157</v>
      </c>
      <c r="K1206" s="4">
        <f t="shared" si="255"/>
        <v>42.332212293654841</v>
      </c>
      <c r="L1206" s="30">
        <f t="shared" si="256"/>
        <v>6418.5992815208147</v>
      </c>
      <c r="M1206" s="14">
        <f t="shared" si="247"/>
        <v>15.064185404089628</v>
      </c>
      <c r="N1206" s="6"/>
      <c r="O1206" s="7">
        <f t="shared" si="248"/>
        <v>17.486678518763018</v>
      </c>
      <c r="P1206" s="7"/>
      <c r="Q1206" s="43">
        <f t="shared" si="249"/>
        <v>2.1401934611650103E-2</v>
      </c>
      <c r="R1206" s="21">
        <f t="shared" si="259"/>
        <v>1.0413211919527887</v>
      </c>
      <c r="S1206" s="21">
        <f t="shared" si="260"/>
        <v>10.569979212552536</v>
      </c>
      <c r="T1206" s="36">
        <f t="shared" si="250"/>
        <v>7.7786185512358497E-3</v>
      </c>
      <c r="U1206" s="36">
        <f t="shared" si="251"/>
        <v>-2.7846164942143425E-2</v>
      </c>
      <c r="V1206" s="36">
        <f t="shared" si="252"/>
        <v>3.5624783493379275E-2</v>
      </c>
      <c r="Y1206" s="34"/>
      <c r="Z1206" s="34"/>
    </row>
    <row r="1207" spans="1:26" x14ac:dyDescent="0.2">
      <c r="A1207" s="1">
        <v>1970.11</v>
      </c>
      <c r="B1207" s="58">
        <v>84.28</v>
      </c>
      <c r="C1207" s="4">
        <v>3.1566700000000001</v>
      </c>
      <c r="D1207" s="11">
        <v>5.2066699999999999</v>
      </c>
      <c r="E1207" s="11">
        <v>39.6</v>
      </c>
      <c r="F1207" s="4">
        <f t="shared" si="257"/>
        <v>1970.8749999999093</v>
      </c>
      <c r="G1207" s="21">
        <v>6.84</v>
      </c>
      <c r="H1207" s="4">
        <f t="shared" si="253"/>
        <v>671.87547777777786</v>
      </c>
      <c r="I1207" s="4">
        <f t="shared" si="254"/>
        <v>25.164797869444449</v>
      </c>
      <c r="J1207" s="30">
        <f t="shared" si="258"/>
        <v>102190.73027385068</v>
      </c>
      <c r="K1207" s="4">
        <f t="shared" si="255"/>
        <v>41.507283980555563</v>
      </c>
      <c r="L1207" s="30">
        <f t="shared" si="256"/>
        <v>6313.1633791522318</v>
      </c>
      <c r="M1207" s="14">
        <f t="shared" si="247"/>
        <v>14.950761908791725</v>
      </c>
      <c r="N1207" s="6"/>
      <c r="O1207" s="7">
        <f t="shared" si="248"/>
        <v>17.369848985307819</v>
      </c>
      <c r="P1207" s="7"/>
      <c r="Q1207" s="43">
        <f t="shared" si="249"/>
        <v>2.7326345228659857E-2</v>
      </c>
      <c r="R1207" s="21">
        <f t="shared" si="259"/>
        <v>1.0386907764634588</v>
      </c>
      <c r="S1207" s="21">
        <f t="shared" si="260"/>
        <v>10.951153739639832</v>
      </c>
      <c r="T1207" s="36">
        <f t="shared" si="250"/>
        <v>1.1810279795561707E-2</v>
      </c>
      <c r="U1207" s="36">
        <f t="shared" si="251"/>
        <v>-3.6280350482559065E-2</v>
      </c>
      <c r="V1207" s="36">
        <f t="shared" si="252"/>
        <v>4.8090630278120772E-2</v>
      </c>
      <c r="Y1207" s="34"/>
      <c r="Z1207" s="34"/>
    </row>
    <row r="1208" spans="1:26" x14ac:dyDescent="0.2">
      <c r="A1208" s="1">
        <v>1970.12</v>
      </c>
      <c r="B1208" s="58">
        <v>90.05</v>
      </c>
      <c r="C1208" s="4">
        <v>3.14</v>
      </c>
      <c r="D1208" s="11">
        <v>5.13</v>
      </c>
      <c r="E1208" s="11">
        <v>39.799999999999997</v>
      </c>
      <c r="F1208" s="4">
        <f t="shared" si="257"/>
        <v>1970.9583333332425</v>
      </c>
      <c r="G1208" s="21">
        <v>6.39</v>
      </c>
      <c r="H1208" s="4">
        <f t="shared" si="253"/>
        <v>714.26619221105545</v>
      </c>
      <c r="I1208" s="4">
        <f t="shared" si="254"/>
        <v>24.906117085427145</v>
      </c>
      <c r="J1208" s="30">
        <f t="shared" si="258"/>
        <v>108953.9417212557</v>
      </c>
      <c r="K1208" s="4">
        <f t="shared" si="255"/>
        <v>40.690567085427148</v>
      </c>
      <c r="L1208" s="30">
        <f t="shared" si="256"/>
        <v>6206.9263856750895</v>
      </c>
      <c r="M1208" s="14">
        <f t="shared" si="247"/>
        <v>15.873840687205739</v>
      </c>
      <c r="N1208" s="6"/>
      <c r="O1208" s="7">
        <f t="shared" si="248"/>
        <v>18.454515548006185</v>
      </c>
      <c r="P1208" s="7"/>
      <c r="Q1208" s="43">
        <f t="shared" si="249"/>
        <v>2.8455287421124562E-2</v>
      </c>
      <c r="R1208" s="21">
        <f t="shared" si="259"/>
        <v>1.0163958032214011</v>
      </c>
      <c r="S1208" s="21">
        <f t="shared" si="260"/>
        <v>11.317702268529887</v>
      </c>
      <c r="T1208" s="36">
        <f t="shared" si="250"/>
        <v>3.155575152984369E-3</v>
      </c>
      <c r="U1208" s="36">
        <f t="shared" si="251"/>
        <v>-4.0187095108721205E-2</v>
      </c>
      <c r="V1208" s="36">
        <f t="shared" si="252"/>
        <v>4.3342670261705574E-2</v>
      </c>
      <c r="Y1208" s="34"/>
      <c r="Z1208" s="34"/>
    </row>
    <row r="1209" spans="1:26" x14ac:dyDescent="0.2">
      <c r="A1209" s="1">
        <v>1971.01</v>
      </c>
      <c r="B1209" s="58">
        <v>93.49</v>
      </c>
      <c r="C1209" s="4">
        <v>3.13</v>
      </c>
      <c r="D1209" s="11">
        <v>5.16</v>
      </c>
      <c r="E1209" s="11">
        <v>39.799999999999997</v>
      </c>
      <c r="F1209" s="4">
        <f t="shared" si="257"/>
        <v>1971.0416666665758</v>
      </c>
      <c r="G1209" s="21">
        <v>6.24</v>
      </c>
      <c r="H1209" s="4">
        <f t="shared" si="253"/>
        <v>741.55187462311574</v>
      </c>
      <c r="I1209" s="4">
        <f t="shared" si="254"/>
        <v>24.826798241206038</v>
      </c>
      <c r="J1209" s="30">
        <f t="shared" si="258"/>
        <v>113431.68052547649</v>
      </c>
      <c r="K1209" s="4">
        <f t="shared" si="255"/>
        <v>40.928523618090466</v>
      </c>
      <c r="L1209" s="30">
        <f t="shared" si="256"/>
        <v>6260.6425447797501</v>
      </c>
      <c r="M1209" s="14">
        <f t="shared" si="247"/>
        <v>16.461793943491937</v>
      </c>
      <c r="N1209" s="6"/>
      <c r="O1209" s="7">
        <f t="shared" si="248"/>
        <v>19.149002748259782</v>
      </c>
      <c r="P1209" s="7"/>
      <c r="Q1209" s="43">
        <f t="shared" si="249"/>
        <v>2.770528170498273E-2</v>
      </c>
      <c r="R1209" s="21">
        <f t="shared" si="259"/>
        <v>1.0148506806126156</v>
      </c>
      <c r="S1209" s="21">
        <f t="shared" si="260"/>
        <v>11.503265087843108</v>
      </c>
      <c r="T1209" s="36">
        <f t="shared" si="250"/>
        <v>-1.6709123430016515E-3</v>
      </c>
      <c r="U1209" s="36">
        <f t="shared" si="251"/>
        <v>-4.0063139342521037E-2</v>
      </c>
      <c r="V1209" s="36">
        <f t="shared" si="252"/>
        <v>3.8392226999519385E-2</v>
      </c>
      <c r="Y1209" s="34"/>
      <c r="Z1209" s="34"/>
    </row>
    <row r="1210" spans="1:26" x14ac:dyDescent="0.2">
      <c r="A1210" s="1">
        <v>1971.02</v>
      </c>
      <c r="B1210" s="58">
        <v>97.11</v>
      </c>
      <c r="C1210" s="4">
        <v>3.12</v>
      </c>
      <c r="D1210" s="11">
        <v>5.19</v>
      </c>
      <c r="E1210" s="11">
        <v>39.9</v>
      </c>
      <c r="F1210" s="4">
        <f t="shared" si="257"/>
        <v>1971.1249999999091</v>
      </c>
      <c r="G1210" s="21">
        <v>6.11</v>
      </c>
      <c r="H1210" s="4">
        <f t="shared" si="253"/>
        <v>768.3348067669175</v>
      </c>
      <c r="I1210" s="4">
        <f t="shared" si="254"/>
        <v>24.685455639097754</v>
      </c>
      <c r="J1210" s="30">
        <f t="shared" si="258"/>
        <v>117843.20700244371</v>
      </c>
      <c r="K1210" s="4">
        <f t="shared" si="255"/>
        <v>41.063306015037611</v>
      </c>
      <c r="L1210" s="30">
        <f t="shared" si="256"/>
        <v>6298.076864820131</v>
      </c>
      <c r="M1210" s="14">
        <f t="shared" si="247"/>
        <v>17.034534781502124</v>
      </c>
      <c r="N1210" s="6"/>
      <c r="O1210" s="7">
        <f t="shared" si="248"/>
        <v>19.824574232687638</v>
      </c>
      <c r="P1210" s="7"/>
      <c r="Q1210" s="43">
        <f t="shared" si="249"/>
        <v>2.7221175943178084E-2</v>
      </c>
      <c r="R1210" s="21">
        <f t="shared" si="259"/>
        <v>1.0360949321896797</v>
      </c>
      <c r="S1210" s="21">
        <f t="shared" si="260"/>
        <v>11.644838016688313</v>
      </c>
      <c r="T1210" s="36">
        <f t="shared" si="250"/>
        <v>-9.5863670714830818E-3</v>
      </c>
      <c r="U1210" s="36">
        <f t="shared" si="251"/>
        <v>-4.452039276429598E-2</v>
      </c>
      <c r="V1210" s="36">
        <f t="shared" si="252"/>
        <v>3.4934025692812898E-2</v>
      </c>
      <c r="Y1210" s="34"/>
      <c r="Z1210" s="34"/>
    </row>
    <row r="1211" spans="1:26" x14ac:dyDescent="0.2">
      <c r="A1211" s="1">
        <v>1971.03</v>
      </c>
      <c r="B1211" s="58">
        <v>99.6</v>
      </c>
      <c r="C1211" s="4">
        <v>3.11</v>
      </c>
      <c r="D1211" s="11">
        <v>5.22</v>
      </c>
      <c r="E1211" s="11">
        <v>40</v>
      </c>
      <c r="F1211" s="4">
        <f t="shared" si="257"/>
        <v>1971.2083333332423</v>
      </c>
      <c r="G1211" s="21">
        <v>5.7</v>
      </c>
      <c r="H1211" s="4">
        <f t="shared" si="253"/>
        <v>786.06561000000011</v>
      </c>
      <c r="I1211" s="4">
        <f t="shared" si="254"/>
        <v>24.544819750000006</v>
      </c>
      <c r="J1211" s="30">
        <f t="shared" si="258"/>
        <v>120876.37871969979</v>
      </c>
      <c r="K1211" s="4">
        <f t="shared" si="255"/>
        <v>41.197414500000008</v>
      </c>
      <c r="L1211" s="30">
        <f t="shared" si="256"/>
        <v>6335.087318442098</v>
      </c>
      <c r="M1211" s="14">
        <f t="shared" si="247"/>
        <v>17.402902607188874</v>
      </c>
      <c r="N1211" s="6"/>
      <c r="O1211" s="7">
        <f t="shared" si="248"/>
        <v>20.261603158151761</v>
      </c>
      <c r="P1211" s="7"/>
      <c r="Q1211" s="43">
        <f t="shared" si="249"/>
        <v>3.0336339371474175E-2</v>
      </c>
      <c r="R1211" s="21">
        <f t="shared" si="259"/>
        <v>0.99497715756358207</v>
      </c>
      <c r="S1211" s="21">
        <f t="shared" si="260"/>
        <v>12.034994761122331</v>
      </c>
      <c r="T1211" s="36">
        <f t="shared" si="250"/>
        <v>-8.7534280564596223E-3</v>
      </c>
      <c r="U1211" s="36">
        <f t="shared" si="251"/>
        <v>-4.6906446445454719E-2</v>
      </c>
      <c r="V1211" s="36">
        <f t="shared" si="252"/>
        <v>3.8153018388995097E-2</v>
      </c>
      <c r="Y1211" s="34"/>
      <c r="Z1211" s="34"/>
    </row>
    <row r="1212" spans="1:26" x14ac:dyDescent="0.2">
      <c r="A1212" s="1">
        <v>1971.04</v>
      </c>
      <c r="B1212" s="58">
        <v>103</v>
      </c>
      <c r="C1212" s="4">
        <v>3.1066699999999998</v>
      </c>
      <c r="D1212" s="11">
        <v>5.2533300000000001</v>
      </c>
      <c r="E1212" s="11">
        <v>40.1</v>
      </c>
      <c r="F1212" s="4">
        <f t="shared" si="257"/>
        <v>1971.2916666665756</v>
      </c>
      <c r="G1212" s="21">
        <v>5.83</v>
      </c>
      <c r="H1212" s="4">
        <f t="shared" si="253"/>
        <v>810.87199501246903</v>
      </c>
      <c r="I1212" s="4">
        <f t="shared" si="254"/>
        <v>24.457395152867832</v>
      </c>
      <c r="J1212" s="30">
        <f t="shared" si="258"/>
        <v>125004.36251825764</v>
      </c>
      <c r="K1212" s="4">
        <f t="shared" si="255"/>
        <v>41.357069685037416</v>
      </c>
      <c r="L1212" s="30">
        <f t="shared" si="256"/>
        <v>6375.6229878450331</v>
      </c>
      <c r="M1212" s="14">
        <f t="shared" si="247"/>
        <v>17.924110447959603</v>
      </c>
      <c r="N1212" s="6"/>
      <c r="O1212" s="7">
        <f t="shared" si="248"/>
        <v>20.875485334712341</v>
      </c>
      <c r="P1212" s="7"/>
      <c r="Q1212" s="43">
        <f t="shared" si="249"/>
        <v>2.7622614301182645E-2</v>
      </c>
      <c r="R1212" s="21">
        <f t="shared" si="259"/>
        <v>0.9638031448454738</v>
      </c>
      <c r="S1212" s="21">
        <f t="shared" si="260"/>
        <v>11.94468317078713</v>
      </c>
      <c r="T1212" s="36">
        <f t="shared" si="250"/>
        <v>-1.1471603257818375E-2</v>
      </c>
      <c r="U1212" s="36">
        <f t="shared" si="251"/>
        <v>-4.8695950276563149E-2</v>
      </c>
      <c r="V1212" s="36">
        <f t="shared" si="252"/>
        <v>3.7224347018744774E-2</v>
      </c>
      <c r="Y1212" s="34"/>
      <c r="Z1212" s="34"/>
    </row>
    <row r="1213" spans="1:26" x14ac:dyDescent="0.2">
      <c r="A1213" s="1">
        <v>1971.05</v>
      </c>
      <c r="B1213" s="58">
        <v>101.6</v>
      </c>
      <c r="C1213" s="4">
        <v>3.1033300000000001</v>
      </c>
      <c r="D1213" s="11">
        <v>5.28667</v>
      </c>
      <c r="E1213" s="11">
        <v>40.299999999999997</v>
      </c>
      <c r="F1213" s="4">
        <f t="shared" si="257"/>
        <v>1971.3749999999088</v>
      </c>
      <c r="G1213" s="21">
        <v>6.39</v>
      </c>
      <c r="H1213" s="4">
        <f t="shared" si="253"/>
        <v>795.88095285359816</v>
      </c>
      <c r="I1213" s="4">
        <f t="shared" si="254"/>
        <v>24.309854699007452</v>
      </c>
      <c r="J1213" s="30">
        <f t="shared" si="258"/>
        <v>123005.63869042053</v>
      </c>
      <c r="K1213" s="4">
        <f t="shared" si="255"/>
        <v>41.412991702977678</v>
      </c>
      <c r="L1213" s="30">
        <f t="shared" si="256"/>
        <v>6400.4942903098972</v>
      </c>
      <c r="M1213" s="14">
        <f t="shared" si="247"/>
        <v>17.564153279699376</v>
      </c>
      <c r="N1213" s="6"/>
      <c r="O1213" s="7">
        <f t="shared" si="248"/>
        <v>20.463891147264611</v>
      </c>
      <c r="P1213" s="7"/>
      <c r="Q1213" s="43">
        <f t="shared" si="249"/>
        <v>2.3678614175411623E-2</v>
      </c>
      <c r="R1213" s="21">
        <f t="shared" si="259"/>
        <v>0.99584933245988749</v>
      </c>
      <c r="S1213" s="21">
        <f t="shared" si="260"/>
        <v>11.455190086548795</v>
      </c>
      <c r="T1213" s="36">
        <f t="shared" si="250"/>
        <v>-1.2261023454120168E-2</v>
      </c>
      <c r="U1213" s="36">
        <f t="shared" si="251"/>
        <v>-4.6506538769724881E-2</v>
      </c>
      <c r="V1213" s="36">
        <f t="shared" si="252"/>
        <v>3.4245515315604713E-2</v>
      </c>
      <c r="Y1213" s="34"/>
      <c r="Z1213" s="34"/>
    </row>
    <row r="1214" spans="1:26" x14ac:dyDescent="0.2">
      <c r="A1214" s="1">
        <v>1971.06</v>
      </c>
      <c r="B1214" s="58">
        <v>99.72</v>
      </c>
      <c r="C1214" s="4">
        <v>3.1</v>
      </c>
      <c r="D1214" s="11">
        <v>5.32</v>
      </c>
      <c r="E1214" s="11">
        <v>40.6</v>
      </c>
      <c r="F1214" s="4">
        <f t="shared" si="257"/>
        <v>1971.4583333332421</v>
      </c>
      <c r="G1214" s="21">
        <v>6.52</v>
      </c>
      <c r="H1214" s="4">
        <f t="shared" si="253"/>
        <v>775.38194778325135</v>
      </c>
      <c r="I1214" s="4">
        <f t="shared" si="254"/>
        <v>24.104332512315274</v>
      </c>
      <c r="J1214" s="30">
        <f t="shared" si="258"/>
        <v>120147.90919157474</v>
      </c>
      <c r="K1214" s="4">
        <f t="shared" si="255"/>
        <v>41.366144827586218</v>
      </c>
      <c r="L1214" s="30">
        <f t="shared" si="256"/>
        <v>6409.8162545043897</v>
      </c>
      <c r="M1214" s="14">
        <f t="shared" si="247"/>
        <v>17.083166880070699</v>
      </c>
      <c r="N1214" s="6"/>
      <c r="O1214" s="7">
        <f t="shared" si="248"/>
        <v>19.911939063113657</v>
      </c>
      <c r="P1214" s="7"/>
      <c r="Q1214" s="43">
        <f t="shared" si="249"/>
        <v>2.4746298795041727E-2</v>
      </c>
      <c r="R1214" s="21">
        <f t="shared" si="259"/>
        <v>0.99026847808800322</v>
      </c>
      <c r="S1214" s="21">
        <f t="shared" si="260"/>
        <v>11.323350469357061</v>
      </c>
      <c r="T1214" s="36">
        <f t="shared" si="250"/>
        <v>-9.9668358478814945E-3</v>
      </c>
      <c r="U1214" s="36">
        <f t="shared" si="251"/>
        <v>-4.1937497891791575E-2</v>
      </c>
      <c r="V1214" s="36">
        <f t="shared" si="252"/>
        <v>3.1970662043910081E-2</v>
      </c>
      <c r="Y1214" s="34"/>
      <c r="Z1214" s="34"/>
    </row>
    <row r="1215" spans="1:26" x14ac:dyDescent="0.2">
      <c r="A1215" s="1">
        <v>1971.07</v>
      </c>
      <c r="B1215" s="58">
        <v>99</v>
      </c>
      <c r="C1215" s="4">
        <v>3.09667</v>
      </c>
      <c r="D1215" s="11">
        <v>5.3566700000000003</v>
      </c>
      <c r="E1215" s="11">
        <v>40.700000000000003</v>
      </c>
      <c r="F1215" s="4">
        <f t="shared" si="257"/>
        <v>1971.5416666665753</v>
      </c>
      <c r="G1215" s="21">
        <v>6.73</v>
      </c>
      <c r="H1215" s="4">
        <f t="shared" si="253"/>
        <v>767.89216216216232</v>
      </c>
      <c r="I1215" s="4">
        <f t="shared" si="254"/>
        <v>24.019279008108114</v>
      </c>
      <c r="J1215" s="30">
        <f t="shared" si="258"/>
        <v>119297.49832186163</v>
      </c>
      <c r="K1215" s="4">
        <f t="shared" si="255"/>
        <v>41.548938467567574</v>
      </c>
      <c r="L1215" s="30">
        <f t="shared" si="256"/>
        <v>6454.922528644106</v>
      </c>
      <c r="M1215" s="14">
        <f t="shared" si="247"/>
        <v>16.889414708693355</v>
      </c>
      <c r="N1215" s="6"/>
      <c r="O1215" s="7">
        <f t="shared" si="248"/>
        <v>19.694941690150507</v>
      </c>
      <c r="P1215" s="7"/>
      <c r="Q1215" s="43">
        <f t="shared" si="249"/>
        <v>2.2881739151916679E-2</v>
      </c>
      <c r="R1215" s="21">
        <f t="shared" si="259"/>
        <v>1.0165126805988081</v>
      </c>
      <c r="S1215" s="21">
        <f t="shared" si="260"/>
        <v>11.185606281758727</v>
      </c>
      <c r="T1215" s="36">
        <f t="shared" si="250"/>
        <v>-1.2361256495427297E-2</v>
      </c>
      <c r="U1215" s="36">
        <f t="shared" si="251"/>
        <v>-4.4890131515096465E-2</v>
      </c>
      <c r="V1215" s="36">
        <f t="shared" si="252"/>
        <v>3.2528875019669168E-2</v>
      </c>
      <c r="Y1215" s="34"/>
      <c r="Z1215" s="34"/>
    </row>
    <row r="1216" spans="1:26" x14ac:dyDescent="0.2">
      <c r="A1216" s="1">
        <v>1971.08</v>
      </c>
      <c r="B1216" s="58">
        <v>97.24</v>
      </c>
      <c r="C1216" s="4">
        <v>3.0933299999999999</v>
      </c>
      <c r="D1216" s="11">
        <v>5.3933299999999997</v>
      </c>
      <c r="E1216" s="11">
        <v>40.799999999999997</v>
      </c>
      <c r="F1216" s="4">
        <f t="shared" si="257"/>
        <v>1971.6249999999086</v>
      </c>
      <c r="G1216" s="21">
        <v>6.58</v>
      </c>
      <c r="H1216" s="4">
        <f t="shared" si="253"/>
        <v>752.39211666666688</v>
      </c>
      <c r="I1216" s="4">
        <f t="shared" si="254"/>
        <v>23.934565058088243</v>
      </c>
      <c r="J1216" s="30">
        <f t="shared" si="258"/>
        <v>117199.32327466915</v>
      </c>
      <c r="K1216" s="4">
        <f t="shared" si="255"/>
        <v>41.730758685539229</v>
      </c>
      <c r="L1216" s="30">
        <f t="shared" si="256"/>
        <v>6500.3560900552384</v>
      </c>
      <c r="M1216" s="14">
        <f t="shared" si="247"/>
        <v>16.519449443051556</v>
      </c>
      <c r="N1216" s="6"/>
      <c r="O1216" s="7">
        <f t="shared" si="248"/>
        <v>19.273018870882748</v>
      </c>
      <c r="P1216" s="7"/>
      <c r="Q1216" s="43">
        <f t="shared" si="249"/>
        <v>2.630516570842717E-2</v>
      </c>
      <c r="R1216" s="21">
        <f t="shared" si="259"/>
        <v>1.0381033092028704</v>
      </c>
      <c r="S1216" s="21">
        <f t="shared" si="260"/>
        <v>11.34244221719737</v>
      </c>
      <c r="T1216" s="36">
        <f t="shared" si="250"/>
        <v>-1.0566792316608509E-2</v>
      </c>
      <c r="U1216" s="36">
        <f t="shared" si="251"/>
        <v>-4.9076659971994618E-2</v>
      </c>
      <c r="V1216" s="36">
        <f t="shared" si="252"/>
        <v>3.850986765538611E-2</v>
      </c>
      <c r="Y1216" s="34"/>
      <c r="Z1216" s="34"/>
    </row>
    <row r="1217" spans="1:26" x14ac:dyDescent="0.2">
      <c r="A1217" s="1">
        <v>1971.09</v>
      </c>
      <c r="B1217" s="58">
        <v>99.4</v>
      </c>
      <c r="C1217" s="4">
        <v>3.09</v>
      </c>
      <c r="D1217" s="11">
        <v>5.43</v>
      </c>
      <c r="E1217" s="11">
        <v>40.799999999999997</v>
      </c>
      <c r="F1217" s="4">
        <f t="shared" si="257"/>
        <v>1971.7083333332419</v>
      </c>
      <c r="G1217" s="21">
        <v>6.14</v>
      </c>
      <c r="H1217" s="4">
        <f t="shared" si="253"/>
        <v>769.10506372549048</v>
      </c>
      <c r="I1217" s="4">
        <f t="shared" si="254"/>
        <v>23.908799264705891</v>
      </c>
      <c r="J1217" s="30">
        <f t="shared" si="258"/>
        <v>120113.03536862755</v>
      </c>
      <c r="K1217" s="4">
        <f t="shared" si="255"/>
        <v>42.014491911764715</v>
      </c>
      <c r="L1217" s="30">
        <f t="shared" si="256"/>
        <v>6561.5068616865947</v>
      </c>
      <c r="M1217" s="14">
        <f t="shared" ref="M1217:M1280" si="261">H1217/AVERAGE(K1097:K1216)</f>
        <v>16.856792547835994</v>
      </c>
      <c r="N1217" s="6"/>
      <c r="O1217" s="7">
        <f t="shared" ref="O1217:O1280" si="262">J1217/AVERAGE(L1097:L1216)</f>
        <v>19.674910494388264</v>
      </c>
      <c r="P1217" s="7"/>
      <c r="Q1217" s="43">
        <f t="shared" ref="Q1217:Q1280" si="263">1/M1217-(G1217/100-(((E1217/E1097)^(1/10))-1))</f>
        <v>2.9149353637379971E-2</v>
      </c>
      <c r="R1217" s="21">
        <f t="shared" si="259"/>
        <v>1.0208326848149401</v>
      </c>
      <c r="S1217" s="21">
        <f t="shared" si="260"/>
        <v>11.774626800114932</v>
      </c>
      <c r="T1217" s="36">
        <f t="shared" si="250"/>
        <v>-2.245774415799473E-2</v>
      </c>
      <c r="U1217" s="36">
        <f t="shared" si="251"/>
        <v>-5.4197352679455246E-2</v>
      </c>
      <c r="V1217" s="36">
        <f t="shared" si="252"/>
        <v>3.1739608521460516E-2</v>
      </c>
      <c r="Y1217" s="34"/>
      <c r="Z1217" s="34"/>
    </row>
    <row r="1218" spans="1:26" x14ac:dyDescent="0.2">
      <c r="A1218" s="1">
        <v>1971.1</v>
      </c>
      <c r="B1218" s="58">
        <v>97.29</v>
      </c>
      <c r="C1218" s="4">
        <v>3.0833300000000001</v>
      </c>
      <c r="D1218" s="11">
        <v>5.52</v>
      </c>
      <c r="E1218" s="11">
        <v>40.9</v>
      </c>
      <c r="F1218" s="4">
        <f t="shared" si="257"/>
        <v>1971.7916666665751</v>
      </c>
      <c r="G1218" s="21">
        <v>5.93</v>
      </c>
      <c r="H1218" s="4">
        <f t="shared" si="253"/>
        <v>750.93845501222518</v>
      </c>
      <c r="I1218" s="4">
        <f t="shared" si="254"/>
        <v>23.798859764547686</v>
      </c>
      <c r="J1218" s="30">
        <f t="shared" si="258"/>
        <v>117585.63848507393</v>
      </c>
      <c r="K1218" s="4">
        <f t="shared" si="255"/>
        <v>42.606437163814192</v>
      </c>
      <c r="L1218" s="30">
        <f t="shared" si="256"/>
        <v>6671.5255878056123</v>
      </c>
      <c r="M1218" s="14">
        <f t="shared" si="261"/>
        <v>16.428862709159468</v>
      </c>
      <c r="N1218" s="6"/>
      <c r="O1218" s="7">
        <f t="shared" si="262"/>
        <v>19.184397344751748</v>
      </c>
      <c r="P1218" s="7"/>
      <c r="Q1218" s="43">
        <f t="shared" si="263"/>
        <v>3.3047046104171411E-2</v>
      </c>
      <c r="R1218" s="21">
        <f t="shared" si="259"/>
        <v>1.0139708836443282</v>
      </c>
      <c r="S1218" s="21">
        <f t="shared" si="260"/>
        <v>11.990535322089366</v>
      </c>
      <c r="T1218" s="36">
        <f t="shared" ref="T1218:T1281" si="264">(($J1338/$J1218)^(1/10)-1)</f>
        <v>-1.8905454566532698E-2</v>
      </c>
      <c r="U1218" s="36">
        <f t="shared" ref="U1218:U1281" si="265">(($S1338/$S1218)^(1/10)-1)</f>
        <v>-5.4109870934527682E-2</v>
      </c>
      <c r="V1218" s="36">
        <f t="shared" ref="V1218:V1281" si="266">T1218-U1218</f>
        <v>3.5204416367994984E-2</v>
      </c>
      <c r="Y1218" s="34"/>
      <c r="Z1218" s="34"/>
    </row>
    <row r="1219" spans="1:26" x14ac:dyDescent="0.2">
      <c r="A1219" s="1">
        <v>1971.11</v>
      </c>
      <c r="B1219" s="58">
        <v>92.78</v>
      </c>
      <c r="C1219" s="4">
        <v>3.07667</v>
      </c>
      <c r="D1219" s="11">
        <v>5.61</v>
      </c>
      <c r="E1219" s="11">
        <v>40.9</v>
      </c>
      <c r="F1219" s="4">
        <f t="shared" si="257"/>
        <v>1971.8749999999084</v>
      </c>
      <c r="G1219" s="21">
        <v>5.81</v>
      </c>
      <c r="H1219" s="4">
        <f t="shared" si="253"/>
        <v>716.12776088019586</v>
      </c>
      <c r="I1219" s="4">
        <f t="shared" si="254"/>
        <v>23.747454171882648</v>
      </c>
      <c r="J1219" s="30">
        <f t="shared" si="258"/>
        <v>112444.68313812638</v>
      </c>
      <c r="K1219" s="4">
        <f t="shared" si="255"/>
        <v>43.301107334963341</v>
      </c>
      <c r="L1219" s="30">
        <f t="shared" si="256"/>
        <v>6799.0372106584282</v>
      </c>
      <c r="M1219" s="14">
        <f t="shared" si="261"/>
        <v>15.638712654326643</v>
      </c>
      <c r="N1219" s="6"/>
      <c r="O1219" s="7">
        <f t="shared" si="262"/>
        <v>18.271922182649185</v>
      </c>
      <c r="P1219" s="7"/>
      <c r="Q1219" s="43">
        <f t="shared" si="263"/>
        <v>3.732244230990707E-2</v>
      </c>
      <c r="R1219" s="21">
        <f t="shared" si="259"/>
        <v>0.99586108486765323</v>
      </c>
      <c r="S1219" s="21">
        <f t="shared" si="260"/>
        <v>12.158053695907483</v>
      </c>
      <c r="T1219" s="36">
        <f t="shared" si="264"/>
        <v>-1.1864829171232438E-2</v>
      </c>
      <c r="U1219" s="36">
        <f t="shared" si="265"/>
        <v>-4.5906608894522138E-2</v>
      </c>
      <c r="V1219" s="36">
        <f t="shared" si="266"/>
        <v>3.40417797232897E-2</v>
      </c>
      <c r="Y1219" s="34"/>
      <c r="Z1219" s="34"/>
    </row>
    <row r="1220" spans="1:26" x14ac:dyDescent="0.2">
      <c r="A1220" s="1">
        <v>1971.12</v>
      </c>
      <c r="B1220" s="58">
        <v>99.17</v>
      </c>
      <c r="C1220" s="4">
        <v>3.07</v>
      </c>
      <c r="D1220" s="11">
        <v>5.7</v>
      </c>
      <c r="E1220" s="11">
        <v>41.1</v>
      </c>
      <c r="F1220" s="4">
        <f t="shared" si="257"/>
        <v>1971.9583333332416</v>
      </c>
      <c r="G1220" s="21">
        <v>5.93</v>
      </c>
      <c r="H1220" s="4">
        <f t="shared" si="253"/>
        <v>761.72452871046244</v>
      </c>
      <c r="I1220" s="4">
        <f t="shared" si="254"/>
        <v>23.58066253041363</v>
      </c>
      <c r="J1220" s="30">
        <f t="shared" si="258"/>
        <v>119912.72782718948</v>
      </c>
      <c r="K1220" s="4">
        <f t="shared" si="255"/>
        <v>43.78168613138687</v>
      </c>
      <c r="L1220" s="30">
        <f t="shared" si="256"/>
        <v>6892.2310034786733</v>
      </c>
      <c r="M1220" s="14">
        <f t="shared" si="261"/>
        <v>16.603557212925335</v>
      </c>
      <c r="N1220" s="6"/>
      <c r="O1220" s="7">
        <f t="shared" si="262"/>
        <v>19.405829401067081</v>
      </c>
      <c r="P1220" s="7"/>
      <c r="Q1220" s="43">
        <f t="shared" si="263"/>
        <v>3.2909901694790147E-2</v>
      </c>
      <c r="R1220" s="21">
        <f t="shared" si="259"/>
        <v>1.003446248011016</v>
      </c>
      <c r="S1220" s="21">
        <f t="shared" si="260"/>
        <v>12.048814136947962</v>
      </c>
      <c r="T1220" s="36">
        <f t="shared" si="264"/>
        <v>-1.7358370037446225E-2</v>
      </c>
      <c r="U1220" s="36">
        <f t="shared" si="265"/>
        <v>-4.5989603996534179E-2</v>
      </c>
      <c r="V1220" s="36">
        <f t="shared" si="266"/>
        <v>2.8631233959087954E-2</v>
      </c>
      <c r="Y1220" s="34"/>
      <c r="Z1220" s="34"/>
    </row>
    <row r="1221" spans="1:26" x14ac:dyDescent="0.2">
      <c r="A1221" s="1">
        <v>1972.01</v>
      </c>
      <c r="B1221" s="58">
        <v>103.3</v>
      </c>
      <c r="C1221" s="4">
        <v>3.07</v>
      </c>
      <c r="D1221" s="11">
        <v>5.7366700000000002</v>
      </c>
      <c r="E1221" s="11">
        <v>41.1</v>
      </c>
      <c r="F1221" s="4">
        <f t="shared" si="257"/>
        <v>1972.0416666665749</v>
      </c>
      <c r="G1221" s="21">
        <v>5.95</v>
      </c>
      <c r="H1221" s="4">
        <f t="shared" si="253"/>
        <v>793.44704866180064</v>
      </c>
      <c r="I1221" s="4">
        <f t="shared" si="254"/>
        <v>23.58066253041363</v>
      </c>
      <c r="J1221" s="30">
        <f t="shared" si="258"/>
        <v>125215.9166826439</v>
      </c>
      <c r="K1221" s="4">
        <f t="shared" si="255"/>
        <v>44.063348312165459</v>
      </c>
      <c r="L1221" s="30">
        <f t="shared" si="256"/>
        <v>6953.7501718859912</v>
      </c>
      <c r="M1221" s="14">
        <f t="shared" si="261"/>
        <v>17.262996797035171</v>
      </c>
      <c r="N1221" s="6"/>
      <c r="O1221" s="7">
        <f t="shared" si="262"/>
        <v>20.180821727051924</v>
      </c>
      <c r="P1221" s="7"/>
      <c r="Q1221" s="43">
        <f t="shared" si="263"/>
        <v>3.0409213945432376E-2</v>
      </c>
      <c r="R1221" s="21">
        <f t="shared" si="259"/>
        <v>0.99529466757156304</v>
      </c>
      <c r="S1221" s="21">
        <f t="shared" si="260"/>
        <v>12.09033733870252</v>
      </c>
      <c r="T1221" s="36">
        <f t="shared" si="264"/>
        <v>-2.6714873596010769E-2</v>
      </c>
      <c r="U1221" s="36">
        <f t="shared" si="265"/>
        <v>-4.9917893224626586E-2</v>
      </c>
      <c r="V1221" s="36">
        <f t="shared" si="266"/>
        <v>2.3203019628615817E-2</v>
      </c>
      <c r="Y1221" s="34"/>
      <c r="Z1221" s="34"/>
    </row>
    <row r="1222" spans="1:26" x14ac:dyDescent="0.2">
      <c r="A1222" s="1">
        <v>1972.02</v>
      </c>
      <c r="B1222" s="58">
        <v>105.2</v>
      </c>
      <c r="C1222" s="4">
        <v>3.07</v>
      </c>
      <c r="D1222" s="11">
        <v>5.7733299999999996</v>
      </c>
      <c r="E1222" s="11">
        <v>41.3</v>
      </c>
      <c r="F1222" s="4">
        <f t="shared" si="257"/>
        <v>1972.1249999999081</v>
      </c>
      <c r="G1222" s="21">
        <v>6.08</v>
      </c>
      <c r="H1222" s="4">
        <f t="shared" si="253"/>
        <v>804.12791283293018</v>
      </c>
      <c r="I1222" s="4">
        <f t="shared" si="254"/>
        <v>23.466470460048431</v>
      </c>
      <c r="J1222" s="30">
        <f t="shared" si="258"/>
        <v>127210.09995546952</v>
      </c>
      <c r="K1222" s="4">
        <f t="shared" si="255"/>
        <v>44.130188241404369</v>
      </c>
      <c r="L1222" s="30">
        <f t="shared" si="256"/>
        <v>6981.234661367972</v>
      </c>
      <c r="M1222" s="14">
        <f t="shared" si="261"/>
        <v>17.464147605486168</v>
      </c>
      <c r="N1222" s="6"/>
      <c r="O1222" s="7">
        <f t="shared" si="262"/>
        <v>20.418898605460932</v>
      </c>
      <c r="P1222" s="7"/>
      <c r="Q1222" s="43">
        <f t="shared" si="263"/>
        <v>2.8599563798766728E-2</v>
      </c>
      <c r="R1222" s="21">
        <f t="shared" si="259"/>
        <v>1.0058103589465617</v>
      </c>
      <c r="S1222" s="21">
        <f t="shared" si="260"/>
        <v>11.975174925052459</v>
      </c>
      <c r="T1222" s="36">
        <f t="shared" si="264"/>
        <v>-3.0433439385573191E-2</v>
      </c>
      <c r="U1222" s="36">
        <f t="shared" si="265"/>
        <v>-4.7372210081731425E-2</v>
      </c>
      <c r="V1222" s="36">
        <f t="shared" si="266"/>
        <v>1.6938770696158234E-2</v>
      </c>
      <c r="Y1222" s="34"/>
      <c r="Z1222" s="34"/>
    </row>
    <row r="1223" spans="1:26" x14ac:dyDescent="0.2">
      <c r="A1223" s="1">
        <v>1972.03</v>
      </c>
      <c r="B1223" s="58">
        <v>107.7</v>
      </c>
      <c r="C1223" s="4">
        <v>3.07</v>
      </c>
      <c r="D1223" s="11">
        <v>5.81</v>
      </c>
      <c r="E1223" s="11">
        <v>41.4</v>
      </c>
      <c r="F1223" s="4">
        <f t="shared" si="257"/>
        <v>1972.2083333332414</v>
      </c>
      <c r="G1223" s="21">
        <v>6.07</v>
      </c>
      <c r="H1223" s="4">
        <f t="shared" si="253"/>
        <v>821.24892028985528</v>
      </c>
      <c r="I1223" s="4">
        <f t="shared" si="254"/>
        <v>23.409788164251214</v>
      </c>
      <c r="J1223" s="30">
        <f t="shared" si="258"/>
        <v>130227.19274494766</v>
      </c>
      <c r="K1223" s="4">
        <f t="shared" si="255"/>
        <v>44.303214734299523</v>
      </c>
      <c r="L1223" s="30">
        <f t="shared" si="256"/>
        <v>7025.2552446438804</v>
      </c>
      <c r="M1223" s="14">
        <f t="shared" si="261"/>
        <v>17.805643849614935</v>
      </c>
      <c r="N1223" s="6"/>
      <c r="O1223" s="7">
        <f t="shared" si="262"/>
        <v>20.819715240429737</v>
      </c>
      <c r="P1223" s="7"/>
      <c r="Q1223" s="43">
        <f t="shared" si="263"/>
        <v>2.785100607608848E-2</v>
      </c>
      <c r="R1223" s="21">
        <f t="shared" si="259"/>
        <v>0.99618186497252592</v>
      </c>
      <c r="S1223" s="21">
        <f t="shared" si="260"/>
        <v>12.015661378728367</v>
      </c>
      <c r="T1223" s="36">
        <f t="shared" si="264"/>
        <v>-3.528745392346222E-2</v>
      </c>
      <c r="U1223" s="36">
        <f t="shared" si="265"/>
        <v>-4.3605540234173401E-2</v>
      </c>
      <c r="V1223" s="36">
        <f t="shared" si="266"/>
        <v>8.3180863107111813E-3</v>
      </c>
      <c r="Y1223" s="34"/>
      <c r="Z1223" s="34"/>
    </row>
    <row r="1224" spans="1:26" x14ac:dyDescent="0.2">
      <c r="A1224" s="1">
        <v>1972.04</v>
      </c>
      <c r="B1224" s="58">
        <v>108.8</v>
      </c>
      <c r="C1224" s="4">
        <v>3.07</v>
      </c>
      <c r="D1224" s="11">
        <v>5.8633300000000004</v>
      </c>
      <c r="E1224" s="11">
        <v>41.5</v>
      </c>
      <c r="F1224" s="4">
        <f t="shared" si="257"/>
        <v>1972.2916666665747</v>
      </c>
      <c r="G1224" s="21">
        <v>6.19</v>
      </c>
      <c r="H1224" s="4">
        <f t="shared" si="253"/>
        <v>827.6376674698796</v>
      </c>
      <c r="I1224" s="4">
        <f t="shared" si="254"/>
        <v>23.353379036144581</v>
      </c>
      <c r="J1224" s="30">
        <f t="shared" si="258"/>
        <v>131548.86960362468</v>
      </c>
      <c r="K1224" s="4">
        <f t="shared" si="255"/>
        <v>44.602139382409653</v>
      </c>
      <c r="L1224" s="30">
        <f t="shared" si="256"/>
        <v>7089.2870736490886</v>
      </c>
      <c r="M1224" s="14">
        <f t="shared" si="261"/>
        <v>17.91516167849829</v>
      </c>
      <c r="N1224" s="6"/>
      <c r="O1224" s="7">
        <f t="shared" si="262"/>
        <v>20.948428276212134</v>
      </c>
      <c r="P1224" s="7"/>
      <c r="Q1224" s="43">
        <f t="shared" si="263"/>
        <v>2.6214335260434166E-2</v>
      </c>
      <c r="R1224" s="21">
        <f t="shared" si="259"/>
        <v>1.0096085045152758</v>
      </c>
      <c r="S1224" s="21">
        <f t="shared" si="260"/>
        <v>11.940941108221567</v>
      </c>
      <c r="T1224" s="36">
        <f t="shared" si="264"/>
        <v>-3.1522616565126338E-2</v>
      </c>
      <c r="U1224" s="36">
        <f t="shared" si="265"/>
        <v>-4.2364617970634733E-2</v>
      </c>
      <c r="V1224" s="36">
        <f t="shared" si="266"/>
        <v>1.0842001405508395E-2</v>
      </c>
      <c r="Y1224" s="34"/>
      <c r="Z1224" s="34"/>
    </row>
    <row r="1225" spans="1:26" x14ac:dyDescent="0.2">
      <c r="A1225" s="1">
        <v>1972.05</v>
      </c>
      <c r="B1225" s="58">
        <v>107.7</v>
      </c>
      <c r="C1225" s="4">
        <v>3.07</v>
      </c>
      <c r="D1225" s="11">
        <v>5.9166699999999999</v>
      </c>
      <c r="E1225" s="11">
        <v>41.6</v>
      </c>
      <c r="F1225" s="4">
        <f t="shared" si="257"/>
        <v>1972.3749999999079</v>
      </c>
      <c r="G1225" s="21">
        <v>6.13</v>
      </c>
      <c r="H1225" s="4">
        <f t="shared" si="253"/>
        <v>817.30060817307708</v>
      </c>
      <c r="I1225" s="4">
        <f t="shared" si="254"/>
        <v>23.297241105769235</v>
      </c>
      <c r="J1225" s="30">
        <f t="shared" si="258"/>
        <v>130214.42737376898</v>
      </c>
      <c r="K1225" s="4">
        <f t="shared" si="255"/>
        <v>44.89970277956732</v>
      </c>
      <c r="L1225" s="30">
        <f t="shared" si="256"/>
        <v>7153.535710395151</v>
      </c>
      <c r="M1225" s="14">
        <f t="shared" si="261"/>
        <v>17.662646200372553</v>
      </c>
      <c r="N1225" s="6"/>
      <c r="O1225" s="7">
        <f t="shared" si="262"/>
        <v>20.654075196229314</v>
      </c>
      <c r="P1225" s="7"/>
      <c r="Q1225" s="43">
        <f t="shared" si="263"/>
        <v>2.7860827719040644E-2</v>
      </c>
      <c r="R1225" s="21">
        <f t="shared" si="259"/>
        <v>1.0065930534275818</v>
      </c>
      <c r="S1225" s="21">
        <f t="shared" si="260"/>
        <v>12.02669570512565</v>
      </c>
      <c r="T1225" s="36">
        <f t="shared" si="264"/>
        <v>-3.0896914942138087E-2</v>
      </c>
      <c r="U1225" s="36">
        <f t="shared" si="265"/>
        <v>-4.15774270225443E-2</v>
      </c>
      <c r="V1225" s="36">
        <f t="shared" si="266"/>
        <v>1.0680512080406213E-2</v>
      </c>
      <c r="Y1225" s="34"/>
      <c r="Z1225" s="34"/>
    </row>
    <row r="1226" spans="1:26" x14ac:dyDescent="0.2">
      <c r="A1226" s="1">
        <v>1972.06</v>
      </c>
      <c r="B1226" s="58">
        <v>108</v>
      </c>
      <c r="C1226" s="4">
        <v>3.07</v>
      </c>
      <c r="D1226" s="11">
        <v>5.97</v>
      </c>
      <c r="E1226" s="11">
        <v>41.7</v>
      </c>
      <c r="F1226" s="4">
        <f t="shared" si="257"/>
        <v>1972.4583333332412</v>
      </c>
      <c r="G1226" s="21">
        <v>6.11</v>
      </c>
      <c r="H1226" s="4">
        <f t="shared" ref="H1226:H1289" si="267">B1226*$E$1858/E1226</f>
        <v>817.61179856115132</v>
      </c>
      <c r="I1226" s="4">
        <f t="shared" ref="I1226:I1289" si="268">C1226*$E$1858/E1226</f>
        <v>23.241372422062351</v>
      </c>
      <c r="J1226" s="30">
        <f t="shared" si="258"/>
        <v>130572.57994175116</v>
      </c>
      <c r="K1226" s="4">
        <f t="shared" ref="K1226:K1289" si="269">D1226*$E$1858/E1226</f>
        <v>45.195763309352522</v>
      </c>
      <c r="L1226" s="30">
        <f t="shared" ref="L1226:L1289" si="270">K1226*(J1226/H1226)</f>
        <v>7217.7620578912429</v>
      </c>
      <c r="M1226" s="14">
        <f t="shared" si="261"/>
        <v>17.640857315740249</v>
      </c>
      <c r="N1226" s="6"/>
      <c r="O1226" s="7">
        <f t="shared" si="262"/>
        <v>20.629105958815583</v>
      </c>
      <c r="P1226" s="7"/>
      <c r="Q1226" s="43">
        <f t="shared" si="263"/>
        <v>2.8378696724454179E-2</v>
      </c>
      <c r="R1226" s="21">
        <f t="shared" si="259"/>
        <v>1.0050916666666667</v>
      </c>
      <c r="S1226" s="21">
        <f t="shared" si="260"/>
        <v>12.076957205338593</v>
      </c>
      <c r="T1226" s="36">
        <f t="shared" si="264"/>
        <v>-3.7591344064675569E-2</v>
      </c>
      <c r="U1226" s="36">
        <f t="shared" si="265"/>
        <v>-4.5548115657706001E-2</v>
      </c>
      <c r="V1226" s="36">
        <f t="shared" si="266"/>
        <v>7.9567715930304317E-3</v>
      </c>
      <c r="Y1226" s="34"/>
      <c r="Z1226" s="34"/>
    </row>
    <row r="1227" spans="1:26" x14ac:dyDescent="0.2">
      <c r="A1227" s="1">
        <v>1972.07</v>
      </c>
      <c r="B1227" s="58">
        <v>107.2</v>
      </c>
      <c r="C1227" s="4">
        <v>3.0733299999999999</v>
      </c>
      <c r="D1227" s="11">
        <v>6.0266700000000002</v>
      </c>
      <c r="E1227" s="11">
        <v>41.9</v>
      </c>
      <c r="F1227" s="4">
        <f t="shared" ref="F1227:F1290" si="271">F1226+1/12</f>
        <v>1972.5416666665744</v>
      </c>
      <c r="G1227" s="21">
        <v>6.11</v>
      </c>
      <c r="H1227" s="4">
        <f t="shared" si="267"/>
        <v>807.68164200477349</v>
      </c>
      <c r="I1227" s="4">
        <f t="shared" si="268"/>
        <v>23.155524447971366</v>
      </c>
      <c r="J1227" s="30">
        <f t="shared" ref="J1227:J1290" si="272">J1226*((H1227+(I1227/12))/H1226)</f>
        <v>129294.89561522788</v>
      </c>
      <c r="K1227" s="4">
        <f t="shared" si="269"/>
        <v>45.407002998329368</v>
      </c>
      <c r="L1227" s="30">
        <f t="shared" si="270"/>
        <v>7268.8215350506107</v>
      </c>
      <c r="M1227" s="14">
        <f t="shared" si="261"/>
        <v>17.398690031138166</v>
      </c>
      <c r="N1227" s="6"/>
      <c r="O1227" s="7">
        <f t="shared" si="262"/>
        <v>20.346611167293183</v>
      </c>
      <c r="P1227" s="7"/>
      <c r="Q1227" s="43">
        <f t="shared" si="263"/>
        <v>2.9320452728723537E-2</v>
      </c>
      <c r="R1227" s="21">
        <f t="shared" ref="R1227:R1290" si="273">((G1227/G1228+G1227/1200+((1+G1228/1200)^(-119))*(1-G1227/G1228)))</f>
        <v>0.99770122457419719</v>
      </c>
      <c r="S1227" s="21">
        <f t="shared" ref="S1227:S1290" si="274">S1226*R1226*E1226/E1227</f>
        <v>12.080508954865152</v>
      </c>
      <c r="T1227" s="36">
        <f t="shared" si="264"/>
        <v>-3.6904166721433262E-2</v>
      </c>
      <c r="U1227" s="36">
        <f t="shared" si="265"/>
        <v>-4.3181112257929199E-2</v>
      </c>
      <c r="V1227" s="36">
        <f t="shared" si="266"/>
        <v>6.276945536495937E-3</v>
      </c>
      <c r="Y1227" s="34"/>
      <c r="Z1227" s="34"/>
    </row>
    <row r="1228" spans="1:26" x14ac:dyDescent="0.2">
      <c r="A1228" s="1">
        <v>1972.08</v>
      </c>
      <c r="B1228" s="58">
        <v>111</v>
      </c>
      <c r="C1228" s="4">
        <v>3.07667</v>
      </c>
      <c r="D1228" s="11">
        <v>6.0833300000000001</v>
      </c>
      <c r="E1228" s="11">
        <v>42</v>
      </c>
      <c r="F1228" s="4">
        <f t="shared" si="271"/>
        <v>1972.6249999999077</v>
      </c>
      <c r="G1228" s="21">
        <v>6.21</v>
      </c>
      <c r="H1228" s="4">
        <f t="shared" si="267"/>
        <v>834.32092857142868</v>
      </c>
      <c r="I1228" s="4">
        <f t="shared" si="268"/>
        <v>23.125497038809527</v>
      </c>
      <c r="J1228" s="30">
        <f t="shared" si="272"/>
        <v>133867.84983087532</v>
      </c>
      <c r="K1228" s="4">
        <f t="shared" si="269"/>
        <v>45.724770580238108</v>
      </c>
      <c r="L1228" s="30">
        <f t="shared" si="270"/>
        <v>7336.5973595644946</v>
      </c>
      <c r="M1228" s="14">
        <f t="shared" si="261"/>
        <v>17.943404688029798</v>
      </c>
      <c r="N1228" s="6"/>
      <c r="O1228" s="7">
        <f t="shared" si="262"/>
        <v>20.982640900740659</v>
      </c>
      <c r="P1228" s="7"/>
      <c r="Q1228" s="43">
        <f t="shared" si="263"/>
        <v>2.6821906525101399E-2</v>
      </c>
      <c r="R1228" s="21">
        <f t="shared" si="273"/>
        <v>0.98042551346167606</v>
      </c>
      <c r="S1228" s="21">
        <f t="shared" si="274"/>
        <v>12.02404158113483</v>
      </c>
      <c r="T1228" s="36">
        <f t="shared" si="264"/>
        <v>-3.9682342651759961E-2</v>
      </c>
      <c r="U1228" s="36">
        <f t="shared" si="265"/>
        <v>-3.7247063348183396E-2</v>
      </c>
      <c r="V1228" s="36">
        <f t="shared" si="266"/>
        <v>-2.4352793035765652E-3</v>
      </c>
      <c r="Y1228" s="34"/>
      <c r="Z1228" s="34"/>
    </row>
    <row r="1229" spans="1:26" x14ac:dyDescent="0.2">
      <c r="A1229" s="1">
        <v>1972.09</v>
      </c>
      <c r="B1229" s="58">
        <v>109.4</v>
      </c>
      <c r="C1229" s="4">
        <v>3.08</v>
      </c>
      <c r="D1229" s="11">
        <v>6.14</v>
      </c>
      <c r="E1229" s="11">
        <v>42.1</v>
      </c>
      <c r="F1229" s="4">
        <f t="shared" si="271"/>
        <v>1972.7083333332409</v>
      </c>
      <c r="G1229" s="21">
        <v>6.55</v>
      </c>
      <c r="H1229" s="4">
        <f t="shared" si="267"/>
        <v>820.34148693586724</v>
      </c>
      <c r="I1229" s="4">
        <f t="shared" si="268"/>
        <v>23.095537292161527</v>
      </c>
      <c r="J1229" s="30">
        <f t="shared" si="272"/>
        <v>131933.63973038943</v>
      </c>
      <c r="K1229" s="4">
        <f t="shared" si="269"/>
        <v>46.041103562945374</v>
      </c>
      <c r="L1229" s="30">
        <f t="shared" si="270"/>
        <v>7404.6850817604291</v>
      </c>
      <c r="M1229" s="14">
        <f t="shared" si="261"/>
        <v>17.613854552912116</v>
      </c>
      <c r="N1229" s="6"/>
      <c r="O1229" s="7">
        <f t="shared" si="262"/>
        <v>20.596901878448616</v>
      </c>
      <c r="P1229" s="7"/>
      <c r="Q1229" s="43">
        <f t="shared" si="263"/>
        <v>2.4369897516160741E-2</v>
      </c>
      <c r="R1229" s="21">
        <f t="shared" si="273"/>
        <v>1.010569702584494</v>
      </c>
      <c r="S1229" s="21">
        <f t="shared" si="274"/>
        <v>11.760675532657569</v>
      </c>
      <c r="T1229" s="36">
        <f t="shared" si="264"/>
        <v>-2.743704158225746E-2</v>
      </c>
      <c r="U1229" s="36">
        <f t="shared" si="265"/>
        <v>-3.0410703049408183E-2</v>
      </c>
      <c r="V1229" s="36">
        <f t="shared" si="266"/>
        <v>2.9736614671507233E-3</v>
      </c>
      <c r="Y1229" s="34"/>
      <c r="Z1229" s="34"/>
    </row>
    <row r="1230" spans="1:26" x14ac:dyDescent="0.2">
      <c r="A1230" s="1">
        <v>1972.1</v>
      </c>
      <c r="B1230" s="58">
        <v>109.6</v>
      </c>
      <c r="C1230" s="4">
        <v>3.1033300000000001</v>
      </c>
      <c r="D1230" s="11">
        <v>6.2333299999999996</v>
      </c>
      <c r="E1230" s="11">
        <v>42.3</v>
      </c>
      <c r="F1230" s="4">
        <f t="shared" si="271"/>
        <v>1972.7916666665742</v>
      </c>
      <c r="G1230" s="21">
        <v>6.48</v>
      </c>
      <c r="H1230" s="4">
        <f t="shared" si="267"/>
        <v>817.95542316784895</v>
      </c>
      <c r="I1230" s="4">
        <f t="shared" si="268"/>
        <v>23.160452585579204</v>
      </c>
      <c r="J1230" s="30">
        <f t="shared" si="272"/>
        <v>131860.29810634212</v>
      </c>
      <c r="K1230" s="4">
        <f t="shared" si="269"/>
        <v>46.519945966193866</v>
      </c>
      <c r="L1230" s="30">
        <f t="shared" si="270"/>
        <v>7499.3499269635531</v>
      </c>
      <c r="M1230" s="14">
        <f t="shared" si="261"/>
        <v>17.533183854158551</v>
      </c>
      <c r="N1230" s="6"/>
      <c r="O1230" s="7">
        <f t="shared" si="262"/>
        <v>20.502387938457542</v>
      </c>
      <c r="P1230" s="7"/>
      <c r="Q1230" s="43">
        <f t="shared" si="263"/>
        <v>2.582085013722478E-2</v>
      </c>
      <c r="R1230" s="21">
        <f t="shared" si="273"/>
        <v>1.0201347118183646</v>
      </c>
      <c r="S1230" s="21">
        <f t="shared" si="274"/>
        <v>11.828788605134843</v>
      </c>
      <c r="T1230" s="36">
        <f t="shared" si="264"/>
        <v>-1.9371423442052227E-2</v>
      </c>
      <c r="U1230" s="36">
        <f t="shared" si="265"/>
        <v>-2.2282554803891186E-2</v>
      </c>
      <c r="V1230" s="36">
        <f t="shared" si="266"/>
        <v>2.9111313618389589E-3</v>
      </c>
      <c r="Y1230" s="34"/>
      <c r="Z1230" s="34"/>
    </row>
    <row r="1231" spans="1:26" x14ac:dyDescent="0.2">
      <c r="A1231" s="1">
        <v>1972.11</v>
      </c>
      <c r="B1231" s="58">
        <v>115.1</v>
      </c>
      <c r="C1231" s="4">
        <v>3.1266699999999998</v>
      </c>
      <c r="D1231" s="11">
        <v>6.32667</v>
      </c>
      <c r="E1231" s="11">
        <v>42.4</v>
      </c>
      <c r="F1231" s="4">
        <f t="shared" si="271"/>
        <v>1972.8749999999075</v>
      </c>
      <c r="G1231" s="21">
        <v>6.28</v>
      </c>
      <c r="H1231" s="4">
        <f t="shared" si="267"/>
        <v>856.97650707547189</v>
      </c>
      <c r="I1231" s="4">
        <f t="shared" si="268"/>
        <v>23.279606736556609</v>
      </c>
      <c r="J1231" s="30">
        <f t="shared" si="272"/>
        <v>138463.51419919528</v>
      </c>
      <c r="K1231" s="4">
        <f t="shared" si="269"/>
        <v>47.105191642216994</v>
      </c>
      <c r="L1231" s="30">
        <f t="shared" si="270"/>
        <v>7610.8858503789997</v>
      </c>
      <c r="M1231" s="14">
        <f t="shared" si="261"/>
        <v>18.338894714968056</v>
      </c>
      <c r="N1231" s="6"/>
      <c r="O1231" s="7">
        <f t="shared" si="262"/>
        <v>21.441895093127492</v>
      </c>
      <c r="P1231" s="7"/>
      <c r="Q1231" s="43">
        <f t="shared" si="263"/>
        <v>2.5559143714735631E-2</v>
      </c>
      <c r="R1231" s="21">
        <f t="shared" si="273"/>
        <v>0.99936045600343393</v>
      </c>
      <c r="S1231" s="21">
        <f t="shared" si="274"/>
        <v>12.038498048598125</v>
      </c>
      <c r="T1231" s="36">
        <f t="shared" si="264"/>
        <v>-1.9646452748045773E-2</v>
      </c>
      <c r="U1231" s="36">
        <f t="shared" si="265"/>
        <v>-2.0798928150206786E-2</v>
      </c>
      <c r="V1231" s="36">
        <f t="shared" si="266"/>
        <v>1.1524754021610129E-3</v>
      </c>
      <c r="Y1231" s="34"/>
      <c r="Z1231" s="34"/>
    </row>
    <row r="1232" spans="1:26" x14ac:dyDescent="0.2">
      <c r="A1232" s="1">
        <v>1972.12</v>
      </c>
      <c r="B1232" s="58">
        <v>117.5</v>
      </c>
      <c r="C1232" s="4">
        <v>3.15</v>
      </c>
      <c r="D1232" s="11">
        <v>6.42</v>
      </c>
      <c r="E1232" s="11">
        <v>42.5</v>
      </c>
      <c r="F1232" s="4">
        <f t="shared" si="271"/>
        <v>1972.9583333332407</v>
      </c>
      <c r="G1232" s="21">
        <v>6.36</v>
      </c>
      <c r="H1232" s="4">
        <f t="shared" si="267"/>
        <v>872.78723529411786</v>
      </c>
      <c r="I1232" s="4">
        <f t="shared" si="268"/>
        <v>23.398125882352947</v>
      </c>
      <c r="J1232" s="30">
        <f t="shared" si="272"/>
        <v>141333.12754196921</v>
      </c>
      <c r="K1232" s="4">
        <f t="shared" si="269"/>
        <v>47.687608941176485</v>
      </c>
      <c r="L1232" s="30">
        <f t="shared" si="270"/>
        <v>7722.2015218675942</v>
      </c>
      <c r="M1232" s="14">
        <f t="shared" si="261"/>
        <v>18.645719442073684</v>
      </c>
      <c r="N1232" s="6"/>
      <c r="O1232" s="7">
        <f t="shared" si="262"/>
        <v>21.796816349100631</v>
      </c>
      <c r="P1232" s="7"/>
      <c r="Q1232" s="43">
        <f t="shared" si="263"/>
        <v>2.4105412407063515E-2</v>
      </c>
      <c r="R1232" s="21">
        <f t="shared" si="273"/>
        <v>0.99799154109454147</v>
      </c>
      <c r="S1232" s="21">
        <f t="shared" si="274"/>
        <v>12.002491137327134</v>
      </c>
      <c r="T1232" s="36">
        <f t="shared" si="264"/>
        <v>-1.9936100049576355E-2</v>
      </c>
      <c r="U1232" s="36">
        <f t="shared" si="265"/>
        <v>-1.9187130722097656E-2</v>
      </c>
      <c r="V1232" s="36">
        <f t="shared" si="266"/>
        <v>-7.4896932747869904E-4</v>
      </c>
      <c r="Y1232" s="34"/>
      <c r="Z1232" s="34"/>
    </row>
    <row r="1233" spans="1:26" x14ac:dyDescent="0.2">
      <c r="A1233" s="1">
        <v>1973.01</v>
      </c>
      <c r="B1233" s="58">
        <v>118.4</v>
      </c>
      <c r="C1233" s="4">
        <v>3.1566700000000001</v>
      </c>
      <c r="D1233" s="11">
        <v>6.5466699999999998</v>
      </c>
      <c r="E1233" s="11">
        <v>42.6</v>
      </c>
      <c r="F1233" s="4">
        <f t="shared" si="271"/>
        <v>1973.041666666574</v>
      </c>
      <c r="G1233" s="21">
        <v>6.46</v>
      </c>
      <c r="H1233" s="4">
        <f t="shared" si="267"/>
        <v>877.40792488262935</v>
      </c>
      <c r="I1233" s="4">
        <f t="shared" si="268"/>
        <v>23.392629005399066</v>
      </c>
      <c r="J1233" s="30">
        <f t="shared" si="272"/>
        <v>142397.04009510003</v>
      </c>
      <c r="K1233" s="4">
        <f t="shared" si="269"/>
        <v>48.514359287089206</v>
      </c>
      <c r="L1233" s="30">
        <f t="shared" si="270"/>
        <v>7873.5340412110509</v>
      </c>
      <c r="M1233" s="14">
        <f t="shared" si="261"/>
        <v>18.712530467302432</v>
      </c>
      <c r="N1233" s="6"/>
      <c r="O1233" s="7">
        <f t="shared" si="262"/>
        <v>21.870338532710896</v>
      </c>
      <c r="P1233" s="7"/>
      <c r="Q1233" s="43">
        <f t="shared" si="263"/>
        <v>2.315698089417309E-2</v>
      </c>
      <c r="R1233" s="21">
        <f t="shared" si="273"/>
        <v>0.99233292289622221</v>
      </c>
      <c r="S1233" s="21">
        <f t="shared" si="274"/>
        <v>11.950266353342112</v>
      </c>
      <c r="T1233" s="36">
        <f t="shared" si="264"/>
        <v>-1.7092971405117674E-2</v>
      </c>
      <c r="U1233" s="36">
        <f t="shared" si="265"/>
        <v>-1.7623536714926669E-2</v>
      </c>
      <c r="V1233" s="36">
        <f t="shared" si="266"/>
        <v>5.3056530980899463E-4</v>
      </c>
      <c r="Y1233" s="34"/>
      <c r="Z1233" s="34"/>
    </row>
    <row r="1234" spans="1:26" x14ac:dyDescent="0.2">
      <c r="A1234" s="1">
        <v>1973.02</v>
      </c>
      <c r="B1234" s="58">
        <v>114.2</v>
      </c>
      <c r="C1234" s="4">
        <v>3.1633300000000002</v>
      </c>
      <c r="D1234" s="11">
        <v>6.67333</v>
      </c>
      <c r="E1234" s="11">
        <v>42.9</v>
      </c>
      <c r="F1234" s="4">
        <f t="shared" si="271"/>
        <v>1973.1249999999072</v>
      </c>
      <c r="G1234" s="21">
        <v>6.64</v>
      </c>
      <c r="H1234" s="4">
        <f t="shared" si="267"/>
        <v>840.36558974359014</v>
      </c>
      <c r="I1234" s="4">
        <f t="shared" si="268"/>
        <v>23.278053248717956</v>
      </c>
      <c r="J1234" s="30">
        <f t="shared" si="272"/>
        <v>136700.15546089478</v>
      </c>
      <c r="K1234" s="4">
        <f t="shared" si="269"/>
        <v>49.107153248717957</v>
      </c>
      <c r="L1234" s="30">
        <f t="shared" si="270"/>
        <v>7988.1370266361882</v>
      </c>
      <c r="M1234" s="14">
        <f t="shared" si="261"/>
        <v>17.889889599193761</v>
      </c>
      <c r="N1234" s="6"/>
      <c r="O1234" s="7">
        <f t="shared" si="262"/>
        <v>20.905882678986931</v>
      </c>
      <c r="P1234" s="7"/>
      <c r="Q1234" s="43">
        <f t="shared" si="263"/>
        <v>2.4540442446005277E-2</v>
      </c>
      <c r="R1234" s="21">
        <f t="shared" si="273"/>
        <v>1.0004739008511474</v>
      </c>
      <c r="S1234" s="21">
        <f t="shared" si="274"/>
        <v>11.775715168193363</v>
      </c>
      <c r="T1234" s="36">
        <f t="shared" si="264"/>
        <v>-1.1089656938960801E-2</v>
      </c>
      <c r="U1234" s="36">
        <f t="shared" si="265"/>
        <v>-1.6980219507644834E-2</v>
      </c>
      <c r="V1234" s="36">
        <f t="shared" si="266"/>
        <v>5.8905625686840324E-3</v>
      </c>
      <c r="Y1234" s="34"/>
      <c r="Z1234" s="34"/>
    </row>
    <row r="1235" spans="1:26" x14ac:dyDescent="0.2">
      <c r="A1235" s="1">
        <v>1973.03</v>
      </c>
      <c r="B1235" s="58">
        <v>112.4</v>
      </c>
      <c r="C1235" s="4">
        <v>3.17</v>
      </c>
      <c r="D1235" s="11">
        <v>6.8</v>
      </c>
      <c r="E1235" s="11">
        <v>43.3</v>
      </c>
      <c r="F1235" s="4">
        <f t="shared" si="271"/>
        <v>1973.2083333332405</v>
      </c>
      <c r="G1235" s="21">
        <v>6.71</v>
      </c>
      <c r="H1235" s="4">
        <f t="shared" si="267"/>
        <v>819.47906697459621</v>
      </c>
      <c r="I1235" s="4">
        <f t="shared" si="268"/>
        <v>23.111642725173219</v>
      </c>
      <c r="J1235" s="30">
        <f t="shared" si="272"/>
        <v>133615.8900986106</v>
      </c>
      <c r="K1235" s="4">
        <f t="shared" si="269"/>
        <v>49.577025404157055</v>
      </c>
      <c r="L1235" s="30">
        <f t="shared" si="270"/>
        <v>8083.5236002718138</v>
      </c>
      <c r="M1235" s="14">
        <f t="shared" si="261"/>
        <v>17.412142058290339</v>
      </c>
      <c r="N1235" s="6"/>
      <c r="O1235" s="7">
        <f t="shared" si="262"/>
        <v>20.345254441323718</v>
      </c>
      <c r="P1235" s="7"/>
      <c r="Q1235" s="43">
        <f t="shared" si="263"/>
        <v>2.5995009873511887E-2</v>
      </c>
      <c r="R1235" s="21">
        <f t="shared" si="273"/>
        <v>1.0084879014746988</v>
      </c>
      <c r="S1235" s="21">
        <f t="shared" si="274"/>
        <v>11.672461549314491</v>
      </c>
      <c r="T1235" s="36">
        <f t="shared" si="264"/>
        <v>-5.0631756542042217E-3</v>
      </c>
      <c r="U1235" s="36">
        <f t="shared" si="265"/>
        <v>-1.3986529408438031E-2</v>
      </c>
      <c r="V1235" s="36">
        <f t="shared" si="266"/>
        <v>8.9233537542338093E-3</v>
      </c>
      <c r="Y1235" s="34"/>
      <c r="Z1235" s="34"/>
    </row>
    <row r="1236" spans="1:26" x14ac:dyDescent="0.2">
      <c r="A1236" s="1">
        <v>1973.04</v>
      </c>
      <c r="B1236" s="58">
        <v>110.3</v>
      </c>
      <c r="C1236" s="4">
        <v>3.1866699999999999</v>
      </c>
      <c r="D1236" s="11">
        <v>6.9433299999999996</v>
      </c>
      <c r="E1236" s="11">
        <v>43.6</v>
      </c>
      <c r="F1236" s="4">
        <f t="shared" si="271"/>
        <v>1973.2916666665737</v>
      </c>
      <c r="G1236" s="21">
        <v>6.67</v>
      </c>
      <c r="H1236" s="4">
        <f t="shared" si="267"/>
        <v>798.63524541284426</v>
      </c>
      <c r="I1236" s="4">
        <f t="shared" si="268"/>
        <v>23.073318019036702</v>
      </c>
      <c r="J1236" s="30">
        <f t="shared" si="272"/>
        <v>130530.8176676045</v>
      </c>
      <c r="K1236" s="4">
        <f t="shared" si="269"/>
        <v>50.273690467201845</v>
      </c>
      <c r="L1236" s="30">
        <f t="shared" si="270"/>
        <v>8216.8498842793142</v>
      </c>
      <c r="M1236" s="14">
        <f t="shared" si="261"/>
        <v>16.935740066050826</v>
      </c>
      <c r="N1236" s="6"/>
      <c r="O1236" s="7">
        <f t="shared" si="262"/>
        <v>19.787325522958458</v>
      </c>
      <c r="P1236" s="7"/>
      <c r="Q1236" s="43">
        <f t="shared" si="263"/>
        <v>2.872587050572295E-2</v>
      </c>
      <c r="R1236" s="21">
        <f t="shared" si="273"/>
        <v>0.99262871327900482</v>
      </c>
      <c r="S1236" s="21">
        <f t="shared" si="274"/>
        <v>11.690539443832611</v>
      </c>
      <c r="T1236" s="36">
        <f t="shared" si="264"/>
        <v>6.5990840437635256E-4</v>
      </c>
      <c r="U1236" s="36">
        <f t="shared" si="265"/>
        <v>-1.3320197333000272E-2</v>
      </c>
      <c r="V1236" s="36">
        <f t="shared" si="266"/>
        <v>1.3980105737376625E-2</v>
      </c>
      <c r="Y1236" s="34"/>
      <c r="Z1236" s="34"/>
    </row>
    <row r="1237" spans="1:26" x14ac:dyDescent="0.2">
      <c r="A1237" s="1">
        <v>1973.05</v>
      </c>
      <c r="B1237" s="58">
        <v>107.2</v>
      </c>
      <c r="C1237" s="4">
        <v>3.2033299999999998</v>
      </c>
      <c r="D1237" s="11">
        <v>7.0866699999999998</v>
      </c>
      <c r="E1237" s="11">
        <v>43.9</v>
      </c>
      <c r="F1237" s="4">
        <f t="shared" si="271"/>
        <v>1973.374999999907</v>
      </c>
      <c r="G1237" s="21">
        <v>6.85</v>
      </c>
      <c r="H1237" s="4">
        <f t="shared" si="267"/>
        <v>770.88521184510273</v>
      </c>
      <c r="I1237" s="4">
        <f t="shared" si="268"/>
        <v>23.03544520205012</v>
      </c>
      <c r="J1237" s="30">
        <f t="shared" si="272"/>
        <v>126309.03436105746</v>
      </c>
      <c r="K1237" s="4">
        <f t="shared" si="269"/>
        <v>50.960905823006847</v>
      </c>
      <c r="L1237" s="30">
        <f t="shared" si="270"/>
        <v>8349.9108632040588</v>
      </c>
      <c r="M1237" s="14">
        <f t="shared" si="261"/>
        <v>16.314338759668573</v>
      </c>
      <c r="N1237" s="6"/>
      <c r="O1237" s="7">
        <f t="shared" si="262"/>
        <v>19.06114572900686</v>
      </c>
      <c r="P1237" s="7"/>
      <c r="Q1237" s="43">
        <f t="shared" si="263"/>
        <v>2.988582385959896E-2</v>
      </c>
      <c r="R1237" s="21">
        <f t="shared" si="273"/>
        <v>1.0021246957992085</v>
      </c>
      <c r="S1237" s="21">
        <f t="shared" si="274"/>
        <v>11.525064225038022</v>
      </c>
      <c r="T1237" s="36">
        <f t="shared" si="264"/>
        <v>7.6997385593502443E-3</v>
      </c>
      <c r="U1237" s="36">
        <f t="shared" si="265"/>
        <v>-1.1538385700090914E-2</v>
      </c>
      <c r="V1237" s="36">
        <f t="shared" si="266"/>
        <v>1.9238124259441158E-2</v>
      </c>
      <c r="Y1237" s="34"/>
      <c r="Z1237" s="34"/>
    </row>
    <row r="1238" spans="1:26" x14ac:dyDescent="0.2">
      <c r="A1238" s="1">
        <v>1973.06</v>
      </c>
      <c r="B1238" s="58">
        <v>104.8</v>
      </c>
      <c r="C1238" s="4">
        <v>3.22</v>
      </c>
      <c r="D1238" s="11">
        <v>7.23</v>
      </c>
      <c r="E1238" s="11">
        <v>44.2</v>
      </c>
      <c r="F1238" s="4">
        <f t="shared" si="271"/>
        <v>1973.4583333332403</v>
      </c>
      <c r="G1238" s="21">
        <v>6.9</v>
      </c>
      <c r="H1238" s="4">
        <f t="shared" si="267"/>
        <v>748.51147511312217</v>
      </c>
      <c r="I1238" s="4">
        <f t="shared" si="268"/>
        <v>22.998157918552042</v>
      </c>
      <c r="J1238" s="30">
        <f t="shared" si="272"/>
        <v>122957.13174910338</v>
      </c>
      <c r="K1238" s="4">
        <f t="shared" si="269"/>
        <v>51.638721040724</v>
      </c>
      <c r="L1238" s="30">
        <f t="shared" si="270"/>
        <v>8482.6341845994066</v>
      </c>
      <c r="M1238" s="14">
        <f t="shared" si="261"/>
        <v>15.808323047681975</v>
      </c>
      <c r="N1238" s="6"/>
      <c r="O1238" s="7">
        <f t="shared" si="262"/>
        <v>18.470601678103712</v>
      </c>
      <c r="P1238" s="7"/>
      <c r="Q1238" s="43">
        <f t="shared" si="263"/>
        <v>3.1714766309810516E-2</v>
      </c>
      <c r="R1238" s="21">
        <f t="shared" si="273"/>
        <v>0.98943146265705451</v>
      </c>
      <c r="S1238" s="21">
        <f t="shared" si="274"/>
        <v>11.471160859673637</v>
      </c>
      <c r="T1238" s="36">
        <f t="shared" si="264"/>
        <v>1.18665240778284E-2</v>
      </c>
      <c r="U1238" s="36">
        <f t="shared" si="265"/>
        <v>-1.3351240060321401E-2</v>
      </c>
      <c r="V1238" s="36">
        <f t="shared" si="266"/>
        <v>2.5217764138149801E-2</v>
      </c>
      <c r="Y1238" s="34"/>
      <c r="Z1238" s="34"/>
    </row>
    <row r="1239" spans="1:26" x14ac:dyDescent="0.2">
      <c r="A1239" s="1">
        <v>1973.07</v>
      </c>
      <c r="B1239" s="58">
        <v>105.8</v>
      </c>
      <c r="C1239" s="4">
        <v>3.2366700000000002</v>
      </c>
      <c r="D1239" s="11">
        <v>7.3833299999999999</v>
      </c>
      <c r="E1239" s="11">
        <v>44.3</v>
      </c>
      <c r="F1239" s="4">
        <f t="shared" si="271"/>
        <v>1973.5416666665735</v>
      </c>
      <c r="G1239" s="21">
        <v>7.13</v>
      </c>
      <c r="H1239" s="4">
        <f t="shared" si="267"/>
        <v>753.94799548532762</v>
      </c>
      <c r="I1239" s="4">
        <f t="shared" si="268"/>
        <v>23.065036470203168</v>
      </c>
      <c r="J1239" s="30">
        <f t="shared" si="272"/>
        <v>124165.92173974971</v>
      </c>
      <c r="K1239" s="4">
        <f t="shared" si="269"/>
        <v>52.61480957945826</v>
      </c>
      <c r="L1239" s="30">
        <f t="shared" si="270"/>
        <v>8665.0092151110239</v>
      </c>
      <c r="M1239" s="14">
        <f t="shared" si="261"/>
        <v>15.889518573988784</v>
      </c>
      <c r="N1239" s="6"/>
      <c r="O1239" s="7">
        <f t="shared" si="262"/>
        <v>18.565516582822454</v>
      </c>
      <c r="P1239" s="7"/>
      <c r="Q1239" s="43">
        <f t="shared" si="263"/>
        <v>2.8987491947744803E-2</v>
      </c>
      <c r="R1239" s="21">
        <f t="shared" si="273"/>
        <v>0.98701058762603067</v>
      </c>
      <c r="S1239" s="21">
        <f t="shared" si="274"/>
        <v>11.324306863996544</v>
      </c>
      <c r="T1239" s="36">
        <f t="shared" si="264"/>
        <v>1.1185898648329751E-2</v>
      </c>
      <c r="U1239" s="36">
        <f t="shared" si="265"/>
        <v>-1.4708496170451557E-2</v>
      </c>
      <c r="V1239" s="36">
        <f t="shared" si="266"/>
        <v>2.5894394818781308E-2</v>
      </c>
      <c r="Y1239" s="34"/>
      <c r="Z1239" s="34"/>
    </row>
    <row r="1240" spans="1:26" x14ac:dyDescent="0.2">
      <c r="A1240" s="1">
        <v>1973.08</v>
      </c>
      <c r="B1240" s="58">
        <v>103.8</v>
      </c>
      <c r="C1240" s="4">
        <v>3.2533300000000001</v>
      </c>
      <c r="D1240" s="11">
        <v>7.53667</v>
      </c>
      <c r="E1240" s="11">
        <v>45.1</v>
      </c>
      <c r="F1240" s="4">
        <f t="shared" si="271"/>
        <v>1973.6249999999068</v>
      </c>
      <c r="G1240" s="21">
        <v>7.4</v>
      </c>
      <c r="H1240" s="4">
        <f t="shared" si="267"/>
        <v>726.57468292682938</v>
      </c>
      <c r="I1240" s="4">
        <f t="shared" si="268"/>
        <v>22.772516504878055</v>
      </c>
      <c r="J1240" s="30">
        <f t="shared" si="272"/>
        <v>119970.40463690253</v>
      </c>
      <c r="K1240" s="4">
        <f t="shared" si="269"/>
        <v>52.754851787804888</v>
      </c>
      <c r="L1240" s="30">
        <f t="shared" si="270"/>
        <v>8710.7644461927193</v>
      </c>
      <c r="M1240" s="14">
        <f t="shared" si="261"/>
        <v>15.278501094706122</v>
      </c>
      <c r="N1240" s="6"/>
      <c r="O1240" s="7">
        <f t="shared" si="262"/>
        <v>17.852222658614032</v>
      </c>
      <c r="P1240" s="7"/>
      <c r="Q1240" s="43">
        <f t="shared" si="263"/>
        <v>3.0662641868366564E-2</v>
      </c>
      <c r="R1240" s="21">
        <f t="shared" si="273"/>
        <v>1.0281999418118777</v>
      </c>
      <c r="S1240" s="21">
        <f t="shared" si="274"/>
        <v>10.978945392737891</v>
      </c>
      <c r="T1240" s="36">
        <f t="shared" si="264"/>
        <v>1.1895906260810163E-2</v>
      </c>
      <c r="U1240" s="36">
        <f t="shared" si="265"/>
        <v>-1.3727563292538103E-2</v>
      </c>
      <c r="V1240" s="36">
        <f t="shared" si="266"/>
        <v>2.5623469553348266E-2</v>
      </c>
      <c r="Y1240" s="34"/>
      <c r="Z1240" s="34"/>
    </row>
    <row r="1241" spans="1:26" x14ac:dyDescent="0.2">
      <c r="A1241" s="1">
        <v>1973.09</v>
      </c>
      <c r="B1241" s="58">
        <v>105.6</v>
      </c>
      <c r="C1241" s="4">
        <v>3.27</v>
      </c>
      <c r="D1241" s="11">
        <v>7.69</v>
      </c>
      <c r="E1241" s="11">
        <v>45.2</v>
      </c>
      <c r="F1241" s="4">
        <f t="shared" si="271"/>
        <v>1973.70833333324</v>
      </c>
      <c r="G1241" s="21">
        <v>7.09</v>
      </c>
      <c r="H1241" s="4">
        <f t="shared" si="267"/>
        <v>737.53890265486734</v>
      </c>
      <c r="I1241" s="4">
        <f t="shared" si="268"/>
        <v>22.838562610619473</v>
      </c>
      <c r="J1241" s="30">
        <f t="shared" si="272"/>
        <v>122095.04676025904</v>
      </c>
      <c r="K1241" s="4">
        <f t="shared" si="269"/>
        <v>53.709035619469041</v>
      </c>
      <c r="L1241" s="30">
        <f t="shared" si="270"/>
        <v>8891.2017953256836</v>
      </c>
      <c r="M1241" s="14">
        <f t="shared" si="261"/>
        <v>15.475308601805562</v>
      </c>
      <c r="N1241" s="6"/>
      <c r="O1241" s="7">
        <f t="shared" si="262"/>
        <v>18.082083727935427</v>
      </c>
      <c r="P1241" s="7"/>
      <c r="Q1241" s="43">
        <f t="shared" si="263"/>
        <v>3.3160456131076405E-2</v>
      </c>
      <c r="R1241" s="21">
        <f t="shared" si="273"/>
        <v>1.0275149478054186</v>
      </c>
      <c r="S1241" s="21">
        <f t="shared" si="274"/>
        <v>11.263576343583996</v>
      </c>
      <c r="T1241" s="36">
        <f t="shared" si="264"/>
        <v>1.2916279581847601E-2</v>
      </c>
      <c r="U1241" s="36">
        <f t="shared" si="265"/>
        <v>-1.4634266551174058E-2</v>
      </c>
      <c r="V1241" s="36">
        <f t="shared" si="266"/>
        <v>2.7550546133021658E-2</v>
      </c>
      <c r="Y1241" s="34"/>
      <c r="Z1241" s="34"/>
    </row>
    <row r="1242" spans="1:26" x14ac:dyDescent="0.2">
      <c r="A1242" s="1">
        <v>1973.1</v>
      </c>
      <c r="B1242" s="58">
        <v>109.8</v>
      </c>
      <c r="C1242" s="4">
        <v>3.30667</v>
      </c>
      <c r="D1242" s="11">
        <v>7.8466699999999996</v>
      </c>
      <c r="E1242" s="11">
        <v>45.6</v>
      </c>
      <c r="F1242" s="4">
        <f t="shared" si="271"/>
        <v>1973.7916666665733</v>
      </c>
      <c r="G1242" s="21">
        <v>6.79</v>
      </c>
      <c r="H1242" s="4">
        <f t="shared" si="267"/>
        <v>760.14588157894741</v>
      </c>
      <c r="I1242" s="4">
        <f t="shared" si="268"/>
        <v>22.892090912938599</v>
      </c>
      <c r="J1242" s="30">
        <f t="shared" si="272"/>
        <v>126153.2974016027</v>
      </c>
      <c r="K1242" s="4">
        <f t="shared" si="269"/>
        <v>54.322530825219303</v>
      </c>
      <c r="L1242" s="30">
        <f t="shared" si="270"/>
        <v>9015.3305475613288</v>
      </c>
      <c r="M1242" s="14">
        <f t="shared" si="261"/>
        <v>15.913516308933382</v>
      </c>
      <c r="N1242" s="6"/>
      <c r="O1242" s="7">
        <f t="shared" si="262"/>
        <v>18.592078071081097</v>
      </c>
      <c r="P1242" s="7"/>
      <c r="Q1242" s="43">
        <f t="shared" si="263"/>
        <v>3.495899613495182E-2</v>
      </c>
      <c r="R1242" s="21">
        <f t="shared" si="273"/>
        <v>1.0099911491177134</v>
      </c>
      <c r="S1242" s="21">
        <f t="shared" si="274"/>
        <v>11.471971189843391</v>
      </c>
      <c r="T1242" s="36">
        <f t="shared" si="264"/>
        <v>9.9629290667921921E-3</v>
      </c>
      <c r="U1242" s="36">
        <f t="shared" si="265"/>
        <v>-1.5151288843267774E-2</v>
      </c>
      <c r="V1242" s="36">
        <f t="shared" si="266"/>
        <v>2.5114217910059966E-2</v>
      </c>
      <c r="Y1242" s="34"/>
      <c r="Z1242" s="34"/>
    </row>
    <row r="1243" spans="1:26" x14ac:dyDescent="0.2">
      <c r="A1243" s="1">
        <v>1973.11</v>
      </c>
      <c r="B1243" s="58">
        <v>102</v>
      </c>
      <c r="C1243" s="4">
        <v>3.3433299999999999</v>
      </c>
      <c r="D1243" s="11">
        <v>8.0033300000000001</v>
      </c>
      <c r="E1243" s="11">
        <v>45.9</v>
      </c>
      <c r="F1243" s="4">
        <f t="shared" si="271"/>
        <v>1973.8749999999065</v>
      </c>
      <c r="G1243" s="21">
        <v>6.73</v>
      </c>
      <c r="H1243" s="4">
        <f t="shared" si="267"/>
        <v>701.53111111111139</v>
      </c>
      <c r="I1243" s="4">
        <f t="shared" si="268"/>
        <v>22.994607938344235</v>
      </c>
      <c r="J1243" s="30">
        <f t="shared" si="272"/>
        <v>116743.64379457622</v>
      </c>
      <c r="K1243" s="4">
        <f t="shared" si="269"/>
        <v>55.044950857734221</v>
      </c>
      <c r="L1243" s="30">
        <f t="shared" si="270"/>
        <v>9160.1755557886827</v>
      </c>
      <c r="M1243" s="14">
        <f t="shared" si="261"/>
        <v>14.65184515971057</v>
      </c>
      <c r="N1243" s="6"/>
      <c r="O1243" s="7">
        <f t="shared" si="262"/>
        <v>17.11974297713947</v>
      </c>
      <c r="P1243" s="7"/>
      <c r="Q1243" s="43">
        <f t="shared" si="263"/>
        <v>4.1652328760251128E-2</v>
      </c>
      <c r="R1243" s="21">
        <f t="shared" si="273"/>
        <v>1.0048865171192618</v>
      </c>
      <c r="S1243" s="21">
        <f t="shared" si="274"/>
        <v>11.510860022422449</v>
      </c>
      <c r="T1243" s="36">
        <f t="shared" si="264"/>
        <v>1.6454975003629801E-2</v>
      </c>
      <c r="U1243" s="36">
        <f t="shared" si="265"/>
        <v>-1.5597269561874794E-2</v>
      </c>
      <c r="V1243" s="36">
        <f t="shared" si="266"/>
        <v>3.2052244565504595E-2</v>
      </c>
      <c r="Y1243" s="34"/>
      <c r="Z1243" s="34"/>
    </row>
    <row r="1244" spans="1:26" x14ac:dyDescent="0.2">
      <c r="A1244" s="1">
        <v>1973.12</v>
      </c>
      <c r="B1244" s="58">
        <v>94.78</v>
      </c>
      <c r="C1244" s="4">
        <v>3.38</v>
      </c>
      <c r="D1244" s="11">
        <v>8.16</v>
      </c>
      <c r="E1244" s="11">
        <v>46.2</v>
      </c>
      <c r="F1244" s="4">
        <f t="shared" si="271"/>
        <v>1973.9583333332398</v>
      </c>
      <c r="G1244" s="21">
        <v>6.74</v>
      </c>
      <c r="H1244" s="4">
        <f t="shared" si="267"/>
        <v>647.64076666666676</v>
      </c>
      <c r="I1244" s="4">
        <f t="shared" si="268"/>
        <v>23.095861904761907</v>
      </c>
      <c r="J1244" s="30">
        <f t="shared" si="272"/>
        <v>108095.8962842734</v>
      </c>
      <c r="K1244" s="4">
        <f t="shared" si="269"/>
        <v>55.758057142857155</v>
      </c>
      <c r="L1244" s="30">
        <f t="shared" si="270"/>
        <v>9306.420275160066</v>
      </c>
      <c r="M1244" s="14">
        <f t="shared" si="261"/>
        <v>13.493329686205888</v>
      </c>
      <c r="N1244" s="6"/>
      <c r="O1244" s="7">
        <f t="shared" si="262"/>
        <v>15.771102210645211</v>
      </c>
      <c r="P1244" s="7"/>
      <c r="Q1244" s="43">
        <f t="shared" si="263"/>
        <v>4.7752928053783478E-2</v>
      </c>
      <c r="R1244" s="21">
        <f t="shared" si="273"/>
        <v>0.98776947809049742</v>
      </c>
      <c r="S1244" s="21">
        <f t="shared" si="274"/>
        <v>11.491996945830225</v>
      </c>
      <c r="T1244" s="36">
        <f t="shared" si="264"/>
        <v>2.4077050220234097E-2</v>
      </c>
      <c r="U1244" s="36">
        <f t="shared" si="265"/>
        <v>-1.5376635272250416E-2</v>
      </c>
      <c r="V1244" s="36">
        <f t="shared" si="266"/>
        <v>3.9453685492484514E-2</v>
      </c>
      <c r="Y1244" s="34"/>
      <c r="Z1244" s="34"/>
    </row>
    <row r="1245" spans="1:26" x14ac:dyDescent="0.2">
      <c r="A1245" s="1">
        <v>1974.01</v>
      </c>
      <c r="B1245" s="58">
        <v>96.11</v>
      </c>
      <c r="C1245" s="4">
        <v>3.4</v>
      </c>
      <c r="D1245" s="11">
        <v>8.2266700000000004</v>
      </c>
      <c r="E1245" s="11">
        <v>46.6</v>
      </c>
      <c r="F1245" s="4">
        <f t="shared" si="271"/>
        <v>1974.0416666665731</v>
      </c>
      <c r="G1245" s="21">
        <v>6.99</v>
      </c>
      <c r="H1245" s="4">
        <f t="shared" si="267"/>
        <v>651.09162639484998</v>
      </c>
      <c r="I1245" s="4">
        <f t="shared" si="268"/>
        <v>23.033103004291849</v>
      </c>
      <c r="J1245" s="30">
        <f t="shared" si="272"/>
        <v>108992.23542463535</v>
      </c>
      <c r="K1245" s="4">
        <f t="shared" si="269"/>
        <v>55.731099262446371</v>
      </c>
      <c r="L1245" s="30">
        <f t="shared" si="270"/>
        <v>9329.342975765112</v>
      </c>
      <c r="M1245" s="14">
        <f t="shared" si="261"/>
        <v>13.530721892513951</v>
      </c>
      <c r="N1245" s="6"/>
      <c r="O1245" s="7">
        <f t="shared" si="262"/>
        <v>15.819141518464635</v>
      </c>
      <c r="P1245" s="7"/>
      <c r="Q1245" s="43">
        <f t="shared" si="263"/>
        <v>4.594596555731903E-2</v>
      </c>
      <c r="R1245" s="21">
        <f t="shared" si="273"/>
        <v>1.0079694972375672</v>
      </c>
      <c r="S1245" s="21">
        <f t="shared" si="274"/>
        <v>11.254006539345372</v>
      </c>
      <c r="T1245" s="36">
        <f t="shared" si="264"/>
        <v>2.4229443866257139E-2</v>
      </c>
      <c r="U1245" s="36">
        <f t="shared" si="265"/>
        <v>-1.2015977017232893E-2</v>
      </c>
      <c r="V1245" s="36">
        <f t="shared" si="266"/>
        <v>3.6245420883490032E-2</v>
      </c>
      <c r="Y1245" s="34"/>
      <c r="Z1245" s="34"/>
    </row>
    <row r="1246" spans="1:26" x14ac:dyDescent="0.2">
      <c r="A1246" s="1">
        <v>1974.02</v>
      </c>
      <c r="B1246" s="58">
        <v>93.45</v>
      </c>
      <c r="C1246" s="4">
        <v>3.42</v>
      </c>
      <c r="D1246" s="11">
        <v>8.2933299999999992</v>
      </c>
      <c r="E1246" s="11">
        <v>47.2</v>
      </c>
      <c r="F1246" s="4">
        <f t="shared" si="271"/>
        <v>1974.1249999999063</v>
      </c>
      <c r="G1246" s="21">
        <v>6.96</v>
      </c>
      <c r="H1246" s="4">
        <f t="shared" si="267"/>
        <v>625.02409004237302</v>
      </c>
      <c r="I1246" s="4">
        <f t="shared" si="268"/>
        <v>22.874075847457632</v>
      </c>
      <c r="J1246" s="30">
        <f t="shared" si="272"/>
        <v>104947.64185696781</v>
      </c>
      <c r="K1246" s="4">
        <f t="shared" si="269"/>
        <v>55.468496914618655</v>
      </c>
      <c r="L1246" s="30">
        <f t="shared" si="270"/>
        <v>9313.7017297126476</v>
      </c>
      <c r="M1246" s="14">
        <f t="shared" si="261"/>
        <v>12.957321280205388</v>
      </c>
      <c r="N1246" s="6"/>
      <c r="O1246" s="7">
        <f t="shared" si="262"/>
        <v>15.154292146338719</v>
      </c>
      <c r="P1246" s="7"/>
      <c r="Q1246" s="43">
        <f t="shared" si="263"/>
        <v>5.0850367922704143E-2</v>
      </c>
      <c r="R1246" s="21">
        <f t="shared" si="273"/>
        <v>0.98812468410760568</v>
      </c>
      <c r="S1246" s="21">
        <f t="shared" si="274"/>
        <v>11.199495796676839</v>
      </c>
      <c r="T1246" s="36">
        <f t="shared" si="264"/>
        <v>2.2230186502816496E-2</v>
      </c>
      <c r="U1246" s="36">
        <f t="shared" si="265"/>
        <v>-1.2036619668587267E-2</v>
      </c>
      <c r="V1246" s="36">
        <f t="shared" si="266"/>
        <v>3.4266806171403763E-2</v>
      </c>
      <c r="Y1246" s="34"/>
      <c r="Z1246" s="34"/>
    </row>
    <row r="1247" spans="1:26" x14ac:dyDescent="0.2">
      <c r="A1247" s="1">
        <v>1974.03</v>
      </c>
      <c r="B1247" s="58">
        <v>97.44</v>
      </c>
      <c r="C1247" s="4">
        <v>3.44</v>
      </c>
      <c r="D1247" s="11">
        <v>8.36</v>
      </c>
      <c r="E1247" s="11">
        <v>47.8</v>
      </c>
      <c r="F1247" s="4">
        <f t="shared" si="271"/>
        <v>1974.2083333332396</v>
      </c>
      <c r="G1247" s="21">
        <v>7.21</v>
      </c>
      <c r="H1247" s="4">
        <f t="shared" si="267"/>
        <v>643.5300451882847</v>
      </c>
      <c r="I1247" s="4">
        <f t="shared" si="268"/>
        <v>22.71904100418411</v>
      </c>
      <c r="J1247" s="30">
        <f t="shared" si="272"/>
        <v>108372.86796990455</v>
      </c>
      <c r="K1247" s="4">
        <f t="shared" si="269"/>
        <v>55.212553138075329</v>
      </c>
      <c r="L1247" s="30">
        <f t="shared" si="270"/>
        <v>9298.0005770566713</v>
      </c>
      <c r="M1247" s="14">
        <f t="shared" si="261"/>
        <v>13.310364239140162</v>
      </c>
      <c r="N1247" s="6"/>
      <c r="O1247" s="7">
        <f t="shared" si="262"/>
        <v>15.571122142264308</v>
      </c>
      <c r="P1247" s="7"/>
      <c r="Q1247" s="43">
        <f t="shared" si="263"/>
        <v>4.7622016397860831E-2</v>
      </c>
      <c r="R1247" s="21">
        <f t="shared" si="273"/>
        <v>0.98507465515458947</v>
      </c>
      <c r="S1247" s="21">
        <f t="shared" si="274"/>
        <v>10.927588226428282</v>
      </c>
      <c r="T1247" s="36">
        <f t="shared" si="264"/>
        <v>1.9205013338245314E-2</v>
      </c>
      <c r="U1247" s="36">
        <f t="shared" si="265"/>
        <v>-1.1549315348687084E-2</v>
      </c>
      <c r="V1247" s="36">
        <f t="shared" si="266"/>
        <v>3.0754328686932397E-2</v>
      </c>
      <c r="Y1247" s="34"/>
      <c r="Z1247" s="34"/>
    </row>
    <row r="1248" spans="1:26" x14ac:dyDescent="0.2">
      <c r="A1248" s="1">
        <v>1974.04</v>
      </c>
      <c r="B1248" s="58">
        <v>92.46</v>
      </c>
      <c r="C1248" s="4">
        <v>3.46</v>
      </c>
      <c r="D1248" s="11">
        <v>8.4866700000000002</v>
      </c>
      <c r="E1248" s="11">
        <v>48</v>
      </c>
      <c r="F1248" s="4">
        <f t="shared" si="271"/>
        <v>1974.2916666665728</v>
      </c>
      <c r="G1248" s="21">
        <v>7.51</v>
      </c>
      <c r="H1248" s="4">
        <f t="shared" si="267"/>
        <v>608.09593625000014</v>
      </c>
      <c r="I1248" s="4">
        <f t="shared" si="268"/>
        <v>22.755915416666671</v>
      </c>
      <c r="J1248" s="30">
        <f t="shared" si="272"/>
        <v>102724.97985855078</v>
      </c>
      <c r="K1248" s="4">
        <f t="shared" si="269"/>
        <v>55.815590950625015</v>
      </c>
      <c r="L1248" s="30">
        <f t="shared" si="270"/>
        <v>9428.8665889700096</v>
      </c>
      <c r="M1248" s="14">
        <f t="shared" si="261"/>
        <v>12.550411048540909</v>
      </c>
      <c r="N1248" s="6"/>
      <c r="O1248" s="7">
        <f t="shared" si="262"/>
        <v>14.688309996556294</v>
      </c>
      <c r="P1248" s="7"/>
      <c r="Q1248" s="43">
        <f t="shared" si="263"/>
        <v>4.9607504754646883E-2</v>
      </c>
      <c r="R1248" s="21">
        <f t="shared" si="273"/>
        <v>1.0013886996776262</v>
      </c>
      <c r="S1248" s="21">
        <f t="shared" si="274"/>
        <v>10.719638161304275</v>
      </c>
      <c r="T1248" s="36">
        <f t="shared" si="264"/>
        <v>2.4697271508143048E-2</v>
      </c>
      <c r="U1248" s="36">
        <f t="shared" si="265"/>
        <v>-1.0846436354005617E-2</v>
      </c>
      <c r="V1248" s="36">
        <f t="shared" si="266"/>
        <v>3.5543707862148666E-2</v>
      </c>
      <c r="Y1248" s="34"/>
      <c r="Z1248" s="34"/>
    </row>
    <row r="1249" spans="1:26" x14ac:dyDescent="0.2">
      <c r="A1249" s="1">
        <v>1974.05</v>
      </c>
      <c r="B1249" s="58">
        <v>89.67</v>
      </c>
      <c r="C1249" s="4">
        <v>3.48</v>
      </c>
      <c r="D1249" s="11">
        <v>8.6133299999999995</v>
      </c>
      <c r="E1249" s="11">
        <v>48.6</v>
      </c>
      <c r="F1249" s="4">
        <f t="shared" si="271"/>
        <v>1974.3749999999061</v>
      </c>
      <c r="G1249" s="21">
        <v>7.58</v>
      </c>
      <c r="H1249" s="4">
        <f t="shared" si="267"/>
        <v>582.4656919753088</v>
      </c>
      <c r="I1249" s="4">
        <f t="shared" si="268"/>
        <v>22.604891358024695</v>
      </c>
      <c r="J1249" s="30">
        <f t="shared" si="272"/>
        <v>98713.509084478064</v>
      </c>
      <c r="K1249" s="4">
        <f t="shared" si="269"/>
        <v>55.949249678395077</v>
      </c>
      <c r="L1249" s="30">
        <f t="shared" si="270"/>
        <v>9482.0121467894205</v>
      </c>
      <c r="M1249" s="14">
        <f t="shared" si="261"/>
        <v>11.995436947329662</v>
      </c>
      <c r="N1249" s="6"/>
      <c r="O1249" s="7">
        <f t="shared" si="262"/>
        <v>14.045930080444698</v>
      </c>
      <c r="P1249" s="7"/>
      <c r="Q1249" s="43">
        <f t="shared" si="263"/>
        <v>5.3892868651376019E-2</v>
      </c>
      <c r="R1249" s="21">
        <f t="shared" si="273"/>
        <v>1.0091041723610832</v>
      </c>
      <c r="S1249" s="21">
        <f t="shared" si="274"/>
        <v>10.601999525296936</v>
      </c>
      <c r="T1249" s="36">
        <f t="shared" si="264"/>
        <v>2.8230560552379824E-2</v>
      </c>
      <c r="U1249" s="36">
        <f t="shared" si="265"/>
        <v>-1.3270756867215239E-2</v>
      </c>
      <c r="V1249" s="36">
        <f t="shared" si="266"/>
        <v>4.1501317419595063E-2</v>
      </c>
      <c r="Y1249" s="34"/>
      <c r="Z1249" s="34"/>
    </row>
    <row r="1250" spans="1:26" x14ac:dyDescent="0.2">
      <c r="A1250" s="1">
        <v>1974.06</v>
      </c>
      <c r="B1250" s="58">
        <v>89.79</v>
      </c>
      <c r="C1250" s="4">
        <v>3.5</v>
      </c>
      <c r="D1250" s="11">
        <v>8.74</v>
      </c>
      <c r="E1250" s="11">
        <v>49</v>
      </c>
      <c r="F1250" s="4">
        <f t="shared" si="271"/>
        <v>1974.4583333332394</v>
      </c>
      <c r="G1250" s="21">
        <v>7.54</v>
      </c>
      <c r="H1250" s="4">
        <f t="shared" si="267"/>
        <v>578.48398591836758</v>
      </c>
      <c r="I1250" s="4">
        <f t="shared" si="268"/>
        <v>22.549214285714289</v>
      </c>
      <c r="J1250" s="30">
        <f t="shared" si="272"/>
        <v>98357.169634023929</v>
      </c>
      <c r="K1250" s="4">
        <f t="shared" si="269"/>
        <v>56.308609387755112</v>
      </c>
      <c r="L1250" s="30">
        <f t="shared" si="270"/>
        <v>9573.9131596098541</v>
      </c>
      <c r="M1250" s="14">
        <f t="shared" si="261"/>
        <v>11.888498820079</v>
      </c>
      <c r="N1250" s="6"/>
      <c r="O1250" s="7">
        <f t="shared" si="262"/>
        <v>13.92772259341972</v>
      </c>
      <c r="P1250" s="7"/>
      <c r="Q1250" s="43">
        <f t="shared" si="263"/>
        <v>5.5562453619213081E-2</v>
      </c>
      <c r="R1250" s="21">
        <f t="shared" si="273"/>
        <v>0.98768742668372878</v>
      </c>
      <c r="S1250" s="21">
        <f t="shared" si="274"/>
        <v>10.611187083234322</v>
      </c>
      <c r="T1250" s="36">
        <f t="shared" si="264"/>
        <v>2.6390310882116408E-2</v>
      </c>
      <c r="U1250" s="36">
        <f t="shared" si="265"/>
        <v>-1.3344768012055308E-2</v>
      </c>
      <c r="V1250" s="36">
        <f t="shared" si="266"/>
        <v>3.9735078894171716E-2</v>
      </c>
      <c r="Y1250" s="34"/>
      <c r="Z1250" s="34"/>
    </row>
    <row r="1251" spans="1:26" x14ac:dyDescent="0.2">
      <c r="A1251" s="1">
        <v>1974.07</v>
      </c>
      <c r="B1251" s="58">
        <v>79.31</v>
      </c>
      <c r="C1251" s="4">
        <v>3.53</v>
      </c>
      <c r="D1251" s="11">
        <v>8.8633299999999995</v>
      </c>
      <c r="E1251" s="11">
        <v>49.4</v>
      </c>
      <c r="F1251" s="4">
        <f t="shared" si="271"/>
        <v>1974.5416666665726</v>
      </c>
      <c r="G1251" s="21">
        <v>7.81</v>
      </c>
      <c r="H1251" s="4">
        <f t="shared" si="267"/>
        <v>506.82782570850219</v>
      </c>
      <c r="I1251" s="4">
        <f t="shared" si="268"/>
        <v>22.558343522267215</v>
      </c>
      <c r="J1251" s="30">
        <f t="shared" si="272"/>
        <v>86493.402666503855</v>
      </c>
      <c r="K1251" s="4">
        <f t="shared" si="269"/>
        <v>56.640805351619441</v>
      </c>
      <c r="L1251" s="30">
        <f t="shared" si="270"/>
        <v>9666.1148739894525</v>
      </c>
      <c r="M1251" s="14">
        <f t="shared" si="261"/>
        <v>10.394141805327052</v>
      </c>
      <c r="N1251" s="6"/>
      <c r="O1251" s="7">
        <f t="shared" si="262"/>
        <v>12.188506545695983</v>
      </c>
      <c r="P1251" s="7"/>
      <c r="Q1251" s="43">
        <f t="shared" si="263"/>
        <v>6.5469660475618738E-2</v>
      </c>
      <c r="R1251" s="21">
        <f t="shared" si="273"/>
        <v>0.99082437643708132</v>
      </c>
      <c r="S1251" s="21">
        <f t="shared" si="274"/>
        <v>10.395673424102574</v>
      </c>
      <c r="T1251" s="36">
        <f t="shared" si="264"/>
        <v>3.8321555671837926E-2</v>
      </c>
      <c r="U1251" s="36">
        <f t="shared" si="265"/>
        <v>-9.520370637920994E-3</v>
      </c>
      <c r="V1251" s="36">
        <f t="shared" si="266"/>
        <v>4.784192630975892E-2</v>
      </c>
      <c r="Y1251" s="34"/>
      <c r="Z1251" s="34"/>
    </row>
    <row r="1252" spans="1:26" x14ac:dyDescent="0.2">
      <c r="A1252" s="1">
        <v>1974.08</v>
      </c>
      <c r="B1252" s="58">
        <v>76.03</v>
      </c>
      <c r="C1252" s="4">
        <v>3.56</v>
      </c>
      <c r="D1252" s="11">
        <v>8.9866700000000002</v>
      </c>
      <c r="E1252" s="11">
        <v>50</v>
      </c>
      <c r="F1252" s="4">
        <f t="shared" si="271"/>
        <v>1974.6249999999059</v>
      </c>
      <c r="G1252" s="21">
        <v>8.0399999999999991</v>
      </c>
      <c r="H1252" s="4">
        <f t="shared" si="267"/>
        <v>480.03669340000016</v>
      </c>
      <c r="I1252" s="4">
        <f t="shared" si="268"/>
        <v>22.477056800000003</v>
      </c>
      <c r="J1252" s="30">
        <f t="shared" si="272"/>
        <v>82240.979407662497</v>
      </c>
      <c r="K1252" s="4">
        <f t="shared" si="269"/>
        <v>56.739857312600016</v>
      </c>
      <c r="L1252" s="30">
        <f t="shared" si="270"/>
        <v>9720.8015574570345</v>
      </c>
      <c r="M1252" s="14">
        <f t="shared" si="261"/>
        <v>9.8241957231411998</v>
      </c>
      <c r="N1252" s="6"/>
      <c r="O1252" s="7">
        <f t="shared" si="262"/>
        <v>11.532942434954482</v>
      </c>
      <c r="P1252" s="7"/>
      <c r="Q1252" s="43">
        <f t="shared" si="263"/>
        <v>7.0354100557487767E-2</v>
      </c>
      <c r="R1252" s="21">
        <f t="shared" si="273"/>
        <v>1.0066999999999999</v>
      </c>
      <c r="S1252" s="21">
        <f t="shared" si="274"/>
        <v>10.176683198423012</v>
      </c>
      <c r="T1252" s="36">
        <f t="shared" si="264"/>
        <v>5.2398375851310464E-2</v>
      </c>
      <c r="U1252" s="36">
        <f t="shared" si="265"/>
        <v>-3.2127273530165867E-3</v>
      </c>
      <c r="V1252" s="36">
        <f t="shared" si="266"/>
        <v>5.561110320432705E-2</v>
      </c>
      <c r="Y1252" s="34"/>
      <c r="Z1252" s="34"/>
    </row>
    <row r="1253" spans="1:26" x14ac:dyDescent="0.2">
      <c r="A1253" s="1">
        <v>1974.09</v>
      </c>
      <c r="B1253" s="58">
        <v>68.12</v>
      </c>
      <c r="C1253" s="4">
        <v>3.59</v>
      </c>
      <c r="D1253" s="11">
        <v>9.11</v>
      </c>
      <c r="E1253" s="11">
        <v>50.6</v>
      </c>
      <c r="F1253" s="4">
        <f t="shared" si="271"/>
        <v>1974.7083333332391</v>
      </c>
      <c r="G1253" s="21">
        <v>8.0399999999999991</v>
      </c>
      <c r="H1253" s="4">
        <f t="shared" si="267"/>
        <v>424.99475652173919</v>
      </c>
      <c r="I1253" s="4">
        <f t="shared" si="268"/>
        <v>22.397697826086958</v>
      </c>
      <c r="J1253" s="30">
        <f t="shared" si="272"/>
        <v>73130.838161485561</v>
      </c>
      <c r="K1253" s="4">
        <f t="shared" si="269"/>
        <v>56.836497826086962</v>
      </c>
      <c r="L1253" s="30">
        <f t="shared" si="270"/>
        <v>9780.1223671628504</v>
      </c>
      <c r="M1253" s="14">
        <f t="shared" si="261"/>
        <v>8.680421305646334</v>
      </c>
      <c r="N1253" s="6"/>
      <c r="O1253" s="7">
        <f t="shared" si="262"/>
        <v>10.206222645077458</v>
      </c>
      <c r="P1253" s="7"/>
      <c r="Q1253" s="43">
        <f t="shared" si="263"/>
        <v>8.4680210820316584E-2</v>
      </c>
      <c r="R1253" s="21">
        <f t="shared" si="273"/>
        <v>1.016304763687051</v>
      </c>
      <c r="S1253" s="21">
        <f t="shared" si="274"/>
        <v>10.123386339775145</v>
      </c>
      <c r="T1253" s="36">
        <f t="shared" si="264"/>
        <v>6.5807880219377335E-2</v>
      </c>
      <c r="U1253" s="36">
        <f t="shared" si="265"/>
        <v>-1.0004189719038381E-3</v>
      </c>
      <c r="V1253" s="36">
        <f t="shared" si="266"/>
        <v>6.6808299191281173E-2</v>
      </c>
      <c r="Y1253" s="34"/>
      <c r="Z1253" s="34"/>
    </row>
    <row r="1254" spans="1:26" x14ac:dyDescent="0.2">
      <c r="A1254" s="1">
        <v>1974.1</v>
      </c>
      <c r="B1254" s="58">
        <v>69.44</v>
      </c>
      <c r="C1254" s="4">
        <v>3.5933299999999999</v>
      </c>
      <c r="D1254" s="11">
        <v>9.0366700000000009</v>
      </c>
      <c r="E1254" s="11">
        <v>51.1</v>
      </c>
      <c r="F1254" s="4">
        <f t="shared" si="271"/>
        <v>1974.7916666665724</v>
      </c>
      <c r="G1254" s="21">
        <v>7.9</v>
      </c>
      <c r="H1254" s="4">
        <f t="shared" si="267"/>
        <v>428.99107945205492</v>
      </c>
      <c r="I1254" s="4">
        <f t="shared" si="268"/>
        <v>22.199114566927598</v>
      </c>
      <c r="J1254" s="30">
        <f t="shared" si="272"/>
        <v>74136.829631868022</v>
      </c>
      <c r="K1254" s="4">
        <f t="shared" si="269"/>
        <v>55.827344728571447</v>
      </c>
      <c r="L1254" s="30">
        <f t="shared" si="270"/>
        <v>9647.8983904005308</v>
      </c>
      <c r="M1254" s="14">
        <f t="shared" si="261"/>
        <v>8.7449838338095862</v>
      </c>
      <c r="N1254" s="6"/>
      <c r="O1254" s="7">
        <f t="shared" si="262"/>
        <v>10.297190694389547</v>
      </c>
      <c r="P1254" s="7"/>
      <c r="Q1254" s="43">
        <f t="shared" si="263"/>
        <v>8.6262543163718508E-2</v>
      </c>
      <c r="R1254" s="21">
        <f t="shared" si="273"/>
        <v>1.0218213915607526</v>
      </c>
      <c r="S1254" s="21">
        <f t="shared" si="274"/>
        <v>10.187776038061639</v>
      </c>
      <c r="T1254" s="36">
        <f t="shared" si="264"/>
        <v>6.3612158967854437E-2</v>
      </c>
      <c r="U1254" s="36">
        <f t="shared" si="265"/>
        <v>1.1449390348712285E-3</v>
      </c>
      <c r="V1254" s="36">
        <f t="shared" si="266"/>
        <v>6.2467219932983209E-2</v>
      </c>
      <c r="Y1254" s="34"/>
      <c r="Z1254" s="34"/>
    </row>
    <row r="1255" spans="1:26" x14ac:dyDescent="0.2">
      <c r="A1255" s="1">
        <v>1974.11</v>
      </c>
      <c r="B1255" s="58">
        <v>71.739999999999995</v>
      </c>
      <c r="C1255" s="4">
        <v>3.59667</v>
      </c>
      <c r="D1255" s="11">
        <v>8.9633299999999991</v>
      </c>
      <c r="E1255" s="11">
        <v>51.5</v>
      </c>
      <c r="F1255" s="4">
        <f t="shared" si="271"/>
        <v>1974.8749999999056</v>
      </c>
      <c r="G1255" s="21">
        <v>7.68</v>
      </c>
      <c r="H1255" s="4">
        <f t="shared" si="267"/>
        <v>439.7578419417477</v>
      </c>
      <c r="I1255" s="4">
        <f t="shared" si="268"/>
        <v>22.047168070485441</v>
      </c>
      <c r="J1255" s="30">
        <f t="shared" si="272"/>
        <v>76315.016101784597</v>
      </c>
      <c r="K1255" s="4">
        <f t="shared" si="269"/>
        <v>54.9441686285437</v>
      </c>
      <c r="L1255" s="30">
        <f t="shared" si="270"/>
        <v>9534.9410827377869</v>
      </c>
      <c r="M1255" s="14">
        <f t="shared" si="261"/>
        <v>8.948984512755608</v>
      </c>
      <c r="N1255" s="6"/>
      <c r="O1255" s="7">
        <f t="shared" si="262"/>
        <v>10.551515010335221</v>
      </c>
      <c r="P1255" s="7"/>
      <c r="Q1255" s="43">
        <f t="shared" si="263"/>
        <v>8.6337963625103528E-2</v>
      </c>
      <c r="R1255" s="21">
        <f t="shared" si="273"/>
        <v>1.0239057981194166</v>
      </c>
      <c r="S1255" s="21">
        <f t="shared" si="274"/>
        <v>10.329232439670005</v>
      </c>
      <c r="T1255" s="36">
        <f t="shared" si="264"/>
        <v>6.1895250998548201E-2</v>
      </c>
      <c r="U1255" s="36">
        <f t="shared" si="265"/>
        <v>4.1611956541700579E-3</v>
      </c>
      <c r="V1255" s="36">
        <f t="shared" si="266"/>
        <v>5.7734055344378143E-2</v>
      </c>
      <c r="Y1255" s="34"/>
      <c r="Z1255" s="34"/>
    </row>
    <row r="1256" spans="1:26" x14ac:dyDescent="0.2">
      <c r="A1256" s="1">
        <v>1974.12</v>
      </c>
      <c r="B1256" s="58">
        <v>67.069999999999993</v>
      </c>
      <c r="C1256" s="4">
        <v>3.6</v>
      </c>
      <c r="D1256" s="11">
        <v>8.89</v>
      </c>
      <c r="E1256" s="11">
        <v>51.9</v>
      </c>
      <c r="F1256" s="4">
        <f t="shared" si="271"/>
        <v>1974.9583333332389</v>
      </c>
      <c r="G1256" s="21">
        <v>7.43</v>
      </c>
      <c r="H1256" s="4">
        <f t="shared" si="267"/>
        <v>407.96264412331413</v>
      </c>
      <c r="I1256" s="4">
        <f t="shared" si="268"/>
        <v>21.897502890173417</v>
      </c>
      <c r="J1256" s="30">
        <f t="shared" si="272"/>
        <v>71113.990010766574</v>
      </c>
      <c r="K1256" s="4">
        <f t="shared" si="269"/>
        <v>54.074666859344916</v>
      </c>
      <c r="L1256" s="30">
        <f t="shared" si="270"/>
        <v>9426.0231280112566</v>
      </c>
      <c r="M1256" s="14">
        <f t="shared" si="261"/>
        <v>8.289060055923084</v>
      </c>
      <c r="N1256" s="6"/>
      <c r="O1256" s="7">
        <f t="shared" si="262"/>
        <v>9.7894832311996183</v>
      </c>
      <c r="P1256" s="7"/>
      <c r="Q1256" s="43">
        <f t="shared" si="263"/>
        <v>9.8548157675612286E-2</v>
      </c>
      <c r="R1256" s="21">
        <f t="shared" si="273"/>
        <v>1.001305009112839</v>
      </c>
      <c r="S1256" s="21">
        <f t="shared" si="274"/>
        <v>10.494649147065823</v>
      </c>
      <c r="T1256" s="36">
        <f t="shared" si="264"/>
        <v>6.8660825719678797E-2</v>
      </c>
      <c r="U1256" s="36">
        <f t="shared" si="265"/>
        <v>3.9393603191506532E-3</v>
      </c>
      <c r="V1256" s="36">
        <f t="shared" si="266"/>
        <v>6.4721465400528144E-2</v>
      </c>
      <c r="Y1256" s="34"/>
      <c r="Z1256" s="34"/>
    </row>
    <row r="1257" spans="1:26" x14ac:dyDescent="0.2">
      <c r="A1257" s="1">
        <v>1975.01</v>
      </c>
      <c r="B1257" s="58">
        <v>72.56</v>
      </c>
      <c r="C1257" s="4">
        <v>3.6233300000000002</v>
      </c>
      <c r="D1257" s="11">
        <v>8.7433300000000003</v>
      </c>
      <c r="E1257" s="11">
        <v>52.1</v>
      </c>
      <c r="F1257" s="4">
        <f t="shared" si="271"/>
        <v>1975.0416666665722</v>
      </c>
      <c r="G1257" s="21">
        <v>7.5</v>
      </c>
      <c r="H1257" s="4">
        <f t="shared" si="267"/>
        <v>439.66206986564316</v>
      </c>
      <c r="I1257" s="4">
        <f t="shared" si="268"/>
        <v>21.954806609788871</v>
      </c>
      <c r="J1257" s="30">
        <f t="shared" si="272"/>
        <v>76958.594914578236</v>
      </c>
      <c r="K1257" s="4">
        <f t="shared" si="269"/>
        <v>52.978370525335905</v>
      </c>
      <c r="L1257" s="30">
        <f t="shared" si="270"/>
        <v>9273.3515941907281</v>
      </c>
      <c r="M1257" s="14">
        <f t="shared" si="261"/>
        <v>8.9209955084042551</v>
      </c>
      <c r="N1257" s="6"/>
      <c r="O1257" s="7">
        <f t="shared" si="262"/>
        <v>10.549889518230215</v>
      </c>
      <c r="P1257" s="7"/>
      <c r="Q1257" s="43">
        <f t="shared" si="263"/>
        <v>8.9707103762060439E-2</v>
      </c>
      <c r="R1257" s="21">
        <f t="shared" si="273"/>
        <v>1.0139660362715821</v>
      </c>
      <c r="S1257" s="21">
        <f t="shared" si="274"/>
        <v>10.468005624484324</v>
      </c>
      <c r="T1257" s="36">
        <f t="shared" si="264"/>
        <v>6.4931914539633429E-2</v>
      </c>
      <c r="U1257" s="36">
        <f t="shared" si="265"/>
        <v>5.6681404395635404E-3</v>
      </c>
      <c r="V1257" s="36">
        <f t="shared" si="266"/>
        <v>5.9263774100069888E-2</v>
      </c>
      <c r="Y1257" s="34"/>
      <c r="Z1257" s="34"/>
    </row>
    <row r="1258" spans="1:26" x14ac:dyDescent="0.2">
      <c r="A1258" s="1">
        <v>1975.02</v>
      </c>
      <c r="B1258" s="58">
        <v>80.099999999999994</v>
      </c>
      <c r="C1258" s="4">
        <v>3.6466699999999999</v>
      </c>
      <c r="D1258" s="11">
        <v>8.5966699999999996</v>
      </c>
      <c r="E1258" s="11">
        <v>52.5</v>
      </c>
      <c r="F1258" s="4">
        <f t="shared" si="271"/>
        <v>1975.1249999999054</v>
      </c>
      <c r="G1258" s="21">
        <v>7.39</v>
      </c>
      <c r="H1258" s="4">
        <f t="shared" si="267"/>
        <v>481.65121714285721</v>
      </c>
      <c r="I1258" s="4">
        <f t="shared" si="268"/>
        <v>21.927878202476197</v>
      </c>
      <c r="J1258" s="30">
        <f t="shared" si="272"/>
        <v>84628.244474764768</v>
      </c>
      <c r="K1258" s="4">
        <f t="shared" si="269"/>
        <v>51.692841059619056</v>
      </c>
      <c r="L1258" s="30">
        <f t="shared" si="270"/>
        <v>9082.6603049797268</v>
      </c>
      <c r="M1258" s="14">
        <f t="shared" si="261"/>
        <v>9.7622467161664712</v>
      </c>
      <c r="N1258" s="6"/>
      <c r="O1258" s="7">
        <f t="shared" si="262"/>
        <v>11.556048733542452</v>
      </c>
      <c r="P1258" s="7"/>
      <c r="Q1258" s="43">
        <f t="shared" si="263"/>
        <v>8.1952795686783556E-2</v>
      </c>
      <c r="R1258" s="21">
        <f t="shared" si="273"/>
        <v>0.98265975689433727</v>
      </c>
      <c r="S1258" s="21">
        <f t="shared" si="274"/>
        <v>10.53333205895003</v>
      </c>
      <c r="T1258" s="36">
        <f t="shared" si="264"/>
        <v>6.0315045360044062E-2</v>
      </c>
      <c r="U1258" s="36">
        <f t="shared" si="265"/>
        <v>4.7498443692819414E-3</v>
      </c>
      <c r="V1258" s="36">
        <f t="shared" si="266"/>
        <v>5.556520099076212E-2</v>
      </c>
      <c r="Y1258" s="34"/>
      <c r="Z1258" s="34"/>
    </row>
    <row r="1259" spans="1:26" x14ac:dyDescent="0.2">
      <c r="A1259" s="1">
        <v>1975.03</v>
      </c>
      <c r="B1259" s="58">
        <v>83.78</v>
      </c>
      <c r="C1259" s="4">
        <v>3.67</v>
      </c>
      <c r="D1259" s="11">
        <v>8.4499999999999993</v>
      </c>
      <c r="E1259" s="11">
        <v>52.7</v>
      </c>
      <c r="F1259" s="4">
        <f t="shared" si="271"/>
        <v>1975.2083333332387</v>
      </c>
      <c r="G1259" s="21">
        <v>7.73</v>
      </c>
      <c r="H1259" s="4">
        <f t="shared" si="267"/>
        <v>501.86763605313104</v>
      </c>
      <c r="I1259" s="4">
        <f t="shared" si="268"/>
        <v>21.984414231499056</v>
      </c>
      <c r="J1259" s="30">
        <f t="shared" si="272"/>
        <v>88502.255046556384</v>
      </c>
      <c r="K1259" s="4">
        <f t="shared" si="269"/>
        <v>50.618065464895636</v>
      </c>
      <c r="L1259" s="30">
        <f t="shared" si="270"/>
        <v>8926.2837806564967</v>
      </c>
      <c r="M1259" s="14">
        <f t="shared" si="261"/>
        <v>10.163796767444039</v>
      </c>
      <c r="N1259" s="6"/>
      <c r="O1259" s="7">
        <f t="shared" si="262"/>
        <v>12.041659481362899</v>
      </c>
      <c r="P1259" s="7"/>
      <c r="Q1259" s="43">
        <f t="shared" si="263"/>
        <v>7.4569236357281563E-2</v>
      </c>
      <c r="R1259" s="21">
        <f t="shared" si="273"/>
        <v>0.97262439769767806</v>
      </c>
      <c r="S1259" s="21">
        <f t="shared" si="274"/>
        <v>10.311399996538825</v>
      </c>
      <c r="T1259" s="36">
        <f t="shared" si="264"/>
        <v>5.4678490262493051E-2</v>
      </c>
      <c r="U1259" s="36">
        <f t="shared" si="265"/>
        <v>5.4239159836235729E-3</v>
      </c>
      <c r="V1259" s="36">
        <f t="shared" si="266"/>
        <v>4.9254574278869478E-2</v>
      </c>
      <c r="Y1259" s="34"/>
      <c r="Z1259" s="34"/>
    </row>
    <row r="1260" spans="1:26" x14ac:dyDescent="0.2">
      <c r="A1260" s="1">
        <v>1975.04</v>
      </c>
      <c r="B1260" s="58">
        <v>84.72</v>
      </c>
      <c r="C1260" s="4">
        <v>3.6833300000000002</v>
      </c>
      <c r="D1260" s="11">
        <v>8.2866700000000009</v>
      </c>
      <c r="E1260" s="11">
        <v>52.9</v>
      </c>
      <c r="F1260" s="4">
        <f t="shared" si="271"/>
        <v>1975.2916666665719</v>
      </c>
      <c r="G1260" s="21">
        <v>8.23</v>
      </c>
      <c r="H1260" s="4">
        <f t="shared" si="267"/>
        <v>505.57981247637065</v>
      </c>
      <c r="I1260" s="4">
        <f t="shared" si="268"/>
        <v>21.980846207372409</v>
      </c>
      <c r="J1260" s="30">
        <f t="shared" si="272"/>
        <v>89479.900984991473</v>
      </c>
      <c r="K1260" s="4">
        <f t="shared" si="269"/>
        <v>49.451995569565241</v>
      </c>
      <c r="L1260" s="30">
        <f t="shared" si="270"/>
        <v>8752.2475341749232</v>
      </c>
      <c r="M1260" s="14">
        <f t="shared" si="261"/>
        <v>10.233076136605918</v>
      </c>
      <c r="N1260" s="6"/>
      <c r="O1260" s="7">
        <f t="shared" si="262"/>
        <v>12.133964603730417</v>
      </c>
      <c r="P1260" s="7"/>
      <c r="Q1260" s="43">
        <f t="shared" si="263"/>
        <v>6.8966142111467649E-2</v>
      </c>
      <c r="R1260" s="21">
        <f t="shared" si="273"/>
        <v>1.0184408106982208</v>
      </c>
      <c r="S1260" s="21">
        <f t="shared" si="274"/>
        <v>9.9912019361534021</v>
      </c>
      <c r="T1260" s="36">
        <f t="shared" si="264"/>
        <v>5.4102054931585375E-2</v>
      </c>
      <c r="U1260" s="36">
        <f t="shared" si="265"/>
        <v>1.163394002838225E-2</v>
      </c>
      <c r="V1260" s="36">
        <f t="shared" si="266"/>
        <v>4.2468114903203125E-2</v>
      </c>
      <c r="Y1260" s="34"/>
      <c r="Z1260" s="34"/>
    </row>
    <row r="1261" spans="1:26" x14ac:dyDescent="0.2">
      <c r="A1261" s="1">
        <v>1975.05</v>
      </c>
      <c r="B1261" s="58">
        <v>90.1</v>
      </c>
      <c r="C1261" s="4">
        <v>3.6966700000000001</v>
      </c>
      <c r="D1261" s="11">
        <v>8.1233299999999993</v>
      </c>
      <c r="E1261" s="11">
        <v>53.2</v>
      </c>
      <c r="F1261" s="4">
        <f t="shared" si="271"/>
        <v>1975.3749999999052</v>
      </c>
      <c r="G1261" s="21">
        <v>8.06</v>
      </c>
      <c r="H1261" s="4">
        <f t="shared" si="267"/>
        <v>534.65373872180453</v>
      </c>
      <c r="I1261" s="4">
        <f t="shared" si="268"/>
        <v>21.936053677255646</v>
      </c>
      <c r="J1261" s="30">
        <f t="shared" si="272"/>
        <v>94949.070506211487</v>
      </c>
      <c r="K1261" s="4">
        <f t="shared" si="269"/>
        <v>48.20387075883459</v>
      </c>
      <c r="L1261" s="30">
        <f t="shared" si="270"/>
        <v>8560.5175684264486</v>
      </c>
      <c r="M1261" s="14">
        <f t="shared" si="261"/>
        <v>10.818139119335809</v>
      </c>
      <c r="N1261" s="6"/>
      <c r="O1261" s="7">
        <f t="shared" si="262"/>
        <v>12.836132514309508</v>
      </c>
      <c r="P1261" s="7"/>
      <c r="Q1261" s="43">
        <f t="shared" si="263"/>
        <v>6.5977109538501555E-2</v>
      </c>
      <c r="R1261" s="21">
        <f t="shared" si="273"/>
        <v>1.0204615670414772</v>
      </c>
      <c r="S1261" s="21">
        <f t="shared" si="274"/>
        <v>10.118067454970522</v>
      </c>
      <c r="T1261" s="36">
        <f t="shared" si="264"/>
        <v>5.0307742047225545E-2</v>
      </c>
      <c r="U1261" s="36">
        <f t="shared" si="265"/>
        <v>1.440398535142684E-2</v>
      </c>
      <c r="V1261" s="36">
        <f t="shared" si="266"/>
        <v>3.5903756695798705E-2</v>
      </c>
      <c r="Y1261" s="34"/>
      <c r="Z1261" s="34"/>
    </row>
    <row r="1262" spans="1:26" x14ac:dyDescent="0.2">
      <c r="A1262" s="1">
        <v>1975.06</v>
      </c>
      <c r="B1262" s="58">
        <v>92.4</v>
      </c>
      <c r="C1262" s="4">
        <v>3.71</v>
      </c>
      <c r="D1262" s="11">
        <v>7.96</v>
      </c>
      <c r="E1262" s="11">
        <v>53.6</v>
      </c>
      <c r="F1262" s="4">
        <f t="shared" si="271"/>
        <v>1975.4583333332384</v>
      </c>
      <c r="G1262" s="21">
        <v>7.86</v>
      </c>
      <c r="H1262" s="4">
        <f t="shared" si="267"/>
        <v>544.21014179104498</v>
      </c>
      <c r="I1262" s="4">
        <f t="shared" si="268"/>
        <v>21.850861753731348</v>
      </c>
      <c r="J1262" s="30">
        <f t="shared" si="272"/>
        <v>96969.564821833497</v>
      </c>
      <c r="K1262" s="4">
        <f t="shared" si="269"/>
        <v>46.882172388059715</v>
      </c>
      <c r="L1262" s="30">
        <f t="shared" si="270"/>
        <v>8353.6551513181239</v>
      </c>
      <c r="M1262" s="14">
        <f t="shared" si="261"/>
        <v>11.011354609247668</v>
      </c>
      <c r="N1262" s="6"/>
      <c r="O1262" s="7">
        <f t="shared" si="262"/>
        <v>13.073236851521377</v>
      </c>
      <c r="P1262" s="7"/>
      <c r="Q1262" s="43">
        <f t="shared" si="263"/>
        <v>6.6475448855364855E-2</v>
      </c>
      <c r="R1262" s="21">
        <f t="shared" si="273"/>
        <v>0.992923556041309</v>
      </c>
      <c r="S1262" s="21">
        <f t="shared" si="274"/>
        <v>10.24804599313857</v>
      </c>
      <c r="T1262" s="36">
        <f t="shared" si="264"/>
        <v>5.0408871619805007E-2</v>
      </c>
      <c r="U1262" s="36">
        <f t="shared" si="265"/>
        <v>1.797969051405679E-2</v>
      </c>
      <c r="V1262" s="36">
        <f t="shared" si="266"/>
        <v>3.2429181105748217E-2</v>
      </c>
      <c r="Y1262" s="34"/>
      <c r="Z1262" s="34"/>
    </row>
    <row r="1263" spans="1:26" x14ac:dyDescent="0.2">
      <c r="A1263" s="1">
        <v>1975.07</v>
      </c>
      <c r="B1263" s="58">
        <v>92.49</v>
      </c>
      <c r="C1263" s="4">
        <v>3.71</v>
      </c>
      <c r="D1263" s="11">
        <v>7.8933299999999997</v>
      </c>
      <c r="E1263" s="11">
        <v>54.2</v>
      </c>
      <c r="F1263" s="4">
        <f t="shared" si="271"/>
        <v>1975.5416666665717</v>
      </c>
      <c r="G1263" s="21">
        <v>8.06</v>
      </c>
      <c r="H1263" s="4">
        <f t="shared" si="267"/>
        <v>538.70988210332109</v>
      </c>
      <c r="I1263" s="4">
        <f t="shared" si="268"/>
        <v>21.608970295202958</v>
      </c>
      <c r="J1263" s="30">
        <f t="shared" si="272"/>
        <v>96310.370777175442</v>
      </c>
      <c r="K1263" s="4">
        <f t="shared" si="269"/>
        <v>45.974860781734328</v>
      </c>
      <c r="L1263" s="30">
        <f t="shared" si="270"/>
        <v>8219.3700828911497</v>
      </c>
      <c r="M1263" s="14">
        <f t="shared" si="261"/>
        <v>10.90276704823858</v>
      </c>
      <c r="N1263" s="6"/>
      <c r="O1263" s="7">
        <f t="shared" si="262"/>
        <v>12.952412030935081</v>
      </c>
      <c r="P1263" s="7"/>
      <c r="Q1263" s="43">
        <f t="shared" si="263"/>
        <v>6.6554175378377031E-2</v>
      </c>
      <c r="R1263" s="21">
        <f t="shared" si="273"/>
        <v>0.98388835997198798</v>
      </c>
      <c r="S1263" s="21">
        <f t="shared" si="274"/>
        <v>10.062882067731312</v>
      </c>
      <c r="T1263" s="36">
        <f t="shared" si="264"/>
        <v>5.3270079003937099E-2</v>
      </c>
      <c r="U1263" s="36">
        <f t="shared" si="265"/>
        <v>1.9563915986630542E-2</v>
      </c>
      <c r="V1263" s="36">
        <f t="shared" si="266"/>
        <v>3.3706163017306556E-2</v>
      </c>
      <c r="Y1263" s="34"/>
      <c r="Z1263" s="34"/>
    </row>
    <row r="1264" spans="1:26" x14ac:dyDescent="0.2">
      <c r="A1264" s="1">
        <v>1975.08</v>
      </c>
      <c r="B1264" s="58">
        <v>85.71</v>
      </c>
      <c r="C1264" s="4">
        <v>3.71</v>
      </c>
      <c r="D1264" s="11">
        <v>7.82667</v>
      </c>
      <c r="E1264" s="11">
        <v>54.3</v>
      </c>
      <c r="F1264" s="4">
        <f t="shared" si="271"/>
        <v>1975.624999999905</v>
      </c>
      <c r="G1264" s="21">
        <v>8.4</v>
      </c>
      <c r="H1264" s="4">
        <f t="shared" si="267"/>
        <v>498.30026132596697</v>
      </c>
      <c r="I1264" s="4">
        <f t="shared" si="268"/>
        <v>21.569174769797428</v>
      </c>
      <c r="J1264" s="30">
        <f t="shared" si="272"/>
        <v>89407.296571025305</v>
      </c>
      <c r="K1264" s="4">
        <f t="shared" si="269"/>
        <v>45.502645039226529</v>
      </c>
      <c r="L1264" s="30">
        <f t="shared" si="270"/>
        <v>8164.29128285552</v>
      </c>
      <c r="M1264" s="14">
        <f t="shared" si="261"/>
        <v>10.08976959332802</v>
      </c>
      <c r="N1264" s="6"/>
      <c r="O1264" s="7">
        <f t="shared" si="262"/>
        <v>11.997338854776936</v>
      </c>
      <c r="P1264" s="7"/>
      <c r="Q1264" s="43">
        <f t="shared" si="263"/>
        <v>7.0739198937496903E-2</v>
      </c>
      <c r="R1264" s="21">
        <f t="shared" si="273"/>
        <v>1.004988328663875</v>
      </c>
      <c r="S1264" s="21">
        <f t="shared" si="274"/>
        <v>9.8825191041302691</v>
      </c>
      <c r="T1264" s="36">
        <f t="shared" si="264"/>
        <v>5.8963523143215069E-2</v>
      </c>
      <c r="U1264" s="36">
        <f t="shared" si="265"/>
        <v>2.1968778190045057E-2</v>
      </c>
      <c r="V1264" s="36">
        <f t="shared" si="266"/>
        <v>3.6994744953170011E-2</v>
      </c>
      <c r="Y1264" s="34"/>
      <c r="Z1264" s="34"/>
    </row>
    <row r="1265" spans="1:26" x14ac:dyDescent="0.2">
      <c r="A1265" s="1">
        <v>1975.09</v>
      </c>
      <c r="B1265" s="58">
        <v>84.67</v>
      </c>
      <c r="C1265" s="4">
        <v>3.71</v>
      </c>
      <c r="D1265" s="11">
        <v>7.76</v>
      </c>
      <c r="E1265" s="11">
        <v>54.6</v>
      </c>
      <c r="F1265" s="4">
        <f t="shared" si="271"/>
        <v>1975.7083333332382</v>
      </c>
      <c r="G1265" s="21">
        <v>8.43</v>
      </c>
      <c r="H1265" s="4">
        <f t="shared" si="267"/>
        <v>489.54922399267411</v>
      </c>
      <c r="I1265" s="4">
        <f t="shared" si="268"/>
        <v>21.450662820512825</v>
      </c>
      <c r="J1265" s="30">
        <f t="shared" si="272"/>
        <v>88157.876979174034</v>
      </c>
      <c r="K1265" s="4">
        <f t="shared" si="269"/>
        <v>44.867154578754594</v>
      </c>
      <c r="L1265" s="30">
        <f t="shared" si="270"/>
        <v>8079.6636985755349</v>
      </c>
      <c r="M1265" s="14">
        <f t="shared" si="261"/>
        <v>9.9189053565594225</v>
      </c>
      <c r="N1265" s="6"/>
      <c r="O1265" s="7">
        <f t="shared" si="262"/>
        <v>11.805187590081786</v>
      </c>
      <c r="P1265" s="7"/>
      <c r="Q1265" s="43">
        <f t="shared" si="263"/>
        <v>7.2728259980148938E-2</v>
      </c>
      <c r="R1265" s="21">
        <f t="shared" si="273"/>
        <v>1.0267152349594735</v>
      </c>
      <c r="S1265" s="21">
        <f t="shared" si="274"/>
        <v>9.8772459379022717</v>
      </c>
      <c r="T1265" s="36">
        <f t="shared" si="264"/>
        <v>5.8146770807186332E-2</v>
      </c>
      <c r="U1265" s="36">
        <f t="shared" si="265"/>
        <v>2.2365128299606907E-2</v>
      </c>
      <c r="V1265" s="36">
        <f t="shared" si="266"/>
        <v>3.5781642507579425E-2</v>
      </c>
      <c r="Y1265" s="34"/>
      <c r="Z1265" s="34"/>
    </row>
    <row r="1266" spans="1:26" x14ac:dyDescent="0.2">
      <c r="A1266" s="1">
        <v>1975.1</v>
      </c>
      <c r="B1266" s="58">
        <v>88.57</v>
      </c>
      <c r="C1266" s="4">
        <v>3.7</v>
      </c>
      <c r="D1266" s="11">
        <v>7.82667</v>
      </c>
      <c r="E1266" s="11">
        <v>54.9</v>
      </c>
      <c r="F1266" s="4">
        <f t="shared" si="271"/>
        <v>1975.7916666665715</v>
      </c>
      <c r="G1266" s="21">
        <v>8.14</v>
      </c>
      <c r="H1266" s="4">
        <f t="shared" si="267"/>
        <v>509.30008615664855</v>
      </c>
      <c r="I1266" s="4">
        <f t="shared" si="268"/>
        <v>21.275943533697639</v>
      </c>
      <c r="J1266" s="30">
        <f t="shared" si="272"/>
        <v>92033.886754991065</v>
      </c>
      <c r="K1266" s="4">
        <f t="shared" si="269"/>
        <v>45.005348372131159</v>
      </c>
      <c r="L1266" s="30">
        <f t="shared" si="270"/>
        <v>8132.7634689927281</v>
      </c>
      <c r="M1266" s="14">
        <f t="shared" si="261"/>
        <v>10.327599777501112</v>
      </c>
      <c r="N1266" s="6"/>
      <c r="O1266" s="7">
        <f t="shared" si="262"/>
        <v>12.300949653188086</v>
      </c>
      <c r="P1266" s="7"/>
      <c r="Q1266" s="43">
        <f t="shared" si="263"/>
        <v>7.1883662268419565E-2</v>
      </c>
      <c r="R1266" s="21">
        <f t="shared" si="273"/>
        <v>1.0129178826624958</v>
      </c>
      <c r="S1266" s="21">
        <f t="shared" si="274"/>
        <v>10.085702933700668</v>
      </c>
      <c r="T1266" s="36">
        <f t="shared" si="264"/>
        <v>5.4780838431220724E-2</v>
      </c>
      <c r="U1266" s="36">
        <f t="shared" si="265"/>
        <v>2.154842705265736E-2</v>
      </c>
      <c r="V1266" s="36">
        <f t="shared" si="266"/>
        <v>3.3232411378563365E-2</v>
      </c>
      <c r="Y1266" s="34"/>
      <c r="Z1266" s="34"/>
    </row>
    <row r="1267" spans="1:26" x14ac:dyDescent="0.2">
      <c r="A1267" s="1">
        <v>1975.11</v>
      </c>
      <c r="B1267" s="58">
        <v>90.07</v>
      </c>
      <c r="C1267" s="4">
        <v>3.69</v>
      </c>
      <c r="D1267" s="11">
        <v>7.8933299999999997</v>
      </c>
      <c r="E1267" s="11">
        <v>55.3</v>
      </c>
      <c r="F1267" s="4">
        <f t="shared" si="271"/>
        <v>1975.8749999999047</v>
      </c>
      <c r="G1267" s="21">
        <v>8.0500000000000007</v>
      </c>
      <c r="H1267" s="4">
        <f t="shared" si="267"/>
        <v>514.17917233273067</v>
      </c>
      <c r="I1267" s="4">
        <f t="shared" si="268"/>
        <v>21.064962206148291</v>
      </c>
      <c r="J1267" s="30">
        <f t="shared" si="272"/>
        <v>93232.784634733063</v>
      </c>
      <c r="K1267" s="4">
        <f t="shared" si="269"/>
        <v>45.060351796925872</v>
      </c>
      <c r="L1267" s="30">
        <f t="shared" si="270"/>
        <v>8170.5022309412416</v>
      </c>
      <c r="M1267" s="14">
        <f t="shared" si="261"/>
        <v>10.435859457947895</v>
      </c>
      <c r="N1267" s="6"/>
      <c r="O1267" s="7">
        <f t="shared" si="262"/>
        <v>12.4381455171099</v>
      </c>
      <c r="P1267" s="7"/>
      <c r="Q1267" s="43">
        <f t="shared" si="263"/>
        <v>7.2546406133995725E-2</v>
      </c>
      <c r="R1267" s="21">
        <f t="shared" si="273"/>
        <v>1.010123789893028</v>
      </c>
      <c r="S1267" s="21">
        <f t="shared" si="274"/>
        <v>10.14209382379943</v>
      </c>
      <c r="T1267" s="36">
        <f t="shared" si="264"/>
        <v>5.9701009740135591E-2</v>
      </c>
      <c r="U1267" s="36">
        <f t="shared" si="265"/>
        <v>2.4478480153615312E-2</v>
      </c>
      <c r="V1267" s="36">
        <f t="shared" si="266"/>
        <v>3.5222529586520279E-2</v>
      </c>
      <c r="Y1267" s="34"/>
      <c r="Z1267" s="34"/>
    </row>
    <row r="1268" spans="1:26" x14ac:dyDescent="0.2">
      <c r="A1268" s="1">
        <v>1975.12</v>
      </c>
      <c r="B1268" s="58">
        <v>88.7</v>
      </c>
      <c r="C1268" s="4">
        <v>3.68</v>
      </c>
      <c r="D1268" s="11">
        <v>7.96</v>
      </c>
      <c r="E1268" s="11">
        <v>55.5</v>
      </c>
      <c r="F1268" s="4">
        <f t="shared" si="271"/>
        <v>1975.958333333238</v>
      </c>
      <c r="G1268" s="21">
        <v>8</v>
      </c>
      <c r="H1268" s="4">
        <f t="shared" si="267"/>
        <v>504.53359099099112</v>
      </c>
      <c r="I1268" s="4">
        <f t="shared" si="268"/>
        <v>20.932171531531537</v>
      </c>
      <c r="J1268" s="30">
        <f t="shared" si="272"/>
        <v>91800.105014758505</v>
      </c>
      <c r="K1268" s="4">
        <f t="shared" si="269"/>
        <v>45.277197117117133</v>
      </c>
      <c r="L1268" s="30">
        <f t="shared" si="270"/>
        <v>8238.2055909523988</v>
      </c>
      <c r="M1268" s="14">
        <f t="shared" si="261"/>
        <v>10.250368416256835</v>
      </c>
      <c r="N1268" s="6"/>
      <c r="O1268" s="7">
        <f t="shared" si="262"/>
        <v>12.225327151884677</v>
      </c>
      <c r="P1268" s="7"/>
      <c r="Q1268" s="43">
        <f t="shared" si="263"/>
        <v>7.4829117279938531E-2</v>
      </c>
      <c r="R1268" s="21">
        <f t="shared" si="273"/>
        <v>1.0246283579987883</v>
      </c>
      <c r="S1268" s="21">
        <f t="shared" si="274"/>
        <v>10.207852159753267</v>
      </c>
      <c r="T1268" s="36">
        <f t="shared" si="264"/>
        <v>6.6540747241630394E-2</v>
      </c>
      <c r="U1268" s="36">
        <f t="shared" si="265"/>
        <v>2.7736080867243551E-2</v>
      </c>
      <c r="V1268" s="36">
        <f t="shared" si="266"/>
        <v>3.8804666374386843E-2</v>
      </c>
      <c r="Y1268" s="34"/>
      <c r="Z1268" s="34"/>
    </row>
    <row r="1269" spans="1:26" x14ac:dyDescent="0.2">
      <c r="A1269" s="1">
        <v>1976.01</v>
      </c>
      <c r="B1269" s="58">
        <v>96.86</v>
      </c>
      <c r="C1269" s="4">
        <v>3.6833300000000002</v>
      </c>
      <c r="D1269" s="11">
        <v>8.1933299999999996</v>
      </c>
      <c r="E1269" s="11">
        <v>55.6</v>
      </c>
      <c r="F1269" s="4">
        <f t="shared" si="271"/>
        <v>1976.0416666665712</v>
      </c>
      <c r="G1269" s="21">
        <v>7.74</v>
      </c>
      <c r="H1269" s="4">
        <f t="shared" si="267"/>
        <v>549.95749172661885</v>
      </c>
      <c r="I1269" s="4">
        <f t="shared" si="268"/>
        <v>20.913431013848928</v>
      </c>
      <c r="J1269" s="30">
        <f t="shared" si="272"/>
        <v>100382.10404376287</v>
      </c>
      <c r="K1269" s="4">
        <f t="shared" si="269"/>
        <v>46.520578316007196</v>
      </c>
      <c r="L1269" s="30">
        <f t="shared" si="270"/>
        <v>8491.2626938352605</v>
      </c>
      <c r="M1269" s="14">
        <f t="shared" si="261"/>
        <v>11.185051362622149</v>
      </c>
      <c r="N1269" s="6"/>
      <c r="O1269" s="7">
        <f t="shared" si="262"/>
        <v>13.344852948567908</v>
      </c>
      <c r="P1269" s="7"/>
      <c r="Q1269" s="43">
        <f t="shared" si="263"/>
        <v>6.9467036472156643E-2</v>
      </c>
      <c r="R1269" s="21">
        <f t="shared" si="273"/>
        <v>1.0030033225385899</v>
      </c>
      <c r="S1269" s="21">
        <f t="shared" si="274"/>
        <v>10.440443187794996</v>
      </c>
      <c r="T1269" s="36">
        <f t="shared" si="264"/>
        <v>5.7555200461476996E-2</v>
      </c>
      <c r="U1269" s="36">
        <f t="shared" si="265"/>
        <v>2.6392245638532819E-2</v>
      </c>
      <c r="V1269" s="36">
        <f t="shared" si="266"/>
        <v>3.1162954822944178E-2</v>
      </c>
      <c r="Y1269" s="34"/>
      <c r="Z1269" s="34"/>
    </row>
    <row r="1270" spans="1:26" x14ac:dyDescent="0.2">
      <c r="A1270" s="1">
        <v>1976.02</v>
      </c>
      <c r="B1270" s="58">
        <v>100.6</v>
      </c>
      <c r="C1270" s="4">
        <v>3.6866699999999999</v>
      </c>
      <c r="D1270" s="11">
        <v>8.4266699999999997</v>
      </c>
      <c r="E1270" s="11">
        <v>55.8</v>
      </c>
      <c r="F1270" s="4">
        <f t="shared" si="271"/>
        <v>1976.1249999999045</v>
      </c>
      <c r="G1270" s="21">
        <v>7.79</v>
      </c>
      <c r="H1270" s="4">
        <f t="shared" si="267"/>
        <v>569.14540143369186</v>
      </c>
      <c r="I1270" s="4">
        <f t="shared" si="268"/>
        <v>20.857368559677425</v>
      </c>
      <c r="J1270" s="30">
        <f t="shared" si="272"/>
        <v>104201.66887426008</v>
      </c>
      <c r="K1270" s="4">
        <f t="shared" si="269"/>
        <v>47.673961032795717</v>
      </c>
      <c r="L1270" s="30">
        <f t="shared" si="270"/>
        <v>8728.3606068853023</v>
      </c>
      <c r="M1270" s="14">
        <f t="shared" si="261"/>
        <v>11.586092994449688</v>
      </c>
      <c r="N1270" s="6"/>
      <c r="O1270" s="7">
        <f t="shared" si="262"/>
        <v>13.825819214816345</v>
      </c>
      <c r="P1270" s="7"/>
      <c r="Q1270" s="43">
        <f t="shared" si="263"/>
        <v>6.5589115311616292E-2</v>
      </c>
      <c r="R1270" s="21">
        <f t="shared" si="273"/>
        <v>1.0106384742735481</v>
      </c>
      <c r="S1270" s="21">
        <f t="shared" si="274"/>
        <v>10.434265875645833</v>
      </c>
      <c r="T1270" s="36">
        <f t="shared" si="264"/>
        <v>5.9759385545582466E-2</v>
      </c>
      <c r="U1270" s="36">
        <f t="shared" si="265"/>
        <v>3.0782917131401577E-2</v>
      </c>
      <c r="V1270" s="36">
        <f t="shared" si="266"/>
        <v>2.8976468414180889E-2</v>
      </c>
      <c r="Y1270" s="34"/>
      <c r="Z1270" s="34"/>
    </row>
    <row r="1271" spans="1:26" x14ac:dyDescent="0.2">
      <c r="A1271" s="1">
        <v>1976.03</v>
      </c>
      <c r="B1271" s="58">
        <v>101.1</v>
      </c>
      <c r="C1271" s="4">
        <v>3.69</v>
      </c>
      <c r="D1271" s="11">
        <v>8.66</v>
      </c>
      <c r="E1271" s="11">
        <v>55.9</v>
      </c>
      <c r="F1271" s="4">
        <f t="shared" si="271"/>
        <v>1976.2083333332378</v>
      </c>
      <c r="G1271" s="21">
        <v>7.73</v>
      </c>
      <c r="H1271" s="4">
        <f t="shared" si="267"/>
        <v>570.95094633273709</v>
      </c>
      <c r="I1271" s="4">
        <f t="shared" si="268"/>
        <v>20.838862432915928</v>
      </c>
      <c r="J1271" s="30">
        <f t="shared" si="272"/>
        <v>104850.17535026908</v>
      </c>
      <c r="K1271" s="4">
        <f t="shared" si="269"/>
        <v>48.90638175313061</v>
      </c>
      <c r="L1271" s="30">
        <f t="shared" si="270"/>
        <v>8981.231637322755</v>
      </c>
      <c r="M1271" s="14">
        <f t="shared" si="261"/>
        <v>11.631754403566505</v>
      </c>
      <c r="N1271" s="6"/>
      <c r="O1271" s="7">
        <f t="shared" si="262"/>
        <v>13.88195237576247</v>
      </c>
      <c r="P1271" s="7"/>
      <c r="Q1271" s="43">
        <f t="shared" si="263"/>
        <v>6.5709741950206596E-2</v>
      </c>
      <c r="R1271" s="21">
        <f t="shared" si="273"/>
        <v>1.0182782363989127</v>
      </c>
      <c r="S1271" s="21">
        <f t="shared" si="274"/>
        <v>10.526406017813608</v>
      </c>
      <c r="T1271" s="36">
        <f t="shared" si="264"/>
        <v>6.5965076576071979E-2</v>
      </c>
      <c r="U1271" s="36">
        <f t="shared" si="265"/>
        <v>3.7411724396097856E-2</v>
      </c>
      <c r="V1271" s="36">
        <f t="shared" si="266"/>
        <v>2.8553352179974123E-2</v>
      </c>
      <c r="Y1271" s="34"/>
      <c r="Z1271" s="34"/>
    </row>
    <row r="1272" spans="1:26" x14ac:dyDescent="0.2">
      <c r="A1272" s="1">
        <v>1976.04</v>
      </c>
      <c r="B1272" s="58">
        <v>101.9</v>
      </c>
      <c r="C1272" s="4">
        <v>3.71333</v>
      </c>
      <c r="D1272" s="11">
        <v>8.8566699999999994</v>
      </c>
      <c r="E1272" s="11">
        <v>56.1</v>
      </c>
      <c r="F1272" s="4">
        <f t="shared" si="271"/>
        <v>1976.291666666571</v>
      </c>
      <c r="G1272" s="21">
        <v>7.56</v>
      </c>
      <c r="H1272" s="4">
        <f t="shared" si="267"/>
        <v>573.41727450980409</v>
      </c>
      <c r="I1272" s="4">
        <f t="shared" si="268"/>
        <v>20.895854445098045</v>
      </c>
      <c r="J1272" s="30">
        <f t="shared" si="272"/>
        <v>105622.87356230579</v>
      </c>
      <c r="K1272" s="4">
        <f t="shared" si="269"/>
        <v>49.838739672549025</v>
      </c>
      <c r="L1272" s="30">
        <f t="shared" si="270"/>
        <v>9180.2447065070337</v>
      </c>
      <c r="M1272" s="14">
        <f t="shared" si="261"/>
        <v>11.689164132206368</v>
      </c>
      <c r="N1272" s="6"/>
      <c r="O1272" s="7">
        <f t="shared" si="262"/>
        <v>13.951298003011837</v>
      </c>
      <c r="P1272" s="7"/>
      <c r="Q1272" s="43">
        <f t="shared" si="263"/>
        <v>6.6708507735152828E-2</v>
      </c>
      <c r="R1272" s="21">
        <f t="shared" si="273"/>
        <v>0.98297414533144722</v>
      </c>
      <c r="S1272" s="21">
        <f t="shared" si="274"/>
        <v>10.680596928502533</v>
      </c>
      <c r="T1272" s="36">
        <f t="shared" si="264"/>
        <v>6.8264915193053E-2</v>
      </c>
      <c r="U1272" s="36">
        <f t="shared" si="265"/>
        <v>4.0195100538251038E-2</v>
      </c>
      <c r="V1272" s="36">
        <f t="shared" si="266"/>
        <v>2.8069814654801961E-2</v>
      </c>
      <c r="Y1272" s="34"/>
      <c r="Z1272" s="34"/>
    </row>
    <row r="1273" spans="1:26" x14ac:dyDescent="0.2">
      <c r="A1273" s="1">
        <v>1976.05</v>
      </c>
      <c r="B1273" s="58">
        <v>101.2</v>
      </c>
      <c r="C1273" s="4">
        <v>3.7366700000000002</v>
      </c>
      <c r="D1273" s="11">
        <v>9.0533300000000008</v>
      </c>
      <c r="E1273" s="11">
        <v>56.5</v>
      </c>
      <c r="F1273" s="4">
        <f t="shared" si="271"/>
        <v>1976.3749999999043</v>
      </c>
      <c r="G1273" s="21">
        <v>7.9</v>
      </c>
      <c r="H1273" s="4">
        <f t="shared" si="267"/>
        <v>565.44649203539836</v>
      </c>
      <c r="I1273" s="4">
        <f t="shared" si="268"/>
        <v>20.878329480176998</v>
      </c>
      <c r="J1273" s="30">
        <f t="shared" si="272"/>
        <v>104475.14418179546</v>
      </c>
      <c r="K1273" s="4">
        <f t="shared" si="269"/>
        <v>50.584720254336304</v>
      </c>
      <c r="L1273" s="30">
        <f t="shared" si="270"/>
        <v>9346.3236865155577</v>
      </c>
      <c r="M1273" s="14">
        <f t="shared" si="261"/>
        <v>11.53205358560942</v>
      </c>
      <c r="N1273" s="6"/>
      <c r="O1273" s="7">
        <f t="shared" si="262"/>
        <v>13.764637153557747</v>
      </c>
      <c r="P1273" s="7"/>
      <c r="Q1273" s="43">
        <f t="shared" si="263"/>
        <v>6.5225091420169773E-2</v>
      </c>
      <c r="R1273" s="21">
        <f t="shared" si="273"/>
        <v>1.0093323134082954</v>
      </c>
      <c r="S1273" s="21">
        <f t="shared" si="274"/>
        <v>10.4244231992834</v>
      </c>
      <c r="T1273" s="36">
        <f t="shared" si="264"/>
        <v>6.9663406403566608E-2</v>
      </c>
      <c r="U1273" s="36">
        <f t="shared" si="265"/>
        <v>4.0089934897060919E-2</v>
      </c>
      <c r="V1273" s="36">
        <f t="shared" si="266"/>
        <v>2.9573471506505689E-2</v>
      </c>
      <c r="Y1273" s="34"/>
      <c r="Z1273" s="34"/>
    </row>
    <row r="1274" spans="1:26" x14ac:dyDescent="0.2">
      <c r="A1274" s="1">
        <v>1976.06</v>
      </c>
      <c r="B1274" s="58">
        <v>101.8</v>
      </c>
      <c r="C1274" s="4">
        <v>3.76</v>
      </c>
      <c r="D1274" s="11">
        <v>9.25</v>
      </c>
      <c r="E1274" s="11">
        <v>56.8</v>
      </c>
      <c r="F1274" s="4">
        <f t="shared" si="271"/>
        <v>1976.4583333332375</v>
      </c>
      <c r="G1274" s="21">
        <v>7.86</v>
      </c>
      <c r="H1274" s="4">
        <f t="shared" si="267"/>
        <v>565.79472183098608</v>
      </c>
      <c r="I1274" s="4">
        <f t="shared" si="268"/>
        <v>20.897722535211273</v>
      </c>
      <c r="J1274" s="30">
        <f t="shared" si="272"/>
        <v>104861.25039889831</v>
      </c>
      <c r="K1274" s="4">
        <f t="shared" si="269"/>
        <v>51.410620598591564</v>
      </c>
      <c r="L1274" s="30">
        <f t="shared" si="270"/>
        <v>9528.1588034362412</v>
      </c>
      <c r="M1274" s="14">
        <f t="shared" si="261"/>
        <v>11.5438416314171</v>
      </c>
      <c r="N1274" s="6"/>
      <c r="O1274" s="7">
        <f t="shared" si="262"/>
        <v>13.779039853350017</v>
      </c>
      <c r="P1274" s="7"/>
      <c r="Q1274" s="43">
        <f t="shared" si="263"/>
        <v>6.5769695495819097E-2</v>
      </c>
      <c r="R1274" s="21">
        <f t="shared" si="273"/>
        <v>1.0086144194586297</v>
      </c>
      <c r="S1274" s="21">
        <f t="shared" si="274"/>
        <v>10.466134786582916</v>
      </c>
      <c r="T1274" s="36">
        <f t="shared" si="264"/>
        <v>7.1984653442048296E-2</v>
      </c>
      <c r="U1274" s="36">
        <f t="shared" si="265"/>
        <v>3.9126818913099326E-2</v>
      </c>
      <c r="V1274" s="36">
        <f t="shared" si="266"/>
        <v>3.285783452894897E-2</v>
      </c>
      <c r="Y1274" s="34"/>
      <c r="Z1274" s="34"/>
    </row>
    <row r="1275" spans="1:26" x14ac:dyDescent="0.2">
      <c r="A1275" s="1">
        <v>1976.07</v>
      </c>
      <c r="B1275" s="58">
        <v>104.2</v>
      </c>
      <c r="C1275" s="4">
        <v>3.79</v>
      </c>
      <c r="D1275" s="11">
        <v>9.35</v>
      </c>
      <c r="E1275" s="11">
        <v>57.1</v>
      </c>
      <c r="F1275" s="4">
        <f t="shared" si="271"/>
        <v>1976.5416666665708</v>
      </c>
      <c r="G1275" s="21">
        <v>7.83</v>
      </c>
      <c r="H1275" s="4">
        <f t="shared" si="267"/>
        <v>576.09095971978991</v>
      </c>
      <c r="I1275" s="4">
        <f t="shared" si="268"/>
        <v>20.953788266199656</v>
      </c>
      <c r="J1275" s="30">
        <f t="shared" si="272"/>
        <v>107093.11948595327</v>
      </c>
      <c r="K1275" s="4">
        <f t="shared" si="269"/>
        <v>51.693382661996509</v>
      </c>
      <c r="L1275" s="30">
        <f t="shared" si="270"/>
        <v>9609.6033319929284</v>
      </c>
      <c r="M1275" s="14">
        <f t="shared" si="261"/>
        <v>11.757490488689907</v>
      </c>
      <c r="N1275" s="6"/>
      <c r="O1275" s="7">
        <f t="shared" si="262"/>
        <v>14.033225918703794</v>
      </c>
      <c r="P1275" s="7"/>
      <c r="Q1275" s="43">
        <f t="shared" si="263"/>
        <v>6.47268448300167E-2</v>
      </c>
      <c r="R1275" s="21">
        <f t="shared" si="273"/>
        <v>1.0106646066851026</v>
      </c>
      <c r="S1275" s="21">
        <f t="shared" si="274"/>
        <v>10.500832319214037</v>
      </c>
      <c r="T1275" s="36">
        <f t="shared" si="264"/>
        <v>6.7785412056091454E-2</v>
      </c>
      <c r="U1275" s="36">
        <f t="shared" si="265"/>
        <v>4.3036614725714406E-2</v>
      </c>
      <c r="V1275" s="36">
        <f t="shared" si="266"/>
        <v>2.4748797330377048E-2</v>
      </c>
      <c r="Y1275" s="34"/>
      <c r="Z1275" s="34"/>
    </row>
    <row r="1276" spans="1:26" x14ac:dyDescent="0.2">
      <c r="A1276" s="1">
        <v>1976.08</v>
      </c>
      <c r="B1276" s="58">
        <v>103.3</v>
      </c>
      <c r="C1276" s="4">
        <v>3.82</v>
      </c>
      <c r="D1276" s="11">
        <v>9.4499999999999993</v>
      </c>
      <c r="E1276" s="11">
        <v>57.4</v>
      </c>
      <c r="F1276" s="4">
        <f t="shared" si="271"/>
        <v>1976.624999999904</v>
      </c>
      <c r="G1276" s="21">
        <v>7.77</v>
      </c>
      <c r="H1276" s="4">
        <f t="shared" si="267"/>
        <v>568.13020383275273</v>
      </c>
      <c r="I1276" s="4">
        <f t="shared" si="268"/>
        <v>21.009267944250876</v>
      </c>
      <c r="J1276" s="30">
        <f t="shared" si="272"/>
        <v>105938.70714880496</v>
      </c>
      <c r="K1276" s="4">
        <f t="shared" si="269"/>
        <v>51.973189024390251</v>
      </c>
      <c r="L1276" s="30">
        <f t="shared" si="270"/>
        <v>9691.3918930900945</v>
      </c>
      <c r="M1276" s="14">
        <f t="shared" si="261"/>
        <v>11.597986002509247</v>
      </c>
      <c r="N1276" s="6"/>
      <c r="O1276" s="7">
        <f t="shared" si="262"/>
        <v>13.842562825921162</v>
      </c>
      <c r="P1276" s="7"/>
      <c r="Q1276" s="43">
        <f t="shared" si="263"/>
        <v>6.6401884511022455E-2</v>
      </c>
      <c r="R1276" s="21">
        <f t="shared" si="273"/>
        <v>1.0189914585181015</v>
      </c>
      <c r="S1276" s="21">
        <f t="shared" si="274"/>
        <v>10.55735186768576</v>
      </c>
      <c r="T1276" s="36">
        <f t="shared" si="264"/>
        <v>7.1162833541595916E-2</v>
      </c>
      <c r="U1276" s="36">
        <f t="shared" si="265"/>
        <v>4.3869515569996187E-2</v>
      </c>
      <c r="V1276" s="36">
        <f t="shared" si="266"/>
        <v>2.7293317971599729E-2</v>
      </c>
      <c r="Y1276" s="34"/>
      <c r="Z1276" s="34"/>
    </row>
    <row r="1277" spans="1:26" x14ac:dyDescent="0.2">
      <c r="A1277" s="1">
        <v>1976.09</v>
      </c>
      <c r="B1277" s="58">
        <v>105.5</v>
      </c>
      <c r="C1277" s="4">
        <v>3.85</v>
      </c>
      <c r="D1277" s="11">
        <v>9.5500000000000007</v>
      </c>
      <c r="E1277" s="11">
        <v>57.6</v>
      </c>
      <c r="F1277" s="4">
        <f t="shared" si="271"/>
        <v>1976.7083333332373</v>
      </c>
      <c r="G1277" s="21">
        <v>7.59</v>
      </c>
      <c r="H1277" s="4">
        <f t="shared" si="267"/>
        <v>578.21509548611118</v>
      </c>
      <c r="I1277" s="4">
        <f t="shared" si="268"/>
        <v>21.100740451388891</v>
      </c>
      <c r="J1277" s="30">
        <f t="shared" si="272"/>
        <v>108147.11372879345</v>
      </c>
      <c r="K1277" s="4">
        <f t="shared" si="269"/>
        <v>52.340797743055575</v>
      </c>
      <c r="L1277" s="30">
        <f t="shared" si="270"/>
        <v>9789.620247487941</v>
      </c>
      <c r="M1277" s="14">
        <f t="shared" si="261"/>
        <v>11.805990949539789</v>
      </c>
      <c r="N1277" s="6"/>
      <c r="O1277" s="7">
        <f t="shared" si="262"/>
        <v>14.089874827138544</v>
      </c>
      <c r="P1277" s="7"/>
      <c r="Q1277" s="43">
        <f t="shared" si="263"/>
        <v>6.7050799195108146E-2</v>
      </c>
      <c r="R1277" s="21">
        <f t="shared" si="273"/>
        <v>1.018940201004066</v>
      </c>
      <c r="S1277" s="21">
        <f t="shared" si="274"/>
        <v>10.720497727124755</v>
      </c>
      <c r="T1277" s="36">
        <f t="shared" si="264"/>
        <v>6.5816844211692427E-2</v>
      </c>
      <c r="U1277" s="36">
        <f t="shared" si="265"/>
        <v>4.0368985530300217E-2</v>
      </c>
      <c r="V1277" s="36">
        <f t="shared" si="266"/>
        <v>2.544785868139221E-2</v>
      </c>
      <c r="Y1277" s="34"/>
      <c r="Z1277" s="34"/>
    </row>
    <row r="1278" spans="1:26" x14ac:dyDescent="0.2">
      <c r="A1278" s="1">
        <v>1976.1</v>
      </c>
      <c r="B1278" s="58">
        <v>101.9</v>
      </c>
      <c r="C1278" s="4">
        <v>3.9166699999999999</v>
      </c>
      <c r="D1278" s="11">
        <v>9.67</v>
      </c>
      <c r="E1278" s="11">
        <v>57.9</v>
      </c>
      <c r="F1278" s="4">
        <f t="shared" si="271"/>
        <v>1976.7916666665706</v>
      </c>
      <c r="G1278" s="21">
        <v>7.41</v>
      </c>
      <c r="H1278" s="4">
        <f t="shared" si="267"/>
        <v>555.59083074265993</v>
      </c>
      <c r="I1278" s="4">
        <f t="shared" si="268"/>
        <v>21.354915986701215</v>
      </c>
      <c r="J1278" s="30">
        <f t="shared" si="272"/>
        <v>104248.40387869014</v>
      </c>
      <c r="K1278" s="4">
        <f t="shared" si="269"/>
        <v>52.723879620034559</v>
      </c>
      <c r="L1278" s="30">
        <f t="shared" si="270"/>
        <v>9892.8563837775619</v>
      </c>
      <c r="M1278" s="14">
        <f t="shared" si="261"/>
        <v>11.345696136316697</v>
      </c>
      <c r="N1278" s="6"/>
      <c r="O1278" s="7">
        <f t="shared" si="262"/>
        <v>13.541591689930131</v>
      </c>
      <c r="P1278" s="7"/>
      <c r="Q1278" s="43">
        <f t="shared" si="263"/>
        <v>7.2191659112081946E-2</v>
      </c>
      <c r="R1278" s="21">
        <f t="shared" si="273"/>
        <v>1.0146294332391081</v>
      </c>
      <c r="S1278" s="21">
        <f t="shared" si="274"/>
        <v>10.866947424437852</v>
      </c>
      <c r="T1278" s="36">
        <f t="shared" si="264"/>
        <v>6.9544710671768595E-2</v>
      </c>
      <c r="U1278" s="36">
        <f t="shared" si="265"/>
        <v>3.9651868739782214E-2</v>
      </c>
      <c r="V1278" s="36">
        <f t="shared" si="266"/>
        <v>2.989284193198638E-2</v>
      </c>
      <c r="Y1278" s="34"/>
      <c r="Z1278" s="34"/>
    </row>
    <row r="1279" spans="1:26" x14ac:dyDescent="0.2">
      <c r="A1279" s="1">
        <v>1976.11</v>
      </c>
      <c r="B1279" s="58">
        <v>101.2</v>
      </c>
      <c r="C1279" s="4">
        <v>3.98333</v>
      </c>
      <c r="D1279" s="11">
        <v>9.7899999999999991</v>
      </c>
      <c r="E1279" s="11">
        <v>58</v>
      </c>
      <c r="F1279" s="4">
        <f t="shared" si="271"/>
        <v>1976.8749999999038</v>
      </c>
      <c r="G1279" s="21">
        <v>7.29</v>
      </c>
      <c r="H1279" s="4">
        <f t="shared" si="267"/>
        <v>550.82287586206905</v>
      </c>
      <c r="I1279" s="4">
        <f t="shared" si="268"/>
        <v>21.680921799482764</v>
      </c>
      <c r="J1279" s="30">
        <f t="shared" si="272"/>
        <v>103692.77634735861</v>
      </c>
      <c r="K1279" s="4">
        <f t="shared" si="269"/>
        <v>53.28612603448277</v>
      </c>
      <c r="L1279" s="30">
        <f t="shared" si="270"/>
        <v>10031.149016211866</v>
      </c>
      <c r="M1279" s="14">
        <f t="shared" si="261"/>
        <v>11.248855860507961</v>
      </c>
      <c r="N1279" s="6"/>
      <c r="O1279" s="7">
        <f t="shared" si="262"/>
        <v>13.427973102245335</v>
      </c>
      <c r="P1279" s="7"/>
      <c r="Q1279" s="43">
        <f t="shared" si="263"/>
        <v>7.4333053535413141E-2</v>
      </c>
      <c r="R1279" s="21">
        <f t="shared" si="273"/>
        <v>1.0362174650586484</v>
      </c>
      <c r="S1279" s="21">
        <f t="shared" si="274"/>
        <v>11.006914491285707</v>
      </c>
      <c r="T1279" s="36">
        <f t="shared" si="264"/>
        <v>7.3741610091351939E-2</v>
      </c>
      <c r="U1279" s="36">
        <f t="shared" si="265"/>
        <v>4.0173409496399914E-2</v>
      </c>
      <c r="V1279" s="36">
        <f t="shared" si="266"/>
        <v>3.3568200594952025E-2</v>
      </c>
      <c r="Y1279" s="34"/>
      <c r="Z1279" s="34"/>
    </row>
    <row r="1280" spans="1:26" x14ac:dyDescent="0.2">
      <c r="A1280" s="1">
        <v>1976.12</v>
      </c>
      <c r="B1280" s="58">
        <v>104.7</v>
      </c>
      <c r="C1280" s="4">
        <v>4.05</v>
      </c>
      <c r="D1280" s="11">
        <v>9.91</v>
      </c>
      <c r="E1280" s="11">
        <v>58.2</v>
      </c>
      <c r="F1280" s="4">
        <f t="shared" si="271"/>
        <v>1976.9583333332371</v>
      </c>
      <c r="G1280" s="21">
        <v>6.87</v>
      </c>
      <c r="H1280" s="4">
        <f t="shared" si="267"/>
        <v>567.91474742268053</v>
      </c>
      <c r="I1280" s="4">
        <f t="shared" si="268"/>
        <v>21.968048969072168</v>
      </c>
      <c r="J1280" s="30">
        <f t="shared" si="272"/>
        <v>107254.95764638251</v>
      </c>
      <c r="K1280" s="4">
        <f t="shared" si="269"/>
        <v>53.753917353951898</v>
      </c>
      <c r="L1280" s="30">
        <f t="shared" si="270"/>
        <v>10151.83027961462</v>
      </c>
      <c r="M1280" s="14">
        <f t="shared" si="261"/>
        <v>11.597589726582942</v>
      </c>
      <c r="N1280" s="6"/>
      <c r="O1280" s="7">
        <f t="shared" si="262"/>
        <v>13.845167133360237</v>
      </c>
      <c r="P1280" s="7"/>
      <c r="Q1280" s="43">
        <f t="shared" si="263"/>
        <v>7.6224314233364593E-2</v>
      </c>
      <c r="R1280" s="21">
        <f t="shared" si="273"/>
        <v>0.98168657038634366</v>
      </c>
      <c r="S1280" s="21">
        <f t="shared" si="274"/>
        <v>11.366362678214569</v>
      </c>
      <c r="T1280" s="36">
        <f t="shared" si="264"/>
        <v>7.1839431937082088E-2</v>
      </c>
      <c r="U1280" s="36">
        <f t="shared" si="265"/>
        <v>3.8387610610941314E-2</v>
      </c>
      <c r="V1280" s="36">
        <f t="shared" si="266"/>
        <v>3.3451821326140774E-2</v>
      </c>
      <c r="Y1280" s="34"/>
      <c r="Z1280" s="34"/>
    </row>
    <row r="1281" spans="1:26" x14ac:dyDescent="0.2">
      <c r="A1281" s="1">
        <v>1977.01</v>
      </c>
      <c r="B1281" s="58">
        <v>103.8</v>
      </c>
      <c r="C1281" s="4">
        <v>4.0966699999999996</v>
      </c>
      <c r="D1281" s="11">
        <v>9.9666700000000006</v>
      </c>
      <c r="E1281" s="11">
        <v>58.5</v>
      </c>
      <c r="F1281" s="4">
        <f t="shared" si="271"/>
        <v>1977.0416666665703</v>
      </c>
      <c r="G1281" s="21">
        <v>7.21</v>
      </c>
      <c r="H1281" s="4">
        <f t="shared" si="267"/>
        <v>560.14561025641035</v>
      </c>
      <c r="I1281" s="4">
        <f t="shared" si="268"/>
        <v>22.1072419765812</v>
      </c>
      <c r="J1281" s="30">
        <f t="shared" si="272"/>
        <v>106135.62438005615</v>
      </c>
      <c r="K1281" s="4">
        <f t="shared" si="269"/>
        <v>53.78406983982908</v>
      </c>
      <c r="L1281" s="30">
        <f t="shared" si="270"/>
        <v>10190.932017726151</v>
      </c>
      <c r="M1281" s="14">
        <f t="shared" ref="M1281:M1344" si="275">H1281/AVERAGE(K1161:K1280)</f>
        <v>11.437961346787551</v>
      </c>
      <c r="N1281" s="6"/>
      <c r="O1281" s="7">
        <f t="shared" ref="O1281:O1344" si="276">J1281/AVERAGE(L1161:L1280)</f>
        <v>13.656100626714062</v>
      </c>
      <c r="P1281" s="7"/>
      <c r="Q1281" s="43">
        <f t="shared" ref="Q1281:Q1344" si="277">1/M1281-(G1281/100-(((E1281/E1161)^(1/10))-1))</f>
        <v>7.45721288198717E-2</v>
      </c>
      <c r="R1281" s="21">
        <f t="shared" si="273"/>
        <v>0.99338209216165363</v>
      </c>
      <c r="S1281" s="21">
        <f t="shared" si="274"/>
        <v>11.100984028188186</v>
      </c>
      <c r="T1281" s="36">
        <f t="shared" si="264"/>
        <v>7.923736731565123E-2</v>
      </c>
      <c r="U1281" s="36">
        <f t="shared" si="265"/>
        <v>4.10217667319277E-2</v>
      </c>
      <c r="V1281" s="36">
        <f t="shared" si="266"/>
        <v>3.821560058372353E-2</v>
      </c>
      <c r="Y1281" s="34"/>
      <c r="Z1281" s="34"/>
    </row>
    <row r="1282" spans="1:26" x14ac:dyDescent="0.2">
      <c r="A1282" s="1">
        <v>1977.02</v>
      </c>
      <c r="B1282" s="58">
        <v>101</v>
      </c>
      <c r="C1282" s="4">
        <v>4.1433299999999997</v>
      </c>
      <c r="D1282" s="11">
        <v>10.023300000000001</v>
      </c>
      <c r="E1282" s="11">
        <v>59.1</v>
      </c>
      <c r="F1282" s="4">
        <f t="shared" si="271"/>
        <v>1977.1249999999036</v>
      </c>
      <c r="G1282" s="21">
        <v>7.39</v>
      </c>
      <c r="H1282" s="4">
        <f t="shared" si="267"/>
        <v>539.50235194585457</v>
      </c>
      <c r="I1282" s="4">
        <f t="shared" si="268"/>
        <v>22.132042375126904</v>
      </c>
      <c r="J1282" s="30">
        <f t="shared" si="272"/>
        <v>102573.6304470403</v>
      </c>
      <c r="K1282" s="4">
        <f t="shared" si="269"/>
        <v>53.540533903553317</v>
      </c>
      <c r="L1282" s="30">
        <f t="shared" si="270"/>
        <v>10179.46802039425</v>
      </c>
      <c r="M1282" s="14">
        <f t="shared" si="275"/>
        <v>11.014841854222775</v>
      </c>
      <c r="N1282" s="6"/>
      <c r="O1282" s="7">
        <f t="shared" si="276"/>
        <v>13.154123053942872</v>
      </c>
      <c r="P1282" s="7"/>
      <c r="Q1282" s="43">
        <f t="shared" si="277"/>
        <v>7.7211979817013124E-2</v>
      </c>
      <c r="R1282" s="21">
        <f t="shared" si="273"/>
        <v>1.0012631318497678</v>
      </c>
      <c r="S1282" s="21">
        <f t="shared" si="274"/>
        <v>10.915564234010471</v>
      </c>
      <c r="T1282" s="36">
        <f t="shared" ref="T1282:T1345" si="278">(($J1402/$J1282)^(1/10)-1)</f>
        <v>8.9339489756051549E-2</v>
      </c>
      <c r="U1282" s="36">
        <f t="shared" ref="U1282:U1345" si="279">(($S1402/$S1282)^(1/10)-1)</f>
        <v>4.1764967267658104E-2</v>
      </c>
      <c r="V1282" s="36">
        <f t="shared" ref="V1282:V1345" si="280">T1282-U1282</f>
        <v>4.7574522488393445E-2</v>
      </c>
      <c r="Y1282" s="34"/>
      <c r="Z1282" s="34"/>
    </row>
    <row r="1283" spans="1:26" x14ac:dyDescent="0.2">
      <c r="A1283" s="1">
        <v>1977.03</v>
      </c>
      <c r="B1283" s="58">
        <v>100.6</v>
      </c>
      <c r="C1283" s="4">
        <v>4.1900000000000004</v>
      </c>
      <c r="D1283" s="11">
        <v>10.08</v>
      </c>
      <c r="E1283" s="11">
        <v>59.5</v>
      </c>
      <c r="F1283" s="4">
        <f t="shared" si="271"/>
        <v>1977.2083333332369</v>
      </c>
      <c r="G1283" s="21">
        <v>7.46</v>
      </c>
      <c r="H1283" s="4">
        <f t="shared" si="267"/>
        <v>533.75316638655477</v>
      </c>
      <c r="I1283" s="4">
        <f t="shared" si="268"/>
        <v>22.230872436974799</v>
      </c>
      <c r="J1283" s="30">
        <f t="shared" si="272"/>
        <v>101832.78154125265</v>
      </c>
      <c r="K1283" s="4">
        <f t="shared" si="269"/>
        <v>53.481430588235305</v>
      </c>
      <c r="L1283" s="30">
        <f t="shared" si="270"/>
        <v>10203.523239918755</v>
      </c>
      <c r="M1283" s="14">
        <f t="shared" si="275"/>
        <v>10.89574651166274</v>
      </c>
      <c r="N1283" s="6"/>
      <c r="O1283" s="7">
        <f t="shared" si="276"/>
        <v>13.015883122750944</v>
      </c>
      <c r="P1283" s="7"/>
      <c r="Q1283" s="43">
        <f t="shared" si="277"/>
        <v>7.7897822669790798E-2</v>
      </c>
      <c r="R1283" s="21">
        <f t="shared" si="273"/>
        <v>1.0125353142511471</v>
      </c>
      <c r="S1283" s="21">
        <f t="shared" si="274"/>
        <v>10.855877395351104</v>
      </c>
      <c r="T1283" s="36">
        <f t="shared" si="278"/>
        <v>9.4320159578388685E-2</v>
      </c>
      <c r="U1283" s="36">
        <f t="shared" si="279"/>
        <v>4.2498238359535589E-2</v>
      </c>
      <c r="V1283" s="36">
        <f t="shared" si="280"/>
        <v>5.1821921218853095E-2</v>
      </c>
      <c r="Y1283" s="34"/>
      <c r="Z1283" s="34"/>
    </row>
    <row r="1284" spans="1:26" x14ac:dyDescent="0.2">
      <c r="A1284" s="1">
        <v>1977.04</v>
      </c>
      <c r="B1284" s="58">
        <v>99.05</v>
      </c>
      <c r="C1284" s="4">
        <v>4.2466699999999999</v>
      </c>
      <c r="D1284" s="11">
        <v>10.193300000000001</v>
      </c>
      <c r="E1284" s="11">
        <v>60</v>
      </c>
      <c r="F1284" s="4">
        <f t="shared" si="271"/>
        <v>1977.2916666665701</v>
      </c>
      <c r="G1284" s="21">
        <v>7.37</v>
      </c>
      <c r="H1284" s="4">
        <f t="shared" si="267"/>
        <v>521.14992416666678</v>
      </c>
      <c r="I1284" s="4">
        <f t="shared" si="268"/>
        <v>22.34378342716667</v>
      </c>
      <c r="J1284" s="30">
        <f t="shared" si="272"/>
        <v>99783.496442457501</v>
      </c>
      <c r="K1284" s="4">
        <f t="shared" si="269"/>
        <v>53.631878061666683</v>
      </c>
      <c r="L1284" s="30">
        <f t="shared" si="270"/>
        <v>10268.784596536116</v>
      </c>
      <c r="M1284" s="14">
        <f t="shared" si="275"/>
        <v>10.636037409141357</v>
      </c>
      <c r="N1284" s="6"/>
      <c r="O1284" s="7">
        <f t="shared" si="276"/>
        <v>12.71093142788388</v>
      </c>
      <c r="P1284" s="7"/>
      <c r="Q1284" s="43">
        <f t="shared" si="277"/>
        <v>8.1605709886888506E-2</v>
      </c>
      <c r="R1284" s="21">
        <f t="shared" si="273"/>
        <v>0.99984783618779671</v>
      </c>
      <c r="S1284" s="21">
        <f t="shared" si="274"/>
        <v>10.900359569723975</v>
      </c>
      <c r="T1284" s="36">
        <f t="shared" si="278"/>
        <v>9.5021562613185395E-2</v>
      </c>
      <c r="U1284" s="36">
        <f t="shared" si="279"/>
        <v>3.6567249736940699E-2</v>
      </c>
      <c r="V1284" s="36">
        <f t="shared" si="280"/>
        <v>5.8454312876244696E-2</v>
      </c>
      <c r="Y1284" s="34"/>
      <c r="Z1284" s="34"/>
    </row>
    <row r="1285" spans="1:26" x14ac:dyDescent="0.2">
      <c r="A1285" s="1">
        <v>1977.05</v>
      </c>
      <c r="B1285" s="58">
        <v>98.76</v>
      </c>
      <c r="C1285" s="4">
        <v>4.3033299999999999</v>
      </c>
      <c r="D1285" s="11">
        <v>10.306699999999999</v>
      </c>
      <c r="E1285" s="11">
        <v>60.3</v>
      </c>
      <c r="F1285" s="4">
        <f t="shared" si="271"/>
        <v>1977.3749999999034</v>
      </c>
      <c r="G1285" s="21">
        <v>7.46</v>
      </c>
      <c r="H1285" s="4">
        <f t="shared" si="267"/>
        <v>517.03889950248777</v>
      </c>
      <c r="I1285" s="4">
        <f t="shared" si="268"/>
        <v>22.529252808789391</v>
      </c>
      <c r="J1285" s="30">
        <f t="shared" si="272"/>
        <v>99355.836179719758</v>
      </c>
      <c r="K1285" s="4">
        <f t="shared" si="269"/>
        <v>53.958736588723063</v>
      </c>
      <c r="L1285" s="30">
        <f t="shared" si="270"/>
        <v>10368.882105645174</v>
      </c>
      <c r="M1285" s="14">
        <f t="shared" si="275"/>
        <v>10.548486693556997</v>
      </c>
      <c r="N1285" s="6"/>
      <c r="O1285" s="7">
        <f t="shared" si="276"/>
        <v>12.612312925720717</v>
      </c>
      <c r="P1285" s="7"/>
      <c r="Q1285" s="43">
        <f t="shared" si="277"/>
        <v>8.1695254846814613E-2</v>
      </c>
      <c r="R1285" s="21">
        <f t="shared" si="273"/>
        <v>1.0189038765071172</v>
      </c>
      <c r="S1285" s="21">
        <f t="shared" si="274"/>
        <v>10.844478536773591</v>
      </c>
      <c r="T1285" s="36">
        <f t="shared" si="278"/>
        <v>9.5294936166097299E-2</v>
      </c>
      <c r="U1285" s="36">
        <f t="shared" si="279"/>
        <v>3.3304986560434235E-2</v>
      </c>
      <c r="V1285" s="36">
        <f t="shared" si="280"/>
        <v>6.1989949605663064E-2</v>
      </c>
      <c r="Y1285" s="34"/>
      <c r="Z1285" s="34"/>
    </row>
    <row r="1286" spans="1:26" x14ac:dyDescent="0.2">
      <c r="A1286" s="1">
        <v>1977.06</v>
      </c>
      <c r="B1286" s="58">
        <v>99.29</v>
      </c>
      <c r="C1286" s="4">
        <v>4.3600000000000003</v>
      </c>
      <c r="D1286" s="11">
        <v>10.42</v>
      </c>
      <c r="E1286" s="11">
        <v>60.7</v>
      </c>
      <c r="F1286" s="4">
        <f t="shared" si="271"/>
        <v>1977.4583333332366</v>
      </c>
      <c r="G1286" s="21">
        <v>7.28</v>
      </c>
      <c r="H1286" s="4">
        <f t="shared" si="267"/>
        <v>516.3881517298189</v>
      </c>
      <c r="I1286" s="4">
        <f t="shared" si="268"/>
        <v>22.675519604612855</v>
      </c>
      <c r="J1286" s="30">
        <f t="shared" si="272"/>
        <v>99593.903074267393</v>
      </c>
      <c r="K1286" s="4">
        <f t="shared" si="269"/>
        <v>54.192411532125213</v>
      </c>
      <c r="L1286" s="30">
        <f t="shared" si="270"/>
        <v>10451.893141644336</v>
      </c>
      <c r="M1286" s="14">
        <f t="shared" si="275"/>
        <v>10.530023959090757</v>
      </c>
      <c r="N1286" s="6"/>
      <c r="O1286" s="7">
        <f t="shared" si="276"/>
        <v>12.596542842152289</v>
      </c>
      <c r="P1286" s="7"/>
      <c r="Q1286" s="43">
        <f t="shared" si="277"/>
        <v>8.4044111752430414E-2</v>
      </c>
      <c r="R1286" s="21">
        <f t="shared" si="273"/>
        <v>1.0025501542407664</v>
      </c>
      <c r="S1286" s="21">
        <f t="shared" si="274"/>
        <v>10.976667505023977</v>
      </c>
      <c r="T1286" s="36">
        <f t="shared" si="278"/>
        <v>9.9475403338105561E-2</v>
      </c>
      <c r="U1286" s="36">
        <f t="shared" si="279"/>
        <v>3.3863681104560062E-2</v>
      </c>
      <c r="V1286" s="36">
        <f t="shared" si="280"/>
        <v>6.56117222335455E-2</v>
      </c>
      <c r="Y1286" s="34"/>
      <c r="Z1286" s="34"/>
    </row>
    <row r="1287" spans="1:26" x14ac:dyDescent="0.2">
      <c r="A1287" s="1">
        <v>1977.07</v>
      </c>
      <c r="B1287" s="58">
        <v>100.2</v>
      </c>
      <c r="C1287" s="4">
        <v>4.4066700000000001</v>
      </c>
      <c r="D1287" s="11">
        <v>10.5167</v>
      </c>
      <c r="E1287" s="11">
        <v>61</v>
      </c>
      <c r="F1287" s="4">
        <f t="shared" si="271"/>
        <v>1977.5416666665699</v>
      </c>
      <c r="G1287" s="21">
        <v>7.33</v>
      </c>
      <c r="H1287" s="4">
        <f t="shared" si="267"/>
        <v>518.55799672131161</v>
      </c>
      <c r="I1287" s="4">
        <f t="shared" si="268"/>
        <v>22.805528616885251</v>
      </c>
      <c r="J1287" s="30">
        <f t="shared" si="272"/>
        <v>100378.9281197942</v>
      </c>
      <c r="K1287" s="4">
        <f t="shared" si="269"/>
        <v>54.42633616885248</v>
      </c>
      <c r="L1287" s="30">
        <f t="shared" si="270"/>
        <v>10535.479774026346</v>
      </c>
      <c r="M1287" s="14">
        <f t="shared" si="275"/>
        <v>10.567692447775407</v>
      </c>
      <c r="N1287" s="6"/>
      <c r="O1287" s="7">
        <f t="shared" si="276"/>
        <v>12.647994539435659</v>
      </c>
      <c r="P1287" s="7"/>
      <c r="Q1287" s="43">
        <f t="shared" si="277"/>
        <v>8.3410742744201058E-2</v>
      </c>
      <c r="R1287" s="21">
        <f t="shared" si="273"/>
        <v>1.0012002758042795</v>
      </c>
      <c r="S1287" s="21">
        <f t="shared" si="274"/>
        <v>10.950538422997242</v>
      </c>
      <c r="T1287" s="36">
        <f t="shared" si="278"/>
        <v>0.10170574691312284</v>
      </c>
      <c r="U1287" s="36">
        <f t="shared" si="279"/>
        <v>3.4213911769439331E-2</v>
      </c>
      <c r="V1287" s="36">
        <f t="shared" si="280"/>
        <v>6.749183514368351E-2</v>
      </c>
      <c r="Y1287" s="34"/>
      <c r="Z1287" s="34"/>
    </row>
    <row r="1288" spans="1:26" x14ac:dyDescent="0.2">
      <c r="A1288" s="1">
        <v>1977.08</v>
      </c>
      <c r="B1288" s="58">
        <v>97.75</v>
      </c>
      <c r="C1288" s="4">
        <v>4.4533300000000002</v>
      </c>
      <c r="D1288" s="11">
        <v>10.613300000000001</v>
      </c>
      <c r="E1288" s="11">
        <v>61.2</v>
      </c>
      <c r="F1288" s="4">
        <f t="shared" si="271"/>
        <v>1977.6249999999031</v>
      </c>
      <c r="G1288" s="21">
        <v>7.4</v>
      </c>
      <c r="H1288" s="4">
        <f t="shared" si="267"/>
        <v>504.22548611111125</v>
      </c>
      <c r="I1288" s="4">
        <f t="shared" si="268"/>
        <v>22.971687816503273</v>
      </c>
      <c r="J1288" s="30">
        <f t="shared" si="272"/>
        <v>97975.096834726821</v>
      </c>
      <c r="K1288" s="4">
        <f t="shared" si="269"/>
        <v>54.746765746732045</v>
      </c>
      <c r="L1288" s="30">
        <f t="shared" si="270"/>
        <v>10637.740104716177</v>
      </c>
      <c r="M1288" s="14">
        <f t="shared" si="275"/>
        <v>10.268385666710998</v>
      </c>
      <c r="N1288" s="6"/>
      <c r="O1288" s="7">
        <f t="shared" si="276"/>
        <v>12.297488474266252</v>
      </c>
      <c r="P1288" s="7"/>
      <c r="Q1288" s="43">
        <f t="shared" si="277"/>
        <v>8.5499137405506048E-2</v>
      </c>
      <c r="R1288" s="21">
        <f t="shared" si="273"/>
        <v>1.0103846340465472</v>
      </c>
      <c r="S1288" s="21">
        <f t="shared" si="274"/>
        <v>10.927853062874544</v>
      </c>
      <c r="T1288" s="36">
        <f t="shared" si="278"/>
        <v>0.11072523406677393</v>
      </c>
      <c r="U1288" s="36">
        <f t="shared" si="279"/>
        <v>3.2485070408091898E-2</v>
      </c>
      <c r="V1288" s="36">
        <f t="shared" si="280"/>
        <v>7.8240163658682027E-2</v>
      </c>
      <c r="Y1288" s="34"/>
      <c r="Z1288" s="34"/>
    </row>
    <row r="1289" spans="1:26" x14ac:dyDescent="0.2">
      <c r="A1289" s="1">
        <v>1977.09</v>
      </c>
      <c r="B1289" s="58">
        <v>96.23</v>
      </c>
      <c r="C1289" s="4">
        <v>4.5</v>
      </c>
      <c r="D1289" s="11">
        <v>10.71</v>
      </c>
      <c r="E1289" s="11">
        <v>61.4</v>
      </c>
      <c r="F1289" s="4">
        <f t="shared" si="271"/>
        <v>1977.7083333332364</v>
      </c>
      <c r="G1289" s="21">
        <v>7.34</v>
      </c>
      <c r="H1289" s="4">
        <f t="shared" si="267"/>
        <v>494.76795553745944</v>
      </c>
      <c r="I1289" s="4">
        <f t="shared" si="268"/>
        <v>23.13681596091206</v>
      </c>
      <c r="J1289" s="30">
        <f t="shared" si="272"/>
        <v>96512.061257577196</v>
      </c>
      <c r="K1289" s="4">
        <f t="shared" si="269"/>
        <v>55.065621986970704</v>
      </c>
      <c r="L1289" s="30">
        <f t="shared" si="270"/>
        <v>10741.392248453203</v>
      </c>
      <c r="M1289" s="14">
        <f t="shared" si="275"/>
        <v>10.067742820070704</v>
      </c>
      <c r="N1289" s="6"/>
      <c r="O1289" s="7">
        <f t="shared" si="276"/>
        <v>12.065823759131618</v>
      </c>
      <c r="P1289" s="7"/>
      <c r="Q1289" s="43">
        <f t="shared" si="277"/>
        <v>8.806992975670308E-2</v>
      </c>
      <c r="R1289" s="21">
        <f t="shared" si="273"/>
        <v>0.99356194027754619</v>
      </c>
      <c r="S1289" s="21">
        <f t="shared" si="274"/>
        <v>11.00536955785395</v>
      </c>
      <c r="T1289" s="36">
        <f t="shared" si="278"/>
        <v>0.10840109360941375</v>
      </c>
      <c r="U1289" s="36">
        <f t="shared" si="279"/>
        <v>2.7534316055390695E-2</v>
      </c>
      <c r="V1289" s="36">
        <f t="shared" si="280"/>
        <v>8.086677755402305E-2</v>
      </c>
      <c r="Y1289" s="34"/>
      <c r="Z1289" s="34"/>
    </row>
    <row r="1290" spans="1:26" x14ac:dyDescent="0.2">
      <c r="A1290" s="1">
        <v>1977.1</v>
      </c>
      <c r="B1290" s="58">
        <v>93.74</v>
      </c>
      <c r="C1290" s="4">
        <v>4.5566700000000004</v>
      </c>
      <c r="D1290" s="11">
        <v>10.77</v>
      </c>
      <c r="E1290" s="11">
        <v>61.6</v>
      </c>
      <c r="F1290" s="4">
        <f t="shared" si="271"/>
        <v>1977.7916666665697</v>
      </c>
      <c r="G1290" s="21">
        <v>7.52</v>
      </c>
      <c r="H1290" s="4">
        <f t="shared" ref="H1290:H1353" si="281">B1290*$E$1858/E1290</f>
        <v>480.40076071428581</v>
      </c>
      <c r="I1290" s="4">
        <f t="shared" ref="I1290:I1353" si="282">C1290*$E$1858/E1290</f>
        <v>23.35212005892858</v>
      </c>
      <c r="J1290" s="30">
        <f t="shared" si="272"/>
        <v>94089.119074974355</v>
      </c>
      <c r="K1290" s="4">
        <f t="shared" ref="K1290:K1353" si="283">D1290*$E$1858/E1290</f>
        <v>55.194326785714296</v>
      </c>
      <c r="L1290" s="30">
        <f t="shared" ref="L1290:L1353" si="284">K1290*(J1290/H1290)</f>
        <v>10810.111077848023</v>
      </c>
      <c r="M1290" s="14">
        <f t="shared" si="275"/>
        <v>9.7666662995565456</v>
      </c>
      <c r="N1290" s="6"/>
      <c r="O1290" s="7">
        <f t="shared" si="276"/>
        <v>11.715003066672729</v>
      </c>
      <c r="P1290" s="7"/>
      <c r="Q1290" s="43">
        <f t="shared" si="277"/>
        <v>8.9361650655281469E-2</v>
      </c>
      <c r="R1290" s="21">
        <f t="shared" si="273"/>
        <v>1.0020926949617748</v>
      </c>
      <c r="S1290" s="21">
        <f t="shared" si="274"/>
        <v>10.89901465497225</v>
      </c>
      <c r="T1290" s="36">
        <f t="shared" si="278"/>
        <v>9.7005940139350377E-2</v>
      </c>
      <c r="U1290" s="36">
        <f t="shared" si="279"/>
        <v>2.8413459183427081E-2</v>
      </c>
      <c r="V1290" s="36">
        <f t="shared" si="280"/>
        <v>6.8592480955923296E-2</v>
      </c>
      <c r="Y1290" s="34"/>
      <c r="Z1290" s="34"/>
    </row>
    <row r="1291" spans="1:26" x14ac:dyDescent="0.2">
      <c r="A1291" s="1">
        <v>1977.11</v>
      </c>
      <c r="B1291" s="58">
        <v>94.28</v>
      </c>
      <c r="C1291" s="4">
        <v>4.6133300000000004</v>
      </c>
      <c r="D1291" s="11">
        <v>10.83</v>
      </c>
      <c r="E1291" s="11">
        <v>61.9</v>
      </c>
      <c r="F1291" s="4">
        <f t="shared" ref="F1291:F1354" si="285">F1290+1/12</f>
        <v>1977.8749999999029</v>
      </c>
      <c r="G1291" s="21">
        <v>7.58</v>
      </c>
      <c r="H1291" s="4">
        <f t="shared" si="281"/>
        <v>480.82647689822312</v>
      </c>
      <c r="I1291" s="4">
        <f t="shared" si="282"/>
        <v>23.527908471243947</v>
      </c>
      <c r="J1291" s="30">
        <f t="shared" ref="J1291:J1354" si="286">J1290*((H1291+(I1291/12))/H1290)</f>
        <v>94556.50372732192</v>
      </c>
      <c r="K1291" s="4">
        <f t="shared" si="283"/>
        <v>55.232825040387738</v>
      </c>
      <c r="L1291" s="30">
        <f t="shared" si="284"/>
        <v>10861.762148566995</v>
      </c>
      <c r="M1291" s="14">
        <f t="shared" si="275"/>
        <v>9.7662999836601987</v>
      </c>
      <c r="N1291" s="6"/>
      <c r="O1291" s="7">
        <f t="shared" si="276"/>
        <v>11.72472978373496</v>
      </c>
      <c r="P1291" s="7"/>
      <c r="Q1291" s="43">
        <f t="shared" si="277"/>
        <v>8.8966828403053019E-2</v>
      </c>
      <c r="R1291" s="21">
        <f t="shared" ref="R1291:R1354" si="287">((G1291/G1292+G1291/1200+((1+G1292/1200)^(-119))*(1-G1291/G1292)))</f>
        <v>0.99870095138461501</v>
      </c>
      <c r="S1291" s="21">
        <f t="shared" ref="S1291:S1354" si="288">S1290*R1290*E1290/E1291</f>
        <v>10.868890061883482</v>
      </c>
      <c r="T1291" s="36">
        <f t="shared" si="278"/>
        <v>8.2069444828506644E-2</v>
      </c>
      <c r="U1291" s="36">
        <f t="shared" si="279"/>
        <v>3.3776049189570001E-2</v>
      </c>
      <c r="V1291" s="36">
        <f t="shared" si="280"/>
        <v>4.8293395638936643E-2</v>
      </c>
      <c r="Y1291" s="34"/>
      <c r="Z1291" s="34"/>
    </row>
    <row r="1292" spans="1:26" x14ac:dyDescent="0.2">
      <c r="A1292" s="1">
        <v>1977.12</v>
      </c>
      <c r="B1292" s="58">
        <v>93.82</v>
      </c>
      <c r="C1292" s="4">
        <v>4.67</v>
      </c>
      <c r="D1292" s="11">
        <v>10.89</v>
      </c>
      <c r="E1292" s="11">
        <v>62.1</v>
      </c>
      <c r="F1292" s="4">
        <f t="shared" si="285"/>
        <v>1977.9583333332362</v>
      </c>
      <c r="G1292" s="21">
        <v>7.69</v>
      </c>
      <c r="H1292" s="4">
        <f t="shared" si="281"/>
        <v>476.9394843800323</v>
      </c>
      <c r="I1292" s="4">
        <f t="shared" si="282"/>
        <v>23.740219484702099</v>
      </c>
      <c r="J1292" s="30">
        <f t="shared" si="286"/>
        <v>94181.16164754318</v>
      </c>
      <c r="K1292" s="4">
        <f t="shared" si="283"/>
        <v>55.359955072463784</v>
      </c>
      <c r="L1292" s="30">
        <f t="shared" si="284"/>
        <v>10931.921235789228</v>
      </c>
      <c r="M1292" s="14">
        <f t="shared" si="275"/>
        <v>9.6782665825359206</v>
      </c>
      <c r="N1292" s="6"/>
      <c r="O1292" s="7">
        <f t="shared" si="276"/>
        <v>11.629817356636794</v>
      </c>
      <c r="P1292" s="7"/>
      <c r="Q1292" s="43">
        <f t="shared" si="277"/>
        <v>8.8827047432467429E-2</v>
      </c>
      <c r="R1292" s="21">
        <f t="shared" si="287"/>
        <v>0.98793292468503968</v>
      </c>
      <c r="S1292" s="21">
        <f t="shared" si="288"/>
        <v>10.819811840965137</v>
      </c>
      <c r="T1292" s="36">
        <f t="shared" si="278"/>
        <v>8.1048218319675014E-2</v>
      </c>
      <c r="U1292" s="36">
        <f t="shared" si="279"/>
        <v>3.4127278894454216E-2</v>
      </c>
      <c r="V1292" s="36">
        <f t="shared" si="280"/>
        <v>4.6920939425220798E-2</v>
      </c>
      <c r="Y1292" s="34"/>
      <c r="Z1292" s="34"/>
    </row>
    <row r="1293" spans="1:26" x14ac:dyDescent="0.2">
      <c r="A1293" s="1">
        <v>1978.01</v>
      </c>
      <c r="B1293" s="58">
        <v>90.25</v>
      </c>
      <c r="C1293" s="4">
        <v>4.71333</v>
      </c>
      <c r="D1293" s="11">
        <v>10.9</v>
      </c>
      <c r="E1293" s="11">
        <v>62.5</v>
      </c>
      <c r="F1293" s="4">
        <f t="shared" si="285"/>
        <v>1978.0416666665694</v>
      </c>
      <c r="G1293" s="21">
        <v>7.96</v>
      </c>
      <c r="H1293" s="4">
        <f t="shared" si="281"/>
        <v>455.85491600000006</v>
      </c>
      <c r="I1293" s="4">
        <f t="shared" si="282"/>
        <v>23.807142949920006</v>
      </c>
      <c r="J1293" s="30">
        <f t="shared" si="286"/>
        <v>90409.361443171685</v>
      </c>
      <c r="K1293" s="4">
        <f t="shared" si="283"/>
        <v>55.056161600000017</v>
      </c>
      <c r="L1293" s="30">
        <f t="shared" si="284"/>
        <v>10919.246977624061</v>
      </c>
      <c r="M1293" s="14">
        <f t="shared" si="275"/>
        <v>9.2414622609346875</v>
      </c>
      <c r="N1293" s="6"/>
      <c r="O1293" s="7">
        <f t="shared" si="276"/>
        <v>11.117327063419957</v>
      </c>
      <c r="P1293" s="7"/>
      <c r="Q1293" s="43">
        <f t="shared" si="277"/>
        <v>9.1067923597768566E-2</v>
      </c>
      <c r="R1293" s="21">
        <f t="shared" si="287"/>
        <v>1.0018578918241261</v>
      </c>
      <c r="S1293" s="21">
        <f t="shared" si="288"/>
        <v>10.620837167104357</v>
      </c>
      <c r="T1293" s="36">
        <f t="shared" si="278"/>
        <v>8.9718220637121204E-2</v>
      </c>
      <c r="U1293" s="36">
        <f t="shared" si="279"/>
        <v>3.8717588187234808E-2</v>
      </c>
      <c r="V1293" s="36">
        <f t="shared" si="280"/>
        <v>5.1000632449886396E-2</v>
      </c>
      <c r="Y1293" s="34"/>
      <c r="Z1293" s="34"/>
    </row>
    <row r="1294" spans="1:26" x14ac:dyDescent="0.2">
      <c r="A1294" s="1">
        <v>1978.02</v>
      </c>
      <c r="B1294" s="58">
        <v>88.98</v>
      </c>
      <c r="C1294" s="4">
        <v>4.7566699999999997</v>
      </c>
      <c r="D1294" s="11">
        <v>10.91</v>
      </c>
      <c r="E1294" s="11">
        <v>62.9</v>
      </c>
      <c r="F1294" s="4">
        <f t="shared" si="285"/>
        <v>1978.1249999999027</v>
      </c>
      <c r="G1294" s="21">
        <v>8.0299999999999994</v>
      </c>
      <c r="H1294" s="4">
        <f t="shared" si="281"/>
        <v>446.5819907790144</v>
      </c>
      <c r="I1294" s="4">
        <f t="shared" si="282"/>
        <v>23.87326543131956</v>
      </c>
      <c r="J1294" s="30">
        <f t="shared" si="286"/>
        <v>88964.833075571107</v>
      </c>
      <c r="K1294" s="4">
        <f t="shared" si="283"/>
        <v>54.756231955484914</v>
      </c>
      <c r="L1294" s="30">
        <f t="shared" si="284"/>
        <v>10908.140355748268</v>
      </c>
      <c r="M1294" s="14">
        <f t="shared" si="275"/>
        <v>9.0452635707047371</v>
      </c>
      <c r="N1294" s="6"/>
      <c r="O1294" s="7">
        <f t="shared" si="276"/>
        <v>10.894504079092547</v>
      </c>
      <c r="P1294" s="7"/>
      <c r="Q1294" s="43">
        <f t="shared" si="277"/>
        <v>9.3081792692157106E-2</v>
      </c>
      <c r="R1294" s="21">
        <f t="shared" si="287"/>
        <v>1.0060097554972645</v>
      </c>
      <c r="S1294" s="21">
        <f t="shared" si="288"/>
        <v>10.572902954732209</v>
      </c>
      <c r="T1294" s="36">
        <f t="shared" si="278"/>
        <v>9.477266521704375E-2</v>
      </c>
      <c r="U1294" s="36">
        <f t="shared" si="279"/>
        <v>4.2836977883915939E-2</v>
      </c>
      <c r="V1294" s="36">
        <f t="shared" si="280"/>
        <v>5.1935687333127811E-2</v>
      </c>
      <c r="Y1294" s="34"/>
      <c r="Z1294" s="34"/>
    </row>
    <row r="1295" spans="1:26" x14ac:dyDescent="0.2">
      <c r="A1295" s="1">
        <v>1978.03</v>
      </c>
      <c r="B1295" s="58">
        <v>88.82</v>
      </c>
      <c r="C1295" s="4">
        <v>4.8</v>
      </c>
      <c r="D1295" s="11">
        <v>10.92</v>
      </c>
      <c r="E1295" s="11">
        <v>63.4</v>
      </c>
      <c r="F1295" s="4">
        <f t="shared" si="285"/>
        <v>1978.2083333332359</v>
      </c>
      <c r="G1295" s="21">
        <v>8.0399999999999991</v>
      </c>
      <c r="H1295" s="4">
        <f t="shared" si="281"/>
        <v>442.26335930599373</v>
      </c>
      <c r="I1295" s="4">
        <f t="shared" si="282"/>
        <v>23.900744479495277</v>
      </c>
      <c r="J1295" s="30">
        <f t="shared" si="286"/>
        <v>88501.284342147264</v>
      </c>
      <c r="K1295" s="4">
        <f t="shared" si="283"/>
        <v>54.374193690851747</v>
      </c>
      <c r="L1295" s="30">
        <f t="shared" si="284"/>
        <v>10880.815413378161</v>
      </c>
      <c r="M1295" s="14">
        <f t="shared" si="275"/>
        <v>8.9504200776338916</v>
      </c>
      <c r="N1295" s="6"/>
      <c r="O1295" s="7">
        <f t="shared" si="276"/>
        <v>10.793768769045755</v>
      </c>
      <c r="P1295" s="7"/>
      <c r="Q1295" s="43">
        <f t="shared" si="277"/>
        <v>9.4684626553438456E-2</v>
      </c>
      <c r="R1295" s="21">
        <f t="shared" si="287"/>
        <v>0.99923451046474232</v>
      </c>
      <c r="S1295" s="21">
        <f t="shared" si="288"/>
        <v>10.55255989244019</v>
      </c>
      <c r="T1295" s="36">
        <f t="shared" si="278"/>
        <v>9.8363580009471319E-2</v>
      </c>
      <c r="U1295" s="36">
        <f t="shared" si="279"/>
        <v>4.2180432319903316E-2</v>
      </c>
      <c r="V1295" s="36">
        <f t="shared" si="280"/>
        <v>5.6183147689568003E-2</v>
      </c>
      <c r="Y1295" s="34"/>
      <c r="Z1295" s="34"/>
    </row>
    <row r="1296" spans="1:26" x14ac:dyDescent="0.2">
      <c r="A1296" s="1">
        <v>1978.04</v>
      </c>
      <c r="B1296" s="58">
        <v>92.71</v>
      </c>
      <c r="C1296" s="4">
        <v>4.8366699999999998</v>
      </c>
      <c r="D1296" s="11">
        <v>11.023300000000001</v>
      </c>
      <c r="E1296" s="11">
        <v>63.9</v>
      </c>
      <c r="F1296" s="4">
        <f t="shared" si="285"/>
        <v>1978.2916666665692</v>
      </c>
      <c r="G1296" s="21">
        <v>8.15</v>
      </c>
      <c r="H1296" s="4">
        <f t="shared" si="281"/>
        <v>458.0207697965572</v>
      </c>
      <c r="I1296" s="4">
        <f t="shared" si="282"/>
        <v>23.894890698435063</v>
      </c>
      <c r="J1296" s="30">
        <f t="shared" si="286"/>
        <v>92052.965505881351</v>
      </c>
      <c r="K1296" s="4">
        <f t="shared" si="283"/>
        <v>54.459069697965596</v>
      </c>
      <c r="L1296" s="30">
        <f t="shared" si="284"/>
        <v>10945.17802460341</v>
      </c>
      <c r="M1296" s="14">
        <f t="shared" si="275"/>
        <v>9.2625887208668427</v>
      </c>
      <c r="N1296" s="6"/>
      <c r="O1296" s="7">
        <f t="shared" si="276"/>
        <v>11.182400797006661</v>
      </c>
      <c r="P1296" s="7"/>
      <c r="Q1296" s="43">
        <f t="shared" si="277"/>
        <v>9.0345091115402953E-2</v>
      </c>
      <c r="R1296" s="21">
        <f t="shared" si="287"/>
        <v>0.99333439042893168</v>
      </c>
      <c r="S1296" s="21">
        <f t="shared" si="288"/>
        <v>10.461974334248307</v>
      </c>
      <c r="T1296" s="36">
        <f t="shared" si="278"/>
        <v>9.2518948888489216E-2</v>
      </c>
      <c r="U1296" s="36">
        <f t="shared" si="279"/>
        <v>4.0841713895991116E-2</v>
      </c>
      <c r="V1296" s="36">
        <f t="shared" si="280"/>
        <v>5.16772349924981E-2</v>
      </c>
      <c r="Y1296" s="34"/>
      <c r="Z1296" s="34"/>
    </row>
    <row r="1297" spans="1:26" x14ac:dyDescent="0.2">
      <c r="A1297" s="1">
        <v>1978.05</v>
      </c>
      <c r="B1297" s="58">
        <v>97.41</v>
      </c>
      <c r="C1297" s="4">
        <v>4.8733300000000002</v>
      </c>
      <c r="D1297" s="11">
        <v>11.1267</v>
      </c>
      <c r="E1297" s="11">
        <v>64.5</v>
      </c>
      <c r="F1297" s="4">
        <f t="shared" si="285"/>
        <v>1978.3749999999025</v>
      </c>
      <c r="G1297" s="21">
        <v>8.35</v>
      </c>
      <c r="H1297" s="4">
        <f t="shared" si="281"/>
        <v>476.76380604651172</v>
      </c>
      <c r="I1297" s="4">
        <f t="shared" si="282"/>
        <v>23.852041463100782</v>
      </c>
      <c r="J1297" s="30">
        <f t="shared" si="286"/>
        <v>96219.420663386161</v>
      </c>
      <c r="K1297" s="4">
        <f t="shared" si="283"/>
        <v>54.458554981395359</v>
      </c>
      <c r="L1297" s="30">
        <f t="shared" si="284"/>
        <v>10990.705552769725</v>
      </c>
      <c r="M1297" s="14">
        <f t="shared" si="275"/>
        <v>9.634910728598447</v>
      </c>
      <c r="N1297" s="6"/>
      <c r="O1297" s="7">
        <f t="shared" si="276"/>
        <v>11.642215937209848</v>
      </c>
      <c r="P1297" s="7"/>
      <c r="Q1297" s="43">
        <f t="shared" si="277"/>
        <v>8.4858837775058274E-2</v>
      </c>
      <c r="R1297" s="21">
        <f t="shared" si="287"/>
        <v>0.99959168787242791</v>
      </c>
      <c r="S1297" s="21">
        <f t="shared" si="288"/>
        <v>10.295566908244892</v>
      </c>
      <c r="T1297" s="36">
        <f t="shared" si="278"/>
        <v>8.4922700252628269E-2</v>
      </c>
      <c r="U1297" s="36">
        <f t="shared" si="279"/>
        <v>4.0386377893305125E-2</v>
      </c>
      <c r="V1297" s="36">
        <f t="shared" si="280"/>
        <v>4.4536322359323144E-2</v>
      </c>
      <c r="Y1297" s="34"/>
      <c r="Z1297" s="34"/>
    </row>
    <row r="1298" spans="1:26" x14ac:dyDescent="0.2">
      <c r="A1298" s="1">
        <v>1978.06</v>
      </c>
      <c r="B1298" s="58">
        <v>97.66</v>
      </c>
      <c r="C1298" s="4">
        <v>4.91</v>
      </c>
      <c r="D1298" s="11">
        <v>11.23</v>
      </c>
      <c r="E1298" s="11">
        <v>65.2</v>
      </c>
      <c r="F1298" s="4">
        <f t="shared" si="285"/>
        <v>1978.4583333332357</v>
      </c>
      <c r="G1298" s="21">
        <v>8.4600000000000009</v>
      </c>
      <c r="H1298" s="4">
        <f t="shared" si="281"/>
        <v>472.85564018404915</v>
      </c>
      <c r="I1298" s="4">
        <f t="shared" si="282"/>
        <v>23.773512116564422</v>
      </c>
      <c r="J1298" s="30">
        <f t="shared" si="286"/>
        <v>95830.509727037395</v>
      </c>
      <c r="K1298" s="4">
        <f t="shared" si="283"/>
        <v>54.374040950920261</v>
      </c>
      <c r="L1298" s="30">
        <f t="shared" si="284"/>
        <v>11019.625478544236</v>
      </c>
      <c r="M1298" s="14">
        <f t="shared" si="275"/>
        <v>9.5496789810417351</v>
      </c>
      <c r="N1298" s="6"/>
      <c r="O1298" s="7">
        <f t="shared" si="276"/>
        <v>11.549477957050751</v>
      </c>
      <c r="P1298" s="7"/>
      <c r="Q1298" s="43">
        <f t="shared" si="277"/>
        <v>8.5219062554306835E-2</v>
      </c>
      <c r="R1298" s="21">
        <f t="shared" si="287"/>
        <v>0.99508799039775164</v>
      </c>
      <c r="S1298" s="21">
        <f t="shared" si="288"/>
        <v>10.180873008747447</v>
      </c>
      <c r="T1298" s="36">
        <f t="shared" si="278"/>
        <v>9.124274461604176E-2</v>
      </c>
      <c r="U1298" s="36">
        <f t="shared" si="279"/>
        <v>4.3044982803519316E-2</v>
      </c>
      <c r="V1298" s="36">
        <f t="shared" si="280"/>
        <v>4.8197761812522444E-2</v>
      </c>
      <c r="Y1298" s="34"/>
      <c r="Z1298" s="34"/>
    </row>
    <row r="1299" spans="1:26" x14ac:dyDescent="0.2">
      <c r="A1299" s="1">
        <v>1978.07</v>
      </c>
      <c r="B1299" s="58">
        <v>97.19</v>
      </c>
      <c r="C1299" s="4">
        <v>4.9466700000000001</v>
      </c>
      <c r="D1299" s="11">
        <v>11.343299999999999</v>
      </c>
      <c r="E1299" s="11">
        <v>65.7</v>
      </c>
      <c r="F1299" s="4">
        <f t="shared" si="285"/>
        <v>1978.541666666569</v>
      </c>
      <c r="G1299" s="21">
        <v>8.64</v>
      </c>
      <c r="H1299" s="4">
        <f t="shared" si="281"/>
        <v>466.99868964992402</v>
      </c>
      <c r="I1299" s="4">
        <f t="shared" si="282"/>
        <v>23.768786995890416</v>
      </c>
      <c r="J1299" s="30">
        <f t="shared" si="286"/>
        <v>95044.942330888312</v>
      </c>
      <c r="K1299" s="4">
        <f t="shared" si="283"/>
        <v>54.504642826484023</v>
      </c>
      <c r="L1299" s="30">
        <f t="shared" si="284"/>
        <v>11092.944689185771</v>
      </c>
      <c r="M1299" s="14">
        <f t="shared" si="275"/>
        <v>9.4255240477873592</v>
      </c>
      <c r="N1299" s="6"/>
      <c r="O1299" s="7">
        <f t="shared" si="276"/>
        <v>11.409884648364541</v>
      </c>
      <c r="P1299" s="7"/>
      <c r="Q1299" s="43">
        <f t="shared" si="277"/>
        <v>8.499996751231309E-2</v>
      </c>
      <c r="R1299" s="21">
        <f t="shared" si="287"/>
        <v>1.0226360524630467</v>
      </c>
      <c r="S1299" s="21">
        <f t="shared" si="288"/>
        <v>10.053765037633978</v>
      </c>
      <c r="T1299" s="36">
        <f t="shared" si="278"/>
        <v>9.1346708577502822E-2</v>
      </c>
      <c r="U1299" s="36">
        <f t="shared" si="279"/>
        <v>4.3736554819766127E-2</v>
      </c>
      <c r="V1299" s="36">
        <f t="shared" si="280"/>
        <v>4.7610153757736695E-2</v>
      </c>
      <c r="Y1299" s="34"/>
      <c r="Z1299" s="34"/>
    </row>
    <row r="1300" spans="1:26" x14ac:dyDescent="0.2">
      <c r="A1300" s="1">
        <v>1978.08</v>
      </c>
      <c r="B1300" s="58">
        <v>103.9</v>
      </c>
      <c r="C1300" s="4">
        <v>4.9833299999999996</v>
      </c>
      <c r="D1300" s="11">
        <v>11.4567</v>
      </c>
      <c r="E1300" s="11">
        <v>66</v>
      </c>
      <c r="F1300" s="4">
        <f t="shared" si="285"/>
        <v>1978.6249999999022</v>
      </c>
      <c r="G1300" s="21">
        <v>8.41</v>
      </c>
      <c r="H1300" s="4">
        <f t="shared" si="281"/>
        <v>496.97101666666686</v>
      </c>
      <c r="I1300" s="4">
        <f t="shared" si="282"/>
        <v>23.836097945000002</v>
      </c>
      <c r="J1300" s="30">
        <f t="shared" si="286"/>
        <v>101549.26423377669</v>
      </c>
      <c r="K1300" s="4">
        <f t="shared" si="283"/>
        <v>54.799305550000007</v>
      </c>
      <c r="L1300" s="30">
        <f t="shared" si="284"/>
        <v>11197.492353677662</v>
      </c>
      <c r="M1300" s="14">
        <f t="shared" si="275"/>
        <v>10.023970854003753</v>
      </c>
      <c r="N1300" s="6"/>
      <c r="O1300" s="7">
        <f t="shared" si="276"/>
        <v>12.142389731257989</v>
      </c>
      <c r="P1300" s="7"/>
      <c r="Q1300" s="43">
        <f t="shared" si="277"/>
        <v>8.1146475737117099E-2</v>
      </c>
      <c r="R1300" s="21">
        <f t="shared" si="287"/>
        <v>1.0063374885085377</v>
      </c>
      <c r="S1300" s="21">
        <f t="shared" si="288"/>
        <v>10.234609215065746</v>
      </c>
      <c r="T1300" s="36">
        <f t="shared" si="278"/>
        <v>8.1815844720131148E-2</v>
      </c>
      <c r="U1300" s="36">
        <f t="shared" si="279"/>
        <v>4.087556207648535E-2</v>
      </c>
      <c r="V1300" s="36">
        <f t="shared" si="280"/>
        <v>4.0940282643645798E-2</v>
      </c>
      <c r="Y1300" s="34"/>
      <c r="Z1300" s="34"/>
    </row>
    <row r="1301" spans="1:26" x14ac:dyDescent="0.2">
      <c r="A1301" s="1">
        <v>1978.09</v>
      </c>
      <c r="B1301" s="58">
        <v>103.9</v>
      </c>
      <c r="C1301" s="4">
        <v>5.0199999999999996</v>
      </c>
      <c r="D1301" s="11">
        <v>11.57</v>
      </c>
      <c r="E1301" s="11">
        <v>66.5</v>
      </c>
      <c r="F1301" s="4">
        <f t="shared" si="285"/>
        <v>1978.7083333332355</v>
      </c>
      <c r="G1301" s="21">
        <v>8.42</v>
      </c>
      <c r="H1301" s="4">
        <f t="shared" si="281"/>
        <v>493.2343924812032</v>
      </c>
      <c r="I1301" s="4">
        <f t="shared" si="282"/>
        <v>23.830959097744365</v>
      </c>
      <c r="J1301" s="30">
        <f t="shared" si="286"/>
        <v>101191.53028030059</v>
      </c>
      <c r="K1301" s="4">
        <f t="shared" si="283"/>
        <v>54.925138796992492</v>
      </c>
      <c r="L1301" s="30">
        <f t="shared" si="284"/>
        <v>11268.392736699496</v>
      </c>
      <c r="M1301" s="14">
        <f t="shared" si="275"/>
        <v>9.9418874730044102</v>
      </c>
      <c r="N1301" s="6"/>
      <c r="O1301" s="7">
        <f t="shared" si="276"/>
        <v>12.05102407205055</v>
      </c>
      <c r="P1301" s="7"/>
      <c r="Q1301" s="43">
        <f t="shared" si="277"/>
        <v>8.2370404038653658E-2</v>
      </c>
      <c r="R1301" s="21">
        <f t="shared" si="287"/>
        <v>0.99239643270836309</v>
      </c>
      <c r="S1301" s="21">
        <f t="shared" si="288"/>
        <v>10.222031302277738</v>
      </c>
      <c r="T1301" s="36">
        <f t="shared" si="278"/>
        <v>8.3541731911287886E-2</v>
      </c>
      <c r="U1301" s="36">
        <f t="shared" si="279"/>
        <v>4.2985741591868631E-2</v>
      </c>
      <c r="V1301" s="36">
        <f t="shared" si="280"/>
        <v>4.0555990319419255E-2</v>
      </c>
      <c r="Y1301" s="34"/>
      <c r="Z1301" s="34"/>
    </row>
    <row r="1302" spans="1:26" x14ac:dyDescent="0.2">
      <c r="A1302" s="1">
        <v>1978.1</v>
      </c>
      <c r="B1302" s="58">
        <v>100.6</v>
      </c>
      <c r="C1302" s="4">
        <v>5.03667</v>
      </c>
      <c r="D1302" s="11">
        <v>11.8233</v>
      </c>
      <c r="E1302" s="11">
        <v>67.099999999999994</v>
      </c>
      <c r="F1302" s="4">
        <f t="shared" si="285"/>
        <v>1978.7916666665687</v>
      </c>
      <c r="G1302" s="21">
        <v>8.64</v>
      </c>
      <c r="H1302" s="4">
        <f t="shared" si="281"/>
        <v>473.29826229508211</v>
      </c>
      <c r="I1302" s="4">
        <f t="shared" si="282"/>
        <v>23.696293824590171</v>
      </c>
      <c r="J1302" s="30">
        <f t="shared" si="286"/>
        <v>97506.577386503079</v>
      </c>
      <c r="K1302" s="4">
        <f t="shared" si="283"/>
        <v>55.625719131147555</v>
      </c>
      <c r="L1302" s="30">
        <f t="shared" si="284"/>
        <v>11459.73674367636</v>
      </c>
      <c r="M1302" s="14">
        <f t="shared" si="275"/>
        <v>9.5336083582088325</v>
      </c>
      <c r="N1302" s="6"/>
      <c r="O1302" s="7">
        <f t="shared" si="276"/>
        <v>11.565326820474887</v>
      </c>
      <c r="P1302" s="7"/>
      <c r="Q1302" s="43">
        <f t="shared" si="277"/>
        <v>8.482982227045277E-2</v>
      </c>
      <c r="R1302" s="21">
        <f t="shared" si="287"/>
        <v>0.99598416780962151</v>
      </c>
      <c r="S1302" s="21">
        <f t="shared" si="288"/>
        <v>10.053598242339907</v>
      </c>
      <c r="T1302" s="36">
        <f t="shared" si="278"/>
        <v>9.1273189175097302E-2</v>
      </c>
      <c r="U1302" s="36">
        <f t="shared" si="279"/>
        <v>4.6376801650140909E-2</v>
      </c>
      <c r="V1302" s="36">
        <f t="shared" si="280"/>
        <v>4.4896387524956394E-2</v>
      </c>
      <c r="Y1302" s="34"/>
      <c r="Z1302" s="34"/>
    </row>
    <row r="1303" spans="1:26" x14ac:dyDescent="0.2">
      <c r="A1303" s="1">
        <v>1978.11</v>
      </c>
      <c r="B1303" s="58">
        <v>94.71</v>
      </c>
      <c r="C1303" s="4">
        <v>5.0533299999999999</v>
      </c>
      <c r="D1303" s="11">
        <v>12.076700000000001</v>
      </c>
      <c r="E1303" s="11">
        <v>67.400000000000006</v>
      </c>
      <c r="F1303" s="4">
        <f t="shared" si="285"/>
        <v>1978.874999999902</v>
      </c>
      <c r="G1303" s="21">
        <v>8.81</v>
      </c>
      <c r="H1303" s="4">
        <f t="shared" si="281"/>
        <v>443.60393456973298</v>
      </c>
      <c r="I1303" s="4">
        <f t="shared" si="282"/>
        <v>23.668853032195852</v>
      </c>
      <c r="J1303" s="30">
        <f t="shared" si="286"/>
        <v>91795.443255074788</v>
      </c>
      <c r="K1303" s="4">
        <f t="shared" si="283"/>
        <v>56.565005137982205</v>
      </c>
      <c r="L1303" s="30">
        <f t="shared" si="284"/>
        <v>11705.057856177402</v>
      </c>
      <c r="M1303" s="14">
        <f t="shared" si="275"/>
        <v>8.9284189022931493</v>
      </c>
      <c r="N1303" s="6"/>
      <c r="O1303" s="7">
        <f t="shared" si="276"/>
        <v>10.842331646474511</v>
      </c>
      <c r="P1303" s="7"/>
      <c r="Q1303" s="43">
        <f t="shared" si="277"/>
        <v>9.0413709782575194E-2</v>
      </c>
      <c r="R1303" s="21">
        <f t="shared" si="287"/>
        <v>0.99425825928905653</v>
      </c>
      <c r="S1303" s="21">
        <f t="shared" si="288"/>
        <v>9.9686554295766214</v>
      </c>
      <c r="T1303" s="36">
        <f t="shared" si="278"/>
        <v>9.5553222239581403E-2</v>
      </c>
      <c r="U1303" s="36">
        <f t="shared" si="279"/>
        <v>4.684701020306048E-2</v>
      </c>
      <c r="V1303" s="36">
        <f t="shared" si="280"/>
        <v>4.8706212036520924E-2</v>
      </c>
      <c r="Y1303" s="34"/>
      <c r="Z1303" s="34"/>
    </row>
    <row r="1304" spans="1:26" x14ac:dyDescent="0.2">
      <c r="A1304" s="1">
        <v>1978.12</v>
      </c>
      <c r="B1304" s="58">
        <v>96.11</v>
      </c>
      <c r="C1304" s="4">
        <v>5.07</v>
      </c>
      <c r="D1304" s="11">
        <v>12.33</v>
      </c>
      <c r="E1304" s="11">
        <v>67.7</v>
      </c>
      <c r="F1304" s="4">
        <f t="shared" si="285"/>
        <v>1978.9583333332353</v>
      </c>
      <c r="G1304" s="21">
        <v>9.01</v>
      </c>
      <c r="H1304" s="4">
        <f t="shared" si="281"/>
        <v>448.16646661742993</v>
      </c>
      <c r="I1304" s="4">
        <f t="shared" si="282"/>
        <v>23.641702067946831</v>
      </c>
      <c r="J1304" s="30">
        <f t="shared" si="286"/>
        <v>93147.256546928111</v>
      </c>
      <c r="K1304" s="4">
        <f t="shared" si="283"/>
        <v>57.495500295420982</v>
      </c>
      <c r="L1304" s="30">
        <f t="shared" si="284"/>
        <v>11949.908159646484</v>
      </c>
      <c r="M1304" s="14">
        <f t="shared" si="275"/>
        <v>9.0119418191338312</v>
      </c>
      <c r="N1304" s="6"/>
      <c r="O1304" s="7">
        <f t="shared" si="276"/>
        <v>10.953907642577775</v>
      </c>
      <c r="P1304" s="7"/>
      <c r="Q1304" s="43">
        <f t="shared" si="277"/>
        <v>8.7548492443670356E-2</v>
      </c>
      <c r="R1304" s="21">
        <f t="shared" si="287"/>
        <v>1.0016432159641684</v>
      </c>
      <c r="S1304" s="21">
        <f t="shared" si="288"/>
        <v>9.8674973833645971</v>
      </c>
      <c r="T1304" s="36">
        <f t="shared" si="278"/>
        <v>9.6292541907302853E-2</v>
      </c>
      <c r="U1304" s="36">
        <f t="shared" si="279"/>
        <v>4.7499532134704703E-2</v>
      </c>
      <c r="V1304" s="36">
        <f t="shared" si="280"/>
        <v>4.879300977259815E-2</v>
      </c>
      <c r="Y1304" s="34"/>
      <c r="Z1304" s="34"/>
    </row>
    <row r="1305" spans="1:26" x14ac:dyDescent="0.2">
      <c r="A1305" s="1">
        <v>1979.01</v>
      </c>
      <c r="B1305" s="58">
        <v>99.71</v>
      </c>
      <c r="C1305" s="4">
        <v>5.1133300000000004</v>
      </c>
      <c r="D1305" s="11">
        <v>12.6533</v>
      </c>
      <c r="E1305" s="11">
        <v>68.3</v>
      </c>
      <c r="F1305" s="4">
        <f t="shared" si="285"/>
        <v>1979.0416666665685</v>
      </c>
      <c r="G1305" s="21">
        <v>9.1</v>
      </c>
      <c r="H1305" s="4">
        <f t="shared" si="281"/>
        <v>460.86896325036611</v>
      </c>
      <c r="I1305" s="4">
        <f t="shared" si="282"/>
        <v>23.634290400732073</v>
      </c>
      <c r="J1305" s="30">
        <f t="shared" si="286"/>
        <v>96196.700426359836</v>
      </c>
      <c r="K1305" s="4">
        <f t="shared" si="283"/>
        <v>58.48473826793559</v>
      </c>
      <c r="L1305" s="30">
        <f t="shared" si="284"/>
        <v>12207.458725352111</v>
      </c>
      <c r="M1305" s="14">
        <f t="shared" si="275"/>
        <v>9.257636919139971</v>
      </c>
      <c r="N1305" s="6"/>
      <c r="O1305" s="7">
        <f t="shared" si="276"/>
        <v>11.261020341262233</v>
      </c>
      <c r="P1305" s="7"/>
      <c r="Q1305" s="43">
        <f t="shared" si="277"/>
        <v>8.4344881137919769E-2</v>
      </c>
      <c r="R1305" s="21">
        <f t="shared" si="287"/>
        <v>1.0075833333333333</v>
      </c>
      <c r="S1305" s="21">
        <f t="shared" si="288"/>
        <v>9.7968856473269863</v>
      </c>
      <c r="T1305" s="36">
        <f t="shared" si="278"/>
        <v>9.6003361516135755E-2</v>
      </c>
      <c r="U1305" s="36">
        <f t="shared" si="279"/>
        <v>4.8659868105674908E-2</v>
      </c>
      <c r="V1305" s="36">
        <f t="shared" si="280"/>
        <v>4.7343493410460846E-2</v>
      </c>
      <c r="Y1305" s="34"/>
      <c r="Z1305" s="34"/>
    </row>
    <row r="1306" spans="1:26" x14ac:dyDescent="0.2">
      <c r="A1306" s="1">
        <v>1979.02</v>
      </c>
      <c r="B1306" s="58">
        <v>98.23</v>
      </c>
      <c r="C1306" s="4">
        <v>5.1566700000000001</v>
      </c>
      <c r="D1306" s="11">
        <v>12.976699999999999</v>
      </c>
      <c r="E1306" s="11">
        <v>69.099999999999994</v>
      </c>
      <c r="F1306" s="4">
        <f t="shared" si="285"/>
        <v>1979.1249999999018</v>
      </c>
      <c r="G1306" s="21">
        <v>9.1</v>
      </c>
      <c r="H1306" s="4">
        <f t="shared" si="281"/>
        <v>448.7717868306803</v>
      </c>
      <c r="I1306" s="4">
        <f t="shared" si="282"/>
        <v>23.558668532995668</v>
      </c>
      <c r="J1306" s="30">
        <f t="shared" si="286"/>
        <v>94081.450715831932</v>
      </c>
      <c r="K1306" s="4">
        <f t="shared" si="283"/>
        <v>59.285114997105666</v>
      </c>
      <c r="L1306" s="30">
        <f t="shared" si="284"/>
        <v>12428.654805091483</v>
      </c>
      <c r="M1306" s="14">
        <f t="shared" si="275"/>
        <v>9.0037403710456303</v>
      </c>
      <c r="N1306" s="6"/>
      <c r="O1306" s="7">
        <f t="shared" si="276"/>
        <v>10.961002211569232</v>
      </c>
      <c r="P1306" s="7"/>
      <c r="Q1306" s="43">
        <f t="shared" si="277"/>
        <v>8.8036056601136642E-2</v>
      </c>
      <c r="R1306" s="21">
        <f t="shared" si="287"/>
        <v>1.0062810771389346</v>
      </c>
      <c r="S1306" s="21">
        <f t="shared" si="288"/>
        <v>9.7568958754378077</v>
      </c>
      <c r="T1306" s="36">
        <f t="shared" si="278"/>
        <v>0.1015635398802115</v>
      </c>
      <c r="U1306" s="36">
        <f t="shared" si="279"/>
        <v>4.8905711599098511E-2</v>
      </c>
      <c r="V1306" s="36">
        <f t="shared" si="280"/>
        <v>5.2657828281112984E-2</v>
      </c>
      <c r="Y1306" s="34"/>
      <c r="Z1306" s="34"/>
    </row>
    <row r="1307" spans="1:26" x14ac:dyDescent="0.2">
      <c r="A1307" s="1">
        <v>1979.03</v>
      </c>
      <c r="B1307" s="58">
        <v>100.1</v>
      </c>
      <c r="C1307" s="4">
        <v>5.2</v>
      </c>
      <c r="D1307" s="11">
        <v>13.3</v>
      </c>
      <c r="E1307" s="11">
        <v>69.8</v>
      </c>
      <c r="F1307" s="4">
        <f t="shared" si="285"/>
        <v>1979.208333333235</v>
      </c>
      <c r="G1307" s="21">
        <v>9.1199999999999992</v>
      </c>
      <c r="H1307" s="4">
        <f t="shared" si="281"/>
        <v>452.72878080229236</v>
      </c>
      <c r="I1307" s="4">
        <f t="shared" si="282"/>
        <v>23.518378223495709</v>
      </c>
      <c r="J1307" s="30">
        <f t="shared" si="286"/>
        <v>95321.87330508056</v>
      </c>
      <c r="K1307" s="4">
        <f t="shared" si="283"/>
        <v>60.152775071633258</v>
      </c>
      <c r="L1307" s="30">
        <f t="shared" si="284"/>
        <v>12665.144005570146</v>
      </c>
      <c r="M1307" s="14">
        <f t="shared" si="275"/>
        <v>9.0707850296607617</v>
      </c>
      <c r="N1307" s="6"/>
      <c r="O1307" s="7">
        <f t="shared" si="276"/>
        <v>11.05059648407652</v>
      </c>
      <c r="P1307" s="7"/>
      <c r="Q1307" s="43">
        <f t="shared" si="277"/>
        <v>8.7200380134632133E-2</v>
      </c>
      <c r="R1307" s="21">
        <f t="shared" si="287"/>
        <v>1.0037031360281712</v>
      </c>
      <c r="S1307" s="21">
        <f t="shared" si="288"/>
        <v>9.7197165709569884</v>
      </c>
      <c r="T1307" s="36">
        <f t="shared" si="278"/>
        <v>9.9315980743650334E-2</v>
      </c>
      <c r="U1307" s="36">
        <f t="shared" si="279"/>
        <v>4.8220175595768078E-2</v>
      </c>
      <c r="V1307" s="36">
        <f t="shared" si="280"/>
        <v>5.1095805147882256E-2</v>
      </c>
      <c r="Y1307" s="34"/>
      <c r="Z1307" s="34"/>
    </row>
    <row r="1308" spans="1:26" x14ac:dyDescent="0.2">
      <c r="A1308" s="1">
        <v>1979.04</v>
      </c>
      <c r="B1308" s="58">
        <v>102.1</v>
      </c>
      <c r="C1308" s="4">
        <v>5.2466699999999999</v>
      </c>
      <c r="D1308" s="11">
        <v>13.5267</v>
      </c>
      <c r="E1308" s="11">
        <v>70.599999999999994</v>
      </c>
      <c r="F1308" s="4">
        <f t="shared" si="285"/>
        <v>1979.2916666665683</v>
      </c>
      <c r="G1308" s="21">
        <v>9.18</v>
      </c>
      <c r="H1308" s="4">
        <f t="shared" si="281"/>
        <v>456.54174079320126</v>
      </c>
      <c r="I1308" s="4">
        <f t="shared" si="282"/>
        <v>23.460566651983008</v>
      </c>
      <c r="J1308" s="30">
        <f t="shared" si="286"/>
        <v>96536.325038637005</v>
      </c>
      <c r="K1308" s="4">
        <f t="shared" si="283"/>
        <v>60.484849805949032</v>
      </c>
      <c r="L1308" s="30">
        <f t="shared" si="284"/>
        <v>12789.597530853391</v>
      </c>
      <c r="M1308" s="14">
        <f t="shared" si="275"/>
        <v>9.1330635662174142</v>
      </c>
      <c r="N1308" s="6"/>
      <c r="O1308" s="7">
        <f t="shared" si="276"/>
        <v>11.133601762772876</v>
      </c>
      <c r="P1308" s="7"/>
      <c r="Q1308" s="43">
        <f t="shared" si="277"/>
        <v>8.6475950262932491E-2</v>
      </c>
      <c r="R1308" s="21">
        <f t="shared" si="287"/>
        <v>1.003117086251853</v>
      </c>
      <c r="S1308" s="21">
        <f t="shared" si="288"/>
        <v>9.6451637145821678</v>
      </c>
      <c r="T1308" s="36">
        <f t="shared" si="278"/>
        <v>0.10106179802981474</v>
      </c>
      <c r="U1308" s="36">
        <f t="shared" si="279"/>
        <v>5.0369438134763911E-2</v>
      </c>
      <c r="V1308" s="36">
        <f t="shared" si="280"/>
        <v>5.0692359895050831E-2</v>
      </c>
      <c r="Y1308" s="34"/>
      <c r="Z1308" s="34"/>
    </row>
    <row r="1309" spans="1:26" x14ac:dyDescent="0.2">
      <c r="A1309" s="1">
        <v>1979.05</v>
      </c>
      <c r="B1309" s="58">
        <v>99.73</v>
      </c>
      <c r="C1309" s="4">
        <v>5.2933300000000001</v>
      </c>
      <c r="D1309" s="11">
        <v>13.753299999999999</v>
      </c>
      <c r="E1309" s="11">
        <v>71.5</v>
      </c>
      <c r="F1309" s="4">
        <f t="shared" si="285"/>
        <v>1979.3749999999015</v>
      </c>
      <c r="G1309" s="21">
        <v>9.25</v>
      </c>
      <c r="H1309" s="4">
        <f t="shared" si="281"/>
        <v>440.33096461538474</v>
      </c>
      <c r="I1309" s="4">
        <f t="shared" si="282"/>
        <v>23.371273487692314</v>
      </c>
      <c r="J1309" s="30">
        <f t="shared" si="286"/>
        <v>93520.359799605867</v>
      </c>
      <c r="K1309" s="4">
        <f t="shared" si="283"/>
        <v>60.723993338461547</v>
      </c>
      <c r="L1309" s="30">
        <f t="shared" si="284"/>
        <v>12896.957429378514</v>
      </c>
      <c r="M1309" s="14">
        <f t="shared" si="275"/>
        <v>8.7943832898149559</v>
      </c>
      <c r="N1309" s="6"/>
      <c r="O1309" s="7">
        <f t="shared" si="276"/>
        <v>10.728950511599081</v>
      </c>
      <c r="P1309" s="7"/>
      <c r="Q1309" s="43">
        <f t="shared" si="277"/>
        <v>9.1052965524399815E-2</v>
      </c>
      <c r="R1309" s="21">
        <f t="shared" si="287"/>
        <v>1.030044769334399</v>
      </c>
      <c r="S1309" s="21">
        <f t="shared" si="288"/>
        <v>9.5534424285124437</v>
      </c>
      <c r="T1309" s="36">
        <f t="shared" si="278"/>
        <v>0.10840015297084604</v>
      </c>
      <c r="U1309" s="36">
        <f t="shared" si="279"/>
        <v>5.3756804855167539E-2</v>
      </c>
      <c r="V1309" s="36">
        <f t="shared" si="280"/>
        <v>5.4643348115678503E-2</v>
      </c>
      <c r="Y1309" s="34"/>
      <c r="Z1309" s="34"/>
    </row>
    <row r="1310" spans="1:26" x14ac:dyDescent="0.2">
      <c r="A1310" s="1">
        <v>1979.06</v>
      </c>
      <c r="B1310" s="58">
        <v>101.7</v>
      </c>
      <c r="C1310" s="4">
        <v>5.34</v>
      </c>
      <c r="D1310" s="11">
        <v>13.98</v>
      </c>
      <c r="E1310" s="11">
        <v>72.3</v>
      </c>
      <c r="F1310" s="4">
        <f t="shared" si="285"/>
        <v>1979.4583333332348</v>
      </c>
      <c r="G1310" s="21">
        <v>8.91</v>
      </c>
      <c r="H1310" s="4">
        <f t="shared" si="281"/>
        <v>444.060460580913</v>
      </c>
      <c r="I1310" s="4">
        <f t="shared" si="282"/>
        <v>23.31644896265561</v>
      </c>
      <c r="J1310" s="30">
        <f t="shared" si="286"/>
        <v>94725.129405237574</v>
      </c>
      <c r="K1310" s="4">
        <f t="shared" si="283"/>
        <v>61.041939419087157</v>
      </c>
      <c r="L1310" s="30">
        <f t="shared" si="284"/>
        <v>13021.212478714073</v>
      </c>
      <c r="M1310" s="14">
        <f t="shared" si="275"/>
        <v>8.853937764693951</v>
      </c>
      <c r="N1310" s="6"/>
      <c r="O1310" s="7">
        <f t="shared" si="276"/>
        <v>10.80918059829034</v>
      </c>
      <c r="P1310" s="7"/>
      <c r="Q1310" s="43">
        <f t="shared" si="277"/>
        <v>9.4292456494697335E-2</v>
      </c>
      <c r="R1310" s="21">
        <f t="shared" si="287"/>
        <v>1.0048016460396398</v>
      </c>
      <c r="S1310" s="21">
        <f t="shared" si="288"/>
        <v>9.7315884963734316</v>
      </c>
      <c r="T1310" s="36">
        <f t="shared" si="278"/>
        <v>0.11041797916582241</v>
      </c>
      <c r="U1310" s="36">
        <f t="shared" si="279"/>
        <v>5.6350250301478111E-2</v>
      </c>
      <c r="V1310" s="36">
        <f t="shared" si="280"/>
        <v>5.40677288643443E-2</v>
      </c>
      <c r="Y1310" s="34"/>
      <c r="Z1310" s="34"/>
    </row>
    <row r="1311" spans="1:26" x14ac:dyDescent="0.2">
      <c r="A1311" s="1">
        <v>1979.07</v>
      </c>
      <c r="B1311" s="58">
        <v>102.7</v>
      </c>
      <c r="C1311" s="4">
        <v>5.3966700000000003</v>
      </c>
      <c r="D1311" s="11">
        <v>14.1967</v>
      </c>
      <c r="E1311" s="11">
        <v>73.099999999999994</v>
      </c>
      <c r="F1311" s="4">
        <f t="shared" si="285"/>
        <v>1979.5416666665681</v>
      </c>
      <c r="G1311" s="21">
        <v>8.9499999999999993</v>
      </c>
      <c r="H1311" s="4">
        <f t="shared" si="281"/>
        <v>443.51929274965818</v>
      </c>
      <c r="I1311" s="4">
        <f t="shared" si="282"/>
        <v>23.306010336935714</v>
      </c>
      <c r="J1311" s="30">
        <f t="shared" si="286"/>
        <v>95023.984830025132</v>
      </c>
      <c r="K1311" s="4">
        <f t="shared" si="283"/>
        <v>61.309740441860484</v>
      </c>
      <c r="L1311" s="30">
        <f t="shared" si="284"/>
        <v>13135.608621581478</v>
      </c>
      <c r="M1311" s="14">
        <f t="shared" si="275"/>
        <v>8.8274980455423613</v>
      </c>
      <c r="N1311" s="6"/>
      <c r="O1311" s="7">
        <f t="shared" si="276"/>
        <v>10.784338517075041</v>
      </c>
      <c r="P1311" s="7"/>
      <c r="Q1311" s="43">
        <f t="shared" si="277"/>
        <v>9.4825501424015163E-2</v>
      </c>
      <c r="R1311" s="21">
        <f t="shared" si="287"/>
        <v>1.0022294077638916</v>
      </c>
      <c r="S1311" s="21">
        <f t="shared" si="288"/>
        <v>9.6713031040074586</v>
      </c>
      <c r="T1311" s="36">
        <f t="shared" si="278"/>
        <v>0.11287090177119929</v>
      </c>
      <c r="U1311" s="36">
        <f t="shared" si="279"/>
        <v>5.9327623602140944E-2</v>
      </c>
      <c r="V1311" s="36">
        <f t="shared" si="280"/>
        <v>5.354327816905835E-2</v>
      </c>
      <c r="Y1311" s="34"/>
      <c r="Z1311" s="34"/>
    </row>
    <row r="1312" spans="1:26" x14ac:dyDescent="0.2">
      <c r="A1312" s="1">
        <v>1979.08</v>
      </c>
      <c r="B1312" s="58">
        <v>107.4</v>
      </c>
      <c r="C1312" s="4">
        <v>5.4533300000000002</v>
      </c>
      <c r="D1312" s="11">
        <v>14.4133</v>
      </c>
      <c r="E1312" s="11">
        <v>73.8</v>
      </c>
      <c r="F1312" s="4">
        <f t="shared" si="285"/>
        <v>1979.6249999999013</v>
      </c>
      <c r="G1312" s="21">
        <v>9.0299999999999994</v>
      </c>
      <c r="H1312" s="4">
        <f t="shared" si="281"/>
        <v>459.41732520325223</v>
      </c>
      <c r="I1312" s="4">
        <f t="shared" si="282"/>
        <v>23.327321061924124</v>
      </c>
      <c r="J1312" s="30">
        <f t="shared" si="286"/>
        <v>98846.627210275881</v>
      </c>
      <c r="K1312" s="4">
        <f t="shared" si="283"/>
        <v>61.654746120596215</v>
      </c>
      <c r="L1312" s="30">
        <f t="shared" si="284"/>
        <v>13265.419850743659</v>
      </c>
      <c r="M1312" s="14">
        <f t="shared" si="275"/>
        <v>9.1271657972150315</v>
      </c>
      <c r="N1312" s="6"/>
      <c r="O1312" s="7">
        <f t="shared" si="276"/>
        <v>11.156331375849192</v>
      </c>
      <c r="P1312" s="7"/>
      <c r="Q1312" s="43">
        <f t="shared" si="277"/>
        <v>9.0746477696883959E-2</v>
      </c>
      <c r="R1312" s="21">
        <f t="shared" si="287"/>
        <v>0.9881636923006627</v>
      </c>
      <c r="S1312" s="21">
        <f t="shared" si="288"/>
        <v>9.6009266441916079</v>
      </c>
      <c r="T1312" s="36">
        <f t="shared" si="278"/>
        <v>0.11340784433525863</v>
      </c>
      <c r="U1312" s="36">
        <f t="shared" si="279"/>
        <v>5.9991130331344067E-2</v>
      </c>
      <c r="V1312" s="36">
        <f t="shared" si="280"/>
        <v>5.3416714003914567E-2</v>
      </c>
      <c r="Y1312" s="34"/>
      <c r="Z1312" s="34"/>
    </row>
    <row r="1313" spans="1:26" x14ac:dyDescent="0.2">
      <c r="A1313" s="1">
        <v>1979.09</v>
      </c>
      <c r="B1313" s="58">
        <v>108.6</v>
      </c>
      <c r="C1313" s="4">
        <v>5.51</v>
      </c>
      <c r="D1313" s="11">
        <v>14.63</v>
      </c>
      <c r="E1313" s="11">
        <v>74.599999999999994</v>
      </c>
      <c r="F1313" s="4">
        <f t="shared" si="285"/>
        <v>1979.7083333332346</v>
      </c>
      <c r="G1313" s="21">
        <v>9.33</v>
      </c>
      <c r="H1313" s="4">
        <f t="shared" si="281"/>
        <v>459.56870509383396</v>
      </c>
      <c r="I1313" s="4">
        <f t="shared" si="282"/>
        <v>23.31697573726542</v>
      </c>
      <c r="J1313" s="30">
        <f t="shared" si="286"/>
        <v>99297.264167754402</v>
      </c>
      <c r="K1313" s="4">
        <f t="shared" si="283"/>
        <v>61.910590750670266</v>
      </c>
      <c r="L1313" s="30">
        <f t="shared" si="284"/>
        <v>13376.786139726029</v>
      </c>
      <c r="M1313" s="14">
        <f t="shared" si="275"/>
        <v>9.1127589907409536</v>
      </c>
      <c r="N1313" s="6"/>
      <c r="O1313" s="7">
        <f t="shared" si="276"/>
        <v>11.144412105091902</v>
      </c>
      <c r="P1313" s="7"/>
      <c r="Q1313" s="43">
        <f t="shared" si="277"/>
        <v>8.8786091274875967E-2</v>
      </c>
      <c r="R1313" s="21">
        <f t="shared" si="287"/>
        <v>0.94765923764923543</v>
      </c>
      <c r="S1313" s="21">
        <f t="shared" si="288"/>
        <v>9.3855467777578525</v>
      </c>
      <c r="T1313" s="36">
        <f t="shared" si="278"/>
        <v>0.11305552603619362</v>
      </c>
      <c r="U1313" s="36">
        <f t="shared" si="279"/>
        <v>6.2200426914902129E-2</v>
      </c>
      <c r="V1313" s="36">
        <f t="shared" si="280"/>
        <v>5.0855099121291492E-2</v>
      </c>
      <c r="Y1313" s="34"/>
      <c r="Z1313" s="34"/>
    </row>
    <row r="1314" spans="1:26" x14ac:dyDescent="0.2">
      <c r="A1314" s="1">
        <v>1979.1</v>
      </c>
      <c r="B1314" s="58">
        <v>104.5</v>
      </c>
      <c r="C1314" s="4">
        <v>5.5566700000000004</v>
      </c>
      <c r="D1314" s="11">
        <v>14.7067</v>
      </c>
      <c r="E1314" s="11">
        <v>75.2</v>
      </c>
      <c r="F1314" s="4">
        <f t="shared" si="285"/>
        <v>1979.7916666665678</v>
      </c>
      <c r="G1314" s="21">
        <v>10.3</v>
      </c>
      <c r="H1314" s="4">
        <f t="shared" si="281"/>
        <v>438.69016622340433</v>
      </c>
      <c r="I1314" s="4">
        <f t="shared" si="282"/>
        <v>23.32685632486703</v>
      </c>
      <c r="J1314" s="30">
        <f t="shared" si="286"/>
        <v>95206.129695534939</v>
      </c>
      <c r="K1314" s="4">
        <f t="shared" si="283"/>
        <v>61.738609259308518</v>
      </c>
      <c r="L1314" s="30">
        <f t="shared" si="284"/>
        <v>13398.736723381087</v>
      </c>
      <c r="M1314" s="14">
        <f t="shared" si="275"/>
        <v>8.6818433068993084</v>
      </c>
      <c r="N1314" s="6"/>
      <c r="O1314" s="7">
        <f t="shared" si="276"/>
        <v>10.62483828827769</v>
      </c>
      <c r="P1314" s="7"/>
      <c r="Q1314" s="43">
        <f t="shared" si="277"/>
        <v>8.4815287363696729E-2</v>
      </c>
      <c r="R1314" s="21">
        <f t="shared" si="287"/>
        <v>0.98720293819717986</v>
      </c>
      <c r="S1314" s="21">
        <f t="shared" si="288"/>
        <v>8.8233349439243458</v>
      </c>
      <c r="T1314" s="36">
        <f t="shared" si="278"/>
        <v>0.11753450057390236</v>
      </c>
      <c r="U1314" s="36">
        <f t="shared" si="279"/>
        <v>7.029506667040053E-2</v>
      </c>
      <c r="V1314" s="36">
        <f t="shared" si="280"/>
        <v>4.7239433903501826E-2</v>
      </c>
      <c r="Y1314" s="34"/>
      <c r="Z1314" s="34"/>
    </row>
    <row r="1315" spans="1:26" x14ac:dyDescent="0.2">
      <c r="A1315" s="1">
        <v>1979.11</v>
      </c>
      <c r="B1315" s="58">
        <v>103.7</v>
      </c>
      <c r="C1315" s="4">
        <v>5.6033299999999997</v>
      </c>
      <c r="D1315" s="11">
        <v>14.783300000000001</v>
      </c>
      <c r="E1315" s="11">
        <v>75.900000000000006</v>
      </c>
      <c r="F1315" s="4">
        <f t="shared" si="285"/>
        <v>1979.8749999999011</v>
      </c>
      <c r="G1315" s="21">
        <v>10.65</v>
      </c>
      <c r="H1315" s="4">
        <f t="shared" si="281"/>
        <v>431.31685507246385</v>
      </c>
      <c r="I1315" s="4">
        <f t="shared" si="282"/>
        <v>23.30579241594203</v>
      </c>
      <c r="J1315" s="30">
        <f t="shared" si="286"/>
        <v>94027.439282763749</v>
      </c>
      <c r="K1315" s="4">
        <f t="shared" si="283"/>
        <v>61.487815463768136</v>
      </c>
      <c r="L1315" s="30">
        <f t="shared" si="284"/>
        <v>13404.39578735662</v>
      </c>
      <c r="M1315" s="14">
        <f t="shared" si="275"/>
        <v>8.518784302983553</v>
      </c>
      <c r="N1315" s="6"/>
      <c r="O1315" s="7">
        <f t="shared" si="276"/>
        <v>10.433469269423108</v>
      </c>
      <c r="P1315" s="7"/>
      <c r="Q1315" s="43">
        <f t="shared" si="277"/>
        <v>8.3940339688296867E-2</v>
      </c>
      <c r="R1315" s="21">
        <f t="shared" si="287"/>
        <v>1.0249286541450782</v>
      </c>
      <c r="S1315" s="21">
        <f t="shared" si="288"/>
        <v>8.6300889069402533</v>
      </c>
      <c r="T1315" s="36">
        <f t="shared" si="278"/>
        <v>0.1166186041560251</v>
      </c>
      <c r="U1315" s="36">
        <f t="shared" si="279"/>
        <v>7.4146520468323818E-2</v>
      </c>
      <c r="V1315" s="36">
        <f t="shared" si="280"/>
        <v>4.2472083687701279E-2</v>
      </c>
      <c r="Y1315" s="34"/>
      <c r="Z1315" s="34"/>
    </row>
    <row r="1316" spans="1:26" x14ac:dyDescent="0.2">
      <c r="A1316" s="1">
        <v>1979.12</v>
      </c>
      <c r="B1316" s="58">
        <v>107.8</v>
      </c>
      <c r="C1316" s="4">
        <v>5.65</v>
      </c>
      <c r="D1316" s="11">
        <v>14.86</v>
      </c>
      <c r="E1316" s="11">
        <v>76.7</v>
      </c>
      <c r="F1316" s="4">
        <f t="shared" si="285"/>
        <v>1979.9583333332343</v>
      </c>
      <c r="G1316" s="21">
        <v>10.39</v>
      </c>
      <c r="H1316" s="4">
        <f t="shared" si="281"/>
        <v>443.69327509778367</v>
      </c>
      <c r="I1316" s="4">
        <f t="shared" si="282"/>
        <v>23.254795958279015</v>
      </c>
      <c r="J1316" s="30">
        <f t="shared" si="286"/>
        <v>97147.973084206067</v>
      </c>
      <c r="K1316" s="4">
        <f t="shared" si="283"/>
        <v>61.162171316818785</v>
      </c>
      <c r="L1316" s="30">
        <f t="shared" si="284"/>
        <v>13391.640816616902</v>
      </c>
      <c r="M1316" s="14">
        <f t="shared" si="275"/>
        <v>8.7452044046692876</v>
      </c>
      <c r="N1316" s="6"/>
      <c r="O1316" s="7">
        <f t="shared" si="276"/>
        <v>10.717928631289359</v>
      </c>
      <c r="P1316" s="7"/>
      <c r="Q1316" s="43">
        <f t="shared" si="277"/>
        <v>8.4055550379180416E-2</v>
      </c>
      <c r="R1316" s="21">
        <f t="shared" si="287"/>
        <v>0.98376644574528849</v>
      </c>
      <c r="S1316" s="21">
        <f t="shared" si="288"/>
        <v>8.7529675164066045</v>
      </c>
      <c r="T1316" s="36">
        <f t="shared" si="278"/>
        <v>0.1158144713381033</v>
      </c>
      <c r="U1316" s="36">
        <f t="shared" si="279"/>
        <v>7.3379812698553426E-2</v>
      </c>
      <c r="V1316" s="36">
        <f t="shared" si="280"/>
        <v>4.2434658639549871E-2</v>
      </c>
      <c r="Y1316" s="34"/>
      <c r="Z1316" s="34"/>
    </row>
    <row r="1317" spans="1:26" x14ac:dyDescent="0.2">
      <c r="A1317" s="1">
        <v>1980.01</v>
      </c>
      <c r="B1317" s="58">
        <v>110.9</v>
      </c>
      <c r="C1317" s="4">
        <v>5.7</v>
      </c>
      <c r="D1317" s="11">
        <v>15.003299999999999</v>
      </c>
      <c r="E1317" s="11">
        <v>77.8</v>
      </c>
      <c r="F1317" s="4">
        <f t="shared" si="285"/>
        <v>1980.0416666665676</v>
      </c>
      <c r="G1317" s="21">
        <v>10.8</v>
      </c>
      <c r="H1317" s="4">
        <f t="shared" si="281"/>
        <v>449.99884447300781</v>
      </c>
      <c r="I1317" s="4">
        <f t="shared" si="282"/>
        <v>23.128885604113119</v>
      </c>
      <c r="J1317" s="30">
        <f t="shared" si="286"/>
        <v>98950.60797902901</v>
      </c>
      <c r="K1317" s="4">
        <f t="shared" si="283"/>
        <v>60.878878839331634</v>
      </c>
      <c r="L1317" s="30">
        <f t="shared" si="284"/>
        <v>13386.705650962724</v>
      </c>
      <c r="M1317" s="14">
        <f t="shared" si="275"/>
        <v>8.8509341807291033</v>
      </c>
      <c r="N1317" s="6"/>
      <c r="O1317" s="7">
        <f t="shared" si="276"/>
        <v>10.854081878724767</v>
      </c>
      <c r="P1317" s="7"/>
      <c r="Q1317" s="43">
        <f t="shared" si="277"/>
        <v>7.9834698453491962E-2</v>
      </c>
      <c r="R1317" s="21">
        <f t="shared" si="287"/>
        <v>0.91740152564398236</v>
      </c>
      <c r="S1317" s="21">
        <f t="shared" si="288"/>
        <v>8.4891281428550585</v>
      </c>
      <c r="T1317" s="36">
        <f t="shared" si="278"/>
        <v>0.11014020821413228</v>
      </c>
      <c r="U1317" s="36">
        <f t="shared" si="279"/>
        <v>7.3558380560686532E-2</v>
      </c>
      <c r="V1317" s="36">
        <f t="shared" si="280"/>
        <v>3.6581827653445753E-2</v>
      </c>
      <c r="Y1317" s="34"/>
      <c r="Z1317" s="34"/>
    </row>
    <row r="1318" spans="1:26" x14ac:dyDescent="0.2">
      <c r="A1318" s="1">
        <v>1980.02</v>
      </c>
      <c r="B1318" s="58">
        <v>115.3</v>
      </c>
      <c r="C1318" s="4">
        <v>5.75</v>
      </c>
      <c r="D1318" s="11">
        <v>15.146699999999999</v>
      </c>
      <c r="E1318" s="11">
        <v>78.900000000000006</v>
      </c>
      <c r="F1318" s="4">
        <f t="shared" si="285"/>
        <v>1980.1249999999009</v>
      </c>
      <c r="G1318" s="21">
        <v>12.41</v>
      </c>
      <c r="H1318" s="4">
        <f t="shared" si="281"/>
        <v>461.33005956907488</v>
      </c>
      <c r="I1318" s="4">
        <f t="shared" si="282"/>
        <v>23.00648605830165</v>
      </c>
      <c r="J1318" s="30">
        <f t="shared" si="286"/>
        <v>101863.81421109477</v>
      </c>
      <c r="K1318" s="4">
        <f t="shared" si="283"/>
        <v>60.603885631178713</v>
      </c>
      <c r="L1318" s="30">
        <f t="shared" si="284"/>
        <v>13381.618687868073</v>
      </c>
      <c r="M1318" s="14">
        <f t="shared" si="275"/>
        <v>9.0544760921925143</v>
      </c>
      <c r="N1318" s="6"/>
      <c r="O1318" s="7">
        <f t="shared" si="276"/>
        <v>11.109252312727033</v>
      </c>
      <c r="P1318" s="7"/>
      <c r="Q1318" s="43">
        <f t="shared" si="277"/>
        <v>6.213716522876532E-2</v>
      </c>
      <c r="R1318" s="21">
        <f t="shared" si="287"/>
        <v>0.99125648533881872</v>
      </c>
      <c r="S1318" s="21">
        <f t="shared" si="288"/>
        <v>7.6793620117894337</v>
      </c>
      <c r="T1318" s="36">
        <f t="shared" si="278"/>
        <v>0.10357782711324814</v>
      </c>
      <c r="U1318" s="36">
        <f t="shared" si="279"/>
        <v>8.2715176581483529E-2</v>
      </c>
      <c r="V1318" s="36">
        <f t="shared" si="280"/>
        <v>2.0862650531764615E-2</v>
      </c>
      <c r="Y1318" s="34"/>
      <c r="Z1318" s="34"/>
    </row>
    <row r="1319" spans="1:26" x14ac:dyDescent="0.2">
      <c r="A1319" s="1">
        <v>1980.03</v>
      </c>
      <c r="B1319" s="58">
        <v>104.7</v>
      </c>
      <c r="C1319" s="4">
        <v>5.8</v>
      </c>
      <c r="D1319" s="11">
        <v>15.29</v>
      </c>
      <c r="E1319" s="11">
        <v>80.099999999999994</v>
      </c>
      <c r="F1319" s="4">
        <f t="shared" si="285"/>
        <v>1980.2083333332341</v>
      </c>
      <c r="G1319" s="21">
        <v>12.75</v>
      </c>
      <c r="H1319" s="4">
        <f t="shared" si="281"/>
        <v>412.64217602996263</v>
      </c>
      <c r="I1319" s="4">
        <f t="shared" si="282"/>
        <v>22.858878901373291</v>
      </c>
      <c r="J1319" s="30">
        <f t="shared" si="286"/>
        <v>91533.916180704109</v>
      </c>
      <c r="K1319" s="4">
        <f t="shared" si="283"/>
        <v>60.260734207240972</v>
      </c>
      <c r="L1319" s="30">
        <f t="shared" si="284"/>
        <v>13367.273910248005</v>
      </c>
      <c r="M1319" s="14">
        <f t="shared" si="275"/>
        <v>8.0811509007854951</v>
      </c>
      <c r="N1319" s="6"/>
      <c r="O1319" s="7">
        <f t="shared" si="276"/>
        <v>9.9248356973565084</v>
      </c>
      <c r="P1319" s="7"/>
      <c r="Q1319" s="43">
        <f t="shared" si="277"/>
        <v>7.3098972741580004E-2</v>
      </c>
      <c r="R1319" s="21">
        <f t="shared" si="287"/>
        <v>1.0862448859181546</v>
      </c>
      <c r="S1319" s="21">
        <f t="shared" si="288"/>
        <v>7.4981766873766658</v>
      </c>
      <c r="T1319" s="36">
        <f t="shared" si="278"/>
        <v>0.11781757133238635</v>
      </c>
      <c r="U1319" s="36">
        <f t="shared" si="279"/>
        <v>8.461038335075366E-2</v>
      </c>
      <c r="V1319" s="36">
        <f t="shared" si="280"/>
        <v>3.3207187981632691E-2</v>
      </c>
      <c r="Y1319" s="34"/>
      <c r="Z1319" s="34"/>
    </row>
    <row r="1320" spans="1:26" x14ac:dyDescent="0.2">
      <c r="A1320" s="1">
        <v>1980.04</v>
      </c>
      <c r="B1320" s="58">
        <v>103</v>
      </c>
      <c r="C1320" s="4">
        <v>5.8466699999999996</v>
      </c>
      <c r="D1320" s="11">
        <v>15.173299999999999</v>
      </c>
      <c r="E1320" s="11">
        <v>81</v>
      </c>
      <c r="F1320" s="4">
        <f t="shared" si="285"/>
        <v>1980.2916666665674</v>
      </c>
      <c r="G1320" s="21">
        <v>11.47</v>
      </c>
      <c r="H1320" s="4">
        <f t="shared" si="281"/>
        <v>401.43169135802481</v>
      </c>
      <c r="I1320" s="4">
        <f t="shared" si="282"/>
        <v>22.786782785555562</v>
      </c>
      <c r="J1320" s="30">
        <f t="shared" si="286"/>
        <v>89468.383397846759</v>
      </c>
      <c r="K1320" s="4">
        <f t="shared" si="283"/>
        <v>59.136344490123463</v>
      </c>
      <c r="L1320" s="30">
        <f t="shared" si="284"/>
        <v>13179.908949616971</v>
      </c>
      <c r="M1320" s="14">
        <f t="shared" si="275"/>
        <v>7.8440245047192141</v>
      </c>
      <c r="N1320" s="6"/>
      <c r="O1320" s="7">
        <f t="shared" si="276"/>
        <v>9.6444480482973276</v>
      </c>
      <c r="P1320" s="7"/>
      <c r="Q1320" s="43">
        <f t="shared" si="277"/>
        <v>9.0000669289211202E-2</v>
      </c>
      <c r="R1320" s="21">
        <f t="shared" si="287"/>
        <v>1.0899045574721604</v>
      </c>
      <c r="S1320" s="21">
        <f t="shared" si="288"/>
        <v>8.0543576794805904</v>
      </c>
      <c r="T1320" s="36">
        <f t="shared" si="278"/>
        <v>0.12042042697591215</v>
      </c>
      <c r="U1320" s="36">
        <f t="shared" si="279"/>
        <v>7.6057149488397258E-2</v>
      </c>
      <c r="V1320" s="36">
        <f t="shared" si="280"/>
        <v>4.4363277487514896E-2</v>
      </c>
      <c r="Y1320" s="34"/>
      <c r="Z1320" s="34"/>
    </row>
    <row r="1321" spans="1:26" x14ac:dyDescent="0.2">
      <c r="A1321" s="1">
        <v>1980.05</v>
      </c>
      <c r="B1321" s="58">
        <v>107.7</v>
      </c>
      <c r="C1321" s="4">
        <v>5.8933299999999997</v>
      </c>
      <c r="D1321" s="11">
        <v>15.056699999999999</v>
      </c>
      <c r="E1321" s="11">
        <v>81.8</v>
      </c>
      <c r="F1321" s="4">
        <f t="shared" si="285"/>
        <v>1980.3749999999006</v>
      </c>
      <c r="G1321" s="21">
        <v>10.18</v>
      </c>
      <c r="H1321" s="4">
        <f t="shared" si="281"/>
        <v>415.64431907090477</v>
      </c>
      <c r="I1321" s="4">
        <f t="shared" si="282"/>
        <v>22.744003109657708</v>
      </c>
      <c r="J1321" s="30">
        <f t="shared" si="286"/>
        <v>93058.416992228682</v>
      </c>
      <c r="K1321" s="4">
        <f t="shared" si="283"/>
        <v>58.108002033007345</v>
      </c>
      <c r="L1321" s="30">
        <f t="shared" si="284"/>
        <v>13009.774068030543</v>
      </c>
      <c r="M1321" s="14">
        <f t="shared" si="275"/>
        <v>8.1042258071764905</v>
      </c>
      <c r="N1321" s="6"/>
      <c r="O1321" s="7">
        <f t="shared" si="276"/>
        <v>9.9744124837086847</v>
      </c>
      <c r="P1321" s="7"/>
      <c r="Q1321" s="43">
        <f t="shared" si="277"/>
        <v>9.9587051863871359E-2</v>
      </c>
      <c r="R1321" s="21">
        <f t="shared" si="287"/>
        <v>1.0338153104575889</v>
      </c>
      <c r="S1321" s="21">
        <f t="shared" si="288"/>
        <v>8.6926280260699276</v>
      </c>
      <c r="T1321" s="36">
        <f t="shared" si="278"/>
        <v>0.11998882624858798</v>
      </c>
      <c r="U1321" s="36">
        <f t="shared" si="279"/>
        <v>6.8623577027353555E-2</v>
      </c>
      <c r="V1321" s="36">
        <f t="shared" si="280"/>
        <v>5.1365249221234421E-2</v>
      </c>
      <c r="Y1321" s="34"/>
      <c r="Z1321" s="34"/>
    </row>
    <row r="1322" spans="1:26" x14ac:dyDescent="0.2">
      <c r="A1322" s="1">
        <v>1980.06</v>
      </c>
      <c r="B1322" s="58">
        <v>114.6</v>
      </c>
      <c r="C1322" s="4">
        <v>5.94</v>
      </c>
      <c r="D1322" s="11">
        <v>14.94</v>
      </c>
      <c r="E1322" s="11">
        <v>82.7</v>
      </c>
      <c r="F1322" s="4">
        <f t="shared" si="285"/>
        <v>1980.4583333332339</v>
      </c>
      <c r="G1322" s="21">
        <v>9.7799999999999994</v>
      </c>
      <c r="H1322" s="4">
        <f t="shared" si="281"/>
        <v>437.46021039903269</v>
      </c>
      <c r="I1322" s="4">
        <f t="shared" si="282"/>
        <v>22.674639177750915</v>
      </c>
      <c r="J1322" s="30">
        <f t="shared" si="286"/>
        <v>98365.818168424477</v>
      </c>
      <c r="K1322" s="4">
        <f t="shared" si="283"/>
        <v>57.030153083434108</v>
      </c>
      <c r="L1322" s="30">
        <f t="shared" si="284"/>
        <v>12823.606661747484</v>
      </c>
      <c r="M1322" s="14">
        <f t="shared" si="275"/>
        <v>8.5120779623067371</v>
      </c>
      <c r="N1322" s="6"/>
      <c r="O1322" s="7">
        <f t="shared" si="276"/>
        <v>10.4849046257739</v>
      </c>
      <c r="P1322" s="7"/>
      <c r="Q1322" s="43">
        <f t="shared" si="277"/>
        <v>9.8297418837549097E-2</v>
      </c>
      <c r="R1322" s="21">
        <f t="shared" si="287"/>
        <v>0.97896138321192905</v>
      </c>
      <c r="S1322" s="21">
        <f t="shared" si="288"/>
        <v>8.8887736978445044</v>
      </c>
      <c r="T1322" s="36">
        <f t="shared" si="278"/>
        <v>0.11667441295748793</v>
      </c>
      <c r="U1322" s="36">
        <f t="shared" si="279"/>
        <v>6.8408284515380169E-2</v>
      </c>
      <c r="V1322" s="36">
        <f t="shared" si="280"/>
        <v>4.8266128442107759E-2</v>
      </c>
      <c r="Y1322" s="34"/>
      <c r="Z1322" s="34"/>
    </row>
    <row r="1323" spans="1:26" x14ac:dyDescent="0.2">
      <c r="A1323" s="1">
        <v>1980.07</v>
      </c>
      <c r="B1323" s="58">
        <v>119.8</v>
      </c>
      <c r="C1323" s="4">
        <v>5.9833299999999996</v>
      </c>
      <c r="D1323" s="11">
        <v>14.84</v>
      </c>
      <c r="E1323" s="11">
        <v>82.7</v>
      </c>
      <c r="F1323" s="4">
        <f t="shared" si="285"/>
        <v>1980.5416666665672</v>
      </c>
      <c r="G1323" s="21">
        <v>10.25</v>
      </c>
      <c r="H1323" s="4">
        <f t="shared" si="281"/>
        <v>457.31006287787193</v>
      </c>
      <c r="I1323" s="4">
        <f t="shared" si="282"/>
        <v>22.840041890810159</v>
      </c>
      <c r="J1323" s="30">
        <f t="shared" si="286"/>
        <v>103257.16648469222</v>
      </c>
      <c r="K1323" s="4">
        <f t="shared" si="283"/>
        <v>56.648425151148743</v>
      </c>
      <c r="L1323" s="30">
        <f t="shared" si="284"/>
        <v>12790.787567886749</v>
      </c>
      <c r="M1323" s="14">
        <f t="shared" si="275"/>
        <v>8.880865527295839</v>
      </c>
      <c r="N1323" s="6"/>
      <c r="O1323" s="7">
        <f t="shared" si="276"/>
        <v>10.946930734313675</v>
      </c>
      <c r="P1323" s="7"/>
      <c r="Q1323" s="43">
        <f t="shared" si="277"/>
        <v>8.8164511549686478E-2</v>
      </c>
      <c r="R1323" s="21">
        <f t="shared" si="287"/>
        <v>0.95756531230729502</v>
      </c>
      <c r="S1323" s="21">
        <f t="shared" si="288"/>
        <v>8.7017661942996689</v>
      </c>
      <c r="T1323" s="36">
        <f t="shared" si="278"/>
        <v>0.11103166742807868</v>
      </c>
      <c r="U1323" s="36">
        <f t="shared" si="279"/>
        <v>7.1096320450743322E-2</v>
      </c>
      <c r="V1323" s="36">
        <f t="shared" si="280"/>
        <v>3.9935346977335362E-2</v>
      </c>
      <c r="Y1323" s="34"/>
      <c r="Z1323" s="34"/>
    </row>
    <row r="1324" spans="1:26" x14ac:dyDescent="0.2">
      <c r="A1324" s="1">
        <v>1980.08</v>
      </c>
      <c r="B1324" s="58">
        <v>123.5</v>
      </c>
      <c r="C1324" s="4">
        <v>6.0266700000000002</v>
      </c>
      <c r="D1324" s="11">
        <v>14.74</v>
      </c>
      <c r="E1324" s="11">
        <v>83.3</v>
      </c>
      <c r="F1324" s="4">
        <f t="shared" si="285"/>
        <v>1980.6249999999004</v>
      </c>
      <c r="G1324" s="21">
        <v>11.1</v>
      </c>
      <c r="H1324" s="4">
        <f t="shared" si="281"/>
        <v>468.03831332533025</v>
      </c>
      <c r="I1324" s="4">
        <f t="shared" si="282"/>
        <v>22.839777018367354</v>
      </c>
      <c r="J1324" s="30">
        <f t="shared" si="286"/>
        <v>106109.27873104479</v>
      </c>
      <c r="K1324" s="4">
        <f t="shared" si="283"/>
        <v>55.861414885954396</v>
      </c>
      <c r="L1324" s="30">
        <f t="shared" si="284"/>
        <v>12664.378692272066</v>
      </c>
      <c r="M1324" s="14">
        <f t="shared" si="275"/>
        <v>9.0710059816183772</v>
      </c>
      <c r="N1324" s="6"/>
      <c r="O1324" s="7">
        <f t="shared" si="276"/>
        <v>11.188545257817434</v>
      </c>
      <c r="P1324" s="7"/>
      <c r="Q1324" s="43">
        <f t="shared" si="277"/>
        <v>7.8083837878666018E-2</v>
      </c>
      <c r="R1324" s="21">
        <f t="shared" si="287"/>
        <v>0.98506715229684649</v>
      </c>
      <c r="S1324" s="21">
        <f t="shared" si="288"/>
        <v>8.2724913881024982</v>
      </c>
      <c r="T1324" s="36">
        <f t="shared" si="278"/>
        <v>9.7969185990176788E-2</v>
      </c>
      <c r="U1324" s="36">
        <f t="shared" si="279"/>
        <v>7.4303867471424034E-2</v>
      </c>
      <c r="V1324" s="36">
        <f t="shared" si="280"/>
        <v>2.3665318518752754E-2</v>
      </c>
      <c r="Y1324" s="34"/>
      <c r="Z1324" s="34"/>
    </row>
    <row r="1325" spans="1:26" x14ac:dyDescent="0.2">
      <c r="A1325" s="1">
        <v>1980.09</v>
      </c>
      <c r="B1325" s="58">
        <v>126.5</v>
      </c>
      <c r="C1325" s="4">
        <v>6.07</v>
      </c>
      <c r="D1325" s="11">
        <v>14.64</v>
      </c>
      <c r="E1325" s="11">
        <v>84</v>
      </c>
      <c r="F1325" s="4">
        <f t="shared" si="285"/>
        <v>1980.7083333332337</v>
      </c>
      <c r="G1325" s="21">
        <v>11.51</v>
      </c>
      <c r="H1325" s="4">
        <f t="shared" si="281"/>
        <v>475.41260119047632</v>
      </c>
      <c r="I1325" s="4">
        <f t="shared" si="282"/>
        <v>22.812288452380958</v>
      </c>
      <c r="J1325" s="30">
        <f t="shared" si="286"/>
        <v>108212.090889784</v>
      </c>
      <c r="K1325" s="4">
        <f t="shared" si="283"/>
        <v>55.020082857142867</v>
      </c>
      <c r="L1325" s="30">
        <f t="shared" si="284"/>
        <v>12523.517870564723</v>
      </c>
      <c r="M1325" s="14">
        <f t="shared" si="275"/>
        <v>9.1960401317432368</v>
      </c>
      <c r="N1325" s="6"/>
      <c r="O1325" s="7">
        <f t="shared" si="276"/>
        <v>11.349812726304936</v>
      </c>
      <c r="P1325" s="7"/>
      <c r="Q1325" s="43">
        <f t="shared" si="277"/>
        <v>7.2835959625503183E-2</v>
      </c>
      <c r="R1325" s="21">
        <f t="shared" si="287"/>
        <v>0.99557219879022962</v>
      </c>
      <c r="S1325" s="21">
        <f t="shared" si="288"/>
        <v>8.0810515379609953</v>
      </c>
      <c r="T1325" s="36">
        <f t="shared" si="278"/>
        <v>9.0057723227128017E-2</v>
      </c>
      <c r="U1325" s="36">
        <f t="shared" si="279"/>
        <v>7.5720136129266313E-2</v>
      </c>
      <c r="V1325" s="36">
        <f t="shared" si="280"/>
        <v>1.4337587097861704E-2</v>
      </c>
      <c r="Y1325" s="34"/>
      <c r="Z1325" s="34"/>
    </row>
    <row r="1326" spans="1:26" x14ac:dyDescent="0.2">
      <c r="A1326" s="1">
        <v>1980.1</v>
      </c>
      <c r="B1326" s="58">
        <v>130.19999999999999</v>
      </c>
      <c r="C1326" s="4">
        <v>6.1</v>
      </c>
      <c r="D1326" s="11">
        <v>14.7</v>
      </c>
      <c r="E1326" s="11">
        <v>84.8</v>
      </c>
      <c r="F1326" s="4">
        <f t="shared" si="285"/>
        <v>1980.7916666665669</v>
      </c>
      <c r="G1326" s="21">
        <v>11.75</v>
      </c>
      <c r="H1326" s="4">
        <f t="shared" si="281"/>
        <v>484.70174292452839</v>
      </c>
      <c r="I1326" s="4">
        <f t="shared" si="282"/>
        <v>22.708760613207552</v>
      </c>
      <c r="J1326" s="30">
        <f t="shared" si="286"/>
        <v>110757.20149940182</v>
      </c>
      <c r="K1326" s="4">
        <f t="shared" si="283"/>
        <v>54.724390330188697</v>
      </c>
      <c r="L1326" s="30">
        <f t="shared" si="284"/>
        <v>12504.845330577627</v>
      </c>
      <c r="M1326" s="14">
        <f t="shared" si="275"/>
        <v>9.3578410467571089</v>
      </c>
      <c r="N1326" s="6"/>
      <c r="O1326" s="7">
        <f t="shared" si="276"/>
        <v>11.556163110889701</v>
      </c>
      <c r="P1326" s="7"/>
      <c r="Q1326" s="43">
        <f t="shared" si="277"/>
        <v>6.9029592685767818E-2</v>
      </c>
      <c r="R1326" s="21">
        <f t="shared" si="287"/>
        <v>0.9574436158599442</v>
      </c>
      <c r="S1326" s="21">
        <f t="shared" si="288"/>
        <v>7.9693714722587217</v>
      </c>
      <c r="T1326" s="36">
        <f t="shared" si="278"/>
        <v>8.4332377145880599E-2</v>
      </c>
      <c r="U1326" s="36">
        <f t="shared" si="279"/>
        <v>7.8563898778369445E-2</v>
      </c>
      <c r="V1326" s="36">
        <f t="shared" si="280"/>
        <v>5.7684783675111539E-3</v>
      </c>
      <c r="Y1326" s="34"/>
      <c r="Z1326" s="34"/>
    </row>
    <row r="1327" spans="1:26" x14ac:dyDescent="0.2">
      <c r="A1327" s="1">
        <v>1980.11</v>
      </c>
      <c r="B1327" s="58">
        <v>135.69999999999999</v>
      </c>
      <c r="C1327" s="4">
        <v>6.13</v>
      </c>
      <c r="D1327" s="11">
        <v>14.76</v>
      </c>
      <c r="E1327" s="11">
        <v>85.5</v>
      </c>
      <c r="F1327" s="4">
        <f t="shared" si="285"/>
        <v>1980.8749999999002</v>
      </c>
      <c r="G1327" s="21">
        <v>12.68</v>
      </c>
      <c r="H1327" s="4">
        <f t="shared" si="281"/>
        <v>501.04090409356735</v>
      </c>
      <c r="I1327" s="4">
        <f t="shared" si="282"/>
        <v>22.633609005847958</v>
      </c>
      <c r="J1327" s="30">
        <f t="shared" si="286"/>
        <v>114921.78874954789</v>
      </c>
      <c r="K1327" s="4">
        <f t="shared" si="283"/>
        <v>54.497890526315807</v>
      </c>
      <c r="L1327" s="30">
        <f t="shared" si="284"/>
        <v>12499.967589855027</v>
      </c>
      <c r="M1327" s="14">
        <f t="shared" si="275"/>
        <v>9.6540436632333844</v>
      </c>
      <c r="N1327" s="6"/>
      <c r="O1327" s="7">
        <f t="shared" si="276"/>
        <v>11.927567744896848</v>
      </c>
      <c r="P1327" s="7"/>
      <c r="Q1327" s="43">
        <f t="shared" si="277"/>
        <v>5.6791837574995702E-2</v>
      </c>
      <c r="R1327" s="21">
        <f t="shared" si="287"/>
        <v>1.0016172099037945</v>
      </c>
      <c r="S1327" s="21">
        <f t="shared" si="288"/>
        <v>7.567754169677011</v>
      </c>
      <c r="T1327" s="36">
        <f t="shared" si="278"/>
        <v>8.3277664823952602E-2</v>
      </c>
      <c r="U1327" s="36">
        <f t="shared" si="279"/>
        <v>8.7060991725470327E-2</v>
      </c>
      <c r="V1327" s="36">
        <f t="shared" si="280"/>
        <v>-3.7833269015177251E-3</v>
      </c>
      <c r="Y1327" s="34"/>
      <c r="Z1327" s="34"/>
    </row>
    <row r="1328" spans="1:26" x14ac:dyDescent="0.2">
      <c r="A1328" s="1">
        <v>1980.12</v>
      </c>
      <c r="B1328" s="58">
        <v>133.5</v>
      </c>
      <c r="C1328" s="4">
        <v>6.16</v>
      </c>
      <c r="D1328" s="11">
        <v>14.82</v>
      </c>
      <c r="E1328" s="11">
        <v>86.3</v>
      </c>
      <c r="F1328" s="4">
        <f t="shared" si="285"/>
        <v>1980.9583333332334</v>
      </c>
      <c r="G1328" s="21">
        <v>12.84</v>
      </c>
      <c r="H1328" s="4">
        <f t="shared" si="281"/>
        <v>488.34856894553894</v>
      </c>
      <c r="I1328" s="4">
        <f t="shared" si="282"/>
        <v>22.533536964078802</v>
      </c>
      <c r="J1328" s="30">
        <f t="shared" si="286"/>
        <v>112441.29999656259</v>
      </c>
      <c r="K1328" s="4">
        <f t="shared" si="283"/>
        <v>54.212178215527246</v>
      </c>
      <c r="L1328" s="30">
        <f t="shared" si="284"/>
        <v>12482.247685011669</v>
      </c>
      <c r="M1328" s="14">
        <f t="shared" si="275"/>
        <v>9.3899020849217365</v>
      </c>
      <c r="N1328" s="6"/>
      <c r="O1328" s="7">
        <f t="shared" si="276"/>
        <v>11.608006971345501</v>
      </c>
      <c r="P1328" s="7"/>
      <c r="Q1328" s="43">
        <f t="shared" si="277"/>
        <v>5.8567531084092531E-2</v>
      </c>
      <c r="R1328" s="21">
        <f t="shared" si="287"/>
        <v>1.0259640818205924</v>
      </c>
      <c r="S1328" s="21">
        <f t="shared" si="288"/>
        <v>7.5097263710922251</v>
      </c>
      <c r="T1328" s="36">
        <f t="shared" si="278"/>
        <v>9.0525660954746234E-2</v>
      </c>
      <c r="U1328" s="36">
        <f t="shared" si="279"/>
        <v>9.091647924203361E-2</v>
      </c>
      <c r="V1328" s="36">
        <f t="shared" si="280"/>
        <v>-3.9081828728737555E-4</v>
      </c>
      <c r="Y1328" s="34"/>
      <c r="Z1328" s="34"/>
    </row>
    <row r="1329" spans="1:26" x14ac:dyDescent="0.2">
      <c r="A1329" s="1">
        <v>1981.01</v>
      </c>
      <c r="B1329" s="58">
        <v>133</v>
      </c>
      <c r="C1329" s="4">
        <v>6.2</v>
      </c>
      <c r="D1329" s="11">
        <v>14.74</v>
      </c>
      <c r="E1329" s="11">
        <v>87</v>
      </c>
      <c r="F1329" s="4">
        <f t="shared" si="285"/>
        <v>1981.0416666665667</v>
      </c>
      <c r="G1329" s="21">
        <v>12.57</v>
      </c>
      <c r="H1329" s="4">
        <f t="shared" si="281"/>
        <v>482.60502298850588</v>
      </c>
      <c r="I1329" s="4">
        <f t="shared" si="282"/>
        <v>22.497377011494258</v>
      </c>
      <c r="J1329" s="30">
        <f t="shared" si="286"/>
        <v>111550.5245507965</v>
      </c>
      <c r="K1329" s="4">
        <f t="shared" si="283"/>
        <v>53.485699540229895</v>
      </c>
      <c r="L1329" s="30">
        <f t="shared" si="284"/>
        <v>12362.81753292286</v>
      </c>
      <c r="M1329" s="14">
        <f t="shared" si="275"/>
        <v>9.2594045308779513</v>
      </c>
      <c r="N1329" s="6"/>
      <c r="O1329" s="7">
        <f t="shared" si="276"/>
        <v>11.454209284131192</v>
      </c>
      <c r="P1329" s="7"/>
      <c r="Q1329" s="43">
        <f t="shared" si="277"/>
        <v>6.3641666217788898E-2</v>
      </c>
      <c r="R1329" s="21">
        <f t="shared" si="287"/>
        <v>0.97626896793785978</v>
      </c>
      <c r="S1329" s="21">
        <f t="shared" si="288"/>
        <v>7.6427176053549823</v>
      </c>
      <c r="T1329" s="36">
        <f t="shared" si="278"/>
        <v>8.9993765283574945E-2</v>
      </c>
      <c r="U1329" s="36">
        <f t="shared" si="279"/>
        <v>8.9011131540330801E-2</v>
      </c>
      <c r="V1329" s="36">
        <f t="shared" si="280"/>
        <v>9.8263374324414343E-4</v>
      </c>
      <c r="Y1329" s="34"/>
      <c r="Z1329" s="34"/>
    </row>
    <row r="1330" spans="1:26" x14ac:dyDescent="0.2">
      <c r="A1330" s="1">
        <v>1981.02</v>
      </c>
      <c r="B1330" s="58">
        <v>128.4</v>
      </c>
      <c r="C1330" s="4">
        <v>6.24</v>
      </c>
      <c r="D1330" s="11">
        <v>14.66</v>
      </c>
      <c r="E1330" s="11">
        <v>87.9</v>
      </c>
      <c r="F1330" s="4">
        <f t="shared" si="285"/>
        <v>1981.1249999999</v>
      </c>
      <c r="G1330" s="21">
        <v>13.19</v>
      </c>
      <c r="H1330" s="4">
        <f t="shared" si="281"/>
        <v>461.14297610921511</v>
      </c>
      <c r="I1330" s="4">
        <f t="shared" si="282"/>
        <v>22.410686689419801</v>
      </c>
      <c r="J1330" s="30">
        <f t="shared" si="286"/>
        <v>107021.40550888446</v>
      </c>
      <c r="K1330" s="4">
        <f t="shared" si="283"/>
        <v>52.65074789533562</v>
      </c>
      <c r="L1330" s="30">
        <f t="shared" si="284"/>
        <v>12219.11062897388</v>
      </c>
      <c r="M1330" s="14">
        <f t="shared" si="275"/>
        <v>8.8298993538313031</v>
      </c>
      <c r="N1330" s="6"/>
      <c r="O1330" s="7">
        <f t="shared" si="276"/>
        <v>10.93206915000575</v>
      </c>
      <c r="P1330" s="7"/>
      <c r="Q1330" s="43">
        <f t="shared" si="277"/>
        <v>6.3536793244894627E-2</v>
      </c>
      <c r="R1330" s="21">
        <f t="shared" si="287"/>
        <v>1.0148642333079452</v>
      </c>
      <c r="S1330" s="21">
        <f t="shared" si="288"/>
        <v>7.3849519739178211</v>
      </c>
      <c r="T1330" s="36">
        <f t="shared" si="278"/>
        <v>0.10644224411334346</v>
      </c>
      <c r="U1330" s="36">
        <f t="shared" si="279"/>
        <v>9.5104882039439342E-2</v>
      </c>
      <c r="V1330" s="36">
        <f t="shared" si="280"/>
        <v>1.1337362073904123E-2</v>
      </c>
      <c r="Y1330" s="34"/>
      <c r="Z1330" s="34"/>
    </row>
    <row r="1331" spans="1:26" x14ac:dyDescent="0.2">
      <c r="A1331" s="1">
        <v>1981.03</v>
      </c>
      <c r="B1331" s="58">
        <v>133.19999999999999</v>
      </c>
      <c r="C1331" s="4">
        <v>6.28</v>
      </c>
      <c r="D1331" s="11">
        <v>14.58</v>
      </c>
      <c r="E1331" s="11">
        <v>88.5</v>
      </c>
      <c r="F1331" s="4">
        <f t="shared" si="285"/>
        <v>1981.2083333332332</v>
      </c>
      <c r="G1331" s="21">
        <v>13.12</v>
      </c>
      <c r="H1331" s="4">
        <f t="shared" si="281"/>
        <v>475.1386983050848</v>
      </c>
      <c r="I1331" s="4">
        <f t="shared" si="282"/>
        <v>22.40143412429379</v>
      </c>
      <c r="J1331" s="30">
        <f t="shared" si="286"/>
        <v>110702.75387352165</v>
      </c>
      <c r="K1331" s="4">
        <f t="shared" si="283"/>
        <v>52.008425084745781</v>
      </c>
      <c r="L1331" s="30">
        <f t="shared" si="284"/>
        <v>12117.463599669265</v>
      </c>
      <c r="M1331" s="14">
        <f t="shared" si="275"/>
        <v>9.0810968838546238</v>
      </c>
      <c r="N1331" s="6"/>
      <c r="O1331" s="7">
        <f t="shared" si="276"/>
        <v>11.251403769600739</v>
      </c>
      <c r="P1331" s="7"/>
      <c r="Q1331" s="43">
        <f t="shared" si="277"/>
        <v>6.1569473498460286E-2</v>
      </c>
      <c r="R1331" s="21">
        <f t="shared" si="287"/>
        <v>0.98062124254747773</v>
      </c>
      <c r="S1331" s="21">
        <f t="shared" si="288"/>
        <v>7.4439119374462681</v>
      </c>
      <c r="T1331" s="36">
        <f t="shared" si="278"/>
        <v>0.10585474086018953</v>
      </c>
      <c r="U1331" s="36">
        <f t="shared" si="279"/>
        <v>9.2847830304423562E-2</v>
      </c>
      <c r="V1331" s="36">
        <f t="shared" si="280"/>
        <v>1.3006910555765971E-2</v>
      </c>
      <c r="Y1331" s="34"/>
      <c r="Z1331" s="34"/>
    </row>
    <row r="1332" spans="1:26" x14ac:dyDescent="0.2">
      <c r="A1332" s="1">
        <v>1981.04</v>
      </c>
      <c r="B1332" s="58">
        <v>134.4</v>
      </c>
      <c r="C1332" s="4">
        <v>6.3166700000000002</v>
      </c>
      <c r="D1332" s="11">
        <v>14.7233</v>
      </c>
      <c r="E1332" s="11">
        <v>89.1</v>
      </c>
      <c r="F1332" s="4">
        <f t="shared" si="285"/>
        <v>1981.2916666665665</v>
      </c>
      <c r="G1332" s="21">
        <v>13.68</v>
      </c>
      <c r="H1332" s="4">
        <f t="shared" si="281"/>
        <v>476.19081481481493</v>
      </c>
      <c r="I1332" s="4">
        <f t="shared" si="282"/>
        <v>22.380507695061738</v>
      </c>
      <c r="J1332" s="30">
        <f t="shared" si="286"/>
        <v>111382.42386410013</v>
      </c>
      <c r="K1332" s="4">
        <f t="shared" si="283"/>
        <v>52.165924283950638</v>
      </c>
      <c r="L1332" s="30">
        <f t="shared" si="284"/>
        <v>12201.762211892155</v>
      </c>
      <c r="M1332" s="14">
        <f t="shared" si="275"/>
        <v>9.0855612307887412</v>
      </c>
      <c r="N1332" s="6"/>
      <c r="O1332" s="7">
        <f t="shared" si="276"/>
        <v>11.265311096462025</v>
      </c>
      <c r="P1332" s="7"/>
      <c r="Q1332" s="43">
        <f t="shared" si="277"/>
        <v>5.637666153137548E-2</v>
      </c>
      <c r="R1332" s="21">
        <f t="shared" si="287"/>
        <v>0.98903129537480927</v>
      </c>
      <c r="S1332" s="21">
        <f t="shared" si="288"/>
        <v>7.2505022262161809</v>
      </c>
      <c r="T1332" s="36">
        <f t="shared" si="278"/>
        <v>0.10748598556547928</v>
      </c>
      <c r="U1332" s="36">
        <f t="shared" si="279"/>
        <v>9.6823295677372689E-2</v>
      </c>
      <c r="V1332" s="36">
        <f t="shared" si="280"/>
        <v>1.0662689888106591E-2</v>
      </c>
      <c r="Y1332" s="34"/>
      <c r="Z1332" s="34"/>
    </row>
    <row r="1333" spans="1:26" x14ac:dyDescent="0.2">
      <c r="A1333" s="1">
        <v>1981.05</v>
      </c>
      <c r="B1333" s="58">
        <v>131.69999999999999</v>
      </c>
      <c r="C1333" s="4">
        <v>6.3533299999999997</v>
      </c>
      <c r="D1333" s="11">
        <v>14.8667</v>
      </c>
      <c r="E1333" s="11">
        <v>89.8</v>
      </c>
      <c r="F1333" s="4">
        <f t="shared" si="285"/>
        <v>1981.3749999998997</v>
      </c>
      <c r="G1333" s="21">
        <v>14.1</v>
      </c>
      <c r="H1333" s="4">
        <f t="shared" si="281"/>
        <v>462.98709688196004</v>
      </c>
      <c r="I1333" s="4">
        <f t="shared" si="282"/>
        <v>22.334926440645887</v>
      </c>
      <c r="J1333" s="30">
        <f t="shared" si="286"/>
        <v>108729.38601787083</v>
      </c>
      <c r="K1333" s="4">
        <f t="shared" si="283"/>
        <v>52.263403744988878</v>
      </c>
      <c r="L1333" s="30">
        <f t="shared" si="284"/>
        <v>12273.706629551103</v>
      </c>
      <c r="M1333" s="14">
        <f t="shared" si="275"/>
        <v>8.8184834665480665</v>
      </c>
      <c r="N1333" s="6"/>
      <c r="O1333" s="7">
        <f t="shared" si="276"/>
        <v>10.943243788709802</v>
      </c>
      <c r="P1333" s="7"/>
      <c r="Q1333" s="43">
        <f t="shared" si="277"/>
        <v>5.5818882846930151E-2</v>
      </c>
      <c r="R1333" s="21">
        <f t="shared" si="287"/>
        <v>1.046130210601641</v>
      </c>
      <c r="S1333" s="21">
        <f t="shared" si="288"/>
        <v>7.1150751509365948</v>
      </c>
      <c r="T1333" s="36">
        <f t="shared" si="278"/>
        <v>0.10963271450133116</v>
      </c>
      <c r="U1333" s="36">
        <f t="shared" si="279"/>
        <v>9.9079237728755709E-2</v>
      </c>
      <c r="V1333" s="36">
        <f t="shared" si="280"/>
        <v>1.0553476772575454E-2</v>
      </c>
      <c r="Y1333" s="34"/>
      <c r="Z1333" s="34"/>
    </row>
    <row r="1334" spans="1:26" x14ac:dyDescent="0.2">
      <c r="A1334" s="1">
        <v>1981.06</v>
      </c>
      <c r="B1334" s="58">
        <v>132.30000000000001</v>
      </c>
      <c r="C1334" s="4">
        <v>6.39</v>
      </c>
      <c r="D1334" s="11">
        <v>15.01</v>
      </c>
      <c r="E1334" s="11">
        <v>90.6</v>
      </c>
      <c r="F1334" s="4">
        <f t="shared" si="285"/>
        <v>1981.458333333233</v>
      </c>
      <c r="G1334" s="21">
        <v>13.47</v>
      </c>
      <c r="H1334" s="4">
        <f t="shared" si="281"/>
        <v>460.98956622516573</v>
      </c>
      <c r="I1334" s="4">
        <f t="shared" si="282"/>
        <v>22.265482450331131</v>
      </c>
      <c r="J1334" s="30">
        <f t="shared" si="286"/>
        <v>108696.02095085749</v>
      </c>
      <c r="K1334" s="4">
        <f t="shared" si="283"/>
        <v>52.301234988962491</v>
      </c>
      <c r="L1334" s="30">
        <f t="shared" si="284"/>
        <v>12332.027773789652</v>
      </c>
      <c r="M1334" s="14">
        <f t="shared" si="275"/>
        <v>8.7653407443049254</v>
      </c>
      <c r="N1334" s="6"/>
      <c r="O1334" s="7">
        <f t="shared" si="276"/>
        <v>10.886260091011939</v>
      </c>
      <c r="P1334" s="7"/>
      <c r="Q1334" s="43">
        <f t="shared" si="277"/>
        <v>6.2963789588328795E-2</v>
      </c>
      <c r="R1334" s="21">
        <f t="shared" si="287"/>
        <v>0.96838210101872668</v>
      </c>
      <c r="S1334" s="21">
        <f t="shared" si="288"/>
        <v>7.3775706063510276</v>
      </c>
      <c r="T1334" s="36">
        <f t="shared" si="278"/>
        <v>0.10972456257581187</v>
      </c>
      <c r="U1334" s="36">
        <f t="shared" si="279"/>
        <v>9.3964005375105408E-2</v>
      </c>
      <c r="V1334" s="36">
        <f t="shared" si="280"/>
        <v>1.576055720070646E-2</v>
      </c>
      <c r="Y1334" s="34"/>
      <c r="Z1334" s="34"/>
    </row>
    <row r="1335" spans="1:26" x14ac:dyDescent="0.2">
      <c r="A1335" s="1">
        <v>1981.07</v>
      </c>
      <c r="B1335" s="58">
        <v>129.1</v>
      </c>
      <c r="C1335" s="4">
        <v>6.4333299999999998</v>
      </c>
      <c r="D1335" s="11">
        <v>15.0967</v>
      </c>
      <c r="E1335" s="11">
        <v>91.6</v>
      </c>
      <c r="F1335" s="4">
        <f t="shared" si="285"/>
        <v>1981.5416666665662</v>
      </c>
      <c r="G1335" s="21">
        <v>14.28</v>
      </c>
      <c r="H1335" s="4">
        <f t="shared" si="281"/>
        <v>444.9284923580787</v>
      </c>
      <c r="I1335" s="4">
        <f t="shared" si="282"/>
        <v>22.17174142325328</v>
      </c>
      <c r="J1335" s="30">
        <f t="shared" si="286"/>
        <v>105344.65844241847</v>
      </c>
      <c r="K1335" s="4">
        <f t="shared" si="283"/>
        <v>52.029062514192155</v>
      </c>
      <c r="L1335" s="30">
        <f t="shared" si="284"/>
        <v>12318.797096108899</v>
      </c>
      <c r="M1335" s="14">
        <f t="shared" si="275"/>
        <v>8.4453194678755104</v>
      </c>
      <c r="N1335" s="6"/>
      <c r="O1335" s="7">
        <f t="shared" si="276"/>
        <v>10.498717805693916</v>
      </c>
      <c r="P1335" s="7"/>
      <c r="Q1335" s="43">
        <f t="shared" si="277"/>
        <v>6.0110156642069035E-2</v>
      </c>
      <c r="R1335" s="21">
        <f t="shared" si="287"/>
        <v>0.97785626317232477</v>
      </c>
      <c r="S1335" s="21">
        <f t="shared" si="288"/>
        <v>7.0663127027490633</v>
      </c>
      <c r="T1335" s="36">
        <f t="shared" si="278"/>
        <v>0.11390857539913224</v>
      </c>
      <c r="U1335" s="36">
        <f t="shared" si="279"/>
        <v>9.9357671032505923E-2</v>
      </c>
      <c r="V1335" s="36">
        <f t="shared" si="280"/>
        <v>1.4550904366626316E-2</v>
      </c>
      <c r="Y1335" s="34"/>
      <c r="Z1335" s="34"/>
    </row>
    <row r="1336" spans="1:26" x14ac:dyDescent="0.2">
      <c r="A1336" s="1">
        <v>1981.08</v>
      </c>
      <c r="B1336" s="58">
        <v>129.6</v>
      </c>
      <c r="C1336" s="4">
        <v>6.4766700000000004</v>
      </c>
      <c r="D1336" s="11">
        <v>15.183299999999999</v>
      </c>
      <c r="E1336" s="11">
        <v>92.3</v>
      </c>
      <c r="F1336" s="4">
        <f t="shared" si="285"/>
        <v>1981.6249999998995</v>
      </c>
      <c r="G1336" s="21">
        <v>14.94</v>
      </c>
      <c r="H1336" s="4">
        <f t="shared" si="281"/>
        <v>443.26429469122434</v>
      </c>
      <c r="I1336" s="4">
        <f t="shared" si="282"/>
        <v>22.151825304767073</v>
      </c>
      <c r="J1336" s="30">
        <f t="shared" si="286"/>
        <v>105387.69990057946</v>
      </c>
      <c r="K1336" s="4">
        <f t="shared" si="283"/>
        <v>51.930669487540641</v>
      </c>
      <c r="L1336" s="30">
        <f t="shared" si="284"/>
        <v>12346.705739972749</v>
      </c>
      <c r="M1336" s="14">
        <f t="shared" si="275"/>
        <v>8.3998063165664387</v>
      </c>
      <c r="N1336" s="6"/>
      <c r="O1336" s="7">
        <f t="shared" si="276"/>
        <v>10.452105800480174</v>
      </c>
      <c r="P1336" s="7"/>
      <c r="Q1336" s="43">
        <f t="shared" si="277"/>
        <v>5.4711363406107716E-2</v>
      </c>
      <c r="R1336" s="21">
        <f t="shared" si="287"/>
        <v>0.99312741007799621</v>
      </c>
      <c r="S1336" s="21">
        <f t="shared" si="288"/>
        <v>6.857434161070719</v>
      </c>
      <c r="T1336" s="36">
        <f t="shared" si="278"/>
        <v>0.11648523649205966</v>
      </c>
      <c r="U1336" s="36">
        <f t="shared" si="279"/>
        <v>0.10584521303159589</v>
      </c>
      <c r="V1336" s="36">
        <f t="shared" si="280"/>
        <v>1.0640023460463777E-2</v>
      </c>
      <c r="Y1336" s="34"/>
      <c r="Z1336" s="34"/>
    </row>
    <row r="1337" spans="1:26" x14ac:dyDescent="0.2">
      <c r="A1337" s="1">
        <v>1981.09</v>
      </c>
      <c r="B1337" s="58">
        <v>118.3</v>
      </c>
      <c r="C1337" s="4">
        <v>6.52</v>
      </c>
      <c r="D1337" s="11">
        <v>15.27</v>
      </c>
      <c r="E1337" s="11">
        <v>93.2</v>
      </c>
      <c r="F1337" s="4">
        <f t="shared" si="285"/>
        <v>1981.7083333332328</v>
      </c>
      <c r="G1337" s="21">
        <v>15.32</v>
      </c>
      <c r="H1337" s="4">
        <f t="shared" si="281"/>
        <v>400.70824785407729</v>
      </c>
      <c r="I1337" s="4">
        <f t="shared" si="282"/>
        <v>22.084681115879835</v>
      </c>
      <c r="J1337" s="30">
        <f t="shared" si="286"/>
        <v>95707.404271992302</v>
      </c>
      <c r="K1337" s="4">
        <f t="shared" si="283"/>
        <v>51.722865128755373</v>
      </c>
      <c r="L1337" s="30">
        <f t="shared" si="284"/>
        <v>12353.77906367982</v>
      </c>
      <c r="M1337" s="14">
        <f t="shared" si="275"/>
        <v>7.5811630519231548</v>
      </c>
      <c r="N1337" s="6"/>
      <c r="O1337" s="7">
        <f t="shared" si="276"/>
        <v>9.4463927318347167</v>
      </c>
      <c r="P1337" s="7"/>
      <c r="Q1337" s="43">
        <f t="shared" si="277"/>
        <v>6.4820290137253128E-2</v>
      </c>
      <c r="R1337" s="21">
        <f t="shared" si="287"/>
        <v>1.0214663553165861</v>
      </c>
      <c r="S1337" s="21">
        <f t="shared" si="288"/>
        <v>6.7445410723131651</v>
      </c>
      <c r="T1337" s="36">
        <f t="shared" si="278"/>
        <v>0.12645967903323441</v>
      </c>
      <c r="U1337" s="36">
        <f t="shared" si="279"/>
        <v>0.10981760545027131</v>
      </c>
      <c r="V1337" s="36">
        <f t="shared" si="280"/>
        <v>1.6642073582963102E-2</v>
      </c>
      <c r="Y1337" s="34"/>
      <c r="Z1337" s="34"/>
    </row>
    <row r="1338" spans="1:26" x14ac:dyDescent="0.2">
      <c r="A1338" s="1">
        <v>1981.1</v>
      </c>
      <c r="B1338" s="58">
        <v>119.8</v>
      </c>
      <c r="C1338" s="4">
        <v>6.5566700000000004</v>
      </c>
      <c r="D1338" s="11">
        <v>15.3</v>
      </c>
      <c r="E1338" s="11">
        <v>93.4</v>
      </c>
      <c r="F1338" s="4">
        <f t="shared" si="285"/>
        <v>1981.791666666566</v>
      </c>
      <c r="G1338" s="21">
        <v>15.15</v>
      </c>
      <c r="H1338" s="4">
        <f t="shared" si="281"/>
        <v>404.92015203426132</v>
      </c>
      <c r="I1338" s="4">
        <f t="shared" si="282"/>
        <v>22.161334000321204</v>
      </c>
      <c r="J1338" s="30">
        <f t="shared" si="286"/>
        <v>97154.493848837956</v>
      </c>
      <c r="K1338" s="4">
        <f t="shared" si="283"/>
        <v>51.713508565310505</v>
      </c>
      <c r="L1338" s="30">
        <f t="shared" si="284"/>
        <v>12407.877761996835</v>
      </c>
      <c r="M1338" s="14">
        <f t="shared" si="275"/>
        <v>7.649141713319211</v>
      </c>
      <c r="N1338" s="6"/>
      <c r="O1338" s="7">
        <f t="shared" si="276"/>
        <v>9.543753400017188</v>
      </c>
      <c r="P1338" s="7"/>
      <c r="Q1338" s="43">
        <f t="shared" si="277"/>
        <v>6.5314973550944039E-2</v>
      </c>
      <c r="R1338" s="21">
        <f t="shared" si="287"/>
        <v>1.108970876178851</v>
      </c>
      <c r="S1338" s="21">
        <f t="shared" si="288"/>
        <v>6.8745694923707426</v>
      </c>
      <c r="T1338" s="36">
        <f t="shared" si="278"/>
        <v>0.1248101340131702</v>
      </c>
      <c r="U1338" s="36">
        <f t="shared" si="279"/>
        <v>0.10916093562324169</v>
      </c>
      <c r="V1338" s="36">
        <f t="shared" si="280"/>
        <v>1.5649198389928509E-2</v>
      </c>
      <c r="Y1338" s="34"/>
      <c r="Z1338" s="34"/>
    </row>
    <row r="1339" spans="1:26" x14ac:dyDescent="0.2">
      <c r="A1339" s="1">
        <v>1981.11</v>
      </c>
      <c r="B1339" s="58">
        <v>122.9</v>
      </c>
      <c r="C1339" s="4">
        <v>6.5933299999999999</v>
      </c>
      <c r="D1339" s="11">
        <v>15.33</v>
      </c>
      <c r="E1339" s="11">
        <v>93.7</v>
      </c>
      <c r="F1339" s="4">
        <f t="shared" si="285"/>
        <v>1981.8749999998993</v>
      </c>
      <c r="G1339" s="21">
        <v>13.39</v>
      </c>
      <c r="H1339" s="4">
        <f t="shared" si="281"/>
        <v>414.06806937033093</v>
      </c>
      <c r="I1339" s="4">
        <f t="shared" si="282"/>
        <v>22.213892789434372</v>
      </c>
      <c r="J1339" s="30">
        <f t="shared" si="286"/>
        <v>99793.556305273203</v>
      </c>
      <c r="K1339" s="4">
        <f t="shared" si="283"/>
        <v>51.649011419423708</v>
      </c>
      <c r="L1339" s="30">
        <f t="shared" si="284"/>
        <v>12447.804867045064</v>
      </c>
      <c r="M1339" s="14">
        <f t="shared" si="275"/>
        <v>7.8107525657161094</v>
      </c>
      <c r="N1339" s="6"/>
      <c r="O1339" s="7">
        <f t="shared" si="276"/>
        <v>9.7571778791499018</v>
      </c>
      <c r="P1339" s="7"/>
      <c r="Q1339" s="43">
        <f t="shared" si="277"/>
        <v>8.0558333298078461E-2</v>
      </c>
      <c r="R1339" s="21">
        <f t="shared" si="287"/>
        <v>0.99332349567742073</v>
      </c>
      <c r="S1339" s="21">
        <f t="shared" si="288"/>
        <v>7.5992885037230895</v>
      </c>
      <c r="T1339" s="36">
        <f t="shared" si="278"/>
        <v>0.12149055866632863</v>
      </c>
      <c r="U1339" s="36">
        <f t="shared" si="279"/>
        <v>9.9305884179993642E-2</v>
      </c>
      <c r="V1339" s="36">
        <f t="shared" si="280"/>
        <v>2.2184674486334988E-2</v>
      </c>
      <c r="Y1339" s="34"/>
      <c r="Z1339" s="34"/>
    </row>
    <row r="1340" spans="1:26" x14ac:dyDescent="0.2">
      <c r="A1340" s="1">
        <v>1981.12</v>
      </c>
      <c r="B1340" s="58">
        <v>123.8</v>
      </c>
      <c r="C1340" s="4">
        <v>6.63</v>
      </c>
      <c r="D1340" s="11">
        <v>15.36</v>
      </c>
      <c r="E1340" s="11">
        <v>94</v>
      </c>
      <c r="F1340" s="4">
        <f t="shared" si="285"/>
        <v>1981.9583333332325</v>
      </c>
      <c r="G1340" s="21">
        <v>13.72</v>
      </c>
      <c r="H1340" s="4">
        <f t="shared" si="281"/>
        <v>415.76912978723419</v>
      </c>
      <c r="I1340" s="4">
        <f t="shared" si="282"/>
        <v>22.266149680851068</v>
      </c>
      <c r="J1340" s="30">
        <f t="shared" si="286"/>
        <v>100650.71744190091</v>
      </c>
      <c r="K1340" s="4">
        <f t="shared" si="283"/>
        <v>51.584925957446821</v>
      </c>
      <c r="L1340" s="30">
        <f t="shared" si="284"/>
        <v>12487.843456442632</v>
      </c>
      <c r="M1340" s="14">
        <f t="shared" si="275"/>
        <v>7.8325621371418954</v>
      </c>
      <c r="N1340" s="6"/>
      <c r="O1340" s="7">
        <f t="shared" si="276"/>
        <v>9.7958999615754863</v>
      </c>
      <c r="P1340" s="7"/>
      <c r="Q1340" s="43">
        <f t="shared" si="277"/>
        <v>7.6719176754106111E-2</v>
      </c>
      <c r="R1340" s="21">
        <f t="shared" si="287"/>
        <v>0.96595805643577104</v>
      </c>
      <c r="S1340" s="21">
        <f t="shared" si="288"/>
        <v>7.5244606983459041</v>
      </c>
      <c r="T1340" s="36">
        <f t="shared" si="278"/>
        <v>0.12149326611580458</v>
      </c>
      <c r="U1340" s="36">
        <f t="shared" si="279"/>
        <v>0.103532845627609</v>
      </c>
      <c r="V1340" s="36">
        <f t="shared" si="280"/>
        <v>1.7960420488195572E-2</v>
      </c>
      <c r="Y1340" s="34"/>
      <c r="Z1340" s="34"/>
    </row>
    <row r="1341" spans="1:26" x14ac:dyDescent="0.2">
      <c r="A1341" s="1">
        <v>1982.01</v>
      </c>
      <c r="B1341" s="58">
        <v>117.3</v>
      </c>
      <c r="C1341" s="4">
        <v>6.66</v>
      </c>
      <c r="D1341" s="11">
        <v>15.1767</v>
      </c>
      <c r="E1341" s="11">
        <v>94.3</v>
      </c>
      <c r="F1341" s="4">
        <f t="shared" si="285"/>
        <v>1982.0416666665658</v>
      </c>
      <c r="G1341" s="21">
        <v>14.59</v>
      </c>
      <c r="H1341" s="4">
        <f t="shared" si="281"/>
        <v>392.68631707317081</v>
      </c>
      <c r="I1341" s="4">
        <f t="shared" si="282"/>
        <v>22.295744856839882</v>
      </c>
      <c r="J1341" s="30">
        <f t="shared" si="286"/>
        <v>95512.541915588532</v>
      </c>
      <c r="K1341" s="4">
        <f t="shared" si="283"/>
        <v>50.807181827147417</v>
      </c>
      <c r="L1341" s="30">
        <f t="shared" si="284"/>
        <v>12357.759547231992</v>
      </c>
      <c r="M1341" s="14">
        <f t="shared" si="275"/>
        <v>7.3886599733759937</v>
      </c>
      <c r="N1341" s="6"/>
      <c r="O1341" s="7">
        <f t="shared" si="276"/>
        <v>9.2538268070570027</v>
      </c>
      <c r="P1341" s="7"/>
      <c r="Q1341" s="43">
        <f t="shared" si="277"/>
        <v>7.6035749513202217E-2</v>
      </c>
      <c r="R1341" s="21">
        <f t="shared" si="287"/>
        <v>1.0205727472457031</v>
      </c>
      <c r="S1341" s="21">
        <f t="shared" si="288"/>
        <v>7.2451904835497993</v>
      </c>
      <c r="T1341" s="36">
        <f t="shared" si="278"/>
        <v>0.13525435079719372</v>
      </c>
      <c r="U1341" s="36">
        <f t="shared" si="279"/>
        <v>0.10867673297263303</v>
      </c>
      <c r="V1341" s="36">
        <f t="shared" si="280"/>
        <v>2.6577617824560695E-2</v>
      </c>
      <c r="Y1341" s="34"/>
      <c r="Z1341" s="34"/>
    </row>
    <row r="1342" spans="1:26" x14ac:dyDescent="0.2">
      <c r="A1342" s="1">
        <v>1982.02</v>
      </c>
      <c r="B1342" s="58">
        <v>114.5</v>
      </c>
      <c r="C1342" s="4">
        <v>6.69</v>
      </c>
      <c r="D1342" s="11">
        <v>14.9933</v>
      </c>
      <c r="E1342" s="11">
        <v>94.6</v>
      </c>
      <c r="F1342" s="4">
        <f t="shared" si="285"/>
        <v>1982.124999999899</v>
      </c>
      <c r="G1342" s="21">
        <v>14.43</v>
      </c>
      <c r="H1342" s="4">
        <f t="shared" si="281"/>
        <v>382.09715116279079</v>
      </c>
      <c r="I1342" s="4">
        <f t="shared" si="282"/>
        <v>22.325152325581406</v>
      </c>
      <c r="J1342" s="30">
        <f t="shared" si="286"/>
        <v>93389.463572019624</v>
      </c>
      <c r="K1342" s="4">
        <f t="shared" si="283"/>
        <v>50.034036825581417</v>
      </c>
      <c r="L1342" s="30">
        <f t="shared" si="284"/>
        <v>12228.962831217137</v>
      </c>
      <c r="M1342" s="14">
        <f t="shared" si="275"/>
        <v>7.181823450546732</v>
      </c>
      <c r="N1342" s="6"/>
      <c r="O1342" s="7">
        <f t="shared" si="276"/>
        <v>9.0088238106911991</v>
      </c>
      <c r="P1342" s="7"/>
      <c r="Q1342" s="43">
        <f t="shared" si="277"/>
        <v>8.135128973041264E-2</v>
      </c>
      <c r="R1342" s="21">
        <f t="shared" si="287"/>
        <v>1.0426643818639756</v>
      </c>
      <c r="S1342" s="21">
        <f t="shared" si="288"/>
        <v>7.3707949795098271</v>
      </c>
      <c r="T1342" s="36">
        <f t="shared" si="278"/>
        <v>0.13671369118165044</v>
      </c>
      <c r="U1342" s="36">
        <f t="shared" si="279"/>
        <v>0.1045971709609399</v>
      </c>
      <c r="V1342" s="36">
        <f t="shared" si="280"/>
        <v>3.2116520220710543E-2</v>
      </c>
      <c r="Y1342" s="34"/>
      <c r="Z1342" s="34"/>
    </row>
    <row r="1343" spans="1:26" x14ac:dyDescent="0.2">
      <c r="A1343" s="1">
        <v>1982.03</v>
      </c>
      <c r="B1343" s="58">
        <v>110.8</v>
      </c>
      <c r="C1343" s="4">
        <v>6.72</v>
      </c>
      <c r="D1343" s="11">
        <v>14.81</v>
      </c>
      <c r="E1343" s="11">
        <v>94.5</v>
      </c>
      <c r="F1343" s="4">
        <f t="shared" si="285"/>
        <v>1982.2083333332323</v>
      </c>
      <c r="G1343" s="21">
        <v>13.86</v>
      </c>
      <c r="H1343" s="4">
        <f t="shared" si="281"/>
        <v>370.14117671957683</v>
      </c>
      <c r="I1343" s="4">
        <f t="shared" si="282"/>
        <v>22.448995555555562</v>
      </c>
      <c r="J1343" s="30">
        <f t="shared" si="286"/>
        <v>90924.504771678839</v>
      </c>
      <c r="K1343" s="4">
        <f t="shared" si="283"/>
        <v>49.474646455026473</v>
      </c>
      <c r="L1343" s="30">
        <f t="shared" si="284"/>
        <v>12153.356639607977</v>
      </c>
      <c r="M1343" s="14">
        <f t="shared" si="275"/>
        <v>6.9506737935360308</v>
      </c>
      <c r="N1343" s="6"/>
      <c r="O1343" s="7">
        <f t="shared" si="276"/>
        <v>8.7341959211512883</v>
      </c>
      <c r="P1343" s="7"/>
      <c r="Q1343" s="43">
        <f t="shared" si="277"/>
        <v>9.1304256301417169E-2</v>
      </c>
      <c r="R1343" s="21">
        <f t="shared" si="287"/>
        <v>1.0110126744031835</v>
      </c>
      <c r="S1343" s="21">
        <f t="shared" si="288"/>
        <v>7.6933979471261855</v>
      </c>
      <c r="T1343" s="36">
        <f t="shared" si="278"/>
        <v>0.1380266687949665</v>
      </c>
      <c r="U1343" s="36">
        <f t="shared" si="279"/>
        <v>9.8458769841764049E-2</v>
      </c>
      <c r="V1343" s="36">
        <f t="shared" si="280"/>
        <v>3.9567898953202452E-2</v>
      </c>
      <c r="Y1343" s="34"/>
      <c r="Z1343" s="34"/>
    </row>
    <row r="1344" spans="1:26" x14ac:dyDescent="0.2">
      <c r="A1344" s="1">
        <v>1982.04</v>
      </c>
      <c r="B1344" s="58">
        <v>116.3</v>
      </c>
      <c r="C1344" s="4">
        <v>6.75</v>
      </c>
      <c r="D1344" s="11">
        <v>14.5967</v>
      </c>
      <c r="E1344" s="11">
        <v>94.9</v>
      </c>
      <c r="F1344" s="4">
        <f t="shared" si="285"/>
        <v>1982.2916666665656</v>
      </c>
      <c r="G1344" s="21">
        <v>13.87</v>
      </c>
      <c r="H1344" s="4">
        <f t="shared" si="281"/>
        <v>386.8770358271866</v>
      </c>
      <c r="I1344" s="4">
        <f t="shared" si="282"/>
        <v>22.454170179135939</v>
      </c>
      <c r="J1344" s="30">
        <f t="shared" si="286"/>
        <v>95495.290189957697</v>
      </c>
      <c r="K1344" s="4">
        <f t="shared" si="283"/>
        <v>48.556560867228669</v>
      </c>
      <c r="L1344" s="30">
        <f t="shared" si="284"/>
        <v>11985.521086119994</v>
      </c>
      <c r="M1344" s="14">
        <f t="shared" si="275"/>
        <v>7.2590726254261462</v>
      </c>
      <c r="N1344" s="6"/>
      <c r="O1344" s="7">
        <f t="shared" si="276"/>
        <v>9.1357622995118337</v>
      </c>
      <c r="P1344" s="7"/>
      <c r="Q1344" s="43">
        <f t="shared" si="277"/>
        <v>8.5288689814834423E-2</v>
      </c>
      <c r="R1344" s="21">
        <f t="shared" si="287"/>
        <v>1.0251220228422484</v>
      </c>
      <c r="S1344" s="21">
        <f t="shared" si="288"/>
        <v>7.7453383328920404</v>
      </c>
      <c r="T1344" s="36">
        <f t="shared" si="278"/>
        <v>0.13259506168701951</v>
      </c>
      <c r="U1344" s="36">
        <f t="shared" si="279"/>
        <v>9.8706801499587105E-2</v>
      </c>
      <c r="V1344" s="36">
        <f t="shared" si="280"/>
        <v>3.3888260187432406E-2</v>
      </c>
      <c r="Y1344" s="34"/>
      <c r="Z1344" s="34"/>
    </row>
    <row r="1345" spans="1:26" x14ac:dyDescent="0.2">
      <c r="A1345" s="1">
        <v>1982.05</v>
      </c>
      <c r="B1345" s="58">
        <v>116.4</v>
      </c>
      <c r="C1345" s="4">
        <v>6.78</v>
      </c>
      <c r="D1345" s="11">
        <v>14.3833</v>
      </c>
      <c r="E1345" s="11">
        <v>95.8</v>
      </c>
      <c r="F1345" s="4">
        <f t="shared" si="285"/>
        <v>1982.3749999998988</v>
      </c>
      <c r="G1345" s="21">
        <v>13.62</v>
      </c>
      <c r="H1345" s="4">
        <f t="shared" si="281"/>
        <v>383.57202087682691</v>
      </c>
      <c r="I1345" s="4">
        <f t="shared" si="282"/>
        <v>22.342081628392489</v>
      </c>
      <c r="J1345" s="30">
        <f t="shared" si="286"/>
        <v>95139.062280420098</v>
      </c>
      <c r="K1345" s="4">
        <f t="shared" si="283"/>
        <v>47.397177387265145</v>
      </c>
      <c r="L1345" s="30">
        <f t="shared" si="284"/>
        <v>11756.13122420933</v>
      </c>
      <c r="M1345" s="14">
        <f t="shared" ref="M1345:M1408" si="289">H1345/AVERAGE(K1225:K1344)</f>
        <v>7.1926124844646244</v>
      </c>
      <c r="N1345" s="6"/>
      <c r="O1345" s="7">
        <f t="shared" ref="O1345:O1408" si="290">J1345/AVERAGE(L1225:L1344)</f>
        <v>9.0662935630478909</v>
      </c>
      <c r="P1345" s="7"/>
      <c r="Q1345" s="43">
        <f t="shared" ref="Q1345:Q1408" si="291">1/M1345-(G1345/100-(((E1345/E1225)^(1/10))-1))</f>
        <v>8.9825718986729947E-2</v>
      </c>
      <c r="R1345" s="21">
        <f t="shared" si="287"/>
        <v>0.97541064127436528</v>
      </c>
      <c r="S1345" s="21">
        <f t="shared" si="288"/>
        <v>7.8653247782274436</v>
      </c>
      <c r="T1345" s="36">
        <f t="shared" si="278"/>
        <v>0.13517772888684609</v>
      </c>
      <c r="U1345" s="36">
        <f t="shared" si="279"/>
        <v>9.8230402434277275E-2</v>
      </c>
      <c r="V1345" s="36">
        <f t="shared" si="280"/>
        <v>3.6947326452568818E-2</v>
      </c>
      <c r="Y1345" s="34"/>
      <c r="Z1345" s="34"/>
    </row>
    <row r="1346" spans="1:26" x14ac:dyDescent="0.2">
      <c r="A1346" s="1">
        <v>1982.06</v>
      </c>
      <c r="B1346" s="58">
        <v>109.7</v>
      </c>
      <c r="C1346" s="4">
        <v>6.81</v>
      </c>
      <c r="D1346" s="11">
        <v>14.17</v>
      </c>
      <c r="E1346" s="11">
        <v>97</v>
      </c>
      <c r="F1346" s="4">
        <f t="shared" si="285"/>
        <v>1982.4583333332321</v>
      </c>
      <c r="G1346" s="21">
        <v>14.3</v>
      </c>
      <c r="H1346" s="4">
        <f t="shared" si="281"/>
        <v>357.02147731958775</v>
      </c>
      <c r="I1346" s="4">
        <f t="shared" si="282"/>
        <v>22.163320515463923</v>
      </c>
      <c r="J1346" s="30">
        <f t="shared" si="286"/>
        <v>89011.719230753879</v>
      </c>
      <c r="K1346" s="4">
        <f t="shared" si="283"/>
        <v>46.116630206185583</v>
      </c>
      <c r="L1346" s="30">
        <f t="shared" si="284"/>
        <v>11497.685154966111</v>
      </c>
      <c r="M1346" s="14">
        <f t="shared" si="289"/>
        <v>6.6921339881975896</v>
      </c>
      <c r="N1346" s="6"/>
      <c r="O1346" s="7">
        <f t="shared" si="290"/>
        <v>8.4514967536399226</v>
      </c>
      <c r="P1346" s="7"/>
      <c r="Q1346" s="43">
        <f t="shared" si="291"/>
        <v>9.4516031526627575E-2</v>
      </c>
      <c r="R1346" s="21">
        <f t="shared" si="287"/>
        <v>1.0306651376519482</v>
      </c>
      <c r="S1346" s="21">
        <f t="shared" si="288"/>
        <v>7.5770111168659611</v>
      </c>
      <c r="T1346" s="36">
        <f t="shared" ref="T1346:T1409" si="292">(($J1466/$J1346)^(1/10)-1)</f>
        <v>0.14082431267500173</v>
      </c>
      <c r="U1346" s="36">
        <f t="shared" ref="U1346:U1409" si="293">(($S1466/$S1346)^(1/10)-1)</f>
        <v>0.10362332159161558</v>
      </c>
      <c r="V1346" s="36">
        <f t="shared" ref="V1346:V1409" si="294">T1346-U1346</f>
        <v>3.7200991083386148E-2</v>
      </c>
      <c r="Y1346" s="34"/>
      <c r="Z1346" s="34"/>
    </row>
    <row r="1347" spans="1:26" x14ac:dyDescent="0.2">
      <c r="A1347" s="1">
        <v>1982.07</v>
      </c>
      <c r="B1347" s="58">
        <v>109.4</v>
      </c>
      <c r="C1347" s="4">
        <v>6.8233300000000003</v>
      </c>
      <c r="D1347" s="11">
        <v>13.966699999999999</v>
      </c>
      <c r="E1347" s="11">
        <v>97.5</v>
      </c>
      <c r="F1347" s="4">
        <f t="shared" si="285"/>
        <v>1982.5416666665653</v>
      </c>
      <c r="G1347" s="21">
        <v>13.95</v>
      </c>
      <c r="H1347" s="4">
        <f t="shared" si="281"/>
        <v>354.2192471794873</v>
      </c>
      <c r="I1347" s="4">
        <f t="shared" si="282"/>
        <v>22.092822814051289</v>
      </c>
      <c r="J1347" s="30">
        <f t="shared" si="286"/>
        <v>88772.084784535211</v>
      </c>
      <c r="K1347" s="4">
        <f t="shared" si="283"/>
        <v>45.221882628717964</v>
      </c>
      <c r="L1347" s="30">
        <f t="shared" si="284"/>
        <v>11333.209109325118</v>
      </c>
      <c r="M1347" s="14">
        <f t="shared" si="289"/>
        <v>6.6386531002087592</v>
      </c>
      <c r="N1347" s="6"/>
      <c r="O1347" s="7">
        <f t="shared" si="290"/>
        <v>8.4002969540387227</v>
      </c>
      <c r="P1347" s="7"/>
      <c r="Q1347" s="43">
        <f t="shared" si="291"/>
        <v>9.9258643505639649E-2</v>
      </c>
      <c r="R1347" s="21">
        <f t="shared" si="287"/>
        <v>1.0609778281904543</v>
      </c>
      <c r="S1347" s="21">
        <f t="shared" si="288"/>
        <v>7.7693131995716387</v>
      </c>
      <c r="T1347" s="36">
        <f t="shared" si="292"/>
        <v>0.14305152120152997</v>
      </c>
      <c r="U1347" s="36">
        <f t="shared" si="293"/>
        <v>0.10454976257346549</v>
      </c>
      <c r="V1347" s="36">
        <f t="shared" si="294"/>
        <v>3.8501758628064486E-2</v>
      </c>
      <c r="Y1347" s="34"/>
      <c r="Z1347" s="34"/>
    </row>
    <row r="1348" spans="1:26" x14ac:dyDescent="0.2">
      <c r="A1348" s="1">
        <v>1982.08</v>
      </c>
      <c r="B1348" s="58">
        <v>109.7</v>
      </c>
      <c r="C1348" s="4">
        <v>6.8366699999999998</v>
      </c>
      <c r="D1348" s="11">
        <v>13.763299999999999</v>
      </c>
      <c r="E1348" s="11">
        <v>97.7</v>
      </c>
      <c r="F1348" s="4">
        <f t="shared" si="285"/>
        <v>1982.6249999998986</v>
      </c>
      <c r="G1348" s="21">
        <v>13.06</v>
      </c>
      <c r="H1348" s="4">
        <f t="shared" si="281"/>
        <v>354.46349334698067</v>
      </c>
      <c r="I1348" s="4">
        <f t="shared" si="282"/>
        <v>22.090701285875131</v>
      </c>
      <c r="J1348" s="30">
        <f t="shared" si="286"/>
        <v>89294.648263476236</v>
      </c>
      <c r="K1348" s="4">
        <f t="shared" si="283"/>
        <v>44.472082023541461</v>
      </c>
      <c r="L1348" s="30">
        <f t="shared" si="284"/>
        <v>11203.181699587076</v>
      </c>
      <c r="M1348" s="14">
        <f t="shared" si="289"/>
        <v>6.6434227521660887</v>
      </c>
      <c r="N1348" s="6"/>
      <c r="O1348" s="7">
        <f t="shared" si="290"/>
        <v>8.4227507585676005</v>
      </c>
      <c r="P1348" s="7"/>
      <c r="Q1348" s="43">
        <f t="shared" si="291"/>
        <v>0.1080140872210017</v>
      </c>
      <c r="R1348" s="21">
        <f t="shared" si="287"/>
        <v>1.0519607466985679</v>
      </c>
      <c r="S1348" s="21">
        <f t="shared" si="288"/>
        <v>8.2261947992708517</v>
      </c>
      <c r="T1348" s="36">
        <f t="shared" si="292"/>
        <v>0.14312759854629209</v>
      </c>
      <c r="U1348" s="36">
        <f t="shared" si="293"/>
        <v>0.1005365972969634</v>
      </c>
      <c r="V1348" s="36">
        <f t="shared" si="294"/>
        <v>4.2591001249328686E-2</v>
      </c>
      <c r="Y1348" s="34"/>
      <c r="Z1348" s="34"/>
    </row>
    <row r="1349" spans="1:26" x14ac:dyDescent="0.2">
      <c r="A1349" s="1">
        <v>1982.09</v>
      </c>
      <c r="B1349" s="58">
        <v>122.4</v>
      </c>
      <c r="C1349" s="4">
        <v>6.85</v>
      </c>
      <c r="D1349" s="11">
        <v>13.56</v>
      </c>
      <c r="E1349" s="11">
        <v>97.9</v>
      </c>
      <c r="F1349" s="4">
        <f t="shared" si="285"/>
        <v>1982.7083333332318</v>
      </c>
      <c r="G1349" s="21">
        <v>12.34</v>
      </c>
      <c r="H1349" s="4">
        <f t="shared" si="281"/>
        <v>394.69186516853944</v>
      </c>
      <c r="I1349" s="4">
        <f t="shared" si="282"/>
        <v>22.088556179775285</v>
      </c>
      <c r="J1349" s="30">
        <f t="shared" si="286"/>
        <v>99892.479080338206</v>
      </c>
      <c r="K1349" s="4">
        <f t="shared" si="283"/>
        <v>43.725667415730342</v>
      </c>
      <c r="L1349" s="30">
        <f t="shared" si="284"/>
        <v>11066.519741253152</v>
      </c>
      <c r="M1349" s="14">
        <f t="shared" si="289"/>
        <v>7.3988382003233069</v>
      </c>
      <c r="N1349" s="6"/>
      <c r="O1349" s="7">
        <f t="shared" si="290"/>
        <v>9.3938442850122303</v>
      </c>
      <c r="P1349" s="7"/>
      <c r="Q1349" s="43">
        <f t="shared" si="291"/>
        <v>9.9809376875610353E-2</v>
      </c>
      <c r="R1349" s="21">
        <f t="shared" si="287"/>
        <v>1.0967112869231939</v>
      </c>
      <c r="S1349" s="21">
        <f t="shared" si="288"/>
        <v>8.635955506626841</v>
      </c>
      <c r="T1349" s="36">
        <f t="shared" si="292"/>
        <v>0.13048571601745795</v>
      </c>
      <c r="U1349" s="36">
        <f t="shared" si="293"/>
        <v>9.6837708603978667E-2</v>
      </c>
      <c r="V1349" s="36">
        <f t="shared" si="294"/>
        <v>3.3648007413479286E-2</v>
      </c>
      <c r="Y1349" s="34"/>
      <c r="Z1349" s="34"/>
    </row>
    <row r="1350" spans="1:26" x14ac:dyDescent="0.2">
      <c r="A1350" s="1">
        <v>1982.1</v>
      </c>
      <c r="B1350" s="58">
        <v>132.69999999999999</v>
      </c>
      <c r="C1350" s="4">
        <v>6.8566700000000003</v>
      </c>
      <c r="D1350" s="11">
        <v>13.253299999999999</v>
      </c>
      <c r="E1350" s="11">
        <v>98.2</v>
      </c>
      <c r="F1350" s="4">
        <f t="shared" si="285"/>
        <v>1982.7916666665651</v>
      </c>
      <c r="G1350" s="21">
        <v>10.91</v>
      </c>
      <c r="H1350" s="4">
        <f t="shared" si="281"/>
        <v>426.59806822810594</v>
      </c>
      <c r="I1350" s="4">
        <f t="shared" si="282"/>
        <v>22.04251828543789</v>
      </c>
      <c r="J1350" s="30">
        <f t="shared" si="286"/>
        <v>108432.50781882499</v>
      </c>
      <c r="K1350" s="4">
        <f t="shared" si="283"/>
        <v>42.606120404276993</v>
      </c>
      <c r="L1350" s="30">
        <f t="shared" si="284"/>
        <v>10829.604791825421</v>
      </c>
      <c r="M1350" s="14">
        <f t="shared" si="289"/>
        <v>7.9998409945345861</v>
      </c>
      <c r="N1350" s="6"/>
      <c r="O1350" s="7">
        <f t="shared" si="290"/>
        <v>10.167766914461486</v>
      </c>
      <c r="P1350" s="7"/>
      <c r="Q1350" s="43">
        <f t="shared" si="291"/>
        <v>0.10377276401638616</v>
      </c>
      <c r="R1350" s="21">
        <f t="shared" si="287"/>
        <v>1.0311735941154534</v>
      </c>
      <c r="S1350" s="21">
        <f t="shared" si="288"/>
        <v>9.4422156110560067</v>
      </c>
      <c r="T1350" s="36">
        <f t="shared" si="292"/>
        <v>0.11952157206408986</v>
      </c>
      <c r="U1350" s="36">
        <f t="shared" si="293"/>
        <v>8.5943969161108136E-2</v>
      </c>
      <c r="V1350" s="36">
        <f t="shared" si="294"/>
        <v>3.3577602902981729E-2</v>
      </c>
      <c r="Y1350" s="34"/>
      <c r="Z1350" s="34"/>
    </row>
    <row r="1351" spans="1:26" x14ac:dyDescent="0.2">
      <c r="A1351" s="1">
        <v>1982.11</v>
      </c>
      <c r="B1351" s="58">
        <v>138.1</v>
      </c>
      <c r="C1351" s="4">
        <v>6.8633300000000004</v>
      </c>
      <c r="D1351" s="11">
        <v>12.9467</v>
      </c>
      <c r="E1351" s="11">
        <v>98</v>
      </c>
      <c r="F1351" s="4">
        <f t="shared" si="285"/>
        <v>1982.8749999998984</v>
      </c>
      <c r="G1351" s="21">
        <v>10.55</v>
      </c>
      <c r="H1351" s="4">
        <f t="shared" si="281"/>
        <v>444.86378469387762</v>
      </c>
      <c r="I1351" s="4">
        <f t="shared" si="282"/>
        <v>22.108956983367353</v>
      </c>
      <c r="J1351" s="30">
        <f t="shared" si="286"/>
        <v>113543.58327085707</v>
      </c>
      <c r="K1351" s="4">
        <f t="shared" si="283"/>
        <v>41.705416084693887</v>
      </c>
      <c r="L1351" s="30">
        <f t="shared" si="284"/>
        <v>10644.567049477229</v>
      </c>
      <c r="M1351" s="14">
        <f t="shared" si="289"/>
        <v>8.3474769381554275</v>
      </c>
      <c r="N1351" s="6"/>
      <c r="O1351" s="7">
        <f t="shared" si="290"/>
        <v>10.619399669022332</v>
      </c>
      <c r="P1351" s="7"/>
      <c r="Q1351" s="43">
        <f t="shared" si="291"/>
        <v>0.10168839765063205</v>
      </c>
      <c r="R1351" s="21">
        <f t="shared" si="287"/>
        <v>1.0094053062237236</v>
      </c>
      <c r="S1351" s="21">
        <f t="shared" si="288"/>
        <v>9.7564339456331464</v>
      </c>
      <c r="T1351" s="36">
        <f t="shared" si="292"/>
        <v>0.11725425505300358</v>
      </c>
      <c r="U1351" s="36">
        <f t="shared" si="293"/>
        <v>8.0651341202742088E-2</v>
      </c>
      <c r="V1351" s="36">
        <f t="shared" si="294"/>
        <v>3.6602913850261487E-2</v>
      </c>
      <c r="Y1351" s="34"/>
      <c r="Z1351" s="34"/>
    </row>
    <row r="1352" spans="1:26" x14ac:dyDescent="0.2">
      <c r="A1352" s="1">
        <v>1982.12</v>
      </c>
      <c r="B1352" s="58">
        <v>139.4</v>
      </c>
      <c r="C1352" s="4">
        <v>6.87</v>
      </c>
      <c r="D1352" s="11">
        <v>12.64</v>
      </c>
      <c r="E1352" s="11">
        <v>97.6</v>
      </c>
      <c r="F1352" s="4">
        <f t="shared" si="285"/>
        <v>1982.9583333332316</v>
      </c>
      <c r="G1352" s="21">
        <v>10.54</v>
      </c>
      <c r="H1352" s="4">
        <f t="shared" si="281"/>
        <v>450.89187090163955</v>
      </c>
      <c r="I1352" s="4">
        <f t="shared" si="282"/>
        <v>22.221141700819679</v>
      </c>
      <c r="J1352" s="30">
        <f t="shared" si="286"/>
        <v>115554.77458417253</v>
      </c>
      <c r="K1352" s="4">
        <f t="shared" si="283"/>
        <v>40.884313114754114</v>
      </c>
      <c r="L1352" s="30">
        <f t="shared" si="284"/>
        <v>10477.850435752804</v>
      </c>
      <c r="M1352" s="14">
        <f t="shared" si="289"/>
        <v>8.467738401400478</v>
      </c>
      <c r="N1352" s="6"/>
      <c r="O1352" s="7">
        <f t="shared" si="290"/>
        <v>10.78200723953888</v>
      </c>
      <c r="P1352" s="7"/>
      <c r="Q1352" s="43">
        <f t="shared" si="291"/>
        <v>9.9386333731798185E-2</v>
      </c>
      <c r="R1352" s="21">
        <f t="shared" si="287"/>
        <v>1.0137086656838108</v>
      </c>
      <c r="S1352" s="21">
        <f t="shared" si="288"/>
        <v>9.8885576543570597</v>
      </c>
      <c r="T1352" s="36">
        <f t="shared" si="292"/>
        <v>0.11896901343605948</v>
      </c>
      <c r="U1352" s="36">
        <f t="shared" si="293"/>
        <v>8.066255773650699E-2</v>
      </c>
      <c r="V1352" s="36">
        <f t="shared" si="294"/>
        <v>3.8306455699552489E-2</v>
      </c>
      <c r="Y1352" s="34"/>
      <c r="Z1352" s="34"/>
    </row>
    <row r="1353" spans="1:26" x14ac:dyDescent="0.2">
      <c r="A1353" s="1">
        <v>1983.01</v>
      </c>
      <c r="B1353" s="58">
        <v>144.30000000000001</v>
      </c>
      <c r="C1353" s="4">
        <v>6.8833299999999999</v>
      </c>
      <c r="D1353" s="11">
        <v>12.566700000000001</v>
      </c>
      <c r="E1353" s="11">
        <v>97.8</v>
      </c>
      <c r="F1353" s="4">
        <f t="shared" si="285"/>
        <v>1983.0416666665649</v>
      </c>
      <c r="G1353" s="21">
        <v>10.46</v>
      </c>
      <c r="H1353" s="4">
        <f t="shared" si="281"/>
        <v>465.7865306748468</v>
      </c>
      <c r="I1353" s="4">
        <f t="shared" si="282"/>
        <v>22.218727652044997</v>
      </c>
      <c r="J1353" s="30">
        <f t="shared" si="286"/>
        <v>119846.50359859508</v>
      </c>
      <c r="K1353" s="4">
        <f t="shared" si="283"/>
        <v>40.564099757668728</v>
      </c>
      <c r="L1353" s="30">
        <f t="shared" si="284"/>
        <v>10437.110580543762</v>
      </c>
      <c r="M1353" s="14">
        <f t="shared" si="289"/>
        <v>8.7567832241347432</v>
      </c>
      <c r="N1353" s="6"/>
      <c r="O1353" s="7">
        <f t="shared" si="290"/>
        <v>11.158544264730384</v>
      </c>
      <c r="P1353" s="7"/>
      <c r="Q1353" s="43">
        <f t="shared" si="291"/>
        <v>9.6255295626268958E-2</v>
      </c>
      <c r="R1353" s="21">
        <f t="shared" si="287"/>
        <v>0.99287968796737325</v>
      </c>
      <c r="S1353" s="21">
        <f t="shared" si="288"/>
        <v>10.003617369414798</v>
      </c>
      <c r="T1353" s="36">
        <f t="shared" si="292"/>
        <v>0.1145070153701413</v>
      </c>
      <c r="U1353" s="36">
        <f t="shared" si="293"/>
        <v>8.0807341285989098E-2</v>
      </c>
      <c r="V1353" s="36">
        <f t="shared" si="294"/>
        <v>3.3699674084152198E-2</v>
      </c>
      <c r="Y1353" s="34"/>
      <c r="Z1353" s="34"/>
    </row>
    <row r="1354" spans="1:26" x14ac:dyDescent="0.2">
      <c r="A1354" s="1">
        <v>1983.02</v>
      </c>
      <c r="B1354" s="58">
        <v>146.80000000000001</v>
      </c>
      <c r="C1354" s="4">
        <v>6.8966700000000003</v>
      </c>
      <c r="D1354" s="11">
        <v>12.4933</v>
      </c>
      <c r="E1354" s="11">
        <v>97.9</v>
      </c>
      <c r="F1354" s="4">
        <f t="shared" si="285"/>
        <v>1983.1249999998981</v>
      </c>
      <c r="G1354" s="21">
        <v>10.72</v>
      </c>
      <c r="H1354" s="4">
        <f t="shared" ref="H1354:H1417" si="295">B1354*$E$1858/E1354</f>
        <v>473.37226966292144</v>
      </c>
      <c r="I1354" s="4">
        <f t="shared" ref="I1354:I1417" si="296">C1354*$E$1858/E1354</f>
        <v>22.2390485764045</v>
      </c>
      <c r="J1354" s="30">
        <f t="shared" si="286"/>
        <v>122275.14899379385</v>
      </c>
      <c r="K1354" s="4">
        <f t="shared" ref="K1354:K1417" si="297">D1354*$E$1858/E1354</f>
        <v>40.285979404494384</v>
      </c>
      <c r="L1354" s="30">
        <f t="shared" ref="L1354:L1417" si="298">K1354*(J1354/H1354)</f>
        <v>10406.131600300849</v>
      </c>
      <c r="M1354" s="14">
        <f t="shared" si="289"/>
        <v>8.9104934366241189</v>
      </c>
      <c r="N1354" s="6"/>
      <c r="O1354" s="7">
        <f t="shared" si="290"/>
        <v>11.362068266848615</v>
      </c>
      <c r="P1354" s="7"/>
      <c r="Q1354" s="43">
        <f t="shared" si="291"/>
        <v>9.1034018855072174E-2</v>
      </c>
      <c r="R1354" s="21">
        <f t="shared" si="287"/>
        <v>1.0218357023839544</v>
      </c>
      <c r="S1354" s="21">
        <f t="shared" si="288"/>
        <v>9.9222430494986593</v>
      </c>
      <c r="T1354" s="36">
        <f t="shared" si="292"/>
        <v>0.11378722948097142</v>
      </c>
      <c r="U1354" s="36">
        <f t="shared" si="293"/>
        <v>8.4573040422435408E-2</v>
      </c>
      <c r="V1354" s="36">
        <f t="shared" si="294"/>
        <v>2.9214189058536011E-2</v>
      </c>
      <c r="Y1354" s="34"/>
      <c r="Z1354" s="34"/>
    </row>
    <row r="1355" spans="1:26" x14ac:dyDescent="0.2">
      <c r="A1355" s="1">
        <v>1983.03</v>
      </c>
      <c r="B1355" s="58">
        <v>151.9</v>
      </c>
      <c r="C1355" s="4">
        <v>6.91</v>
      </c>
      <c r="D1355" s="11">
        <v>12.42</v>
      </c>
      <c r="E1355" s="11">
        <v>97.9</v>
      </c>
      <c r="F1355" s="4">
        <f t="shared" ref="F1355:F1418" si="299">F1354+1/12</f>
        <v>1983.2083333332314</v>
      </c>
      <c r="G1355" s="21">
        <v>10.51</v>
      </c>
      <c r="H1355" s="4">
        <f t="shared" si="295"/>
        <v>489.81776404494389</v>
      </c>
      <c r="I1355" s="4">
        <f t="shared" si="296"/>
        <v>22.282032584269668</v>
      </c>
      <c r="J1355" s="30">
        <f t="shared" ref="J1355:J1418" si="300">J1354*((H1355+(I1355/12))/H1354)</f>
        <v>127002.76048219489</v>
      </c>
      <c r="K1355" s="4">
        <f t="shared" si="297"/>
        <v>40.049615730337088</v>
      </c>
      <c r="L1355" s="30">
        <f t="shared" si="298"/>
        <v>10384.294175041876</v>
      </c>
      <c r="M1355" s="14">
        <f t="shared" si="289"/>
        <v>9.2328297051905235</v>
      </c>
      <c r="N1355" s="6"/>
      <c r="O1355" s="7">
        <f t="shared" si="290"/>
        <v>11.779312721126253</v>
      </c>
      <c r="P1355" s="7"/>
      <c r="Q1355" s="43">
        <f t="shared" si="291"/>
        <v>8.8208510612932153E-2</v>
      </c>
      <c r="R1355" s="21">
        <f t="shared" ref="R1355:R1418" si="301">((G1355/G1356+G1355/1200+((1+G1356/1200)^(-119))*(1-G1355/G1356)))</f>
        <v>1.0155474590353635</v>
      </c>
      <c r="S1355" s="21">
        <f t="shared" ref="S1355:S1418" si="302">S1354*R1354*E1354/E1355</f>
        <v>10.138902195708772</v>
      </c>
      <c r="T1355" s="36">
        <f t="shared" si="292"/>
        <v>0.11154596523456894</v>
      </c>
      <c r="U1355" s="36">
        <f t="shared" si="293"/>
        <v>8.4648988018722671E-2</v>
      </c>
      <c r="V1355" s="36">
        <f t="shared" si="294"/>
        <v>2.6896977215846274E-2</v>
      </c>
      <c r="Y1355" s="34"/>
      <c r="Z1355" s="34"/>
    </row>
    <row r="1356" spans="1:26" x14ac:dyDescent="0.2">
      <c r="A1356" s="1">
        <v>1983.04</v>
      </c>
      <c r="B1356" s="58">
        <v>157.69999999999999</v>
      </c>
      <c r="C1356" s="4">
        <v>6.92</v>
      </c>
      <c r="D1356" s="11">
        <v>12.476699999999999</v>
      </c>
      <c r="E1356" s="11">
        <v>98.6</v>
      </c>
      <c r="F1356" s="4">
        <f t="shared" si="299"/>
        <v>1983.2916666665647</v>
      </c>
      <c r="G1356" s="21">
        <v>10.4</v>
      </c>
      <c r="H1356" s="4">
        <f t="shared" si="295"/>
        <v>504.91029716024349</v>
      </c>
      <c r="I1356" s="4">
        <f t="shared" si="296"/>
        <v>22.155860851926985</v>
      </c>
      <c r="J1356" s="30">
        <f t="shared" si="300"/>
        <v>131394.76396522039</v>
      </c>
      <c r="K1356" s="4">
        <f t="shared" si="297"/>
        <v>39.946825013184593</v>
      </c>
      <c r="L1356" s="30">
        <f t="shared" si="298"/>
        <v>10395.517131039096</v>
      </c>
      <c r="M1356" s="14">
        <f t="shared" si="289"/>
        <v>9.5315812841604117</v>
      </c>
      <c r="N1356" s="6"/>
      <c r="O1356" s="7">
        <f t="shared" si="290"/>
        <v>12.165031590630466</v>
      </c>
      <c r="P1356" s="7"/>
      <c r="Q1356" s="43">
        <f t="shared" si="291"/>
        <v>8.5937631639212586E-2</v>
      </c>
      <c r="R1356" s="21">
        <f t="shared" si="301"/>
        <v>1.0099020734301765</v>
      </c>
      <c r="S1356" s="21">
        <f t="shared" si="302"/>
        <v>10.223437219728854</v>
      </c>
      <c r="T1356" s="36">
        <f t="shared" si="292"/>
        <v>0.1059706013415338</v>
      </c>
      <c r="U1356" s="36">
        <f t="shared" si="293"/>
        <v>8.4066606397504184E-2</v>
      </c>
      <c r="V1356" s="36">
        <f t="shared" si="294"/>
        <v>2.1903994944029614E-2</v>
      </c>
      <c r="Y1356" s="34"/>
      <c r="Z1356" s="34"/>
    </row>
    <row r="1357" spans="1:26" x14ac:dyDescent="0.2">
      <c r="A1357" s="1">
        <v>1983.05</v>
      </c>
      <c r="B1357" s="58">
        <v>164.1</v>
      </c>
      <c r="C1357" s="4">
        <v>6.93</v>
      </c>
      <c r="D1357" s="11">
        <v>12.533300000000001</v>
      </c>
      <c r="E1357" s="11">
        <v>99.2</v>
      </c>
      <c r="F1357" s="4">
        <f t="shared" si="299"/>
        <v>1983.3749999998979</v>
      </c>
      <c r="G1357" s="21">
        <v>10.38</v>
      </c>
      <c r="H1357" s="4">
        <f t="shared" si="295"/>
        <v>522.22343649193556</v>
      </c>
      <c r="I1357" s="4">
        <f t="shared" si="296"/>
        <v>22.053677116935486</v>
      </c>
      <c r="J1357" s="30">
        <f t="shared" si="300"/>
        <v>136378.48882040614</v>
      </c>
      <c r="K1357" s="4">
        <f t="shared" si="297"/>
        <v>39.885332093750009</v>
      </c>
      <c r="L1357" s="30">
        <f t="shared" si="298"/>
        <v>10416.042132436298</v>
      </c>
      <c r="M1357" s="14">
        <f t="shared" si="289"/>
        <v>9.8744565046683981</v>
      </c>
      <c r="N1357" s="6"/>
      <c r="O1357" s="7">
        <f t="shared" si="290"/>
        <v>12.605255648355712</v>
      </c>
      <c r="P1357" s="7"/>
      <c r="Q1357" s="43">
        <f t="shared" si="291"/>
        <v>8.2408883245413692E-2</v>
      </c>
      <c r="R1357" s="21">
        <f t="shared" si="301"/>
        <v>0.9801737810824116</v>
      </c>
      <c r="S1357" s="21">
        <f t="shared" si="302"/>
        <v>10.262222842284661</v>
      </c>
      <c r="T1357" s="36">
        <f t="shared" si="292"/>
        <v>0.10250417283690183</v>
      </c>
      <c r="U1357" s="36">
        <f t="shared" si="293"/>
        <v>8.3480022150906663E-2</v>
      </c>
      <c r="V1357" s="36">
        <f t="shared" si="294"/>
        <v>1.9024150685995167E-2</v>
      </c>
      <c r="Y1357" s="34"/>
      <c r="Z1357" s="34"/>
    </row>
    <row r="1358" spans="1:26" x14ac:dyDescent="0.2">
      <c r="A1358" s="1">
        <v>1983.06</v>
      </c>
      <c r="B1358" s="58">
        <v>166.4</v>
      </c>
      <c r="C1358" s="4">
        <v>6.94</v>
      </c>
      <c r="D1358" s="11">
        <v>12.59</v>
      </c>
      <c r="E1358" s="11">
        <v>99.5</v>
      </c>
      <c r="F1358" s="4">
        <f t="shared" si="299"/>
        <v>1983.4583333332312</v>
      </c>
      <c r="G1358" s="21">
        <v>10.85</v>
      </c>
      <c r="H1358" s="4">
        <f t="shared" si="295"/>
        <v>527.94622713567855</v>
      </c>
      <c r="I1358" s="4">
        <f t="shared" si="296"/>
        <v>22.018911155778898</v>
      </c>
      <c r="J1358" s="30">
        <f t="shared" si="300"/>
        <v>138352.17981206492</v>
      </c>
      <c r="K1358" s="4">
        <f t="shared" si="297"/>
        <v>39.944969949748753</v>
      </c>
      <c r="L1358" s="30">
        <f t="shared" si="298"/>
        <v>10467.87225861717</v>
      </c>
      <c r="M1358" s="14">
        <f t="shared" si="289"/>
        <v>10.000117903130022</v>
      </c>
      <c r="N1358" s="6"/>
      <c r="O1358" s="7">
        <f t="shared" si="290"/>
        <v>12.767362769540011</v>
      </c>
      <c r="P1358" s="7"/>
      <c r="Q1358" s="43">
        <f t="shared" si="291"/>
        <v>7.6025103316231565E-2</v>
      </c>
      <c r="R1358" s="21">
        <f t="shared" si="301"/>
        <v>0.97761600247503</v>
      </c>
      <c r="S1358" s="21">
        <f t="shared" si="302"/>
        <v>10.028433840710944</v>
      </c>
      <c r="T1358" s="36">
        <f t="shared" si="292"/>
        <v>0.10171755700388485</v>
      </c>
      <c r="U1358" s="36">
        <f t="shared" si="293"/>
        <v>8.7019142722068565E-2</v>
      </c>
      <c r="V1358" s="36">
        <f t="shared" si="294"/>
        <v>1.4698414281816286E-2</v>
      </c>
      <c r="Y1358" s="34"/>
      <c r="Z1358" s="34"/>
    </row>
    <row r="1359" spans="1:26" x14ac:dyDescent="0.2">
      <c r="A1359" s="1">
        <v>1983.07</v>
      </c>
      <c r="B1359" s="58">
        <v>167</v>
      </c>
      <c r="C1359" s="4">
        <v>6.96</v>
      </c>
      <c r="D1359" s="11">
        <v>12.826700000000001</v>
      </c>
      <c r="E1359" s="11">
        <v>99.9</v>
      </c>
      <c r="F1359" s="4">
        <f t="shared" si="299"/>
        <v>1983.5416666665644</v>
      </c>
      <c r="G1359" s="21">
        <v>11.38</v>
      </c>
      <c r="H1359" s="4">
        <f t="shared" si="295"/>
        <v>527.72835835835849</v>
      </c>
      <c r="I1359" s="4">
        <f t="shared" si="296"/>
        <v>21.993948348348351</v>
      </c>
      <c r="J1359" s="30">
        <f t="shared" si="300"/>
        <v>138775.39198718738</v>
      </c>
      <c r="K1359" s="4">
        <f t="shared" si="297"/>
        <v>40.533013976976989</v>
      </c>
      <c r="L1359" s="30">
        <f t="shared" si="298"/>
        <v>10658.864194024291</v>
      </c>
      <c r="M1359" s="14">
        <f t="shared" si="289"/>
        <v>10.014475995571026</v>
      </c>
      <c r="N1359" s="6"/>
      <c r="O1359" s="7">
        <f t="shared" si="290"/>
        <v>12.786896040903438</v>
      </c>
      <c r="P1359" s="7"/>
      <c r="Q1359" s="43">
        <f t="shared" si="291"/>
        <v>7.0771773932720231E-2</v>
      </c>
      <c r="R1359" s="21">
        <f t="shared" si="301"/>
        <v>0.98213867029786017</v>
      </c>
      <c r="S1359" s="21">
        <f t="shared" si="302"/>
        <v>9.7647023177466874</v>
      </c>
      <c r="T1359" s="36">
        <f t="shared" si="292"/>
        <v>0.10144828299634234</v>
      </c>
      <c r="U1359" s="36">
        <f t="shared" si="293"/>
        <v>9.1678594661900981E-2</v>
      </c>
      <c r="V1359" s="36">
        <f t="shared" si="294"/>
        <v>9.7696883344413621E-3</v>
      </c>
      <c r="Y1359" s="34"/>
      <c r="Z1359" s="34"/>
    </row>
    <row r="1360" spans="1:26" x14ac:dyDescent="0.2">
      <c r="A1360" s="1">
        <v>1983.08</v>
      </c>
      <c r="B1360" s="58">
        <v>162.4</v>
      </c>
      <c r="C1360" s="4">
        <v>6.98</v>
      </c>
      <c r="D1360" s="11">
        <v>13.0633</v>
      </c>
      <c r="E1360" s="11">
        <v>100.2</v>
      </c>
      <c r="F1360" s="4">
        <f t="shared" si="299"/>
        <v>1983.6249999998977</v>
      </c>
      <c r="G1360" s="21">
        <v>11.85</v>
      </c>
      <c r="H1360" s="4">
        <f t="shared" si="295"/>
        <v>511.65562475049916</v>
      </c>
      <c r="I1360" s="4">
        <f t="shared" si="296"/>
        <v>21.991109980039926</v>
      </c>
      <c r="J1360" s="30">
        <f t="shared" si="300"/>
        <v>135030.6980871394</v>
      </c>
      <c r="K1360" s="4">
        <f t="shared" si="297"/>
        <v>41.157086963073866</v>
      </c>
      <c r="L1360" s="30">
        <f t="shared" si="298"/>
        <v>10861.739644838226</v>
      </c>
      <c r="M1360" s="14">
        <f t="shared" si="289"/>
        <v>9.7280569356652098</v>
      </c>
      <c r="N1360" s="6"/>
      <c r="O1360" s="7">
        <f t="shared" si="290"/>
        <v>12.42283748106904</v>
      </c>
      <c r="P1360" s="7"/>
      <c r="Q1360" s="43">
        <f t="shared" si="291"/>
        <v>6.7396852910745084E-2</v>
      </c>
      <c r="R1360" s="21">
        <f t="shared" si="301"/>
        <v>1.0216050338528322</v>
      </c>
      <c r="S1360" s="21">
        <f t="shared" si="302"/>
        <v>9.5615783018522542</v>
      </c>
      <c r="T1360" s="36">
        <f t="shared" si="292"/>
        <v>0.10609067393765947</v>
      </c>
      <c r="U1360" s="36">
        <f t="shared" si="293"/>
        <v>9.5268371975205435E-2</v>
      </c>
      <c r="V1360" s="36">
        <f t="shared" si="294"/>
        <v>1.082230196245404E-2</v>
      </c>
      <c r="Y1360" s="34"/>
      <c r="Z1360" s="34"/>
    </row>
    <row r="1361" spans="1:26" x14ac:dyDescent="0.2">
      <c r="A1361" s="1">
        <v>1983.09</v>
      </c>
      <c r="B1361" s="58">
        <v>167.2</v>
      </c>
      <c r="C1361" s="4">
        <v>7</v>
      </c>
      <c r="D1361" s="11">
        <v>13.3</v>
      </c>
      <c r="E1361" s="11">
        <v>100.7</v>
      </c>
      <c r="F1361" s="4">
        <f t="shared" si="299"/>
        <v>1983.7083333332309</v>
      </c>
      <c r="G1361" s="21">
        <v>11.65</v>
      </c>
      <c r="H1361" s="4">
        <f t="shared" si="295"/>
        <v>524.16286792452831</v>
      </c>
      <c r="I1361" s="4">
        <f t="shared" si="296"/>
        <v>21.944617676266141</v>
      </c>
      <c r="J1361" s="30">
        <f t="shared" si="300"/>
        <v>138814.09217156001</v>
      </c>
      <c r="K1361" s="4">
        <f t="shared" si="297"/>
        <v>41.694773584905668</v>
      </c>
      <c r="L1361" s="30">
        <f t="shared" si="298"/>
        <v>11042.030059101367</v>
      </c>
      <c r="M1361" s="14">
        <f t="shared" si="289"/>
        <v>9.9842024580287756</v>
      </c>
      <c r="N1361" s="6"/>
      <c r="O1361" s="7">
        <f t="shared" si="290"/>
        <v>12.749884493756902</v>
      </c>
      <c r="P1361" s="7"/>
      <c r="Q1361" s="43">
        <f t="shared" si="291"/>
        <v>6.7058904719817583E-2</v>
      </c>
      <c r="R1361" s="21">
        <f t="shared" si="301"/>
        <v>1.0161885537859756</v>
      </c>
      <c r="S1361" s="21">
        <f t="shared" si="302"/>
        <v>9.7196552510424805</v>
      </c>
      <c r="T1361" s="36">
        <f t="shared" si="292"/>
        <v>0.1042953585223243</v>
      </c>
      <c r="U1361" s="36">
        <f t="shared" si="293"/>
        <v>9.6410046903158131E-2</v>
      </c>
      <c r="V1361" s="36">
        <f t="shared" si="294"/>
        <v>7.8853116191661687E-3</v>
      </c>
      <c r="Y1361" s="34"/>
      <c r="Z1361" s="34"/>
    </row>
    <row r="1362" spans="1:26" x14ac:dyDescent="0.2">
      <c r="A1362" s="1">
        <v>1983.1</v>
      </c>
      <c r="B1362" s="58">
        <v>167.7</v>
      </c>
      <c r="C1362" s="4">
        <v>7.03</v>
      </c>
      <c r="D1362" s="11">
        <v>13.5433</v>
      </c>
      <c r="E1362" s="11">
        <v>101</v>
      </c>
      <c r="F1362" s="4">
        <f t="shared" si="299"/>
        <v>1983.7916666665642</v>
      </c>
      <c r="G1362" s="21">
        <v>11.54</v>
      </c>
      <c r="H1362" s="4">
        <f t="shared" si="295"/>
        <v>524.16876534653477</v>
      </c>
      <c r="I1362" s="4">
        <f t="shared" si="296"/>
        <v>21.973204653465352</v>
      </c>
      <c r="J1362" s="30">
        <f t="shared" si="300"/>
        <v>139300.58444121957</v>
      </c>
      <c r="K1362" s="4">
        <f t="shared" si="297"/>
        <v>42.331394393069317</v>
      </c>
      <c r="L1362" s="30">
        <f t="shared" si="298"/>
        <v>11249.7889401477</v>
      </c>
      <c r="M1362" s="14">
        <f t="shared" si="289"/>
        <v>10.003391799449625</v>
      </c>
      <c r="N1362" s="6"/>
      <c r="O1362" s="7">
        <f t="shared" si="290"/>
        <v>12.773539636170559</v>
      </c>
      <c r="P1362" s="7"/>
      <c r="Q1362" s="43">
        <f t="shared" si="291"/>
        <v>6.7334694140756365E-2</v>
      </c>
      <c r="R1362" s="21">
        <f t="shared" si="301"/>
        <v>1.0008333098386939</v>
      </c>
      <c r="S1362" s="21">
        <f t="shared" si="302"/>
        <v>9.8476647819258485</v>
      </c>
      <c r="T1362" s="36">
        <f t="shared" si="292"/>
        <v>0.10481683178116641</v>
      </c>
      <c r="U1362" s="36">
        <f t="shared" si="293"/>
        <v>9.5263796768798592E-2</v>
      </c>
      <c r="V1362" s="36">
        <f t="shared" si="294"/>
        <v>9.5530350123678165E-3</v>
      </c>
      <c r="Y1362" s="34"/>
      <c r="Z1362" s="34"/>
    </row>
    <row r="1363" spans="1:26" x14ac:dyDescent="0.2">
      <c r="A1363" s="1">
        <v>1983.11</v>
      </c>
      <c r="B1363" s="58">
        <v>165.2</v>
      </c>
      <c r="C1363" s="4">
        <v>7.06</v>
      </c>
      <c r="D1363" s="11">
        <v>13.7867</v>
      </c>
      <c r="E1363" s="11">
        <v>101.2</v>
      </c>
      <c r="F1363" s="4">
        <f t="shared" si="299"/>
        <v>1983.8749999998975</v>
      </c>
      <c r="G1363" s="21">
        <v>11.69</v>
      </c>
      <c r="H1363" s="4">
        <f t="shared" si="295"/>
        <v>515.33421739130438</v>
      </c>
      <c r="I1363" s="4">
        <f t="shared" si="296"/>
        <v>22.023363043478266</v>
      </c>
      <c r="J1363" s="30">
        <f t="shared" si="300"/>
        <v>137440.49252816968</v>
      </c>
      <c r="K1363" s="4">
        <f t="shared" si="297"/>
        <v>43.007011228260879</v>
      </c>
      <c r="L1363" s="30">
        <f t="shared" si="298"/>
        <v>11470.041394298531</v>
      </c>
      <c r="M1363" s="14">
        <f t="shared" si="289"/>
        <v>9.8535816493642816</v>
      </c>
      <c r="N1363" s="6"/>
      <c r="O1363" s="7">
        <f t="shared" si="290"/>
        <v>12.581491199513103</v>
      </c>
      <c r="P1363" s="7"/>
      <c r="Q1363" s="43">
        <f t="shared" si="291"/>
        <v>6.6858837415097919E-2</v>
      </c>
      <c r="R1363" s="21">
        <f t="shared" si="301"/>
        <v>1.0015899027226098</v>
      </c>
      <c r="S1363" s="21">
        <f t="shared" si="302"/>
        <v>9.8363929320707069</v>
      </c>
      <c r="T1363" s="36">
        <f t="shared" si="292"/>
        <v>0.10623588135321338</v>
      </c>
      <c r="U1363" s="36">
        <f t="shared" si="293"/>
        <v>9.2541965579322927E-2</v>
      </c>
      <c r="V1363" s="36">
        <f t="shared" si="294"/>
        <v>1.3693915773890453E-2</v>
      </c>
      <c r="Y1363" s="34"/>
      <c r="Z1363" s="34"/>
    </row>
    <row r="1364" spans="1:26" x14ac:dyDescent="0.2">
      <c r="A1364" s="1">
        <v>1983.12</v>
      </c>
      <c r="B1364" s="58">
        <v>164.4</v>
      </c>
      <c r="C1364" s="4">
        <v>7.09</v>
      </c>
      <c r="D1364" s="11">
        <v>14.03</v>
      </c>
      <c r="E1364" s="11">
        <v>101.3</v>
      </c>
      <c r="F1364" s="4">
        <f t="shared" si="299"/>
        <v>1983.9583333332307</v>
      </c>
      <c r="G1364" s="21">
        <v>11.83</v>
      </c>
      <c r="H1364" s="4">
        <f t="shared" si="295"/>
        <v>512.33239486673267</v>
      </c>
      <c r="I1364" s="4">
        <f t="shared" si="296"/>
        <v>22.095113622902275</v>
      </c>
      <c r="J1364" s="30">
        <f t="shared" si="300"/>
        <v>137130.9684316841</v>
      </c>
      <c r="K1364" s="4">
        <f t="shared" si="297"/>
        <v>43.722770681145128</v>
      </c>
      <c r="L1364" s="30">
        <f t="shared" si="298"/>
        <v>11702.843595477663</v>
      </c>
      <c r="M1364" s="14">
        <f t="shared" si="289"/>
        <v>9.8150109036086715</v>
      </c>
      <c r="N1364" s="6"/>
      <c r="O1364" s="7">
        <f t="shared" si="290"/>
        <v>12.531076317323551</v>
      </c>
      <c r="P1364" s="7"/>
      <c r="Q1364" s="43">
        <f t="shared" si="291"/>
        <v>6.5259644091050853E-2</v>
      </c>
      <c r="R1364" s="21">
        <f t="shared" si="301"/>
        <v>1.0192347993297712</v>
      </c>
      <c r="S1364" s="21">
        <f t="shared" si="302"/>
        <v>9.8423062409217721</v>
      </c>
      <c r="T1364" s="36">
        <f t="shared" si="292"/>
        <v>0.10746347078169727</v>
      </c>
      <c r="U1364" s="36">
        <f t="shared" si="293"/>
        <v>9.258525518549332E-2</v>
      </c>
      <c r="V1364" s="36">
        <f t="shared" si="294"/>
        <v>1.4878215596203948E-2</v>
      </c>
      <c r="Y1364" s="34"/>
      <c r="Z1364" s="34"/>
    </row>
    <row r="1365" spans="1:26" x14ac:dyDescent="0.2">
      <c r="A1365" s="1">
        <v>1984.01</v>
      </c>
      <c r="B1365" s="58">
        <v>166.4</v>
      </c>
      <c r="C1365" s="4">
        <v>7.12</v>
      </c>
      <c r="D1365" s="11">
        <v>14.44</v>
      </c>
      <c r="E1365" s="11">
        <v>101.9</v>
      </c>
      <c r="F1365" s="4">
        <f t="shared" si="299"/>
        <v>1984.041666666564</v>
      </c>
      <c r="G1365" s="21">
        <v>11.67</v>
      </c>
      <c r="H1365" s="4">
        <f t="shared" si="295"/>
        <v>515.51177232580972</v>
      </c>
      <c r="I1365" s="4">
        <f t="shared" si="296"/>
        <v>22.05795564278705</v>
      </c>
      <c r="J1365" s="30">
        <f t="shared" si="300"/>
        <v>138473.96408276976</v>
      </c>
      <c r="K1365" s="4">
        <f t="shared" si="297"/>
        <v>44.735516781158012</v>
      </c>
      <c r="L1365" s="30">
        <f t="shared" si="298"/>
        <v>12016.610825451897</v>
      </c>
      <c r="M1365" s="14">
        <f t="shared" si="289"/>
        <v>9.8949318092025358</v>
      </c>
      <c r="N1365" s="6"/>
      <c r="O1365" s="7">
        <f t="shared" si="290"/>
        <v>12.630750087850323</v>
      </c>
      <c r="P1365" s="7"/>
      <c r="Q1365" s="43">
        <f t="shared" si="291"/>
        <v>6.5743067613577094E-2</v>
      </c>
      <c r="R1365" s="21">
        <f t="shared" si="301"/>
        <v>0.99983040453438909</v>
      </c>
      <c r="S1365" s="21">
        <f t="shared" si="302"/>
        <v>9.9725535816990778</v>
      </c>
      <c r="T1365" s="36">
        <f t="shared" si="292"/>
        <v>0.10798763126838695</v>
      </c>
      <c r="U1365" s="36">
        <f t="shared" si="293"/>
        <v>9.1538083977128926E-2</v>
      </c>
      <c r="V1365" s="36">
        <f t="shared" si="294"/>
        <v>1.6449547291258027E-2</v>
      </c>
      <c r="Y1365" s="34"/>
      <c r="Z1365" s="34"/>
    </row>
    <row r="1366" spans="1:26" x14ac:dyDescent="0.2">
      <c r="A1366" s="1">
        <v>1984.02</v>
      </c>
      <c r="B1366" s="58">
        <v>157.30000000000001</v>
      </c>
      <c r="C1366" s="4">
        <v>7.15</v>
      </c>
      <c r="D1366" s="11">
        <v>14.85</v>
      </c>
      <c r="E1366" s="11">
        <v>102.4</v>
      </c>
      <c r="F1366" s="4">
        <f t="shared" si="299"/>
        <v>1984.1249999998972</v>
      </c>
      <c r="G1366" s="21">
        <v>11.84</v>
      </c>
      <c r="H1366" s="4">
        <f t="shared" si="295"/>
        <v>484.94023144531269</v>
      </c>
      <c r="I1366" s="4">
        <f t="shared" si="296"/>
        <v>22.042737792968754</v>
      </c>
      <c r="J1366" s="30">
        <f t="shared" si="300"/>
        <v>130755.41998608848</v>
      </c>
      <c r="K1366" s="4">
        <f t="shared" si="297"/>
        <v>45.781070800781251</v>
      </c>
      <c r="L1366" s="30">
        <f t="shared" si="298"/>
        <v>12344.043145539817</v>
      </c>
      <c r="M1366" s="14">
        <f t="shared" si="289"/>
        <v>9.3245296457279849</v>
      </c>
      <c r="N1366" s="6"/>
      <c r="O1366" s="7">
        <f t="shared" si="290"/>
        <v>11.90239933584717</v>
      </c>
      <c r="P1366" s="7"/>
      <c r="Q1366" s="43">
        <f t="shared" si="291"/>
        <v>6.937144418105555E-2</v>
      </c>
      <c r="R1366" s="21">
        <f t="shared" si="301"/>
        <v>0.98245992906107671</v>
      </c>
      <c r="S1366" s="21">
        <f t="shared" si="302"/>
        <v>9.9221764308455569</v>
      </c>
      <c r="T1366" s="36">
        <f t="shared" si="292"/>
        <v>0.11389671711025406</v>
      </c>
      <c r="U1366" s="36">
        <f t="shared" si="293"/>
        <v>9.0440414631478117E-2</v>
      </c>
      <c r="V1366" s="36">
        <f t="shared" si="294"/>
        <v>2.3456302478775948E-2</v>
      </c>
      <c r="Y1366" s="34"/>
      <c r="Z1366" s="34"/>
    </row>
    <row r="1367" spans="1:26" x14ac:dyDescent="0.2">
      <c r="A1367" s="1">
        <v>1984.03</v>
      </c>
      <c r="B1367" s="58">
        <v>157.4</v>
      </c>
      <c r="C1367" s="4">
        <v>7.18</v>
      </c>
      <c r="D1367" s="11">
        <v>15.26</v>
      </c>
      <c r="E1367" s="11">
        <v>102.6</v>
      </c>
      <c r="F1367" s="4">
        <f t="shared" si="299"/>
        <v>1984.2083333332305</v>
      </c>
      <c r="G1367" s="21">
        <v>12.32</v>
      </c>
      <c r="H1367" s="4">
        <f t="shared" si="295"/>
        <v>484.30261793372335</v>
      </c>
      <c r="I1367" s="4">
        <f t="shared" si="296"/>
        <v>22.092076218323591</v>
      </c>
      <c r="J1367" s="30">
        <f t="shared" si="300"/>
        <v>131079.89324277279</v>
      </c>
      <c r="K1367" s="4">
        <f t="shared" si="297"/>
        <v>46.953354191033149</v>
      </c>
      <c r="L1367" s="30">
        <f t="shared" si="298"/>
        <v>12708.253944629685</v>
      </c>
      <c r="M1367" s="14">
        <f t="shared" si="289"/>
        <v>9.3267470665082453</v>
      </c>
      <c r="N1367" s="6"/>
      <c r="O1367" s="7">
        <f t="shared" si="290"/>
        <v>11.904570260565992</v>
      </c>
      <c r="P1367" s="7"/>
      <c r="Q1367" s="43">
        <f t="shared" si="291"/>
        <v>6.3392502935455938E-2</v>
      </c>
      <c r="R1367" s="21">
        <f t="shared" si="301"/>
        <v>0.99278279732954544</v>
      </c>
      <c r="S1367" s="21">
        <f t="shared" si="302"/>
        <v>9.7291385286911645</v>
      </c>
      <c r="T1367" s="36">
        <f t="shared" si="292"/>
        <v>0.11164739045242489</v>
      </c>
      <c r="U1367" s="36">
        <f t="shared" si="293"/>
        <v>8.8636951239702277E-2</v>
      </c>
      <c r="V1367" s="36">
        <f t="shared" si="294"/>
        <v>2.3010439212722611E-2</v>
      </c>
      <c r="Y1367" s="34"/>
      <c r="Z1367" s="34"/>
    </row>
    <row r="1368" spans="1:26" x14ac:dyDescent="0.2">
      <c r="A1368" s="1">
        <v>1984.04</v>
      </c>
      <c r="B1368" s="58">
        <v>157.6</v>
      </c>
      <c r="C1368" s="4">
        <v>7.2233299999999998</v>
      </c>
      <c r="D1368" s="11">
        <v>15.5733</v>
      </c>
      <c r="E1368" s="11">
        <v>103.1</v>
      </c>
      <c r="F1368" s="4">
        <f t="shared" si="299"/>
        <v>1984.2916666665637</v>
      </c>
      <c r="G1368" s="21">
        <v>12.63</v>
      </c>
      <c r="H1368" s="4">
        <f t="shared" si="295"/>
        <v>482.56630843840941</v>
      </c>
      <c r="I1368" s="4">
        <f t="shared" si="296"/>
        <v>22.11761226353056</v>
      </c>
      <c r="J1368" s="30">
        <f t="shared" si="300"/>
        <v>131108.806138808</v>
      </c>
      <c r="K1368" s="4">
        <f t="shared" si="297"/>
        <v>47.684961238603314</v>
      </c>
      <c r="L1368" s="30">
        <f t="shared" si="298"/>
        <v>12955.563265491743</v>
      </c>
      <c r="M1368" s="14">
        <f t="shared" si="289"/>
        <v>9.3056434045948233</v>
      </c>
      <c r="N1368" s="6"/>
      <c r="O1368" s="7">
        <f t="shared" si="290"/>
        <v>11.876543098868662</v>
      </c>
      <c r="P1368" s="7"/>
      <c r="Q1368" s="43">
        <f t="shared" si="291"/>
        <v>6.0609713794741463E-2</v>
      </c>
      <c r="R1368" s="21">
        <f t="shared" si="301"/>
        <v>0.96785950923679398</v>
      </c>
      <c r="S1368" s="21">
        <f t="shared" si="302"/>
        <v>9.6120788744789625</v>
      </c>
      <c r="T1368" s="36">
        <f t="shared" si="292"/>
        <v>0.10769621123993267</v>
      </c>
      <c r="U1368" s="36">
        <f t="shared" si="293"/>
        <v>8.6536652588257379E-2</v>
      </c>
      <c r="V1368" s="36">
        <f t="shared" si="294"/>
        <v>2.1159558651675292E-2</v>
      </c>
      <c r="Y1368" s="34"/>
      <c r="Z1368" s="34"/>
    </row>
    <row r="1369" spans="1:26" x14ac:dyDescent="0.2">
      <c r="A1369" s="1">
        <v>1984.05</v>
      </c>
      <c r="B1369" s="58">
        <v>156.6</v>
      </c>
      <c r="C1369" s="4">
        <v>7.2666700000000004</v>
      </c>
      <c r="D1369" s="11">
        <v>15.886699999999999</v>
      </c>
      <c r="E1369" s="11">
        <v>103.4</v>
      </c>
      <c r="F1369" s="4">
        <f t="shared" si="299"/>
        <v>1984.374999999897</v>
      </c>
      <c r="G1369" s="21">
        <v>13.41</v>
      </c>
      <c r="H1369" s="4">
        <f t="shared" si="295"/>
        <v>478.1131276595745</v>
      </c>
      <c r="I1369" s="4">
        <f t="shared" si="296"/>
        <v>22.185761950000007</v>
      </c>
      <c r="J1369" s="30">
        <f t="shared" si="300"/>
        <v>130401.2236175038</v>
      </c>
      <c r="K1369" s="4">
        <f t="shared" si="297"/>
        <v>48.503447159574478</v>
      </c>
      <c r="L1369" s="30">
        <f t="shared" si="298"/>
        <v>13228.896036042133</v>
      </c>
      <c r="M1369" s="14">
        <f t="shared" si="289"/>
        <v>9.2318318168960474</v>
      </c>
      <c r="N1369" s="6"/>
      <c r="O1369" s="7">
        <f t="shared" si="290"/>
        <v>11.781082542587836</v>
      </c>
      <c r="P1369" s="7"/>
      <c r="Q1369" s="43">
        <f t="shared" si="291"/>
        <v>5.2642089353780161E-2</v>
      </c>
      <c r="R1369" s="21">
        <f t="shared" si="301"/>
        <v>1.0030178161231755</v>
      </c>
      <c r="S1369" s="21">
        <f t="shared" si="302"/>
        <v>9.2761502344358977</v>
      </c>
      <c r="T1369" s="36">
        <f t="shared" si="292"/>
        <v>0.10938875012197502</v>
      </c>
      <c r="U1369" s="36">
        <f t="shared" si="293"/>
        <v>8.9343093395080064E-2</v>
      </c>
      <c r="V1369" s="36">
        <f t="shared" si="294"/>
        <v>2.0045656726894956E-2</v>
      </c>
      <c r="Y1369" s="34"/>
      <c r="Z1369" s="34"/>
    </row>
    <row r="1370" spans="1:26" x14ac:dyDescent="0.2">
      <c r="A1370" s="1">
        <v>1984.06</v>
      </c>
      <c r="B1370" s="58">
        <v>153.1</v>
      </c>
      <c r="C1370" s="4">
        <v>7.31</v>
      </c>
      <c r="D1370" s="11">
        <v>16.2</v>
      </c>
      <c r="E1370" s="11">
        <v>103.7</v>
      </c>
      <c r="F1370" s="4">
        <f t="shared" si="299"/>
        <v>1984.4583333332303</v>
      </c>
      <c r="G1370" s="21">
        <v>13.56</v>
      </c>
      <c r="H1370" s="4">
        <f t="shared" si="295"/>
        <v>466.075081002893</v>
      </c>
      <c r="I1370" s="4">
        <f t="shared" si="296"/>
        <v>22.253486885245902</v>
      </c>
      <c r="J1370" s="30">
        <f t="shared" si="300"/>
        <v>127623.73761289015</v>
      </c>
      <c r="K1370" s="4">
        <f t="shared" si="297"/>
        <v>49.31689296046288</v>
      </c>
      <c r="L1370" s="30">
        <f t="shared" si="298"/>
        <v>13504.275305870808</v>
      </c>
      <c r="M1370" s="14">
        <f t="shared" si="289"/>
        <v>9.0101855122910077</v>
      </c>
      <c r="N1370" s="6"/>
      <c r="O1370" s="7">
        <f t="shared" si="290"/>
        <v>11.497716640781478</v>
      </c>
      <c r="P1370" s="7"/>
      <c r="Q1370" s="43">
        <f t="shared" si="291"/>
        <v>5.3235361198267869E-2</v>
      </c>
      <c r="R1370" s="21">
        <f t="shared" si="301"/>
        <v>1.0222612021863886</v>
      </c>
      <c r="S1370" s="21">
        <f t="shared" si="302"/>
        <v>9.2772274295856363</v>
      </c>
      <c r="T1370" s="36">
        <f t="shared" si="292"/>
        <v>0.11262994558557904</v>
      </c>
      <c r="U1370" s="36">
        <f t="shared" si="293"/>
        <v>9.0225719524183345E-2</v>
      </c>
      <c r="V1370" s="36">
        <f t="shared" si="294"/>
        <v>2.2404226061395693E-2</v>
      </c>
      <c r="Y1370" s="34"/>
      <c r="Z1370" s="34"/>
    </row>
    <row r="1371" spans="1:26" x14ac:dyDescent="0.2">
      <c r="A1371" s="1">
        <v>1984.07</v>
      </c>
      <c r="B1371" s="58">
        <v>151.1</v>
      </c>
      <c r="C1371" s="4">
        <v>7.3333300000000001</v>
      </c>
      <c r="D1371" s="11">
        <v>16.32</v>
      </c>
      <c r="E1371" s="11">
        <v>104.1</v>
      </c>
      <c r="F1371" s="4">
        <f t="shared" si="299"/>
        <v>1984.5416666665635</v>
      </c>
      <c r="G1371" s="21">
        <v>13.36</v>
      </c>
      <c r="H1371" s="4">
        <f t="shared" si="295"/>
        <v>458.21909606147949</v>
      </c>
      <c r="I1371" s="4">
        <f t="shared" si="296"/>
        <v>22.238728284053803</v>
      </c>
      <c r="J1371" s="30">
        <f t="shared" si="300"/>
        <v>125980.02313397414</v>
      </c>
      <c r="K1371" s="4">
        <f t="shared" si="297"/>
        <v>49.491301440922207</v>
      </c>
      <c r="L1371" s="30">
        <f t="shared" si="298"/>
        <v>13606.843001631094</v>
      </c>
      <c r="M1371" s="14">
        <f t="shared" si="289"/>
        <v>8.8683022140433039</v>
      </c>
      <c r="N1371" s="6"/>
      <c r="O1371" s="7">
        <f t="shared" si="290"/>
        <v>11.31624186364972</v>
      </c>
      <c r="P1371" s="7"/>
      <c r="Q1371" s="43">
        <f t="shared" si="291"/>
        <v>5.6549760285445394E-2</v>
      </c>
      <c r="R1371" s="21">
        <f t="shared" si="301"/>
        <v>1.0471009378195517</v>
      </c>
      <c r="S1371" s="21">
        <f t="shared" si="302"/>
        <v>9.4473087442212975</v>
      </c>
      <c r="T1371" s="36">
        <f t="shared" si="292"/>
        <v>0.11319388534234887</v>
      </c>
      <c r="U1371" s="36">
        <f t="shared" si="293"/>
        <v>8.706129020049036E-2</v>
      </c>
      <c r="V1371" s="36">
        <f t="shared" si="294"/>
        <v>2.6132595141858506E-2</v>
      </c>
      <c r="Y1371" s="34"/>
      <c r="Z1371" s="34"/>
    </row>
    <row r="1372" spans="1:26" x14ac:dyDescent="0.2">
      <c r="A1372" s="1">
        <v>1984.08</v>
      </c>
      <c r="B1372" s="58">
        <v>164.4</v>
      </c>
      <c r="C1372" s="4">
        <v>7.3566700000000003</v>
      </c>
      <c r="D1372" s="11">
        <v>16.440000000000001</v>
      </c>
      <c r="E1372" s="11">
        <v>104.5</v>
      </c>
      <c r="F1372" s="4">
        <f t="shared" si="299"/>
        <v>1984.6249999998968</v>
      </c>
      <c r="G1372" s="21">
        <v>12.72</v>
      </c>
      <c r="H1372" s="4">
        <f t="shared" si="295"/>
        <v>496.6437473684212</v>
      </c>
      <c r="I1372" s="4">
        <f t="shared" si="296"/>
        <v>22.224112876842113</v>
      </c>
      <c r="J1372" s="30">
        <f t="shared" si="300"/>
        <v>137053.44781670641</v>
      </c>
      <c r="K1372" s="4">
        <f t="shared" si="297"/>
        <v>49.664374736842127</v>
      </c>
      <c r="L1372" s="30">
        <f t="shared" si="298"/>
        <v>13705.344781670641</v>
      </c>
      <c r="M1372" s="14">
        <f t="shared" si="289"/>
        <v>9.6230632573731718</v>
      </c>
      <c r="N1372" s="6"/>
      <c r="O1372" s="7">
        <f t="shared" si="290"/>
        <v>12.274711609555567</v>
      </c>
      <c r="P1372" s="7"/>
      <c r="Q1372" s="43">
        <f t="shared" si="291"/>
        <v>5.3218487566763367E-2</v>
      </c>
      <c r="R1372" s="21">
        <f t="shared" si="301"/>
        <v>1.0219291431360158</v>
      </c>
      <c r="S1372" s="21">
        <f t="shared" si="302"/>
        <v>9.854420636965278</v>
      </c>
      <c r="T1372" s="36">
        <f t="shared" si="292"/>
        <v>0.10676469503956709</v>
      </c>
      <c r="U1372" s="36">
        <f t="shared" si="293"/>
        <v>8.3159425168814138E-2</v>
      </c>
      <c r="V1372" s="36">
        <f t="shared" si="294"/>
        <v>2.3605269870752954E-2</v>
      </c>
      <c r="Y1372" s="34"/>
      <c r="Z1372" s="34"/>
    </row>
    <row r="1373" spans="1:26" x14ac:dyDescent="0.2">
      <c r="A1373" s="1">
        <v>1984.09</v>
      </c>
      <c r="B1373" s="58">
        <v>166.1</v>
      </c>
      <c r="C1373" s="4">
        <v>7.38</v>
      </c>
      <c r="D1373" s="11">
        <v>16.559999999999999</v>
      </c>
      <c r="E1373" s="11">
        <v>105</v>
      </c>
      <c r="F1373" s="4">
        <f t="shared" si="299"/>
        <v>1984.70833333323</v>
      </c>
      <c r="G1373" s="21">
        <v>12.52</v>
      </c>
      <c r="H1373" s="4">
        <f t="shared" si="295"/>
        <v>499.38993238095247</v>
      </c>
      <c r="I1373" s="4">
        <f t="shared" si="296"/>
        <v>22.188426857142865</v>
      </c>
      <c r="J1373" s="30">
        <f t="shared" si="300"/>
        <v>138321.54155159602</v>
      </c>
      <c r="K1373" s="4">
        <f t="shared" si="297"/>
        <v>49.788665142857148</v>
      </c>
      <c r="L1373" s="30">
        <f t="shared" si="298"/>
        <v>13790.516123386091</v>
      </c>
      <c r="M1373" s="14">
        <f t="shared" si="289"/>
        <v>9.6873413136280853</v>
      </c>
      <c r="N1373" s="6"/>
      <c r="O1373" s="7">
        <f t="shared" si="290"/>
        <v>12.351552352066459</v>
      </c>
      <c r="P1373" s="7"/>
      <c r="Q1373" s="43">
        <f t="shared" si="291"/>
        <v>5.3758978119069392E-2</v>
      </c>
      <c r="R1373" s="21">
        <f t="shared" si="301"/>
        <v>1.0311198603417759</v>
      </c>
      <c r="S1373" s="21">
        <f t="shared" si="302"/>
        <v>10.022564782218485</v>
      </c>
      <c r="T1373" s="36">
        <f t="shared" si="292"/>
        <v>0.10635017945323866</v>
      </c>
      <c r="U1373" s="36">
        <f t="shared" si="293"/>
        <v>8.0023306472536415E-2</v>
      </c>
      <c r="V1373" s="36">
        <f t="shared" si="294"/>
        <v>2.6326872980702243E-2</v>
      </c>
      <c r="Y1373" s="34"/>
      <c r="Z1373" s="34"/>
    </row>
    <row r="1374" spans="1:26" x14ac:dyDescent="0.2">
      <c r="A1374" s="1">
        <v>1984.1</v>
      </c>
      <c r="B1374" s="58">
        <v>164.8</v>
      </c>
      <c r="C1374" s="4">
        <v>7.43</v>
      </c>
      <c r="D1374" s="11">
        <v>16.5867</v>
      </c>
      <c r="E1374" s="11">
        <v>105.3</v>
      </c>
      <c r="F1374" s="4">
        <f t="shared" si="299"/>
        <v>1984.7916666665633</v>
      </c>
      <c r="G1374" s="21">
        <v>12.16</v>
      </c>
      <c r="H1374" s="4">
        <f t="shared" si="295"/>
        <v>494.06977397910748</v>
      </c>
      <c r="I1374" s="4">
        <f t="shared" si="296"/>
        <v>22.275111775878447</v>
      </c>
      <c r="J1374" s="30">
        <f t="shared" si="300"/>
        <v>137362.1071888833</v>
      </c>
      <c r="K1374" s="4">
        <f t="shared" si="297"/>
        <v>49.726863592592608</v>
      </c>
      <c r="L1374" s="30">
        <f t="shared" si="298"/>
        <v>13825.146015229675</v>
      </c>
      <c r="M1374" s="14">
        <f t="shared" si="289"/>
        <v>9.5950707030485063</v>
      </c>
      <c r="N1374" s="6"/>
      <c r="O1374" s="7">
        <f t="shared" si="290"/>
        <v>12.229383028121248</v>
      </c>
      <c r="P1374" s="7"/>
      <c r="Q1374" s="43">
        <f t="shared" si="291"/>
        <v>5.7601078518467561E-2</v>
      </c>
      <c r="R1374" s="21">
        <f t="shared" si="301"/>
        <v>1.0448487934823085</v>
      </c>
      <c r="S1374" s="21">
        <f t="shared" si="302"/>
        <v>10.305022676574456</v>
      </c>
      <c r="T1374" s="36">
        <f t="shared" si="292"/>
        <v>0.10655576733906291</v>
      </c>
      <c r="U1374" s="36">
        <f t="shared" si="293"/>
        <v>7.5531662853186132E-2</v>
      </c>
      <c r="V1374" s="36">
        <f t="shared" si="294"/>
        <v>3.102410448587678E-2</v>
      </c>
      <c r="Y1374" s="34"/>
      <c r="Z1374" s="34"/>
    </row>
    <row r="1375" spans="1:26" x14ac:dyDescent="0.2">
      <c r="A1375" s="1">
        <v>1984.11</v>
      </c>
      <c r="B1375" s="58">
        <v>166.3</v>
      </c>
      <c r="C1375" s="4">
        <v>7.48</v>
      </c>
      <c r="D1375" s="11">
        <v>16.613299999999999</v>
      </c>
      <c r="E1375" s="11">
        <v>105.3</v>
      </c>
      <c r="F1375" s="4">
        <f t="shared" si="299"/>
        <v>1984.8749999998965</v>
      </c>
      <c r="G1375" s="21">
        <v>11.57</v>
      </c>
      <c r="H1375" s="4">
        <f t="shared" si="295"/>
        <v>498.56676828110176</v>
      </c>
      <c r="I1375" s="4">
        <f t="shared" si="296"/>
        <v>22.425011585944926</v>
      </c>
      <c r="J1375" s="30">
        <f t="shared" si="300"/>
        <v>139131.92236443583</v>
      </c>
      <c r="K1375" s="4">
        <f t="shared" si="297"/>
        <v>49.806610291547969</v>
      </c>
      <c r="L1375" s="30">
        <f t="shared" si="298"/>
        <v>13899.220479958398</v>
      </c>
      <c r="M1375" s="14">
        <f t="shared" si="289"/>
        <v>9.6919732217830887</v>
      </c>
      <c r="N1375" s="6"/>
      <c r="O1375" s="7">
        <f t="shared" si="290"/>
        <v>12.34867935888003</v>
      </c>
      <c r="P1375" s="7"/>
      <c r="Q1375" s="43">
        <f t="shared" si="291"/>
        <v>6.1621192533612007E-2</v>
      </c>
      <c r="R1375" s="21">
        <f t="shared" si="301"/>
        <v>1.0137721149498926</v>
      </c>
      <c r="S1375" s="21">
        <f t="shared" si="302"/>
        <v>10.767190510426651</v>
      </c>
      <c r="T1375" s="36">
        <f t="shared" si="292"/>
        <v>0.1045845846160276</v>
      </c>
      <c r="U1375" s="36">
        <f t="shared" si="293"/>
        <v>6.9755454413112705E-2</v>
      </c>
      <c r="V1375" s="36">
        <f t="shared" si="294"/>
        <v>3.4829130202914893E-2</v>
      </c>
      <c r="Y1375" s="34"/>
      <c r="Z1375" s="34"/>
    </row>
    <row r="1376" spans="1:26" x14ac:dyDescent="0.2">
      <c r="A1376" s="1">
        <v>1984.12</v>
      </c>
      <c r="B1376" s="58">
        <v>164.5</v>
      </c>
      <c r="C1376" s="4">
        <v>7.53</v>
      </c>
      <c r="D1376" s="11">
        <v>16.64</v>
      </c>
      <c r="E1376" s="11">
        <v>105.3</v>
      </c>
      <c r="F1376" s="4">
        <f t="shared" si="299"/>
        <v>1984.9583333332298</v>
      </c>
      <c r="G1376" s="21">
        <v>11.5</v>
      </c>
      <c r="H1376" s="4">
        <f t="shared" si="295"/>
        <v>493.17037511870859</v>
      </c>
      <c r="I1376" s="4">
        <f t="shared" si="296"/>
        <v>22.574911396011402</v>
      </c>
      <c r="J1376" s="30">
        <f t="shared" si="300"/>
        <v>138150.97119803593</v>
      </c>
      <c r="K1376" s="4">
        <f t="shared" si="297"/>
        <v>49.886656790123475</v>
      </c>
      <c r="L1376" s="30">
        <f t="shared" si="298"/>
        <v>13974.663591096158</v>
      </c>
      <c r="M1376" s="14">
        <f t="shared" si="289"/>
        <v>9.5950548011334593</v>
      </c>
      <c r="N1376" s="6"/>
      <c r="O1376" s="7">
        <f t="shared" si="290"/>
        <v>12.222162489146157</v>
      </c>
      <c r="P1376" s="7"/>
      <c r="Q1376" s="43">
        <f t="shared" si="291"/>
        <v>6.2532640792683294E-2</v>
      </c>
      <c r="R1376" s="21">
        <f t="shared" si="301"/>
        <v>1.0166985780559679</v>
      </c>
      <c r="S1376" s="21">
        <f t="shared" si="302"/>
        <v>10.915477495823641</v>
      </c>
      <c r="T1376" s="36">
        <f t="shared" si="292"/>
        <v>0.10422883776671998</v>
      </c>
      <c r="U1376" s="36">
        <f t="shared" si="293"/>
        <v>7.0091834449807822E-2</v>
      </c>
      <c r="V1376" s="36">
        <f t="shared" si="294"/>
        <v>3.4137003316912162E-2</v>
      </c>
      <c r="Y1376" s="34"/>
      <c r="Z1376" s="34"/>
    </row>
    <row r="1377" spans="1:26" x14ac:dyDescent="0.2">
      <c r="A1377" s="1">
        <v>1985.01</v>
      </c>
      <c r="B1377" s="58">
        <v>171.6</v>
      </c>
      <c r="C1377" s="4">
        <v>7.5733300000000003</v>
      </c>
      <c r="D1377" s="11">
        <v>16.556699999999999</v>
      </c>
      <c r="E1377" s="11">
        <v>105.5</v>
      </c>
      <c r="F1377" s="4">
        <f t="shared" si="299"/>
        <v>1985.0416666665631</v>
      </c>
      <c r="G1377" s="21">
        <v>11.38</v>
      </c>
      <c r="H1377" s="4">
        <f t="shared" si="295"/>
        <v>513.48087582938399</v>
      </c>
      <c r="I1377" s="4">
        <f t="shared" si="296"/>
        <v>22.661772268909957</v>
      </c>
      <c r="J1377" s="30">
        <f t="shared" si="300"/>
        <v>144369.53387081384</v>
      </c>
      <c r="K1377" s="4">
        <f t="shared" si="297"/>
        <v>49.542825272985795</v>
      </c>
      <c r="L1377" s="30">
        <f t="shared" si="298"/>
        <v>13929.388469923681</v>
      </c>
      <c r="M1377" s="14">
        <f t="shared" si="289"/>
        <v>9.9970011777304535</v>
      </c>
      <c r="N1377" s="6"/>
      <c r="O1377" s="7">
        <f t="shared" si="290"/>
        <v>12.729627871083476</v>
      </c>
      <c r="P1377" s="7"/>
      <c r="Q1377" s="43">
        <f t="shared" si="291"/>
        <v>5.9333156928087424E-2</v>
      </c>
      <c r="R1377" s="21">
        <f t="shared" si="301"/>
        <v>1.0018156011347725</v>
      </c>
      <c r="S1377" s="21">
        <f t="shared" si="302"/>
        <v>11.076712059329404</v>
      </c>
      <c r="T1377" s="36">
        <f t="shared" si="292"/>
        <v>0.10160266350762104</v>
      </c>
      <c r="U1377" s="36">
        <f t="shared" si="293"/>
        <v>6.9009182167030003E-2</v>
      </c>
      <c r="V1377" s="36">
        <f t="shared" si="294"/>
        <v>3.2593481340591035E-2</v>
      </c>
      <c r="Y1377" s="34"/>
      <c r="Z1377" s="34"/>
    </row>
    <row r="1378" spans="1:26" x14ac:dyDescent="0.2">
      <c r="A1378" s="1">
        <v>1985.02</v>
      </c>
      <c r="B1378" s="58">
        <v>180.9</v>
      </c>
      <c r="C1378" s="4">
        <v>7.6166700000000001</v>
      </c>
      <c r="D1378" s="11">
        <v>16.473299999999998</v>
      </c>
      <c r="E1378" s="11">
        <v>106</v>
      </c>
      <c r="F1378" s="4">
        <f t="shared" si="299"/>
        <v>1985.1249999998963</v>
      </c>
      <c r="G1378" s="21">
        <v>11.51</v>
      </c>
      <c r="H1378" s="4">
        <f t="shared" si="295"/>
        <v>538.75603867924542</v>
      </c>
      <c r="I1378" s="4">
        <f t="shared" si="296"/>
        <v>22.683952222924535</v>
      </c>
      <c r="J1378" s="30">
        <f t="shared" si="300"/>
        <v>152007.34402334649</v>
      </c>
      <c r="K1378" s="4">
        <f t="shared" si="297"/>
        <v>49.06075097830189</v>
      </c>
      <c r="L1378" s="30">
        <f t="shared" si="298"/>
        <v>13842.247541734623</v>
      </c>
      <c r="M1378" s="14">
        <f t="shared" si="289"/>
        <v>10.494935172607079</v>
      </c>
      <c r="N1378" s="6"/>
      <c r="O1378" s="7">
        <f t="shared" si="290"/>
        <v>13.357385583224795</v>
      </c>
      <c r="P1378" s="7"/>
      <c r="Q1378" s="43">
        <f t="shared" si="291"/>
        <v>5.2973907673109E-2</v>
      </c>
      <c r="R1378" s="21">
        <f t="shared" si="301"/>
        <v>0.98923679386188013</v>
      </c>
      <c r="S1378" s="21">
        <f t="shared" si="302"/>
        <v>11.044479445831259</v>
      </c>
      <c r="T1378" s="36">
        <f t="shared" si="292"/>
        <v>9.9615297703139039E-2</v>
      </c>
      <c r="U1378" s="36">
        <f t="shared" si="293"/>
        <v>7.1866578552323146E-2</v>
      </c>
      <c r="V1378" s="36">
        <f t="shared" si="294"/>
        <v>2.7748719150815893E-2</v>
      </c>
      <c r="Y1378" s="34"/>
      <c r="Z1378" s="34"/>
    </row>
    <row r="1379" spans="1:26" x14ac:dyDescent="0.2">
      <c r="A1379" s="1">
        <v>1985.03</v>
      </c>
      <c r="B1379" s="58">
        <v>179.4</v>
      </c>
      <c r="C1379" s="4">
        <v>7.66</v>
      </c>
      <c r="D1379" s="11">
        <v>16.39</v>
      </c>
      <c r="E1379" s="11">
        <v>106.4</v>
      </c>
      <c r="F1379" s="4">
        <f t="shared" si="299"/>
        <v>1985.2083333332296</v>
      </c>
      <c r="G1379" s="21">
        <v>11.86</v>
      </c>
      <c r="H1379" s="4">
        <f t="shared" si="295"/>
        <v>532.28013721804518</v>
      </c>
      <c r="I1379" s="4">
        <f t="shared" si="296"/>
        <v>22.727234398496243</v>
      </c>
      <c r="J1379" s="30">
        <f t="shared" si="300"/>
        <v>150714.56525192191</v>
      </c>
      <c r="K1379" s="4">
        <f t="shared" si="297"/>
        <v>48.62916080827069</v>
      </c>
      <c r="L1379" s="30">
        <f t="shared" si="298"/>
        <v>13769.296123071352</v>
      </c>
      <c r="M1379" s="14">
        <f t="shared" si="289"/>
        <v>10.373217214924731</v>
      </c>
      <c r="N1379" s="6"/>
      <c r="O1379" s="7">
        <f t="shared" si="290"/>
        <v>13.197786108739979</v>
      </c>
      <c r="P1379" s="7"/>
      <c r="Q1379" s="43">
        <f t="shared" si="291"/>
        <v>5.0588117264544818E-2</v>
      </c>
      <c r="R1379" s="21">
        <f t="shared" si="301"/>
        <v>1.0353280439322068</v>
      </c>
      <c r="S1379" s="21">
        <f t="shared" si="302"/>
        <v>10.88453173221767</v>
      </c>
      <c r="T1379" s="36">
        <f t="shared" si="292"/>
        <v>0.1029732942127608</v>
      </c>
      <c r="U1379" s="36">
        <f t="shared" si="293"/>
        <v>7.5763176881239458E-2</v>
      </c>
      <c r="V1379" s="36">
        <f t="shared" si="294"/>
        <v>2.7210117331521344E-2</v>
      </c>
      <c r="Y1379" s="34"/>
      <c r="Z1379" s="34"/>
    </row>
    <row r="1380" spans="1:26" x14ac:dyDescent="0.2">
      <c r="A1380" s="1">
        <v>1985.04</v>
      </c>
      <c r="B1380" s="58">
        <v>180.6</v>
      </c>
      <c r="C1380" s="4">
        <v>7.6866700000000003</v>
      </c>
      <c r="D1380" s="11">
        <v>16.13</v>
      </c>
      <c r="E1380" s="11">
        <v>106.9</v>
      </c>
      <c r="F1380" s="4">
        <f t="shared" si="299"/>
        <v>1985.2916666665628</v>
      </c>
      <c r="G1380" s="21">
        <v>11.43</v>
      </c>
      <c r="H1380" s="4">
        <f t="shared" si="295"/>
        <v>533.33426941066421</v>
      </c>
      <c r="I1380" s="4">
        <f t="shared" si="296"/>
        <v>22.699692849672598</v>
      </c>
      <c r="J1380" s="30">
        <f t="shared" si="300"/>
        <v>151548.65787662187</v>
      </c>
      <c r="K1380" s="4">
        <f t="shared" si="297"/>
        <v>47.633896819457448</v>
      </c>
      <c r="L1380" s="30">
        <f t="shared" si="298"/>
        <v>13535.325866832287</v>
      </c>
      <c r="M1380" s="14">
        <f t="shared" si="289"/>
        <v>10.397118719816817</v>
      </c>
      <c r="N1380" s="6"/>
      <c r="O1380" s="7">
        <f t="shared" si="290"/>
        <v>13.22409059942995</v>
      </c>
      <c r="P1380" s="7"/>
      <c r="Q1380" s="43">
        <f t="shared" si="291"/>
        <v>5.4763095933410749E-2</v>
      </c>
      <c r="R1380" s="21">
        <f t="shared" si="301"/>
        <v>1.0446658658983008</v>
      </c>
      <c r="S1380" s="21">
        <f t="shared" si="302"/>
        <v>11.216352523920293</v>
      </c>
      <c r="T1380" s="36">
        <f t="shared" si="292"/>
        <v>0.10549595020856128</v>
      </c>
      <c r="U1380" s="36">
        <f t="shared" si="293"/>
        <v>7.3883356920591448E-2</v>
      </c>
      <c r="V1380" s="36">
        <f t="shared" si="294"/>
        <v>3.1612593287969837E-2</v>
      </c>
      <c r="Y1380" s="34"/>
      <c r="Z1380" s="34"/>
    </row>
    <row r="1381" spans="1:26" x14ac:dyDescent="0.2">
      <c r="A1381" s="1">
        <v>1985.05</v>
      </c>
      <c r="B1381" s="58">
        <v>184.9</v>
      </c>
      <c r="C1381" s="4">
        <v>7.71333</v>
      </c>
      <c r="D1381" s="11">
        <v>15.87</v>
      </c>
      <c r="E1381" s="11">
        <v>107.3</v>
      </c>
      <c r="F1381" s="4">
        <f t="shared" si="299"/>
        <v>1985.3749999998961</v>
      </c>
      <c r="G1381" s="21">
        <v>10.85</v>
      </c>
      <c r="H1381" s="4">
        <f t="shared" si="295"/>
        <v>543.99716775396098</v>
      </c>
      <c r="I1381" s="4">
        <f t="shared" si="296"/>
        <v>22.693508242031694</v>
      </c>
      <c r="J1381" s="30">
        <f t="shared" si="300"/>
        <v>155115.92441439713</v>
      </c>
      <c r="K1381" s="4">
        <f t="shared" si="297"/>
        <v>46.691373998136079</v>
      </c>
      <c r="L1381" s="30">
        <f t="shared" si="298"/>
        <v>13313.627476779246</v>
      </c>
      <c r="M1381" s="14">
        <f t="shared" si="289"/>
        <v>10.608120467860093</v>
      </c>
      <c r="N1381" s="6"/>
      <c r="O1381" s="7">
        <f t="shared" si="290"/>
        <v>13.488455241725182</v>
      </c>
      <c r="P1381" s="7"/>
      <c r="Q1381" s="43">
        <f t="shared" si="291"/>
        <v>5.8444011517648956E-2</v>
      </c>
      <c r="R1381" s="21">
        <f t="shared" si="301"/>
        <v>1.0520532267558704</v>
      </c>
      <c r="S1381" s="21">
        <f t="shared" si="302"/>
        <v>11.673659948288618</v>
      </c>
      <c r="T1381" s="36">
        <f t="shared" si="292"/>
        <v>0.10634756155358094</v>
      </c>
      <c r="U1381" s="36">
        <f t="shared" si="293"/>
        <v>7.3289360268057546E-2</v>
      </c>
      <c r="V1381" s="36">
        <f t="shared" si="294"/>
        <v>3.3058201285523392E-2</v>
      </c>
      <c r="Y1381" s="34"/>
      <c r="Z1381" s="34"/>
    </row>
    <row r="1382" spans="1:26" x14ac:dyDescent="0.2">
      <c r="A1382" s="1">
        <v>1985.06</v>
      </c>
      <c r="B1382" s="58">
        <v>188.9</v>
      </c>
      <c r="C1382" s="4">
        <v>7.74</v>
      </c>
      <c r="D1382" s="11">
        <v>15.61</v>
      </c>
      <c r="E1382" s="11">
        <v>107.6</v>
      </c>
      <c r="F1382" s="4">
        <f t="shared" si="299"/>
        <v>1985.4583333332293</v>
      </c>
      <c r="G1382" s="21">
        <v>10.16</v>
      </c>
      <c r="H1382" s="4">
        <f t="shared" si="295"/>
        <v>554.21609758364332</v>
      </c>
      <c r="I1382" s="4">
        <f t="shared" si="296"/>
        <v>22.70848382899629</v>
      </c>
      <c r="J1382" s="30">
        <f t="shared" si="300"/>
        <v>158569.35422405144</v>
      </c>
      <c r="K1382" s="4">
        <f t="shared" si="297"/>
        <v>45.798376301115248</v>
      </c>
      <c r="L1382" s="30">
        <f t="shared" si="298"/>
        <v>13103.587186010813</v>
      </c>
      <c r="M1382" s="14">
        <f t="shared" si="289"/>
        <v>10.810049845861213</v>
      </c>
      <c r="N1382" s="6"/>
      <c r="O1382" s="7">
        <f t="shared" si="290"/>
        <v>13.741426269246407</v>
      </c>
      <c r="P1382" s="7"/>
      <c r="Q1382" s="43">
        <f t="shared" si="291"/>
        <v>6.3079219554815158E-2</v>
      </c>
      <c r="R1382" s="21">
        <f t="shared" si="301"/>
        <v>0.99917426056111813</v>
      </c>
      <c r="S1382" s="21">
        <f t="shared" si="302"/>
        <v>12.247070041508456</v>
      </c>
      <c r="T1382" s="36">
        <f t="shared" si="292"/>
        <v>0.1071565193131705</v>
      </c>
      <c r="U1382" s="36">
        <f t="shared" si="293"/>
        <v>7.209843199589594E-2</v>
      </c>
      <c r="V1382" s="36">
        <f t="shared" si="294"/>
        <v>3.5058087317274556E-2</v>
      </c>
      <c r="Y1382" s="34"/>
      <c r="Z1382" s="34"/>
    </row>
    <row r="1383" spans="1:26" x14ac:dyDescent="0.2">
      <c r="A1383" s="1">
        <v>1985.07</v>
      </c>
      <c r="B1383" s="58">
        <v>192.5</v>
      </c>
      <c r="C1383" s="4">
        <v>7.7733299999999996</v>
      </c>
      <c r="D1383" s="11">
        <v>15.4833</v>
      </c>
      <c r="E1383" s="11">
        <v>107.8</v>
      </c>
      <c r="F1383" s="4">
        <f t="shared" si="299"/>
        <v>1985.5416666665626</v>
      </c>
      <c r="G1383" s="21">
        <v>10.31</v>
      </c>
      <c r="H1383" s="4">
        <f t="shared" si="295"/>
        <v>563.73035714285732</v>
      </c>
      <c r="I1383" s="4">
        <f t="shared" si="296"/>
        <v>22.763958945918372</v>
      </c>
      <c r="J1383" s="30">
        <f t="shared" si="300"/>
        <v>161834.28197440651</v>
      </c>
      <c r="K1383" s="4">
        <f t="shared" si="297"/>
        <v>45.342370071428583</v>
      </c>
      <c r="L1383" s="30">
        <f t="shared" si="298"/>
        <v>13016.772665425082</v>
      </c>
      <c r="M1383" s="14">
        <f t="shared" si="289"/>
        <v>10.997563956793378</v>
      </c>
      <c r="N1383" s="6"/>
      <c r="O1383" s="7">
        <f t="shared" si="290"/>
        <v>13.976419083122845</v>
      </c>
      <c r="P1383" s="7"/>
      <c r="Q1383" s="43">
        <f t="shared" si="291"/>
        <v>5.9007975140128913E-2</v>
      </c>
      <c r="R1383" s="21">
        <f t="shared" si="301"/>
        <v>1.0073537038004854</v>
      </c>
      <c r="S1383" s="21">
        <f t="shared" si="302"/>
        <v>12.21425407826951</v>
      </c>
      <c r="T1383" s="36">
        <f t="shared" si="292"/>
        <v>0.1087620855965088</v>
      </c>
      <c r="U1383" s="36">
        <f t="shared" si="293"/>
        <v>7.2068013756902971E-2</v>
      </c>
      <c r="V1383" s="36">
        <f t="shared" si="294"/>
        <v>3.6694071839605824E-2</v>
      </c>
      <c r="Y1383" s="34"/>
      <c r="Z1383" s="34"/>
    </row>
    <row r="1384" spans="1:26" x14ac:dyDescent="0.2">
      <c r="A1384" s="1">
        <v>1985.08</v>
      </c>
      <c r="B1384" s="58">
        <v>188.3</v>
      </c>
      <c r="C1384" s="4">
        <v>7.8066700000000004</v>
      </c>
      <c r="D1384" s="11">
        <v>15.3567</v>
      </c>
      <c r="E1384" s="11">
        <v>108</v>
      </c>
      <c r="F1384" s="4">
        <f t="shared" si="299"/>
        <v>1985.6249999998959</v>
      </c>
      <c r="G1384" s="21">
        <v>10.33</v>
      </c>
      <c r="H1384" s="4">
        <f t="shared" si="295"/>
        <v>550.40961759259278</v>
      </c>
      <c r="I1384" s="4">
        <f t="shared" si="296"/>
        <v>22.819257829907414</v>
      </c>
      <c r="J1384" s="30">
        <f t="shared" si="300"/>
        <v>158556.10572123522</v>
      </c>
      <c r="K1384" s="4">
        <f t="shared" si="297"/>
        <v>44.888345058333343</v>
      </c>
      <c r="L1384" s="30">
        <f t="shared" si="298"/>
        <v>12930.9535248502</v>
      </c>
      <c r="M1384" s="14">
        <f t="shared" si="289"/>
        <v>10.73879980887728</v>
      </c>
      <c r="N1384" s="6"/>
      <c r="O1384" s="7">
        <f t="shared" si="290"/>
        <v>13.646192185229488</v>
      </c>
      <c r="P1384" s="7"/>
      <c r="Q1384" s="43">
        <f t="shared" si="291"/>
        <v>6.1000120961805016E-2</v>
      </c>
      <c r="R1384" s="21">
        <f t="shared" si="301"/>
        <v>1.0061364986054657</v>
      </c>
      <c r="S1384" s="21">
        <f t="shared" si="302"/>
        <v>12.281288762525522</v>
      </c>
      <c r="T1384" s="36">
        <f t="shared" si="292"/>
        <v>0.11131221364011301</v>
      </c>
      <c r="U1384" s="36">
        <f t="shared" si="293"/>
        <v>7.0114559329770731E-2</v>
      </c>
      <c r="V1384" s="36">
        <f t="shared" si="294"/>
        <v>4.119765431034228E-2</v>
      </c>
      <c r="Y1384" s="34"/>
      <c r="Z1384" s="34"/>
    </row>
    <row r="1385" spans="1:26" x14ac:dyDescent="0.2">
      <c r="A1385" s="1">
        <v>1985.09</v>
      </c>
      <c r="B1385" s="58">
        <v>184.1</v>
      </c>
      <c r="C1385" s="4">
        <v>7.84</v>
      </c>
      <c r="D1385" s="11">
        <v>15.23</v>
      </c>
      <c r="E1385" s="11">
        <v>108.3</v>
      </c>
      <c r="F1385" s="4">
        <f t="shared" si="299"/>
        <v>1985.7083333332291</v>
      </c>
      <c r="G1385" s="21">
        <v>10.37</v>
      </c>
      <c r="H1385" s="4">
        <f t="shared" si="295"/>
        <v>536.64215050784867</v>
      </c>
      <c r="I1385" s="4">
        <f t="shared" si="296"/>
        <v>22.853201846722072</v>
      </c>
      <c r="J1385" s="30">
        <f t="shared" si="300"/>
        <v>155138.73009925839</v>
      </c>
      <c r="K1385" s="4">
        <f t="shared" si="297"/>
        <v>44.394676546629746</v>
      </c>
      <c r="L1385" s="30">
        <f t="shared" si="298"/>
        <v>12834.127427548645</v>
      </c>
      <c r="M1385" s="14">
        <f t="shared" si="289"/>
        <v>10.471234661697546</v>
      </c>
      <c r="N1385" s="6"/>
      <c r="O1385" s="7">
        <f t="shared" si="290"/>
        <v>13.306583154373705</v>
      </c>
      <c r="P1385" s="7"/>
      <c r="Q1385" s="43">
        <f t="shared" si="291"/>
        <v>6.2686561547940028E-2</v>
      </c>
      <c r="R1385" s="21">
        <f t="shared" si="301"/>
        <v>1.016718459059641</v>
      </c>
      <c r="S1385" s="21">
        <f t="shared" si="302"/>
        <v>12.322423918560744</v>
      </c>
      <c r="T1385" s="36">
        <f t="shared" si="292"/>
        <v>0.11759112151323237</v>
      </c>
      <c r="U1385" s="36">
        <f t="shared" si="293"/>
        <v>7.2384761252335172E-2</v>
      </c>
      <c r="V1385" s="36">
        <f t="shared" si="294"/>
        <v>4.5206360260897194E-2</v>
      </c>
      <c r="Y1385" s="34"/>
      <c r="Z1385" s="34"/>
    </row>
    <row r="1386" spans="1:26" x14ac:dyDescent="0.2">
      <c r="A1386" s="1">
        <v>1985.1</v>
      </c>
      <c r="B1386" s="58">
        <v>186.2</v>
      </c>
      <c r="C1386" s="4">
        <v>7.86</v>
      </c>
      <c r="D1386" s="11">
        <v>15.023300000000001</v>
      </c>
      <c r="E1386" s="11">
        <v>108.7</v>
      </c>
      <c r="F1386" s="4">
        <f t="shared" si="299"/>
        <v>1985.7916666665624</v>
      </c>
      <c r="G1386" s="21">
        <v>10.24</v>
      </c>
      <c r="H1386" s="4">
        <f t="shared" si="295"/>
        <v>540.76625390984373</v>
      </c>
      <c r="I1386" s="4">
        <f t="shared" si="296"/>
        <v>22.827189880404788</v>
      </c>
      <c r="J1386" s="30">
        <f t="shared" si="300"/>
        <v>156880.90273300916</v>
      </c>
      <c r="K1386" s="4">
        <f t="shared" si="297"/>
        <v>43.631007853725862</v>
      </c>
      <c r="L1386" s="30">
        <f t="shared" si="298"/>
        <v>12657.727529692893</v>
      </c>
      <c r="M1386" s="14">
        <f t="shared" si="289"/>
        <v>10.552516982943745</v>
      </c>
      <c r="N1386" s="6"/>
      <c r="O1386" s="7">
        <f t="shared" si="290"/>
        <v>13.410439843384866</v>
      </c>
      <c r="P1386" s="7"/>
      <c r="Q1386" s="43">
        <f t="shared" si="291"/>
        <v>6.3058986698610986E-2</v>
      </c>
      <c r="R1386" s="21">
        <f t="shared" si="301"/>
        <v>1.0376651070262271</v>
      </c>
      <c r="S1386" s="21">
        <f t="shared" si="302"/>
        <v>12.482333058511974</v>
      </c>
      <c r="T1386" s="36">
        <f t="shared" si="292"/>
        <v>0.1169954583927566</v>
      </c>
      <c r="U1386" s="36">
        <f t="shared" si="293"/>
        <v>7.2469002037476082E-2</v>
      </c>
      <c r="V1386" s="36">
        <f t="shared" si="294"/>
        <v>4.4526456355280519E-2</v>
      </c>
      <c r="Y1386" s="34"/>
      <c r="Z1386" s="34"/>
    </row>
    <row r="1387" spans="1:26" x14ac:dyDescent="0.2">
      <c r="A1387" s="1">
        <v>1985.11</v>
      </c>
      <c r="B1387" s="58">
        <v>197.5</v>
      </c>
      <c r="C1387" s="4">
        <v>7.88</v>
      </c>
      <c r="D1387" s="11">
        <v>14.816700000000001</v>
      </c>
      <c r="E1387" s="11">
        <v>109</v>
      </c>
      <c r="F1387" s="4">
        <f t="shared" si="299"/>
        <v>1985.8749999998956</v>
      </c>
      <c r="G1387" s="21">
        <v>9.7799999999999994</v>
      </c>
      <c r="H1387" s="4">
        <f t="shared" si="295"/>
        <v>572.00529816513779</v>
      </c>
      <c r="I1387" s="4">
        <f t="shared" si="296"/>
        <v>22.822287339449545</v>
      </c>
      <c r="J1387" s="30">
        <f t="shared" si="300"/>
        <v>166495.36094371113</v>
      </c>
      <c r="K1387" s="4">
        <f t="shared" si="297"/>
        <v>42.912561525688083</v>
      </c>
      <c r="L1387" s="30">
        <f t="shared" si="298"/>
        <v>12490.692731618657</v>
      </c>
      <c r="M1387" s="14">
        <f t="shared" si="289"/>
        <v>11.164611128667463</v>
      </c>
      <c r="N1387" s="6"/>
      <c r="O1387" s="7">
        <f t="shared" si="290"/>
        <v>14.186571464023928</v>
      </c>
      <c r="P1387" s="7"/>
      <c r="Q1387" s="43">
        <f t="shared" si="291"/>
        <v>6.1981515915447802E-2</v>
      </c>
      <c r="R1387" s="21">
        <f t="shared" si="301"/>
        <v>1.0418088588778152</v>
      </c>
      <c r="S1387" s="21">
        <f t="shared" si="302"/>
        <v>12.916832437531516</v>
      </c>
      <c r="T1387" s="36">
        <f t="shared" si="292"/>
        <v>0.11303605796252914</v>
      </c>
      <c r="U1387" s="36">
        <f t="shared" si="293"/>
        <v>7.0284694115039459E-2</v>
      </c>
      <c r="V1387" s="36">
        <f t="shared" si="294"/>
        <v>4.2751363847489676E-2</v>
      </c>
      <c r="Y1387" s="34"/>
      <c r="Z1387" s="34"/>
    </row>
    <row r="1388" spans="1:26" x14ac:dyDescent="0.2">
      <c r="A1388" s="1">
        <v>1985.12</v>
      </c>
      <c r="B1388" s="58">
        <v>207.3</v>
      </c>
      <c r="C1388" s="4">
        <v>7.9</v>
      </c>
      <c r="D1388" s="11">
        <v>14.61</v>
      </c>
      <c r="E1388" s="11">
        <v>109.3</v>
      </c>
      <c r="F1388" s="4">
        <f t="shared" si="299"/>
        <v>1985.9583333332289</v>
      </c>
      <c r="G1388" s="21">
        <v>9.26</v>
      </c>
      <c r="H1388" s="4">
        <f t="shared" si="295"/>
        <v>598.74043641354092</v>
      </c>
      <c r="I1388" s="4">
        <f t="shared" si="296"/>
        <v>22.817411710887473</v>
      </c>
      <c r="J1388" s="30">
        <f t="shared" si="300"/>
        <v>174830.70202253081</v>
      </c>
      <c r="K1388" s="4">
        <f t="shared" si="297"/>
        <v>42.197770265324806</v>
      </c>
      <c r="L1388" s="30">
        <f t="shared" si="298"/>
        <v>12321.642819822358</v>
      </c>
      <c r="M1388" s="14">
        <f t="shared" si="289"/>
        <v>11.690521474467591</v>
      </c>
      <c r="N1388" s="6"/>
      <c r="O1388" s="7">
        <f t="shared" si="290"/>
        <v>14.851243444332493</v>
      </c>
      <c r="P1388" s="7"/>
      <c r="Q1388" s="43">
        <f t="shared" si="291"/>
        <v>6.3059967515150972E-2</v>
      </c>
      <c r="R1388" s="21">
        <f t="shared" si="301"/>
        <v>1.0122610862090651</v>
      </c>
      <c r="S1388" s="21">
        <f t="shared" si="302"/>
        <v>13.41993486152435</v>
      </c>
      <c r="T1388" s="36">
        <f t="shared" si="292"/>
        <v>0.1113832933132175</v>
      </c>
      <c r="U1388" s="36">
        <f t="shared" si="293"/>
        <v>6.8550312311696615E-2</v>
      </c>
      <c r="V1388" s="36">
        <f t="shared" si="294"/>
        <v>4.2832981001520887E-2</v>
      </c>
      <c r="Y1388" s="34"/>
      <c r="Z1388" s="34"/>
    </row>
    <row r="1389" spans="1:26" x14ac:dyDescent="0.2">
      <c r="A1389" s="1">
        <v>1986.01</v>
      </c>
      <c r="B1389" s="58">
        <v>208.2</v>
      </c>
      <c r="C1389" s="4">
        <v>7.94</v>
      </c>
      <c r="D1389" s="11">
        <v>14.58</v>
      </c>
      <c r="E1389" s="11">
        <v>109.6</v>
      </c>
      <c r="F1389" s="4">
        <f t="shared" si="299"/>
        <v>1986.0416666665622</v>
      </c>
      <c r="G1389" s="21">
        <v>9.19</v>
      </c>
      <c r="H1389" s="4">
        <f t="shared" si="295"/>
        <v>599.69388503649657</v>
      </c>
      <c r="I1389" s="4">
        <f t="shared" si="296"/>
        <v>22.870170255474459</v>
      </c>
      <c r="J1389" s="30">
        <f t="shared" si="300"/>
        <v>175665.60930753575</v>
      </c>
      <c r="K1389" s="4">
        <f t="shared" si="297"/>
        <v>41.995854197080305</v>
      </c>
      <c r="L1389" s="30">
        <f t="shared" si="298"/>
        <v>12301.655061017633</v>
      </c>
      <c r="M1389" s="14">
        <f t="shared" si="289"/>
        <v>11.715007584487978</v>
      </c>
      <c r="N1389" s="6"/>
      <c r="O1389" s="7">
        <f t="shared" si="290"/>
        <v>14.879155972876099</v>
      </c>
      <c r="P1389" s="7"/>
      <c r="Q1389" s="43">
        <f t="shared" si="291"/>
        <v>6.3681859023227858E-2</v>
      </c>
      <c r="R1389" s="21">
        <f t="shared" si="301"/>
        <v>1.0401382661479719</v>
      </c>
      <c r="S1389" s="21">
        <f t="shared" si="302"/>
        <v>13.547294050074107</v>
      </c>
      <c r="T1389" s="36">
        <f t="shared" si="292"/>
        <v>0.11038663398724524</v>
      </c>
      <c r="U1389" s="36">
        <f t="shared" si="293"/>
        <v>6.7906278066288239E-2</v>
      </c>
      <c r="V1389" s="36">
        <f t="shared" si="294"/>
        <v>4.2480355920957003E-2</v>
      </c>
      <c r="Y1389" s="34"/>
      <c r="Z1389" s="34"/>
    </row>
    <row r="1390" spans="1:26" x14ac:dyDescent="0.2">
      <c r="A1390" s="1">
        <v>1986.02</v>
      </c>
      <c r="B1390" s="58">
        <v>219.4</v>
      </c>
      <c r="C1390" s="4">
        <v>7.98</v>
      </c>
      <c r="D1390" s="11">
        <v>14.55</v>
      </c>
      <c r="E1390" s="11">
        <v>109.3</v>
      </c>
      <c r="F1390" s="4">
        <f t="shared" si="299"/>
        <v>1986.1249999998954</v>
      </c>
      <c r="G1390" s="21">
        <v>8.6999999999999993</v>
      </c>
      <c r="H1390" s="4">
        <f t="shared" si="295"/>
        <v>633.68862397072303</v>
      </c>
      <c r="I1390" s="4">
        <f t="shared" si="296"/>
        <v>23.048474107959752</v>
      </c>
      <c r="J1390" s="30">
        <f t="shared" si="300"/>
        <v>186186.15771765698</v>
      </c>
      <c r="K1390" s="4">
        <f t="shared" si="297"/>
        <v>42.0244734675206</v>
      </c>
      <c r="L1390" s="30">
        <f t="shared" si="298"/>
        <v>12347.35002184097</v>
      </c>
      <c r="M1390" s="14">
        <f t="shared" si="289"/>
        <v>12.388219099418118</v>
      </c>
      <c r="N1390" s="6"/>
      <c r="O1390" s="7">
        <f t="shared" si="290"/>
        <v>15.727961947238803</v>
      </c>
      <c r="P1390" s="7"/>
      <c r="Q1390" s="43">
        <f t="shared" si="291"/>
        <v>6.3265706562706386E-2</v>
      </c>
      <c r="R1390" s="21">
        <f t="shared" si="301"/>
        <v>1.0706964086423971</v>
      </c>
      <c r="S1390" s="21">
        <f t="shared" si="302"/>
        <v>14.129735226795914</v>
      </c>
      <c r="T1390" s="36">
        <f t="shared" si="292"/>
        <v>0.10994055977766282</v>
      </c>
      <c r="U1390" s="36">
        <f t="shared" si="293"/>
        <v>6.2294770018033185E-2</v>
      </c>
      <c r="V1390" s="36">
        <f t="shared" si="294"/>
        <v>4.7645789759629631E-2</v>
      </c>
      <c r="Y1390" s="34"/>
      <c r="Z1390" s="34"/>
    </row>
    <row r="1391" spans="1:26" x14ac:dyDescent="0.2">
      <c r="A1391" s="1">
        <v>1986.03</v>
      </c>
      <c r="B1391" s="58">
        <v>232.3</v>
      </c>
      <c r="C1391" s="4">
        <v>8.02</v>
      </c>
      <c r="D1391" s="11">
        <v>14.52</v>
      </c>
      <c r="E1391" s="11">
        <v>108.8</v>
      </c>
      <c r="F1391" s="4">
        <f t="shared" si="299"/>
        <v>1986.2083333332287</v>
      </c>
      <c r="G1391" s="21">
        <v>7.78</v>
      </c>
      <c r="H1391" s="4">
        <f t="shared" si="295"/>
        <v>674.03083363970609</v>
      </c>
      <c r="I1391" s="4">
        <f t="shared" si="296"/>
        <v>23.270457536764713</v>
      </c>
      <c r="J1391" s="30">
        <f t="shared" si="300"/>
        <v>198609.00042633447</v>
      </c>
      <c r="K1391" s="4">
        <f t="shared" si="297"/>
        <v>42.130554044117659</v>
      </c>
      <c r="L1391" s="30">
        <f t="shared" si="298"/>
        <v>12414.131236290903</v>
      </c>
      <c r="M1391" s="14">
        <f t="shared" si="289"/>
        <v>13.189022981532711</v>
      </c>
      <c r="N1391" s="6"/>
      <c r="O1391" s="7">
        <f t="shared" si="290"/>
        <v>16.734740582959425</v>
      </c>
      <c r="P1391" s="7"/>
      <c r="Q1391" s="43">
        <f t="shared" si="291"/>
        <v>6.6882803250395972E-2</v>
      </c>
      <c r="R1391" s="21">
        <f t="shared" si="301"/>
        <v>1.0402862489588924</v>
      </c>
      <c r="S1391" s="21">
        <f t="shared" si="302"/>
        <v>15.198181839431431</v>
      </c>
      <c r="T1391" s="36">
        <f t="shared" si="292"/>
        <v>0.10200655087375887</v>
      </c>
      <c r="U1391" s="36">
        <f t="shared" si="293"/>
        <v>5.0932090972658495E-2</v>
      </c>
      <c r="V1391" s="36">
        <f t="shared" si="294"/>
        <v>5.1074459901100377E-2</v>
      </c>
      <c r="Y1391" s="34"/>
      <c r="Z1391" s="34"/>
    </row>
    <row r="1392" spans="1:26" x14ac:dyDescent="0.2">
      <c r="A1392" s="1">
        <v>1986.04</v>
      </c>
      <c r="B1392" s="58">
        <v>238</v>
      </c>
      <c r="C1392" s="4">
        <v>8.0466700000000007</v>
      </c>
      <c r="D1392" s="11">
        <v>14.583299999999999</v>
      </c>
      <c r="E1392" s="11">
        <v>108.6</v>
      </c>
      <c r="F1392" s="4">
        <f t="shared" si="299"/>
        <v>1986.2916666665619</v>
      </c>
      <c r="G1392" s="21">
        <v>7.3</v>
      </c>
      <c r="H1392" s="4">
        <f t="shared" si="295"/>
        <v>691.84145488029492</v>
      </c>
      <c r="I1392" s="4">
        <f t="shared" si="296"/>
        <v>23.390839830847153</v>
      </c>
      <c r="J1392" s="30">
        <f t="shared" si="300"/>
        <v>204431.41303546532</v>
      </c>
      <c r="K1392" s="4">
        <f t="shared" si="297"/>
        <v>42.392149113259684</v>
      </c>
      <c r="L1392" s="30">
        <f t="shared" si="298"/>
        <v>12526.405990420593</v>
      </c>
      <c r="M1392" s="14">
        <f t="shared" si="289"/>
        <v>13.552504172869472</v>
      </c>
      <c r="N1392" s="6"/>
      <c r="O1392" s="7">
        <f t="shared" si="290"/>
        <v>17.183914355587934</v>
      </c>
      <c r="P1392" s="7"/>
      <c r="Q1392" s="43">
        <f t="shared" si="291"/>
        <v>6.9071033811458488E-2</v>
      </c>
      <c r="R1392" s="21">
        <f t="shared" si="301"/>
        <v>0.97772216546289359</v>
      </c>
      <c r="S1392" s="21">
        <f t="shared" si="302"/>
        <v>15.839576445202729</v>
      </c>
      <c r="T1392" s="36">
        <f t="shared" si="292"/>
        <v>9.8621454047865598E-2</v>
      </c>
      <c r="U1392" s="36">
        <f t="shared" si="293"/>
        <v>4.4902987607793987E-2</v>
      </c>
      <c r="V1392" s="36">
        <f t="shared" si="294"/>
        <v>5.3718466440071611E-2</v>
      </c>
      <c r="Y1392" s="34"/>
      <c r="Z1392" s="34"/>
    </row>
    <row r="1393" spans="1:26" x14ac:dyDescent="0.2">
      <c r="A1393" s="1">
        <v>1986.05</v>
      </c>
      <c r="B1393" s="58">
        <v>238.5</v>
      </c>
      <c r="C1393" s="4">
        <v>8.0733300000000003</v>
      </c>
      <c r="D1393" s="11">
        <v>14.646699999999999</v>
      </c>
      <c r="E1393" s="11">
        <v>108.9</v>
      </c>
      <c r="F1393" s="4">
        <f t="shared" si="299"/>
        <v>1986.3749999998952</v>
      </c>
      <c r="G1393" s="21">
        <v>7.71</v>
      </c>
      <c r="H1393" s="4">
        <f t="shared" si="295"/>
        <v>691.38500000000022</v>
      </c>
      <c r="I1393" s="4">
        <f t="shared" si="296"/>
        <v>23.403686633333336</v>
      </c>
      <c r="J1393" s="30">
        <f t="shared" si="300"/>
        <v>204872.82969589302</v>
      </c>
      <c r="K1393" s="4">
        <f t="shared" si="297"/>
        <v>42.459155888888901</v>
      </c>
      <c r="L1393" s="30">
        <f t="shared" si="298"/>
        <v>12581.596958938517</v>
      </c>
      <c r="M1393" s="14">
        <f t="shared" si="289"/>
        <v>13.560046199232332</v>
      </c>
      <c r="N1393" s="6"/>
      <c r="O1393" s="7">
        <f t="shared" si="290"/>
        <v>17.180748515167299</v>
      </c>
      <c r="P1393" s="7"/>
      <c r="Q1393" s="43">
        <f t="shared" si="291"/>
        <v>6.4465796792934807E-2</v>
      </c>
      <c r="R1393" s="21">
        <f t="shared" si="301"/>
        <v>1.0002236733487426</v>
      </c>
      <c r="S1393" s="21">
        <f t="shared" si="302"/>
        <v>15.444041882894634</v>
      </c>
      <c r="T1393" s="36">
        <f t="shared" si="292"/>
        <v>0.10073370689638583</v>
      </c>
      <c r="U1393" s="36">
        <f t="shared" si="293"/>
        <v>4.6171339837853154E-2</v>
      </c>
      <c r="V1393" s="36">
        <f t="shared" si="294"/>
        <v>5.4562367058532679E-2</v>
      </c>
      <c r="Y1393" s="34"/>
      <c r="Z1393" s="34"/>
    </row>
    <row r="1394" spans="1:26" x14ac:dyDescent="0.2">
      <c r="A1394" s="1">
        <v>1986.06</v>
      </c>
      <c r="B1394" s="58">
        <v>245.3</v>
      </c>
      <c r="C1394" s="4">
        <v>8.1</v>
      </c>
      <c r="D1394" s="11">
        <v>14.71</v>
      </c>
      <c r="E1394" s="11">
        <v>109.5</v>
      </c>
      <c r="F1394" s="4">
        <f t="shared" si="299"/>
        <v>1986.4583333332284</v>
      </c>
      <c r="G1394" s="21">
        <v>7.8</v>
      </c>
      <c r="H1394" s="4">
        <f t="shared" si="295"/>
        <v>707.20102009132438</v>
      </c>
      <c r="I1394" s="4">
        <f t="shared" si="296"/>
        <v>23.352336986301374</v>
      </c>
      <c r="J1394" s="30">
        <f t="shared" si="300"/>
        <v>210136.12159621334</v>
      </c>
      <c r="K1394" s="4">
        <f t="shared" si="297"/>
        <v>42.408997168949782</v>
      </c>
      <c r="L1394" s="30">
        <f t="shared" si="298"/>
        <v>12601.314099797384</v>
      </c>
      <c r="M1394" s="14">
        <f t="shared" si="289"/>
        <v>13.88868862645711</v>
      </c>
      <c r="N1394" s="6"/>
      <c r="O1394" s="7">
        <f t="shared" si="290"/>
        <v>17.582378520821575</v>
      </c>
      <c r="P1394" s="7"/>
      <c r="Q1394" s="43">
        <f t="shared" si="291"/>
        <v>6.1842005395504052E-2</v>
      </c>
      <c r="R1394" s="21">
        <f t="shared" si="301"/>
        <v>1.0417113704432905</v>
      </c>
      <c r="S1394" s="21">
        <f t="shared" si="302"/>
        <v>15.362852488099275</v>
      </c>
      <c r="T1394" s="36">
        <f t="shared" si="292"/>
        <v>9.9271528248184637E-2</v>
      </c>
      <c r="U1394" s="36">
        <f t="shared" si="293"/>
        <v>4.5967205214896945E-2</v>
      </c>
      <c r="V1394" s="36">
        <f t="shared" si="294"/>
        <v>5.3304323033287693E-2</v>
      </c>
      <c r="Y1394" s="34"/>
      <c r="Z1394" s="34"/>
    </row>
    <row r="1395" spans="1:26" x14ac:dyDescent="0.2">
      <c r="A1395" s="1">
        <v>1986.07</v>
      </c>
      <c r="B1395" s="58">
        <v>240.2</v>
      </c>
      <c r="C1395" s="4">
        <v>8.1433300000000006</v>
      </c>
      <c r="D1395" s="11">
        <v>14.7567</v>
      </c>
      <c r="E1395" s="11">
        <v>109.5</v>
      </c>
      <c r="F1395" s="4">
        <f t="shared" si="299"/>
        <v>1986.5416666665617</v>
      </c>
      <c r="G1395" s="21">
        <v>7.3</v>
      </c>
      <c r="H1395" s="4">
        <f t="shared" si="295"/>
        <v>692.49769680365307</v>
      </c>
      <c r="I1395" s="4">
        <f t="shared" si="296"/>
        <v>23.477257574155256</v>
      </c>
      <c r="J1395" s="30">
        <f t="shared" si="300"/>
        <v>206348.54079086948</v>
      </c>
      <c r="K1395" s="4">
        <f t="shared" si="297"/>
        <v>42.543633482191787</v>
      </c>
      <c r="L1395" s="30">
        <f t="shared" si="298"/>
        <v>12677.033771393104</v>
      </c>
      <c r="M1395" s="14">
        <f t="shared" si="289"/>
        <v>13.619995534083802</v>
      </c>
      <c r="N1395" s="6"/>
      <c r="O1395" s="7">
        <f t="shared" si="290"/>
        <v>17.228549210852705</v>
      </c>
      <c r="P1395" s="7"/>
      <c r="Q1395" s="43">
        <f t="shared" si="291"/>
        <v>6.7700062192951299E-2</v>
      </c>
      <c r="R1395" s="21">
        <f t="shared" si="301"/>
        <v>1.0152906557195402</v>
      </c>
      <c r="S1395" s="21">
        <f t="shared" si="302"/>
        <v>16.003658119296013</v>
      </c>
      <c r="T1395" s="36">
        <f t="shared" si="292"/>
        <v>9.7174868748354237E-2</v>
      </c>
      <c r="U1395" s="36">
        <f t="shared" si="293"/>
        <v>4.2397614911459325E-2</v>
      </c>
      <c r="V1395" s="36">
        <f t="shared" si="294"/>
        <v>5.4777253836894912E-2</v>
      </c>
      <c r="Y1395" s="34"/>
      <c r="Z1395" s="34"/>
    </row>
    <row r="1396" spans="1:26" x14ac:dyDescent="0.2">
      <c r="A1396" s="1">
        <v>1986.08</v>
      </c>
      <c r="B1396" s="58">
        <v>245</v>
      </c>
      <c r="C1396" s="4">
        <v>8.1866699999999994</v>
      </c>
      <c r="D1396" s="11">
        <v>14.8033</v>
      </c>
      <c r="E1396" s="11">
        <v>109.7</v>
      </c>
      <c r="F1396" s="4">
        <f t="shared" si="299"/>
        <v>1986.624999999895</v>
      </c>
      <c r="G1396" s="21">
        <v>7.17</v>
      </c>
      <c r="H1396" s="4">
        <f t="shared" si="295"/>
        <v>705.04835916134937</v>
      </c>
      <c r="I1396" s="4">
        <f t="shared" si="296"/>
        <v>23.55917653263446</v>
      </c>
      <c r="J1396" s="30">
        <f t="shared" si="300"/>
        <v>210673.36047706497</v>
      </c>
      <c r="K1396" s="4">
        <f t="shared" si="297"/>
        <v>42.600172959890621</v>
      </c>
      <c r="L1396" s="30">
        <f t="shared" si="298"/>
        <v>12729.228396531167</v>
      </c>
      <c r="M1396" s="14">
        <f t="shared" si="289"/>
        <v>13.887667550866052</v>
      </c>
      <c r="N1396" s="6"/>
      <c r="O1396" s="7">
        <f t="shared" si="290"/>
        <v>17.552178737142764</v>
      </c>
      <c r="P1396" s="7"/>
      <c r="Q1396" s="43">
        <f t="shared" si="291"/>
        <v>6.7220478286354135E-2</v>
      </c>
      <c r="R1396" s="21">
        <f t="shared" si="301"/>
        <v>0.98638563676862145</v>
      </c>
      <c r="S1396" s="21">
        <f t="shared" si="302"/>
        <v>16.218741274117846</v>
      </c>
      <c r="T1396" s="36">
        <f t="shared" si="292"/>
        <v>9.8015529275469859E-2</v>
      </c>
      <c r="U1396" s="36">
        <f t="shared" si="293"/>
        <v>4.3116512363074566E-2</v>
      </c>
      <c r="V1396" s="36">
        <f t="shared" si="294"/>
        <v>5.4899016912395293E-2</v>
      </c>
      <c r="Y1396" s="34"/>
      <c r="Z1396" s="34"/>
    </row>
    <row r="1397" spans="1:26" x14ac:dyDescent="0.2">
      <c r="A1397" s="1">
        <v>1986.09</v>
      </c>
      <c r="B1397" s="58">
        <v>238.3</v>
      </c>
      <c r="C1397" s="4">
        <v>8.23</v>
      </c>
      <c r="D1397" s="11">
        <v>14.85</v>
      </c>
      <c r="E1397" s="11">
        <v>110.2</v>
      </c>
      <c r="F1397" s="4">
        <f t="shared" si="299"/>
        <v>1986.7083333332282</v>
      </c>
      <c r="G1397" s="21">
        <v>7.45</v>
      </c>
      <c r="H1397" s="4">
        <f t="shared" si="295"/>
        <v>682.65597731397486</v>
      </c>
      <c r="I1397" s="4">
        <f t="shared" si="296"/>
        <v>23.5764107985481</v>
      </c>
      <c r="J1397" s="30">
        <f t="shared" si="300"/>
        <v>204569.427128321</v>
      </c>
      <c r="K1397" s="4">
        <f t="shared" si="297"/>
        <v>42.540668330308534</v>
      </c>
      <c r="L1397" s="30">
        <f t="shared" si="298"/>
        <v>12748.031862591548</v>
      </c>
      <c r="M1397" s="14">
        <f t="shared" si="289"/>
        <v>13.46731431297713</v>
      </c>
      <c r="N1397" s="6"/>
      <c r="O1397" s="7">
        <f t="shared" si="290"/>
        <v>17.007759947928388</v>
      </c>
      <c r="P1397" s="7"/>
      <c r="Q1397" s="43">
        <f t="shared" si="291"/>
        <v>6.6782088500137934E-2</v>
      </c>
      <c r="R1397" s="21">
        <f t="shared" si="301"/>
        <v>1.0076087971828867</v>
      </c>
      <c r="S1397" s="21">
        <f t="shared" si="302"/>
        <v>15.925347534359448</v>
      </c>
      <c r="T1397" s="36">
        <f t="shared" si="292"/>
        <v>0.10310882358663065</v>
      </c>
      <c r="U1397" s="36">
        <f t="shared" si="293"/>
        <v>4.383880223172576E-2</v>
      </c>
      <c r="V1397" s="36">
        <f t="shared" si="294"/>
        <v>5.9270021354904889E-2</v>
      </c>
      <c r="Y1397" s="34"/>
      <c r="Z1397" s="34"/>
    </row>
    <row r="1398" spans="1:26" x14ac:dyDescent="0.2">
      <c r="A1398" s="1">
        <v>1986.1</v>
      </c>
      <c r="B1398" s="58">
        <v>237.4</v>
      </c>
      <c r="C1398" s="4">
        <v>8.2466699999999999</v>
      </c>
      <c r="D1398" s="11">
        <v>14.726699999999999</v>
      </c>
      <c r="E1398" s="11">
        <v>110.3</v>
      </c>
      <c r="F1398" s="4">
        <f t="shared" si="299"/>
        <v>1986.7916666665615</v>
      </c>
      <c r="G1398" s="21">
        <v>7.43</v>
      </c>
      <c r="H1398" s="4">
        <f t="shared" si="295"/>
        <v>679.46118404351785</v>
      </c>
      <c r="I1398" s="4">
        <f t="shared" si="296"/>
        <v>23.602747104533098</v>
      </c>
      <c r="J1398" s="30">
        <f t="shared" si="300"/>
        <v>204201.46678959607</v>
      </c>
      <c r="K1398" s="4">
        <f t="shared" si="297"/>
        <v>42.149203955575715</v>
      </c>
      <c r="L1398" s="30">
        <f t="shared" si="298"/>
        <v>12667.286187743661</v>
      </c>
      <c r="M1398" s="14">
        <f t="shared" si="289"/>
        <v>13.425918860857355</v>
      </c>
      <c r="N1398" s="6"/>
      <c r="O1398" s="7">
        <f t="shared" si="290"/>
        <v>16.94244158319696</v>
      </c>
      <c r="P1398" s="7"/>
      <c r="Q1398" s="43">
        <f t="shared" si="291"/>
        <v>6.6753610688413609E-2</v>
      </c>
      <c r="R1398" s="21">
        <f t="shared" si="301"/>
        <v>1.0188955773741608</v>
      </c>
      <c r="S1398" s="21">
        <f t="shared" si="302"/>
        <v>16.031972204664136</v>
      </c>
      <c r="T1398" s="36">
        <f t="shared" si="292"/>
        <v>0.10742104525516782</v>
      </c>
      <c r="U1398" s="36">
        <f t="shared" si="293"/>
        <v>4.565035799543482E-2</v>
      </c>
      <c r="V1398" s="36">
        <f t="shared" si="294"/>
        <v>6.1770687259733004E-2</v>
      </c>
      <c r="Y1398" s="34"/>
      <c r="Z1398" s="34"/>
    </row>
    <row r="1399" spans="1:26" x14ac:dyDescent="0.2">
      <c r="A1399" s="1">
        <v>1986.11</v>
      </c>
      <c r="B1399" s="58">
        <v>245.1</v>
      </c>
      <c r="C1399" s="4">
        <v>8.2633299999999998</v>
      </c>
      <c r="D1399" s="11">
        <v>14.603300000000001</v>
      </c>
      <c r="E1399" s="11">
        <v>110.4</v>
      </c>
      <c r="F1399" s="4">
        <f t="shared" si="299"/>
        <v>1986.8749999998947</v>
      </c>
      <c r="G1399" s="21">
        <v>7.25</v>
      </c>
      <c r="H1399" s="4">
        <f t="shared" si="295"/>
        <v>700.86389402173927</v>
      </c>
      <c r="I1399" s="4">
        <f t="shared" si="296"/>
        <v>23.629007104800728</v>
      </c>
      <c r="J1399" s="30">
        <f t="shared" si="300"/>
        <v>211225.49510600683</v>
      </c>
      <c r="K1399" s="4">
        <f t="shared" si="297"/>
        <v>41.758162805253633</v>
      </c>
      <c r="L1399" s="30">
        <f t="shared" si="298"/>
        <v>12585.023552352302</v>
      </c>
      <c r="M1399" s="14">
        <f t="shared" si="289"/>
        <v>13.872985596138598</v>
      </c>
      <c r="N1399" s="6"/>
      <c r="O1399" s="7">
        <f t="shared" si="290"/>
        <v>17.49166618064255</v>
      </c>
      <c r="P1399" s="7"/>
      <c r="Q1399" s="43">
        <f t="shared" si="291"/>
        <v>6.6065956858145744E-2</v>
      </c>
      <c r="R1399" s="21">
        <f t="shared" si="301"/>
        <v>1.0159834282206941</v>
      </c>
      <c r="S1399" s="21">
        <f t="shared" si="302"/>
        <v>16.320109465794648</v>
      </c>
      <c r="T1399" s="36">
        <f t="shared" si="292"/>
        <v>0.10892623208224239</v>
      </c>
      <c r="U1399" s="36">
        <f t="shared" si="293"/>
        <v>4.666492670886746E-2</v>
      </c>
      <c r="V1399" s="36">
        <f t="shared" si="294"/>
        <v>6.2261305373374931E-2</v>
      </c>
      <c r="Y1399" s="34"/>
      <c r="Z1399" s="34"/>
    </row>
    <row r="1400" spans="1:26" x14ac:dyDescent="0.2">
      <c r="A1400" s="1">
        <v>1986.12</v>
      </c>
      <c r="B1400" s="58">
        <v>248.6</v>
      </c>
      <c r="C1400" s="4">
        <v>8.2799999999999994</v>
      </c>
      <c r="D1400" s="11">
        <v>14.48</v>
      </c>
      <c r="E1400" s="11">
        <v>110.5</v>
      </c>
      <c r="F1400" s="4">
        <f t="shared" si="299"/>
        <v>1986.958333333228</v>
      </c>
      <c r="G1400" s="21">
        <v>7.11</v>
      </c>
      <c r="H1400" s="4">
        <f t="shared" si="295"/>
        <v>710.22882714932143</v>
      </c>
      <c r="I1400" s="4">
        <f t="shared" si="296"/>
        <v>23.655248144796385</v>
      </c>
      <c r="J1400" s="30">
        <f t="shared" si="300"/>
        <v>214641.98621367582</v>
      </c>
      <c r="K1400" s="4">
        <f t="shared" si="297"/>
        <v>41.368115113122187</v>
      </c>
      <c r="L1400" s="30">
        <f t="shared" si="298"/>
        <v>12502.075464095038</v>
      </c>
      <c r="M1400" s="14">
        <f t="shared" si="289"/>
        <v>14.085139814743306</v>
      </c>
      <c r="N1400" s="6"/>
      <c r="O1400" s="7">
        <f t="shared" si="290"/>
        <v>17.743316425436973</v>
      </c>
      <c r="P1400" s="7"/>
      <c r="Q1400" s="43">
        <f t="shared" si="291"/>
        <v>6.610970206910384E-2</v>
      </c>
      <c r="R1400" s="21">
        <f t="shared" si="301"/>
        <v>1.0080581907954413</v>
      </c>
      <c r="S1400" s="21">
        <f t="shared" si="302"/>
        <v>16.565955369638491</v>
      </c>
      <c r="T1400" s="36">
        <f t="shared" si="292"/>
        <v>0.10846887333722832</v>
      </c>
      <c r="U1400" s="36">
        <f t="shared" si="293"/>
        <v>4.4871625548176919E-2</v>
      </c>
      <c r="V1400" s="36">
        <f t="shared" si="294"/>
        <v>6.3597247789051403E-2</v>
      </c>
      <c r="Y1400" s="34"/>
      <c r="Z1400" s="34"/>
    </row>
    <row r="1401" spans="1:26" x14ac:dyDescent="0.2">
      <c r="A1401" s="1">
        <v>1987.01</v>
      </c>
      <c r="B1401" s="58">
        <v>264.5</v>
      </c>
      <c r="C1401" s="4">
        <v>8.3000000000000007</v>
      </c>
      <c r="D1401" s="11">
        <v>14.6867</v>
      </c>
      <c r="E1401" s="11">
        <v>111.2</v>
      </c>
      <c r="F1401" s="4">
        <f t="shared" si="299"/>
        <v>1987.0416666665612</v>
      </c>
      <c r="G1401" s="21">
        <v>7.08</v>
      </c>
      <c r="H1401" s="4">
        <f t="shared" si="295"/>
        <v>750.89694694244611</v>
      </c>
      <c r="I1401" s="4">
        <f t="shared" si="296"/>
        <v>23.563117805755404</v>
      </c>
      <c r="J1401" s="30">
        <f t="shared" si="300"/>
        <v>227525.94021852026</v>
      </c>
      <c r="K1401" s="4">
        <f t="shared" si="297"/>
        <v>41.694511117805767</v>
      </c>
      <c r="L1401" s="30">
        <f t="shared" si="298"/>
        <v>12633.668152012637</v>
      </c>
      <c r="M1401" s="14">
        <f t="shared" si="289"/>
        <v>14.922208103718939</v>
      </c>
      <c r="N1401" s="6"/>
      <c r="O1401" s="7">
        <f t="shared" si="290"/>
        <v>18.777962794262137</v>
      </c>
      <c r="P1401" s="7"/>
      <c r="Q1401" s="43">
        <f t="shared" si="291"/>
        <v>6.2552225871873673E-2</v>
      </c>
      <c r="R1401" s="21">
        <f t="shared" si="301"/>
        <v>0.99390186210958875</v>
      </c>
      <c r="S1401" s="21">
        <f t="shared" si="302"/>
        <v>16.594324580558418</v>
      </c>
      <c r="T1401" s="36">
        <f t="shared" si="292"/>
        <v>0.10521712997774291</v>
      </c>
      <c r="U1401" s="36">
        <f t="shared" si="293"/>
        <v>4.2775765751370098E-2</v>
      </c>
      <c r="V1401" s="36">
        <f t="shared" si="294"/>
        <v>6.2441364226372809E-2</v>
      </c>
      <c r="Y1401" s="34"/>
      <c r="Z1401" s="34"/>
    </row>
    <row r="1402" spans="1:26" x14ac:dyDescent="0.2">
      <c r="A1402" s="1">
        <v>1987.02</v>
      </c>
      <c r="B1402" s="58">
        <v>280.89999999999998</v>
      </c>
      <c r="C1402" s="4">
        <v>8.32</v>
      </c>
      <c r="D1402" s="11">
        <v>14.8933</v>
      </c>
      <c r="E1402" s="11">
        <v>111.6</v>
      </c>
      <c r="F1402" s="4">
        <f t="shared" si="299"/>
        <v>1987.1249999998945</v>
      </c>
      <c r="G1402" s="21">
        <v>7.25</v>
      </c>
      <c r="H1402" s="4">
        <f t="shared" si="295"/>
        <v>794.59713351254493</v>
      </c>
      <c r="I1402" s="4">
        <f t="shared" si="296"/>
        <v>23.535237275985672</v>
      </c>
      <c r="J1402" s="30">
        <f t="shared" si="300"/>
        <v>241361.61477880913</v>
      </c>
      <c r="K1402" s="4">
        <f t="shared" si="297"/>
        <v>42.129489101254492</v>
      </c>
      <c r="L1402" s="30">
        <f t="shared" si="298"/>
        <v>12796.977349182054</v>
      </c>
      <c r="M1402" s="14">
        <f t="shared" si="289"/>
        <v>15.822318142836449</v>
      </c>
      <c r="N1402" s="6"/>
      <c r="O1402" s="7">
        <f t="shared" si="290"/>
        <v>19.886426559991147</v>
      </c>
      <c r="P1402" s="7"/>
      <c r="Q1402" s="43">
        <f t="shared" si="291"/>
        <v>5.6334889356184428E-2</v>
      </c>
      <c r="R1402" s="21">
        <f t="shared" si="301"/>
        <v>1.0060416666666667</v>
      </c>
      <c r="S1402" s="21">
        <f t="shared" si="302"/>
        <v>16.434014939415359</v>
      </c>
      <c r="T1402" s="36">
        <f t="shared" si="292"/>
        <v>0.10306661670050454</v>
      </c>
      <c r="U1402" s="36">
        <f t="shared" si="293"/>
        <v>4.5241842361098072E-2</v>
      </c>
      <c r="V1402" s="36">
        <f t="shared" si="294"/>
        <v>5.7824774339406471E-2</v>
      </c>
      <c r="Y1402" s="34"/>
      <c r="Z1402" s="34"/>
    </row>
    <row r="1403" spans="1:26" x14ac:dyDescent="0.2">
      <c r="A1403" s="1">
        <v>1987.03</v>
      </c>
      <c r="B1403" s="58">
        <v>292.5</v>
      </c>
      <c r="C1403" s="4">
        <v>8.34</v>
      </c>
      <c r="D1403" s="11">
        <v>15.1</v>
      </c>
      <c r="E1403" s="11">
        <v>112.1</v>
      </c>
      <c r="F1403" s="4">
        <f t="shared" si="299"/>
        <v>1987.2083333332278</v>
      </c>
      <c r="G1403" s="21">
        <v>7.25</v>
      </c>
      <c r="H1403" s="4">
        <f t="shared" si="295"/>
        <v>823.72018287243554</v>
      </c>
      <c r="I1403" s="4">
        <f t="shared" si="296"/>
        <v>23.486585727029446</v>
      </c>
      <c r="J1403" s="30">
        <f t="shared" si="300"/>
        <v>250802.3522197874</v>
      </c>
      <c r="K1403" s="4">
        <f t="shared" si="297"/>
        <v>42.523674397859068</v>
      </c>
      <c r="L1403" s="30">
        <f t="shared" si="298"/>
        <v>12947.40348211552</v>
      </c>
      <c r="M1403" s="14">
        <f t="shared" si="289"/>
        <v>16.433343976069917</v>
      </c>
      <c r="N1403" s="6"/>
      <c r="O1403" s="7">
        <f t="shared" si="290"/>
        <v>20.627202938129219</v>
      </c>
      <c r="P1403" s="7"/>
      <c r="Q1403" s="43">
        <f t="shared" si="291"/>
        <v>5.3742497442263178E-2</v>
      </c>
      <c r="R1403" s="21">
        <f t="shared" si="301"/>
        <v>0.95348909939056448</v>
      </c>
      <c r="S1403" s="21">
        <f t="shared" si="302"/>
        <v>16.459560230255619</v>
      </c>
      <c r="T1403" s="36">
        <f t="shared" si="292"/>
        <v>9.7880883802397678E-2</v>
      </c>
      <c r="U1403" s="36">
        <f t="shared" si="293"/>
        <v>4.3326612376116236E-2</v>
      </c>
      <c r="V1403" s="36">
        <f t="shared" si="294"/>
        <v>5.4554271426281442E-2</v>
      </c>
      <c r="Y1403" s="34"/>
      <c r="Z1403" s="34"/>
    </row>
    <row r="1404" spans="1:26" x14ac:dyDescent="0.2">
      <c r="A1404" s="1">
        <v>1987.04</v>
      </c>
      <c r="B1404" s="58">
        <v>289.3</v>
      </c>
      <c r="C1404" s="4">
        <v>8.4</v>
      </c>
      <c r="D1404" s="11">
        <v>14.8733</v>
      </c>
      <c r="E1404" s="11">
        <v>112.7</v>
      </c>
      <c r="F1404" s="4">
        <f t="shared" si="299"/>
        <v>1987.291666666561</v>
      </c>
      <c r="G1404" s="21">
        <v>8.02</v>
      </c>
      <c r="H1404" s="4">
        <f t="shared" si="295"/>
        <v>810.37114196983157</v>
      </c>
      <c r="I1404" s="4">
        <f t="shared" si="296"/>
        <v>23.529614906832304</v>
      </c>
      <c r="J1404" s="30">
        <f t="shared" si="300"/>
        <v>247334.91588175454</v>
      </c>
      <c r="K1404" s="4">
        <f t="shared" si="297"/>
        <v>41.662264451641541</v>
      </c>
      <c r="L1404" s="30">
        <f t="shared" si="298"/>
        <v>12715.818888296235</v>
      </c>
      <c r="M1404" s="14">
        <f t="shared" si="289"/>
        <v>16.19653445322087</v>
      </c>
      <c r="N1404" s="6"/>
      <c r="O1404" s="7">
        <f t="shared" si="290"/>
        <v>20.30384107105138</v>
      </c>
      <c r="P1404" s="7"/>
      <c r="Q1404" s="43">
        <f t="shared" si="291"/>
        <v>4.6609431506182825E-2</v>
      </c>
      <c r="R1404" s="21">
        <f t="shared" si="301"/>
        <v>0.96742422509917603</v>
      </c>
      <c r="S1404" s="21">
        <f t="shared" si="302"/>
        <v>15.610458405331707</v>
      </c>
      <c r="T1404" s="36">
        <f t="shared" si="292"/>
        <v>9.5471540307972447E-2</v>
      </c>
      <c r="U1404" s="36">
        <f t="shared" si="293"/>
        <v>4.7813316678601669E-2</v>
      </c>
      <c r="V1404" s="36">
        <f t="shared" si="294"/>
        <v>4.7658223629370777E-2</v>
      </c>
      <c r="Y1404" s="34"/>
      <c r="Z1404" s="34"/>
    </row>
    <row r="1405" spans="1:26" x14ac:dyDescent="0.2">
      <c r="A1405" s="1">
        <v>1987.05</v>
      </c>
      <c r="B1405" s="58">
        <v>289.10000000000002</v>
      </c>
      <c r="C1405" s="4">
        <v>8.4600000000000009</v>
      </c>
      <c r="D1405" s="11">
        <v>14.646699999999999</v>
      </c>
      <c r="E1405" s="11">
        <v>113.1</v>
      </c>
      <c r="F1405" s="4">
        <f t="shared" si="299"/>
        <v>1987.3749999998943</v>
      </c>
      <c r="G1405" s="21">
        <v>8.61</v>
      </c>
      <c r="H1405" s="4">
        <f t="shared" si="295"/>
        <v>806.94686030061916</v>
      </c>
      <c r="I1405" s="4">
        <f t="shared" si="296"/>
        <v>23.613872148541123</v>
      </c>
      <c r="J1405" s="30">
        <f t="shared" si="300"/>
        <v>246890.38726620856</v>
      </c>
      <c r="K1405" s="4">
        <f t="shared" si="297"/>
        <v>40.88242330946067</v>
      </c>
      <c r="L1405" s="30">
        <f t="shared" si="298"/>
        <v>12508.230491774393</v>
      </c>
      <c r="M1405" s="14">
        <f t="shared" si="289"/>
        <v>16.160311952655732</v>
      </c>
      <c r="N1405" s="6"/>
      <c r="O1405" s="7">
        <f t="shared" si="290"/>
        <v>20.233478963142396</v>
      </c>
      <c r="P1405" s="7"/>
      <c r="Q1405" s="43">
        <f t="shared" si="291"/>
        <v>4.0693975709329623E-2</v>
      </c>
      <c r="R1405" s="21">
        <f t="shared" si="301"/>
        <v>1.0212748364878896</v>
      </c>
      <c r="S1405" s="21">
        <f t="shared" si="302"/>
        <v>15.0485247133077</v>
      </c>
      <c r="T1405" s="36">
        <f t="shared" si="292"/>
        <v>0.10544169617241872</v>
      </c>
      <c r="U1405" s="36">
        <f t="shared" si="293"/>
        <v>5.3683153601261413E-2</v>
      </c>
      <c r="V1405" s="36">
        <f t="shared" si="294"/>
        <v>5.1758542571157307E-2</v>
      </c>
      <c r="Y1405" s="34"/>
      <c r="Z1405" s="34"/>
    </row>
    <row r="1406" spans="1:26" x14ac:dyDescent="0.2">
      <c r="A1406" s="1">
        <v>1987.06</v>
      </c>
      <c r="B1406" s="58">
        <v>301.39999999999998</v>
      </c>
      <c r="C1406" s="4">
        <v>8.52</v>
      </c>
      <c r="D1406" s="11">
        <v>14.42</v>
      </c>
      <c r="E1406" s="11">
        <v>113.5</v>
      </c>
      <c r="F1406" s="4">
        <f t="shared" si="299"/>
        <v>1987.4583333332275</v>
      </c>
      <c r="G1406" s="21">
        <v>8.4</v>
      </c>
      <c r="H1406" s="4">
        <f t="shared" si="295"/>
        <v>838.31422555066092</v>
      </c>
      <c r="I1406" s="4">
        <f t="shared" si="296"/>
        <v>23.697535506607935</v>
      </c>
      <c r="J1406" s="30">
        <f t="shared" si="300"/>
        <v>257091.62748283221</v>
      </c>
      <c r="K1406" s="4">
        <f t="shared" si="297"/>
        <v>40.107800704845822</v>
      </c>
      <c r="L1406" s="30">
        <f t="shared" si="298"/>
        <v>12300.136922038622</v>
      </c>
      <c r="M1406" s="14">
        <f t="shared" si="289"/>
        <v>16.825207307878706</v>
      </c>
      <c r="N1406" s="6"/>
      <c r="O1406" s="7">
        <f t="shared" si="290"/>
        <v>21.038765339298099</v>
      </c>
      <c r="P1406" s="7"/>
      <c r="Q1406" s="43">
        <f t="shared" si="291"/>
        <v>4.0020549424348642E-2</v>
      </c>
      <c r="R1406" s="21">
        <f t="shared" si="301"/>
        <v>1.0036500888963857</v>
      </c>
      <c r="S1406" s="21">
        <f t="shared" si="302"/>
        <v>15.314516868422027</v>
      </c>
      <c r="T1406" s="36">
        <f t="shared" si="292"/>
        <v>0.10657640898187082</v>
      </c>
      <c r="U1406" s="36">
        <f t="shared" si="293"/>
        <v>5.3962220978424069E-2</v>
      </c>
      <c r="V1406" s="36">
        <f t="shared" si="294"/>
        <v>5.2614188003446749E-2</v>
      </c>
      <c r="Y1406" s="34"/>
      <c r="Z1406" s="34"/>
    </row>
    <row r="1407" spans="1:26" x14ac:dyDescent="0.2">
      <c r="A1407" s="1">
        <v>1987.07</v>
      </c>
      <c r="B1407" s="58">
        <v>310.10000000000002</v>
      </c>
      <c r="C1407" s="4">
        <v>8.5666700000000002</v>
      </c>
      <c r="D1407" s="11">
        <v>14.9</v>
      </c>
      <c r="E1407" s="11">
        <v>113.8</v>
      </c>
      <c r="F1407" s="4">
        <f t="shared" si="299"/>
        <v>1987.5416666665608</v>
      </c>
      <c r="G1407" s="21">
        <v>8.4499999999999993</v>
      </c>
      <c r="H1407" s="4">
        <f t="shared" si="295"/>
        <v>860.23865465729386</v>
      </c>
      <c r="I1407" s="4">
        <f t="shared" si="296"/>
        <v>23.764529750702994</v>
      </c>
      <c r="J1407" s="30">
        <f t="shared" si="300"/>
        <v>264422.68001958675</v>
      </c>
      <c r="K1407" s="4">
        <f t="shared" si="297"/>
        <v>41.333621265377872</v>
      </c>
      <c r="L1407" s="30">
        <f t="shared" si="298"/>
        <v>12705.249701037867</v>
      </c>
      <c r="M1407" s="14">
        <f t="shared" si="289"/>
        <v>17.306004390512218</v>
      </c>
      <c r="N1407" s="6"/>
      <c r="O1407" s="7">
        <f t="shared" si="290"/>
        <v>21.611453473791183</v>
      </c>
      <c r="P1407" s="7"/>
      <c r="Q1407" s="43">
        <f t="shared" si="291"/>
        <v>3.7625517261062232E-2</v>
      </c>
      <c r="R1407" s="21">
        <f t="shared" si="301"/>
        <v>0.9865456526552201</v>
      </c>
      <c r="S1407" s="21">
        <f t="shared" si="302"/>
        <v>15.329896665738627</v>
      </c>
      <c r="T1407" s="36">
        <f t="shared" si="292"/>
        <v>0.10950345027898201</v>
      </c>
      <c r="U1407" s="36">
        <f t="shared" si="293"/>
        <v>5.6366611728344118E-2</v>
      </c>
      <c r="V1407" s="36">
        <f t="shared" si="294"/>
        <v>5.3136838550637888E-2</v>
      </c>
      <c r="Y1407" s="34"/>
      <c r="Z1407" s="34"/>
    </row>
    <row r="1408" spans="1:26" x14ac:dyDescent="0.2">
      <c r="A1408" s="1">
        <v>1987.08</v>
      </c>
      <c r="B1408" s="58">
        <v>329.4</v>
      </c>
      <c r="C1408" s="4">
        <v>8.6133299999999995</v>
      </c>
      <c r="D1408" s="11">
        <v>15.38</v>
      </c>
      <c r="E1408" s="11">
        <v>114.4</v>
      </c>
      <c r="F1408" s="4">
        <f t="shared" si="299"/>
        <v>1987.624999999894</v>
      </c>
      <c r="G1408" s="21">
        <v>8.76</v>
      </c>
      <c r="H1408" s="4">
        <f t="shared" si="295"/>
        <v>908.9856346153847</v>
      </c>
      <c r="I1408" s="4">
        <f t="shared" si="296"/>
        <v>23.768649775961542</v>
      </c>
      <c r="J1408" s="30">
        <f t="shared" si="300"/>
        <v>280015.50942447683</v>
      </c>
      <c r="K1408" s="4">
        <f t="shared" si="297"/>
        <v>42.441405769230776</v>
      </c>
      <c r="L1408" s="30">
        <f t="shared" si="298"/>
        <v>13074.19105934564</v>
      </c>
      <c r="M1408" s="14">
        <f t="shared" si="289"/>
        <v>18.326907245856333</v>
      </c>
      <c r="N1408" s="6"/>
      <c r="O1408" s="7">
        <f t="shared" si="290"/>
        <v>22.85209551137735</v>
      </c>
      <c r="P1408" s="7"/>
      <c r="Q1408" s="43">
        <f t="shared" si="291"/>
        <v>3.1518001960628587E-2</v>
      </c>
      <c r="R1408" s="21">
        <f t="shared" si="301"/>
        <v>0.96486630767468584</v>
      </c>
      <c r="S1408" s="21">
        <f t="shared" si="302"/>
        <v>15.044323105759673</v>
      </c>
      <c r="T1408" s="36">
        <f t="shared" si="292"/>
        <v>0.10334217533778367</v>
      </c>
      <c r="U1408" s="36">
        <f t="shared" si="293"/>
        <v>5.8082622427089392E-2</v>
      </c>
      <c r="V1408" s="36">
        <f t="shared" si="294"/>
        <v>4.5259552910694278E-2</v>
      </c>
      <c r="Y1408" s="34"/>
      <c r="Z1408" s="34"/>
    </row>
    <row r="1409" spans="1:26" x14ac:dyDescent="0.2">
      <c r="A1409" s="1">
        <v>1987.09</v>
      </c>
      <c r="B1409" s="58">
        <v>318.7</v>
      </c>
      <c r="C1409" s="4">
        <v>8.66</v>
      </c>
      <c r="D1409" s="11">
        <v>15.86</v>
      </c>
      <c r="E1409" s="11">
        <v>115</v>
      </c>
      <c r="F1409" s="4">
        <f t="shared" si="299"/>
        <v>1987.7083333332273</v>
      </c>
      <c r="G1409" s="21">
        <v>9.42</v>
      </c>
      <c r="H1409" s="4">
        <f t="shared" si="295"/>
        <v>874.87029826086973</v>
      </c>
      <c r="I1409" s="4">
        <f t="shared" si="296"/>
        <v>23.772754260869572</v>
      </c>
      <c r="J1409" s="30">
        <f t="shared" si="300"/>
        <v>270116.45863503369</v>
      </c>
      <c r="K1409" s="4">
        <f t="shared" si="297"/>
        <v>43.537630782608709</v>
      </c>
      <c r="L1409" s="30">
        <f t="shared" si="298"/>
        <v>13442.256146694806</v>
      </c>
      <c r="M1409" s="14">
        <f t="shared" ref="M1409:M1472" si="303">H1409/AVERAGE(K1289:K1408)</f>
        <v>17.675620449938208</v>
      </c>
      <c r="N1409" s="6"/>
      <c r="O1409" s="7">
        <f t="shared" ref="O1409:O1472" si="304">J1409/AVERAGE(L1289:L1408)</f>
        <v>22.007766234206716</v>
      </c>
      <c r="P1409" s="7"/>
      <c r="Q1409" s="43">
        <f t="shared" ref="Q1409:Q1472" si="305">1/M1409-(G1409/100-(((E1409/E1289)^(1/10))-1))</f>
        <v>2.7138089806860263E-2</v>
      </c>
      <c r="R1409" s="21">
        <f t="shared" si="301"/>
        <v>1.0014476306327</v>
      </c>
      <c r="S1409" s="21">
        <f t="shared" si="302"/>
        <v>14.440026083980936</v>
      </c>
      <c r="T1409" s="36">
        <f t="shared" si="292"/>
        <v>0.10835852021718639</v>
      </c>
      <c r="U1409" s="36">
        <f t="shared" si="293"/>
        <v>6.342280497439301E-2</v>
      </c>
      <c r="V1409" s="36">
        <f t="shared" si="294"/>
        <v>4.4935715242793384E-2</v>
      </c>
      <c r="Y1409" s="34"/>
      <c r="Z1409" s="34"/>
    </row>
    <row r="1410" spans="1:26" x14ac:dyDescent="0.2">
      <c r="A1410" s="1">
        <v>1987.1</v>
      </c>
      <c r="B1410" s="58">
        <v>280.2</v>
      </c>
      <c r="C1410" s="4">
        <v>8.7100000000000009</v>
      </c>
      <c r="D1410" s="11">
        <v>16.406700000000001</v>
      </c>
      <c r="E1410" s="11">
        <v>115.3</v>
      </c>
      <c r="F1410" s="4">
        <f t="shared" si="299"/>
        <v>1987.7916666665606</v>
      </c>
      <c r="G1410" s="21">
        <v>9.52</v>
      </c>
      <c r="H1410" s="4">
        <f t="shared" si="295"/>
        <v>767.18176756287971</v>
      </c>
      <c r="I1410" s="4">
        <f t="shared" si="296"/>
        <v>23.847798699045978</v>
      </c>
      <c r="J1410" s="30">
        <f t="shared" si="300"/>
        <v>237481.17807561147</v>
      </c>
      <c r="K1410" s="4">
        <f t="shared" si="297"/>
        <v>44.921203090199498</v>
      </c>
      <c r="L1410" s="30">
        <f t="shared" si="298"/>
        <v>13905.362042587918</v>
      </c>
      <c r="M1410" s="14">
        <f t="shared" si="303"/>
        <v>15.530055563627302</v>
      </c>
      <c r="N1410" s="6"/>
      <c r="O1410" s="7">
        <f t="shared" si="304"/>
        <v>19.313386963315388</v>
      </c>
      <c r="P1410" s="7"/>
      <c r="Q1410" s="43">
        <f t="shared" si="305"/>
        <v>3.3885399558438417E-2</v>
      </c>
      <c r="R1410" s="21">
        <f t="shared" si="301"/>
        <v>1.0513845824386956</v>
      </c>
      <c r="S1410" s="21">
        <f t="shared" si="302"/>
        <v>14.423303897908639</v>
      </c>
      <c r="T1410" s="36">
        <f t="shared" ref="T1410:T1473" si="306">(($J1530/$J1410)^(1/10)-1)</f>
        <v>0.12427821516317095</v>
      </c>
      <c r="U1410" s="36">
        <f t="shared" ref="U1410:U1473" si="307">(($S1530/$S1410)^(1/10)-1)</f>
        <v>6.5242313112665595E-2</v>
      </c>
      <c r="V1410" s="36">
        <f t="shared" ref="V1410:V1473" si="308">T1410-U1410</f>
        <v>5.9035902050505351E-2</v>
      </c>
      <c r="Y1410" s="34"/>
      <c r="Z1410" s="34"/>
    </row>
    <row r="1411" spans="1:26" x14ac:dyDescent="0.2">
      <c r="A1411" s="1">
        <v>1987.11</v>
      </c>
      <c r="B1411" s="58">
        <v>245</v>
      </c>
      <c r="C1411" s="4">
        <v>8.76</v>
      </c>
      <c r="D1411" s="11">
        <v>16.953299999999999</v>
      </c>
      <c r="E1411" s="11">
        <v>115.4</v>
      </c>
      <c r="F1411" s="4">
        <f t="shared" si="299"/>
        <v>1987.8749999998938</v>
      </c>
      <c r="G1411" s="21">
        <v>8.86</v>
      </c>
      <c r="H1411" s="4">
        <f t="shared" si="295"/>
        <v>670.22361351819768</v>
      </c>
      <c r="I1411" s="4">
        <f t="shared" si="296"/>
        <v>23.963913691507802</v>
      </c>
      <c r="J1411" s="30">
        <f t="shared" si="300"/>
        <v>208085.94294946405</v>
      </c>
      <c r="K1411" s="4">
        <f t="shared" si="297"/>
        <v>46.377559130849228</v>
      </c>
      <c r="L1411" s="30">
        <f t="shared" si="298"/>
        <v>14398.952720837342</v>
      </c>
      <c r="M1411" s="14">
        <f t="shared" si="303"/>
        <v>13.590885143189075</v>
      </c>
      <c r="N1411" s="6"/>
      <c r="O1411" s="7">
        <f t="shared" si="304"/>
        <v>16.887366309768474</v>
      </c>
      <c r="P1411" s="7"/>
      <c r="Q1411" s="43">
        <f t="shared" si="305"/>
        <v>4.9247979245254023E-2</v>
      </c>
      <c r="R1411" s="21">
        <f t="shared" si="301"/>
        <v>0.99887189891126138</v>
      </c>
      <c r="S1411" s="21">
        <f t="shared" si="302"/>
        <v>15.151298584090739</v>
      </c>
      <c r="T1411" s="36">
        <f t="shared" si="306"/>
        <v>0.13798440684227598</v>
      </c>
      <c r="U1411" s="36">
        <f t="shared" si="307"/>
        <v>6.1788332359404174E-2</v>
      </c>
      <c r="V1411" s="36">
        <f t="shared" si="308"/>
        <v>7.6196074482871801E-2</v>
      </c>
      <c r="Y1411" s="34"/>
      <c r="Z1411" s="34"/>
    </row>
    <row r="1412" spans="1:26" x14ac:dyDescent="0.2">
      <c r="A1412" s="1">
        <v>1987.12</v>
      </c>
      <c r="B1412" s="58">
        <v>241</v>
      </c>
      <c r="C1412" s="4">
        <v>8.81</v>
      </c>
      <c r="D1412" s="11">
        <v>17.5</v>
      </c>
      <c r="E1412" s="11">
        <v>115.4</v>
      </c>
      <c r="F1412" s="4">
        <f t="shared" si="299"/>
        <v>1987.9583333332271</v>
      </c>
      <c r="G1412" s="21">
        <v>8.99</v>
      </c>
      <c r="H1412" s="4">
        <f t="shared" si="295"/>
        <v>659.28118717504344</v>
      </c>
      <c r="I1412" s="4">
        <f t="shared" si="296"/>
        <v>24.100694020797231</v>
      </c>
      <c r="J1412" s="30">
        <f t="shared" si="300"/>
        <v>205312.17148545399</v>
      </c>
      <c r="K1412" s="4">
        <f t="shared" si="297"/>
        <v>47.873115251299836</v>
      </c>
      <c r="L1412" s="30">
        <f t="shared" si="298"/>
        <v>14908.560170105582</v>
      </c>
      <c r="M1412" s="14">
        <f t="shared" si="303"/>
        <v>13.389028514426952</v>
      </c>
      <c r="N1412" s="6"/>
      <c r="O1412" s="7">
        <f t="shared" si="304"/>
        <v>16.62249463399986</v>
      </c>
      <c r="P1412" s="7"/>
      <c r="Q1412" s="43">
        <f t="shared" si="305"/>
        <v>4.8714014484914539E-2</v>
      </c>
      <c r="R1412" s="21">
        <f t="shared" si="301"/>
        <v>1.028730231232527</v>
      </c>
      <c r="S1412" s="21">
        <f t="shared" si="302"/>
        <v>15.134206387662223</v>
      </c>
      <c r="T1412" s="36">
        <f t="shared" si="306"/>
        <v>0.14262186698497015</v>
      </c>
      <c r="U1412" s="36">
        <f t="shared" si="307"/>
        <v>6.3114654338094267E-2</v>
      </c>
      <c r="V1412" s="36">
        <f t="shared" si="308"/>
        <v>7.950721264687588E-2</v>
      </c>
      <c r="Y1412" s="34"/>
      <c r="Z1412" s="34"/>
    </row>
    <row r="1413" spans="1:26" x14ac:dyDescent="0.2">
      <c r="A1413" s="1">
        <v>1988.01</v>
      </c>
      <c r="B1413" s="58">
        <v>250.5</v>
      </c>
      <c r="C1413" s="4">
        <v>8.8566699999999994</v>
      </c>
      <c r="D1413" s="11">
        <v>17.863299999999999</v>
      </c>
      <c r="E1413" s="11">
        <v>115.7</v>
      </c>
      <c r="F1413" s="4">
        <f t="shared" si="299"/>
        <v>1988.0416666665603</v>
      </c>
      <c r="G1413" s="21">
        <v>8.67</v>
      </c>
      <c r="H1413" s="4">
        <f t="shared" si="295"/>
        <v>683.49260587726894</v>
      </c>
      <c r="I1413" s="4">
        <f t="shared" si="296"/>
        <v>24.165542745289546</v>
      </c>
      <c r="J1413" s="30">
        <f t="shared" si="300"/>
        <v>213479.18083531206</v>
      </c>
      <c r="K1413" s="4">
        <f t="shared" si="297"/>
        <v>48.740253359550564</v>
      </c>
      <c r="L1413" s="30">
        <f t="shared" si="298"/>
        <v>15223.323956149419</v>
      </c>
      <c r="M1413" s="14">
        <f t="shared" si="303"/>
        <v>13.898336683569122</v>
      </c>
      <c r="N1413" s="6"/>
      <c r="O1413" s="7">
        <f t="shared" si="304"/>
        <v>17.237464801757401</v>
      </c>
      <c r="P1413" s="7"/>
      <c r="Q1413" s="43">
        <f t="shared" si="305"/>
        <v>4.8770254494574061E-2</v>
      </c>
      <c r="R1413" s="21">
        <f t="shared" si="301"/>
        <v>1.0383636955621693</v>
      </c>
      <c r="S1413" s="21">
        <f t="shared" si="302"/>
        <v>15.528646538247564</v>
      </c>
      <c r="T1413" s="36">
        <f t="shared" si="306"/>
        <v>0.13823197341745064</v>
      </c>
      <c r="U1413" s="36">
        <f t="shared" si="307"/>
        <v>6.284914000079489E-2</v>
      </c>
      <c r="V1413" s="36">
        <f t="shared" si="308"/>
        <v>7.5382833416655748E-2</v>
      </c>
      <c r="Y1413" s="34"/>
      <c r="Z1413" s="34"/>
    </row>
    <row r="1414" spans="1:26" x14ac:dyDescent="0.2">
      <c r="A1414" s="1">
        <v>1988.02</v>
      </c>
      <c r="B1414" s="58">
        <v>258.10000000000002</v>
      </c>
      <c r="C1414" s="4">
        <v>8.9033300000000004</v>
      </c>
      <c r="D1414" s="11">
        <v>18.226700000000001</v>
      </c>
      <c r="E1414" s="11">
        <v>116</v>
      </c>
      <c r="F1414" s="4">
        <f t="shared" si="299"/>
        <v>1988.1249999998936</v>
      </c>
      <c r="G1414" s="21">
        <v>8.2100000000000009</v>
      </c>
      <c r="H1414" s="4">
        <f t="shared" si="295"/>
        <v>702.40802500000029</v>
      </c>
      <c r="I1414" s="4">
        <f t="shared" si="296"/>
        <v>24.230028830775868</v>
      </c>
      <c r="J1414" s="30">
        <f t="shared" si="300"/>
        <v>220017.8012972096</v>
      </c>
      <c r="K1414" s="4">
        <f t="shared" si="297"/>
        <v>49.603178416379329</v>
      </c>
      <c r="L1414" s="30">
        <f t="shared" si="298"/>
        <v>15537.382638139676</v>
      </c>
      <c r="M1414" s="14">
        <f t="shared" si="303"/>
        <v>14.298270962469511</v>
      </c>
      <c r="N1414" s="6"/>
      <c r="O1414" s="7">
        <f t="shared" si="304"/>
        <v>17.714126170441723</v>
      </c>
      <c r="P1414" s="7"/>
      <c r="Q1414" s="43">
        <f t="shared" si="305"/>
        <v>5.0954722160582097E-2</v>
      </c>
      <c r="R1414" s="21">
        <f t="shared" si="301"/>
        <v>0.99608508963190345</v>
      </c>
      <c r="S1414" s="21">
        <f t="shared" si="302"/>
        <v>16.082681816516534</v>
      </c>
      <c r="T1414" s="36">
        <f t="shared" si="306"/>
        <v>0.14165589311359028</v>
      </c>
      <c r="U1414" s="36">
        <f t="shared" si="307"/>
        <v>5.918023773368275E-2</v>
      </c>
      <c r="V1414" s="36">
        <f t="shared" si="308"/>
        <v>8.2475655379907531E-2</v>
      </c>
      <c r="Y1414" s="34"/>
      <c r="Z1414" s="34"/>
    </row>
    <row r="1415" spans="1:26" x14ac:dyDescent="0.2">
      <c r="A1415" s="1">
        <v>1988.03</v>
      </c>
      <c r="B1415" s="58">
        <v>265.7</v>
      </c>
      <c r="C1415" s="4">
        <v>8.9499999999999993</v>
      </c>
      <c r="D1415" s="11">
        <v>18.59</v>
      </c>
      <c r="E1415" s="11">
        <v>116.5</v>
      </c>
      <c r="F1415" s="4">
        <f t="shared" si="299"/>
        <v>1988.2083333332268</v>
      </c>
      <c r="G1415" s="21">
        <v>8.3699999999999992</v>
      </c>
      <c r="H1415" s="4">
        <f t="shared" si="295"/>
        <v>719.98770214592298</v>
      </c>
      <c r="I1415" s="4">
        <f t="shared" si="296"/>
        <v>24.2525025751073</v>
      </c>
      <c r="J1415" s="30">
        <f t="shared" si="300"/>
        <v>226157.40527483341</v>
      </c>
      <c r="K1415" s="4">
        <f t="shared" si="297"/>
        <v>50.37475115879829</v>
      </c>
      <c r="L1415" s="30">
        <f t="shared" si="298"/>
        <v>15823.357787200423</v>
      </c>
      <c r="M1415" s="14">
        <f t="shared" si="303"/>
        <v>14.668946811103449</v>
      </c>
      <c r="N1415" s="6"/>
      <c r="O1415" s="7">
        <f t="shared" si="304"/>
        <v>18.152060554951028</v>
      </c>
      <c r="P1415" s="7"/>
      <c r="Q1415" s="43">
        <f t="shared" si="305"/>
        <v>4.7202997059628882E-2</v>
      </c>
      <c r="R1415" s="21">
        <f t="shared" si="301"/>
        <v>0.98379483607185603</v>
      </c>
      <c r="S1415" s="21">
        <f t="shared" si="302"/>
        <v>15.950965397530005</v>
      </c>
      <c r="T1415" s="36">
        <f t="shared" si="306"/>
        <v>0.14421543923692304</v>
      </c>
      <c r="U1415" s="36">
        <f t="shared" si="307"/>
        <v>5.9704656860496863E-2</v>
      </c>
      <c r="V1415" s="36">
        <f t="shared" si="308"/>
        <v>8.4510782376426175E-2</v>
      </c>
      <c r="Y1415" s="34"/>
      <c r="Z1415" s="34"/>
    </row>
    <row r="1416" spans="1:26" x14ac:dyDescent="0.2">
      <c r="A1416" s="1">
        <v>1988.04</v>
      </c>
      <c r="B1416" s="58">
        <v>262.60000000000002</v>
      </c>
      <c r="C1416" s="4">
        <v>9.0433299999999992</v>
      </c>
      <c r="D1416" s="11">
        <v>19.616700000000002</v>
      </c>
      <c r="E1416" s="11">
        <v>117.1</v>
      </c>
      <c r="F1416" s="4">
        <f t="shared" si="299"/>
        <v>1988.2916666665601</v>
      </c>
      <c r="G1416" s="21">
        <v>8.7200000000000006</v>
      </c>
      <c r="H1416" s="4">
        <f t="shared" si="295"/>
        <v>707.94134415029919</v>
      </c>
      <c r="I1416" s="4">
        <f t="shared" si="296"/>
        <v>24.379844614602906</v>
      </c>
      <c r="J1416" s="30">
        <f t="shared" si="300"/>
        <v>223011.65774706597</v>
      </c>
      <c r="K1416" s="4">
        <f t="shared" si="297"/>
        <v>52.884512436379183</v>
      </c>
      <c r="L1416" s="30">
        <f t="shared" si="298"/>
        <v>16659.378471160962</v>
      </c>
      <c r="M1416" s="14">
        <f t="shared" si="303"/>
        <v>14.433316420838933</v>
      </c>
      <c r="N1416" s="6"/>
      <c r="O1416" s="7">
        <f t="shared" si="304"/>
        <v>17.840595093043476</v>
      </c>
      <c r="P1416" s="7"/>
      <c r="Q1416" s="43">
        <f t="shared" si="305"/>
        <v>4.4527058308336628E-2</v>
      </c>
      <c r="R1416" s="21">
        <f t="shared" si="301"/>
        <v>0.98314430327257019</v>
      </c>
      <c r="S1416" s="21">
        <f t="shared" si="302"/>
        <v>15.61207186810015</v>
      </c>
      <c r="T1416" s="36">
        <f t="shared" si="306"/>
        <v>0.14945155386379416</v>
      </c>
      <c r="U1416" s="36">
        <f t="shared" si="307"/>
        <v>6.2365595392906759E-2</v>
      </c>
      <c r="V1416" s="36">
        <f t="shared" si="308"/>
        <v>8.7085958470887403E-2</v>
      </c>
      <c r="Y1416" s="34"/>
      <c r="Z1416" s="34"/>
    </row>
    <row r="1417" spans="1:26" x14ac:dyDescent="0.2">
      <c r="A1417" s="1">
        <v>1988.05</v>
      </c>
      <c r="B1417" s="58">
        <v>256.10000000000002</v>
      </c>
      <c r="C1417" s="4">
        <v>9.1366700000000005</v>
      </c>
      <c r="D1417" s="11">
        <v>20.6433</v>
      </c>
      <c r="E1417" s="11">
        <v>117.5</v>
      </c>
      <c r="F1417" s="4">
        <f t="shared" si="299"/>
        <v>1988.3749999998934</v>
      </c>
      <c r="G1417" s="21">
        <v>9.09</v>
      </c>
      <c r="H1417" s="4">
        <f t="shared" si="295"/>
        <v>688.06768425531948</v>
      </c>
      <c r="I1417" s="4">
        <f t="shared" si="296"/>
        <v>24.547627367063839</v>
      </c>
      <c r="J1417" s="30">
        <f t="shared" si="300"/>
        <v>217395.57488635153</v>
      </c>
      <c r="K1417" s="4">
        <f t="shared" si="297"/>
        <v>55.462661563404268</v>
      </c>
      <c r="L1417" s="30">
        <f t="shared" si="298"/>
        <v>17523.475482434282</v>
      </c>
      <c r="M1417" s="14">
        <f t="shared" si="303"/>
        <v>14.031891348027763</v>
      </c>
      <c r="N1417" s="6"/>
      <c r="O1417" s="7">
        <f t="shared" si="304"/>
        <v>17.325317986212724</v>
      </c>
      <c r="P1417" s="7"/>
      <c r="Q1417" s="43">
        <f t="shared" si="305"/>
        <v>4.2178685061003113E-2</v>
      </c>
      <c r="R1417" s="21">
        <f t="shared" si="301"/>
        <v>1.0187384727016691</v>
      </c>
      <c r="S1417" s="21">
        <f t="shared" si="302"/>
        <v>15.296667878487494</v>
      </c>
      <c r="T1417" s="36">
        <f t="shared" si="306"/>
        <v>0.15191947926139182</v>
      </c>
      <c r="U1417" s="36">
        <f t="shared" si="307"/>
        <v>6.4758539388930059E-2</v>
      </c>
      <c r="V1417" s="36">
        <f t="shared" si="308"/>
        <v>8.7160939872461762E-2</v>
      </c>
      <c r="Y1417" s="34"/>
      <c r="Z1417" s="34"/>
    </row>
    <row r="1418" spans="1:26" x14ac:dyDescent="0.2">
      <c r="A1418" s="1">
        <v>1988.06</v>
      </c>
      <c r="B1418" s="58">
        <v>270.7</v>
      </c>
      <c r="C1418" s="4">
        <v>9.23</v>
      </c>
      <c r="D1418" s="11">
        <v>21.67</v>
      </c>
      <c r="E1418" s="11">
        <v>118</v>
      </c>
      <c r="F1418" s="4">
        <f t="shared" si="299"/>
        <v>1988.4583333332266</v>
      </c>
      <c r="G1418" s="21">
        <v>8.92</v>
      </c>
      <c r="H1418" s="4">
        <f t="shared" ref="H1418:H1481" si="309">B1418*$E$1858/E1418</f>
        <v>724.21196864406795</v>
      </c>
      <c r="I1418" s="4">
        <f t="shared" ref="I1418:I1481" si="310">C1418*$E$1858/E1418</f>
        <v>24.693300593220346</v>
      </c>
      <c r="J1418" s="30">
        <f t="shared" si="300"/>
        <v>229465.5483256575</v>
      </c>
      <c r="K1418" s="4">
        <f t="shared" ref="K1418:K1481" si="311">D1418*$E$1858/E1418</f>
        <v>57.974412118644082</v>
      </c>
      <c r="L1418" s="30">
        <f t="shared" ref="L1418:L1481" si="312">K1418*(J1418/H1418)</f>
        <v>18369.111312216468</v>
      </c>
      <c r="M1418" s="14">
        <f t="shared" si="303"/>
        <v>14.766468647879606</v>
      </c>
      <c r="N1418" s="6"/>
      <c r="O1418" s="7">
        <f t="shared" si="304"/>
        <v>18.208235569514834</v>
      </c>
      <c r="P1418" s="7"/>
      <c r="Q1418" s="43">
        <f t="shared" si="305"/>
        <v>3.9638410850633105E-2</v>
      </c>
      <c r="R1418" s="21">
        <f t="shared" si="301"/>
        <v>0.99829434380981263</v>
      </c>
      <c r="S1418" s="21">
        <f t="shared" si="302"/>
        <v>15.517273122497594</v>
      </c>
      <c r="T1418" s="36">
        <f t="shared" si="306"/>
        <v>0.14570549563330748</v>
      </c>
      <c r="U1418" s="36">
        <f t="shared" si="307"/>
        <v>6.4809484650063309E-2</v>
      </c>
      <c r="V1418" s="36">
        <f t="shared" si="308"/>
        <v>8.0896010983244171E-2</v>
      </c>
      <c r="Y1418" s="34"/>
      <c r="Z1418" s="34"/>
    </row>
    <row r="1419" spans="1:26" x14ac:dyDescent="0.2">
      <c r="A1419" s="1">
        <v>1988.07</v>
      </c>
      <c r="B1419" s="58">
        <v>269.10000000000002</v>
      </c>
      <c r="C1419" s="4">
        <v>9.3066700000000004</v>
      </c>
      <c r="D1419" s="11">
        <v>22.023299999999999</v>
      </c>
      <c r="E1419" s="11">
        <v>118.5</v>
      </c>
      <c r="F1419" s="4">
        <f t="shared" ref="F1419:F1482" si="313">F1418+1/12</f>
        <v>1988.5416666665599</v>
      </c>
      <c r="G1419" s="21">
        <v>9.06</v>
      </c>
      <c r="H1419" s="4">
        <f t="shared" si="309"/>
        <v>716.89375443038</v>
      </c>
      <c r="I1419" s="4">
        <f t="shared" si="310"/>
        <v>24.793361566497897</v>
      </c>
      <c r="J1419" s="30">
        <f t="shared" ref="J1419:J1482" si="314">J1418*((H1419+(I1419/12))/H1418)</f>
        <v>227801.42755632816</v>
      </c>
      <c r="K1419" s="4">
        <f t="shared" si="311"/>
        <v>58.671000453164567</v>
      </c>
      <c r="L1419" s="30">
        <f t="shared" si="312"/>
        <v>18643.400890008477</v>
      </c>
      <c r="M1419" s="14">
        <f t="shared" si="303"/>
        <v>14.608315717522087</v>
      </c>
      <c r="N1419" s="6"/>
      <c r="O1419" s="7">
        <f t="shared" si="304"/>
        <v>17.988763201028423</v>
      </c>
      <c r="P1419" s="7"/>
      <c r="Q1419" s="43">
        <f t="shared" si="305"/>
        <v>3.8609675495086301E-2</v>
      </c>
      <c r="R1419" s="21">
        <f t="shared" ref="R1419:R1482" si="315">((G1419/G1420+G1419/1200+((1+G1420/1200)^(-119))*(1-G1419/G1420)))</f>
        <v>0.99460428504699416</v>
      </c>
      <c r="S1419" s="21">
        <f t="shared" ref="S1419:S1482" si="316">S1418*R1418*E1418/E1419</f>
        <v>15.425443938952597</v>
      </c>
      <c r="T1419" s="36">
        <f t="shared" si="306"/>
        <v>0.15142125977307908</v>
      </c>
      <c r="U1419" s="36">
        <f t="shared" si="307"/>
        <v>6.6122269687267643E-2</v>
      </c>
      <c r="V1419" s="36">
        <f t="shared" si="308"/>
        <v>8.5298990085811432E-2</v>
      </c>
      <c r="Y1419" s="34"/>
      <c r="Z1419" s="34"/>
    </row>
    <row r="1420" spans="1:26" x14ac:dyDescent="0.2">
      <c r="A1420" s="1">
        <v>1988.08</v>
      </c>
      <c r="B1420" s="58">
        <v>263.7</v>
      </c>
      <c r="C1420" s="4">
        <v>9.3833300000000008</v>
      </c>
      <c r="D1420" s="11">
        <v>22.3767</v>
      </c>
      <c r="E1420" s="11">
        <v>119</v>
      </c>
      <c r="F1420" s="4">
        <f t="shared" si="313"/>
        <v>1988.6249999998931</v>
      </c>
      <c r="G1420" s="21">
        <v>9.26</v>
      </c>
      <c r="H1420" s="4">
        <f t="shared" si="309"/>
        <v>699.55621260504211</v>
      </c>
      <c r="I1420" s="4">
        <f t="shared" si="310"/>
        <v>24.892555162773117</v>
      </c>
      <c r="J1420" s="30">
        <f t="shared" si="314"/>
        <v>222951.37812686258</v>
      </c>
      <c r="K1420" s="4">
        <f t="shared" si="311"/>
        <v>59.362000389075646</v>
      </c>
      <c r="L1420" s="30">
        <f t="shared" si="312"/>
        <v>18918.908240164452</v>
      </c>
      <c r="M1420" s="14">
        <f t="shared" si="303"/>
        <v>14.24494631067564</v>
      </c>
      <c r="N1420" s="6"/>
      <c r="O1420" s="7">
        <f t="shared" si="304"/>
        <v>17.518725933895684</v>
      </c>
      <c r="P1420" s="7"/>
      <c r="Q1420" s="43">
        <f t="shared" si="305"/>
        <v>3.8319223452196488E-2</v>
      </c>
      <c r="R1420" s="21">
        <f t="shared" si="315"/>
        <v>1.0260567691250402</v>
      </c>
      <c r="S1420" s="21">
        <f t="shared" si="316"/>
        <v>15.277749562113286</v>
      </c>
      <c r="T1420" s="36">
        <f t="shared" si="306"/>
        <v>0.14545422414527631</v>
      </c>
      <c r="U1420" s="36">
        <f t="shared" si="307"/>
        <v>6.8478382298141849E-2</v>
      </c>
      <c r="V1420" s="36">
        <f t="shared" si="308"/>
        <v>7.6975841847134463E-2</v>
      </c>
      <c r="Y1420" s="34"/>
      <c r="Z1420" s="34"/>
    </row>
    <row r="1421" spans="1:26" x14ac:dyDescent="0.2">
      <c r="A1421" s="1">
        <v>1988.09</v>
      </c>
      <c r="B1421" s="58">
        <v>268</v>
      </c>
      <c r="C1421" s="4">
        <v>9.4600000000000009</v>
      </c>
      <c r="D1421" s="11">
        <v>22.73</v>
      </c>
      <c r="E1421" s="11">
        <v>119.8</v>
      </c>
      <c r="F1421" s="4">
        <f t="shared" si="313"/>
        <v>1988.7083333332264</v>
      </c>
      <c r="G1421" s="21">
        <v>8.98</v>
      </c>
      <c r="H1421" s="4">
        <f t="shared" si="309"/>
        <v>706.21579298831398</v>
      </c>
      <c r="I1421" s="4">
        <f t="shared" si="310"/>
        <v>24.928363439065119</v>
      </c>
      <c r="J1421" s="30">
        <f t="shared" si="314"/>
        <v>225735.8773151059</v>
      </c>
      <c r="K1421" s="4">
        <f t="shared" si="311"/>
        <v>59.896585726210368</v>
      </c>
      <c r="L1421" s="30">
        <f t="shared" si="312"/>
        <v>19145.434669299841</v>
      </c>
      <c r="M1421" s="14">
        <f t="shared" si="303"/>
        <v>14.369428776140152</v>
      </c>
      <c r="N1421" s="6"/>
      <c r="O1421" s="7">
        <f t="shared" si="304"/>
        <v>17.648292003694412</v>
      </c>
      <c r="P1421" s="7"/>
      <c r="Q1421" s="43">
        <f t="shared" si="305"/>
        <v>4.0421236973085889E-2</v>
      </c>
      <c r="R1421" s="21">
        <f t="shared" si="315"/>
        <v>1.019363978978598</v>
      </c>
      <c r="S1421" s="21">
        <f t="shared" si="316"/>
        <v>15.57115829940911</v>
      </c>
      <c r="T1421" s="36">
        <f t="shared" si="306"/>
        <v>0.1381631772933567</v>
      </c>
      <c r="U1421" s="36">
        <f t="shared" si="307"/>
        <v>7.1142595418593579E-2</v>
      </c>
      <c r="V1421" s="36">
        <f t="shared" si="308"/>
        <v>6.7020581874763119E-2</v>
      </c>
      <c r="Y1421" s="34"/>
      <c r="Z1421" s="34"/>
    </row>
    <row r="1422" spans="1:26" x14ac:dyDescent="0.2">
      <c r="A1422" s="1">
        <v>1988.1</v>
      </c>
      <c r="B1422" s="58">
        <v>277.39999999999998</v>
      </c>
      <c r="C1422" s="4">
        <v>9.5500000000000007</v>
      </c>
      <c r="D1422" s="11">
        <v>23.0733</v>
      </c>
      <c r="E1422" s="11">
        <v>120.2</v>
      </c>
      <c r="F1422" s="4">
        <f t="shared" si="313"/>
        <v>1988.7916666665596</v>
      </c>
      <c r="G1422" s="21">
        <v>8.8000000000000007</v>
      </c>
      <c r="H1422" s="4">
        <f t="shared" si="309"/>
        <v>728.55348252911824</v>
      </c>
      <c r="I1422" s="4">
        <f t="shared" si="310"/>
        <v>25.081779950083202</v>
      </c>
      <c r="J1422" s="30">
        <f t="shared" si="314"/>
        <v>233544.02812005664</v>
      </c>
      <c r="K1422" s="4">
        <f t="shared" si="311"/>
        <v>60.598893541597349</v>
      </c>
      <c r="L1422" s="30">
        <f t="shared" si="312"/>
        <v>19425.49179532265</v>
      </c>
      <c r="M1422" s="14">
        <f t="shared" si="303"/>
        <v>14.811450153277718</v>
      </c>
      <c r="N1422" s="6"/>
      <c r="O1422" s="7">
        <f t="shared" si="304"/>
        <v>18.165517397941176</v>
      </c>
      <c r="P1422" s="7"/>
      <c r="Q1422" s="43">
        <f t="shared" si="305"/>
        <v>3.9545427218485335E-2</v>
      </c>
      <c r="R1422" s="21">
        <f t="shared" si="315"/>
        <v>0.99684437266514558</v>
      </c>
      <c r="S1422" s="21">
        <f t="shared" si="316"/>
        <v>15.819856989939071</v>
      </c>
      <c r="T1422" s="36">
        <f t="shared" si="306"/>
        <v>0.13547813605330083</v>
      </c>
      <c r="U1422" s="36">
        <f t="shared" si="307"/>
        <v>7.1969206543410325E-2</v>
      </c>
      <c r="V1422" s="36">
        <f t="shared" si="308"/>
        <v>6.350892950989051E-2</v>
      </c>
      <c r="Y1422" s="34"/>
      <c r="Z1422" s="34"/>
    </row>
    <row r="1423" spans="1:26" x14ac:dyDescent="0.2">
      <c r="A1423" s="1">
        <v>1988.11</v>
      </c>
      <c r="B1423" s="58">
        <v>271</v>
      </c>
      <c r="C1423" s="4">
        <v>9.64</v>
      </c>
      <c r="D1423" s="11">
        <v>23.416699999999999</v>
      </c>
      <c r="E1423" s="11">
        <v>120.3</v>
      </c>
      <c r="F1423" s="4">
        <f t="shared" si="313"/>
        <v>1988.8749999998929</v>
      </c>
      <c r="G1423" s="21">
        <v>8.9600000000000009</v>
      </c>
      <c r="H1423" s="4">
        <f t="shared" si="309"/>
        <v>711.15310889443083</v>
      </c>
      <c r="I1423" s="4">
        <f t="shared" si="310"/>
        <v>25.297106899418129</v>
      </c>
      <c r="J1423" s="30">
        <f t="shared" si="314"/>
        <v>228641.95698687795</v>
      </c>
      <c r="K1423" s="4">
        <f t="shared" si="311"/>
        <v>61.449664225270169</v>
      </c>
      <c r="L1423" s="30">
        <f t="shared" si="312"/>
        <v>19756.605587360238</v>
      </c>
      <c r="M1423" s="14">
        <f t="shared" si="303"/>
        <v>14.445530680872883</v>
      </c>
      <c r="N1423" s="6"/>
      <c r="O1423" s="7">
        <f t="shared" si="304"/>
        <v>17.692871543397217</v>
      </c>
      <c r="P1423" s="7"/>
      <c r="Q1423" s="43">
        <f t="shared" si="305"/>
        <v>3.9271002237617897E-2</v>
      </c>
      <c r="R1423" s="21">
        <f t="shared" si="315"/>
        <v>0.99769560940182367</v>
      </c>
      <c r="S1423" s="21">
        <f t="shared" si="316"/>
        <v>15.756826576042673</v>
      </c>
      <c r="T1423" s="36">
        <f t="shared" si="306"/>
        <v>0.14980021837972379</v>
      </c>
      <c r="U1423" s="36">
        <f t="shared" si="307"/>
        <v>7.0251831338317583E-2</v>
      </c>
      <c r="V1423" s="36">
        <f t="shared" si="308"/>
        <v>7.954838704140621E-2</v>
      </c>
      <c r="Y1423" s="34"/>
      <c r="Z1423" s="34"/>
    </row>
    <row r="1424" spans="1:26" x14ac:dyDescent="0.2">
      <c r="A1424" s="1">
        <v>1988.12</v>
      </c>
      <c r="B1424" s="58">
        <v>276.5</v>
      </c>
      <c r="C1424" s="4">
        <v>9.75</v>
      </c>
      <c r="D1424" s="11">
        <v>23.75</v>
      </c>
      <c r="E1424" s="11">
        <v>120.5</v>
      </c>
      <c r="F1424" s="4">
        <f t="shared" si="313"/>
        <v>1988.9583333332262</v>
      </c>
      <c r="G1424" s="21">
        <v>9.11</v>
      </c>
      <c r="H1424" s="4">
        <f t="shared" si="309"/>
        <v>724.38181327800851</v>
      </c>
      <c r="I1424" s="4">
        <f t="shared" si="310"/>
        <v>25.543300829875523</v>
      </c>
      <c r="J1424" s="30">
        <f t="shared" si="314"/>
        <v>233579.467637608</v>
      </c>
      <c r="K1424" s="4">
        <f t="shared" si="311"/>
        <v>62.220860995850643</v>
      </c>
      <c r="L1424" s="30">
        <f t="shared" si="312"/>
        <v>20063.335827823474</v>
      </c>
      <c r="M1424" s="14">
        <f t="shared" si="303"/>
        <v>14.702086748571995</v>
      </c>
      <c r="N1424" s="6"/>
      <c r="O1424" s="7">
        <f t="shared" si="304"/>
        <v>17.98158649201417</v>
      </c>
      <c r="P1424" s="7"/>
      <c r="Q1424" s="43">
        <f t="shared" si="305"/>
        <v>3.626845035879285E-2</v>
      </c>
      <c r="R1424" s="21">
        <f t="shared" si="315"/>
        <v>1.0088955782014826</v>
      </c>
      <c r="S1424" s="21">
        <f t="shared" si="316"/>
        <v>15.694424549134908</v>
      </c>
      <c r="T1424" s="36">
        <f t="shared" si="306"/>
        <v>0.15204074375042187</v>
      </c>
      <c r="U1424" s="36">
        <f t="shared" si="307"/>
        <v>7.2685803796633142E-2</v>
      </c>
      <c r="V1424" s="36">
        <f t="shared" si="308"/>
        <v>7.9354939953788728E-2</v>
      </c>
      <c r="Y1424" s="34"/>
      <c r="Z1424" s="34"/>
    </row>
    <row r="1425" spans="1:26" x14ac:dyDescent="0.2">
      <c r="A1425" s="1">
        <v>1989.01</v>
      </c>
      <c r="B1425" s="58">
        <v>285.39999999999998</v>
      </c>
      <c r="C1425" s="4">
        <v>9.8133300000000006</v>
      </c>
      <c r="D1425" s="11">
        <v>24.16</v>
      </c>
      <c r="E1425" s="11">
        <v>121.1</v>
      </c>
      <c r="F1425" s="4">
        <f t="shared" si="313"/>
        <v>1989.0416666665594</v>
      </c>
      <c r="G1425" s="21">
        <v>9.09</v>
      </c>
      <c r="H1425" s="4">
        <f t="shared" si="309"/>
        <v>743.99372914946343</v>
      </c>
      <c r="I1425" s="4">
        <f t="shared" si="310"/>
        <v>25.581835956812562</v>
      </c>
      <c r="J1425" s="30">
        <f t="shared" si="314"/>
        <v>240590.81176236382</v>
      </c>
      <c r="K1425" s="4">
        <f t="shared" si="311"/>
        <v>62.981389265070206</v>
      </c>
      <c r="L1425" s="30">
        <f t="shared" si="312"/>
        <v>20366.762481354974</v>
      </c>
      <c r="M1425" s="14">
        <f t="shared" si="303"/>
        <v>15.088072442713282</v>
      </c>
      <c r="N1425" s="6"/>
      <c r="O1425" s="7">
        <f t="shared" si="304"/>
        <v>18.425435496743219</v>
      </c>
      <c r="P1425" s="7"/>
      <c r="Q1425" s="43">
        <f t="shared" si="305"/>
        <v>3.4319933499708799E-2</v>
      </c>
      <c r="R1425" s="21">
        <f t="shared" si="315"/>
        <v>1.0023769837262066</v>
      </c>
      <c r="S1425" s="21">
        <f t="shared" si="316"/>
        <v>15.755584486950456</v>
      </c>
      <c r="T1425" s="36">
        <f t="shared" si="306"/>
        <v>0.15402822616148026</v>
      </c>
      <c r="U1425" s="36">
        <f t="shared" si="307"/>
        <v>7.182926250160282E-2</v>
      </c>
      <c r="V1425" s="36">
        <f t="shared" si="308"/>
        <v>8.2198963659877444E-2</v>
      </c>
      <c r="Y1425" s="34"/>
      <c r="Z1425" s="34"/>
    </row>
    <row r="1426" spans="1:26" x14ac:dyDescent="0.2">
      <c r="A1426" s="1">
        <v>1989.02</v>
      </c>
      <c r="B1426" s="58">
        <v>294</v>
      </c>
      <c r="C1426" s="4">
        <v>9.8966700000000003</v>
      </c>
      <c r="D1426" s="11">
        <v>24.56</v>
      </c>
      <c r="E1426" s="11">
        <v>121.6</v>
      </c>
      <c r="F1426" s="4">
        <f t="shared" si="313"/>
        <v>1989.1249999998927</v>
      </c>
      <c r="G1426" s="21">
        <v>9.17</v>
      </c>
      <c r="H1426" s="4">
        <f t="shared" si="309"/>
        <v>763.26123355263178</v>
      </c>
      <c r="I1426" s="4">
        <f t="shared" si="310"/>
        <v>25.693008681167772</v>
      </c>
      <c r="J1426" s="30">
        <f t="shared" si="314"/>
        <v>247513.86699046337</v>
      </c>
      <c r="K1426" s="4">
        <f t="shared" si="311"/>
        <v>63.760870394736855</v>
      </c>
      <c r="L1426" s="30">
        <f t="shared" si="312"/>
        <v>20676.668616618299</v>
      </c>
      <c r="M1426" s="14">
        <f t="shared" si="303"/>
        <v>15.467060462734748</v>
      </c>
      <c r="N1426" s="6"/>
      <c r="O1426" s="7">
        <f t="shared" si="304"/>
        <v>18.857435717731352</v>
      </c>
      <c r="P1426" s="7"/>
      <c r="Q1426" s="43">
        <f t="shared" si="305"/>
        <v>3.109942441740994E-2</v>
      </c>
      <c r="R1426" s="21">
        <f t="shared" si="315"/>
        <v>0.99539500079332033</v>
      </c>
      <c r="S1426" s="21">
        <f t="shared" si="316"/>
        <v>15.728096787541919</v>
      </c>
      <c r="T1426" s="36">
        <f t="shared" si="306"/>
        <v>0.1505428762996861</v>
      </c>
      <c r="U1426" s="36">
        <f t="shared" si="307"/>
        <v>6.9949108517790792E-2</v>
      </c>
      <c r="V1426" s="36">
        <f t="shared" si="308"/>
        <v>8.0593767781895309E-2</v>
      </c>
      <c r="Y1426" s="34"/>
      <c r="Z1426" s="34"/>
    </row>
    <row r="1427" spans="1:26" x14ac:dyDescent="0.2">
      <c r="A1427" s="1">
        <v>1989.03</v>
      </c>
      <c r="B1427" s="58">
        <v>292.7</v>
      </c>
      <c r="C1427" s="4">
        <v>10.01</v>
      </c>
      <c r="D1427" s="11">
        <v>24.96</v>
      </c>
      <c r="E1427" s="11">
        <v>122.3</v>
      </c>
      <c r="F1427" s="4">
        <f t="shared" si="313"/>
        <v>1989.2083333332259</v>
      </c>
      <c r="G1427" s="21">
        <v>9.36</v>
      </c>
      <c r="H1427" s="4">
        <f t="shared" si="309"/>
        <v>755.53696075224866</v>
      </c>
      <c r="I1427" s="4">
        <f t="shared" si="310"/>
        <v>25.838486426819301</v>
      </c>
      <c r="J1427" s="30">
        <f t="shared" si="314"/>
        <v>245707.25618823912</v>
      </c>
      <c r="K1427" s="4">
        <f t="shared" si="311"/>
        <v>64.428433687653325</v>
      </c>
      <c r="L1427" s="30">
        <f t="shared" si="312"/>
        <v>20952.692567333273</v>
      </c>
      <c r="M1427" s="14">
        <f t="shared" si="303"/>
        <v>15.298969108882357</v>
      </c>
      <c r="N1427" s="6"/>
      <c r="O1427" s="7">
        <f t="shared" si="304"/>
        <v>18.622276927610891</v>
      </c>
      <c r="P1427" s="7"/>
      <c r="Q1427" s="43">
        <f t="shared" si="305"/>
        <v>2.9450727706516799E-2</v>
      </c>
      <c r="R1427" s="21">
        <f t="shared" si="315"/>
        <v>1.019490591915486</v>
      </c>
      <c r="S1427" s="21">
        <f t="shared" si="316"/>
        <v>15.566061651516151</v>
      </c>
      <c r="T1427" s="36">
        <f t="shared" si="306"/>
        <v>0.15435889228086785</v>
      </c>
      <c r="U1427" s="36">
        <f t="shared" si="307"/>
        <v>6.9267490958713207E-2</v>
      </c>
      <c r="V1427" s="36">
        <f t="shared" si="308"/>
        <v>8.5091401322154647E-2</v>
      </c>
      <c r="Y1427" s="34"/>
      <c r="Z1427" s="34"/>
    </row>
    <row r="1428" spans="1:26" x14ac:dyDescent="0.2">
      <c r="A1428" s="1">
        <v>1989.04</v>
      </c>
      <c r="B1428" s="58">
        <v>302.3</v>
      </c>
      <c r="C1428" s="4">
        <v>10.0867</v>
      </c>
      <c r="D1428" s="11">
        <v>25.046700000000001</v>
      </c>
      <c r="E1428" s="11">
        <v>123.1</v>
      </c>
      <c r="F1428" s="4">
        <f t="shared" si="313"/>
        <v>1989.2916666665592</v>
      </c>
      <c r="G1428" s="21">
        <v>9.18</v>
      </c>
      <c r="H1428" s="4">
        <f t="shared" si="309"/>
        <v>775.24601705930172</v>
      </c>
      <c r="I1428" s="4">
        <f t="shared" si="310"/>
        <v>25.867264307879783</v>
      </c>
      <c r="J1428" s="30">
        <f t="shared" si="314"/>
        <v>252817.83621876294</v>
      </c>
      <c r="K1428" s="4">
        <f t="shared" si="311"/>
        <v>64.232068857026832</v>
      </c>
      <c r="L1428" s="30">
        <f t="shared" si="312"/>
        <v>20946.915310686367</v>
      </c>
      <c r="M1428" s="14">
        <f t="shared" si="303"/>
        <v>15.686742656144579</v>
      </c>
      <c r="N1428" s="6"/>
      <c r="O1428" s="7">
        <f t="shared" si="304"/>
        <v>19.061417959765514</v>
      </c>
      <c r="P1428" s="7"/>
      <c r="Q1428" s="43">
        <f t="shared" si="305"/>
        <v>2.9119326302348064E-2</v>
      </c>
      <c r="R1428" s="21">
        <f t="shared" si="315"/>
        <v>1.028717272293509</v>
      </c>
      <c r="S1428" s="21">
        <f t="shared" si="316"/>
        <v>15.766321297022916</v>
      </c>
      <c r="T1428" s="36">
        <f t="shared" si="306"/>
        <v>0.15503405201669507</v>
      </c>
      <c r="U1428" s="36">
        <f t="shared" si="307"/>
        <v>6.8002900034639602E-2</v>
      </c>
      <c r="V1428" s="36">
        <f t="shared" si="308"/>
        <v>8.7031151982055466E-2</v>
      </c>
      <c r="Y1428" s="34"/>
      <c r="Z1428" s="34"/>
    </row>
    <row r="1429" spans="1:26" x14ac:dyDescent="0.2">
      <c r="A1429" s="1">
        <v>1989.05</v>
      </c>
      <c r="B1429" s="58">
        <v>313.89999999999998</v>
      </c>
      <c r="C1429" s="4">
        <v>10.193300000000001</v>
      </c>
      <c r="D1429" s="11">
        <v>25.133299999999998</v>
      </c>
      <c r="E1429" s="11">
        <v>123.8</v>
      </c>
      <c r="F1429" s="4">
        <f t="shared" si="313"/>
        <v>1989.3749999998925</v>
      </c>
      <c r="G1429" s="21">
        <v>8.86</v>
      </c>
      <c r="H1429" s="4">
        <f t="shared" si="309"/>
        <v>800.44246445880469</v>
      </c>
      <c r="I1429" s="4">
        <f t="shared" si="310"/>
        <v>25.992832663166404</v>
      </c>
      <c r="J1429" s="30">
        <f t="shared" si="314"/>
        <v>261741.10978049977</v>
      </c>
      <c r="K1429" s="4">
        <f t="shared" si="311"/>
        <v>64.089711984652681</v>
      </c>
      <c r="L1429" s="30">
        <f t="shared" si="312"/>
        <v>20957.049488519388</v>
      </c>
      <c r="M1429" s="14">
        <f t="shared" si="303"/>
        <v>16.186353538544548</v>
      </c>
      <c r="N1429" s="6"/>
      <c r="O1429" s="7">
        <f t="shared" si="304"/>
        <v>19.633569215559803</v>
      </c>
      <c r="P1429" s="7"/>
      <c r="Q1429" s="43">
        <f t="shared" si="305"/>
        <v>2.9612224452634367E-2</v>
      </c>
      <c r="R1429" s="21">
        <f t="shared" si="315"/>
        <v>1.046527044792438</v>
      </c>
      <c r="S1429" s="21">
        <f t="shared" si="316"/>
        <v>16.127379761497444</v>
      </c>
      <c r="T1429" s="36">
        <f t="shared" si="306"/>
        <v>0.15092075456629961</v>
      </c>
      <c r="U1429" s="36">
        <f t="shared" si="307"/>
        <v>6.3099585755091114E-2</v>
      </c>
      <c r="V1429" s="36">
        <f t="shared" si="308"/>
        <v>8.7821168811208494E-2</v>
      </c>
      <c r="Y1429" s="34"/>
      <c r="Z1429" s="34"/>
    </row>
    <row r="1430" spans="1:26" x14ac:dyDescent="0.2">
      <c r="A1430" s="1">
        <v>1989.06</v>
      </c>
      <c r="B1430" s="58">
        <v>323.7</v>
      </c>
      <c r="C1430" s="4">
        <v>10.37</v>
      </c>
      <c r="D1430" s="11">
        <v>25.22</v>
      </c>
      <c r="E1430" s="11">
        <v>124.1</v>
      </c>
      <c r="F1430" s="4">
        <f t="shared" si="313"/>
        <v>1989.4583333332257</v>
      </c>
      <c r="G1430" s="21">
        <v>8.2799999999999994</v>
      </c>
      <c r="H1430" s="4">
        <f t="shared" si="309"/>
        <v>823.43698066075763</v>
      </c>
      <c r="I1430" s="4">
        <f t="shared" si="310"/>
        <v>26.379491780821922</v>
      </c>
      <c r="J1430" s="30">
        <f t="shared" si="314"/>
        <v>269979.04517689708</v>
      </c>
      <c r="K1430" s="4">
        <f t="shared" si="311"/>
        <v>64.155331023368262</v>
      </c>
      <c r="L1430" s="30">
        <f t="shared" si="312"/>
        <v>21034.51195354138</v>
      </c>
      <c r="M1430" s="14">
        <f t="shared" si="303"/>
        <v>16.641904235808585</v>
      </c>
      <c r="N1430" s="6"/>
      <c r="O1430" s="7">
        <f t="shared" si="304"/>
        <v>20.149986195019572</v>
      </c>
      <c r="P1430" s="7"/>
      <c r="Q1430" s="43">
        <f t="shared" si="305"/>
        <v>3.280169858994815E-2</v>
      </c>
      <c r="R1430" s="21">
        <f t="shared" si="315"/>
        <v>1.0246450227166057</v>
      </c>
      <c r="S1430" s="21">
        <f t="shared" si="316"/>
        <v>16.836938745827617</v>
      </c>
      <c r="T1430" s="36">
        <f t="shared" si="306"/>
        <v>0.14665589177332139</v>
      </c>
      <c r="U1430" s="36">
        <f t="shared" si="307"/>
        <v>5.6140869351618328E-2</v>
      </c>
      <c r="V1430" s="36">
        <f t="shared" si="308"/>
        <v>9.0515022421703062E-2</v>
      </c>
      <c r="Y1430" s="34"/>
      <c r="Z1430" s="34"/>
    </row>
    <row r="1431" spans="1:26" x14ac:dyDescent="0.2">
      <c r="A1431" s="1">
        <v>1989.07</v>
      </c>
      <c r="B1431" s="58">
        <v>331.9</v>
      </c>
      <c r="C1431" s="4">
        <v>10.423299999999999</v>
      </c>
      <c r="D1431" s="11">
        <v>24.71</v>
      </c>
      <c r="E1431" s="11">
        <v>124.4</v>
      </c>
      <c r="F1431" s="4">
        <f t="shared" si="313"/>
        <v>1989.541666666559</v>
      </c>
      <c r="G1431" s="21">
        <v>8.02</v>
      </c>
      <c r="H1431" s="4">
        <f t="shared" si="309"/>
        <v>842.26028215434098</v>
      </c>
      <c r="I1431" s="4">
        <f t="shared" si="310"/>
        <v>26.451134676045019</v>
      </c>
      <c r="J1431" s="30">
        <f t="shared" si="314"/>
        <v>276873.32055916864</v>
      </c>
      <c r="K1431" s="4">
        <f t="shared" si="311"/>
        <v>62.70639220257236</v>
      </c>
      <c r="L1431" s="30">
        <f t="shared" si="312"/>
        <v>20613.256254947446</v>
      </c>
      <c r="M1431" s="14">
        <f t="shared" si="303"/>
        <v>17.013407650499129</v>
      </c>
      <c r="N1431" s="6"/>
      <c r="O1431" s="7">
        <f t="shared" si="304"/>
        <v>20.562062434197959</v>
      </c>
      <c r="P1431" s="7"/>
      <c r="Q1431" s="43">
        <f t="shared" si="305"/>
        <v>3.3183324471873221E-2</v>
      </c>
      <c r="R1431" s="21">
        <f t="shared" si="315"/>
        <v>1.0005646566168747</v>
      </c>
      <c r="S1431" s="21">
        <f t="shared" si="316"/>
        <v>17.210281258253637</v>
      </c>
      <c r="T1431" s="36">
        <f t="shared" si="306"/>
        <v>0.14849376415557325</v>
      </c>
      <c r="U1431" s="36">
        <f t="shared" si="307"/>
        <v>5.4893130935193657E-2</v>
      </c>
      <c r="V1431" s="36">
        <f t="shared" si="308"/>
        <v>9.3600633220379592E-2</v>
      </c>
      <c r="Y1431" s="34"/>
      <c r="Z1431" s="34"/>
    </row>
    <row r="1432" spans="1:26" x14ac:dyDescent="0.2">
      <c r="A1432" s="1">
        <v>1989.08</v>
      </c>
      <c r="B1432" s="58">
        <v>346.6</v>
      </c>
      <c r="C1432" s="4">
        <v>10.5467</v>
      </c>
      <c r="D1432" s="11">
        <v>24.2</v>
      </c>
      <c r="E1432" s="11">
        <v>124.6</v>
      </c>
      <c r="F1432" s="4">
        <f t="shared" si="313"/>
        <v>1989.6249999998922</v>
      </c>
      <c r="G1432" s="21">
        <v>8.11</v>
      </c>
      <c r="H1432" s="4">
        <f t="shared" si="309"/>
        <v>878.15254735152519</v>
      </c>
      <c r="I1432" s="4">
        <f t="shared" si="310"/>
        <v>26.72132565248797</v>
      </c>
      <c r="J1432" s="30">
        <f t="shared" si="314"/>
        <v>289404.06200740772</v>
      </c>
      <c r="K1432" s="4">
        <f t="shared" si="311"/>
        <v>61.313593900481557</v>
      </c>
      <c r="L1432" s="30">
        <f t="shared" si="312"/>
        <v>20206.515581590495</v>
      </c>
      <c r="M1432" s="14">
        <f t="shared" si="303"/>
        <v>17.734251436577321</v>
      </c>
      <c r="N1432" s="6"/>
      <c r="O1432" s="7">
        <f t="shared" si="304"/>
        <v>21.393656539479519</v>
      </c>
      <c r="P1432" s="7"/>
      <c r="Q1432" s="43">
        <f t="shared" si="305"/>
        <v>2.9058877372121809E-2</v>
      </c>
      <c r="R1432" s="21">
        <f t="shared" si="315"/>
        <v>1.0013382399471198</v>
      </c>
      <c r="S1432" s="21">
        <f t="shared" si="316"/>
        <v>17.192358709358597</v>
      </c>
      <c r="T1432" s="36">
        <f t="shared" si="306"/>
        <v>0.13875801545657529</v>
      </c>
      <c r="U1432" s="36">
        <f t="shared" si="307"/>
        <v>5.4073698343590992E-2</v>
      </c>
      <c r="V1432" s="36">
        <f t="shared" si="308"/>
        <v>8.4684317112984298E-2</v>
      </c>
      <c r="Y1432" s="34"/>
      <c r="Z1432" s="34"/>
    </row>
    <row r="1433" spans="1:26" x14ac:dyDescent="0.2">
      <c r="A1433" s="1">
        <v>1989.09</v>
      </c>
      <c r="B1433" s="58">
        <v>347.3</v>
      </c>
      <c r="C1433" s="4">
        <v>10.73</v>
      </c>
      <c r="D1433" s="11">
        <v>23.69</v>
      </c>
      <c r="E1433" s="11">
        <v>125</v>
      </c>
      <c r="F1433" s="4">
        <f t="shared" si="313"/>
        <v>1989.7083333332255</v>
      </c>
      <c r="G1433" s="21">
        <v>8.19</v>
      </c>
      <c r="H1433" s="4">
        <f t="shared" si="309"/>
        <v>877.11031760000026</v>
      </c>
      <c r="I1433" s="4">
        <f t="shared" si="310"/>
        <v>27.098743760000009</v>
      </c>
      <c r="J1433" s="30">
        <f t="shared" si="314"/>
        <v>289804.80675353628</v>
      </c>
      <c r="K1433" s="4">
        <f t="shared" si="311"/>
        <v>59.829379280000019</v>
      </c>
      <c r="L1433" s="30">
        <f t="shared" si="312"/>
        <v>19768.14244742665</v>
      </c>
      <c r="M1433" s="14">
        <f t="shared" si="303"/>
        <v>17.714220678979078</v>
      </c>
      <c r="N1433" s="6"/>
      <c r="O1433" s="7">
        <f t="shared" si="304"/>
        <v>21.332067137506481</v>
      </c>
      <c r="P1433" s="7"/>
      <c r="Q1433" s="43">
        <f t="shared" si="305"/>
        <v>2.7524537130818823E-2</v>
      </c>
      <c r="R1433" s="21">
        <f t="shared" si="315"/>
        <v>1.0191153280183949</v>
      </c>
      <c r="S1433" s="21">
        <f t="shared" si="316"/>
        <v>17.160277038694854</v>
      </c>
      <c r="T1433" s="36">
        <f t="shared" si="306"/>
        <v>0.13737480809721969</v>
      </c>
      <c r="U1433" s="36">
        <f t="shared" si="307"/>
        <v>5.4444628685262897E-2</v>
      </c>
      <c r="V1433" s="36">
        <f t="shared" si="308"/>
        <v>8.2930179411956795E-2</v>
      </c>
      <c r="Y1433" s="34"/>
      <c r="Z1433" s="34"/>
    </row>
    <row r="1434" spans="1:26" x14ac:dyDescent="0.2">
      <c r="A1434" s="1">
        <v>1989.1</v>
      </c>
      <c r="B1434" s="58">
        <v>347.4</v>
      </c>
      <c r="C1434" s="4">
        <v>10.7967</v>
      </c>
      <c r="D1434" s="11">
        <v>23.4267</v>
      </c>
      <c r="E1434" s="11">
        <v>125.6</v>
      </c>
      <c r="F1434" s="4">
        <f t="shared" si="313"/>
        <v>1989.7916666665587</v>
      </c>
      <c r="G1434" s="21">
        <v>8.01</v>
      </c>
      <c r="H1434" s="4">
        <f t="shared" si="309"/>
        <v>873.17164490445884</v>
      </c>
      <c r="I1434" s="4">
        <f t="shared" si="310"/>
        <v>27.136938107484085</v>
      </c>
      <c r="J1434" s="30">
        <f t="shared" si="314"/>
        <v>289250.62520499021</v>
      </c>
      <c r="K1434" s="4">
        <f t="shared" si="311"/>
        <v>58.881779429140146</v>
      </c>
      <c r="L1434" s="30">
        <f t="shared" si="312"/>
        <v>19505.433567903696</v>
      </c>
      <c r="M1434" s="14">
        <f t="shared" si="303"/>
        <v>17.640853852797942</v>
      </c>
      <c r="N1434" s="6"/>
      <c r="O1434" s="7">
        <f t="shared" si="304"/>
        <v>21.2081286974386</v>
      </c>
      <c r="P1434" s="7"/>
      <c r="Q1434" s="43">
        <f t="shared" si="305"/>
        <v>2.9220080548534907E-2</v>
      </c>
      <c r="R1434" s="21">
        <f t="shared" si="315"/>
        <v>1.0162922597252051</v>
      </c>
      <c r="S1434" s="21">
        <f t="shared" si="316"/>
        <v>17.404758522269141</v>
      </c>
      <c r="T1434" s="36">
        <f t="shared" si="306"/>
        <v>0.13593394065898257</v>
      </c>
      <c r="U1434" s="36">
        <f t="shared" si="307"/>
        <v>5.179651449017264E-2</v>
      </c>
      <c r="V1434" s="36">
        <f t="shared" si="308"/>
        <v>8.4137426168809926E-2</v>
      </c>
      <c r="Y1434" s="34"/>
      <c r="Z1434" s="34"/>
    </row>
    <row r="1435" spans="1:26" x14ac:dyDescent="0.2">
      <c r="A1435" s="1">
        <v>1989.11</v>
      </c>
      <c r="B1435" s="58">
        <v>340.2</v>
      </c>
      <c r="C1435" s="4">
        <v>10.923299999999999</v>
      </c>
      <c r="D1435" s="11">
        <v>23.1633</v>
      </c>
      <c r="E1435" s="11">
        <v>125.9</v>
      </c>
      <c r="F1435" s="4">
        <f t="shared" si="313"/>
        <v>1989.874999999892</v>
      </c>
      <c r="G1435" s="21">
        <v>7.87</v>
      </c>
      <c r="H1435" s="4">
        <f t="shared" si="309"/>
        <v>853.03731374106451</v>
      </c>
      <c r="I1435" s="4">
        <f t="shared" si="310"/>
        <v>27.389719250992854</v>
      </c>
      <c r="J1435" s="30">
        <f t="shared" si="314"/>
        <v>283336.9424572342</v>
      </c>
      <c r="K1435" s="4">
        <f t="shared" si="311"/>
        <v>58.081008845909466</v>
      </c>
      <c r="L1435" s="30">
        <f t="shared" si="312"/>
        <v>19291.64785190962</v>
      </c>
      <c r="M1435" s="14">
        <f t="shared" si="303"/>
        <v>17.242369266947424</v>
      </c>
      <c r="N1435" s="6"/>
      <c r="O1435" s="7">
        <f t="shared" si="304"/>
        <v>20.697305291068062</v>
      </c>
      <c r="P1435" s="7"/>
      <c r="Q1435" s="43">
        <f t="shared" si="305"/>
        <v>3.1206213805868237E-2</v>
      </c>
      <c r="R1435" s="21">
        <f t="shared" si="315"/>
        <v>1.0086218574336216</v>
      </c>
      <c r="S1435" s="21">
        <f t="shared" si="316"/>
        <v>17.646172866498762</v>
      </c>
      <c r="T1435" s="36">
        <f t="shared" si="306"/>
        <v>0.14605583554374513</v>
      </c>
      <c r="U1435" s="36">
        <f t="shared" si="307"/>
        <v>5.1441238974060166E-2</v>
      </c>
      <c r="V1435" s="36">
        <f t="shared" si="308"/>
        <v>9.4614596569684961E-2</v>
      </c>
      <c r="Y1435" s="34"/>
      <c r="Z1435" s="34"/>
    </row>
    <row r="1436" spans="1:26" x14ac:dyDescent="0.2">
      <c r="A1436" s="1">
        <v>1989.12</v>
      </c>
      <c r="B1436" s="58">
        <v>348.6</v>
      </c>
      <c r="C1436" s="4">
        <v>11.06</v>
      </c>
      <c r="D1436" s="11">
        <v>22.87</v>
      </c>
      <c r="E1436" s="11">
        <v>126.1</v>
      </c>
      <c r="F1436" s="4">
        <f t="shared" si="313"/>
        <v>1989.9583333332253</v>
      </c>
      <c r="G1436" s="21">
        <v>7.84</v>
      </c>
      <c r="H1436" s="4">
        <f t="shared" si="309"/>
        <v>872.71360348929454</v>
      </c>
      <c r="I1436" s="4">
        <f t="shared" si="310"/>
        <v>27.688503885804927</v>
      </c>
      <c r="J1436" s="30">
        <f t="shared" si="314"/>
        <v>290638.83223999274</v>
      </c>
      <c r="K1436" s="4">
        <f t="shared" si="311"/>
        <v>57.254618794607467</v>
      </c>
      <c r="L1436" s="30">
        <f t="shared" si="312"/>
        <v>19067.441461068938</v>
      </c>
      <c r="M1436" s="14">
        <f t="shared" si="303"/>
        <v>17.650212904947324</v>
      </c>
      <c r="N1436" s="6"/>
      <c r="O1436" s="7">
        <f t="shared" si="304"/>
        <v>21.154881971751578</v>
      </c>
      <c r="P1436" s="7"/>
      <c r="Q1436" s="43">
        <f t="shared" si="305"/>
        <v>2.9230540597029113E-2</v>
      </c>
      <c r="R1436" s="21">
        <f t="shared" si="315"/>
        <v>0.9814869912507187</v>
      </c>
      <c r="S1436" s="21">
        <f t="shared" si="316"/>
        <v>17.770086762396726</v>
      </c>
      <c r="T1436" s="36">
        <f t="shared" si="306"/>
        <v>0.1463144713868969</v>
      </c>
      <c r="U1436" s="36">
        <f t="shared" si="307"/>
        <v>4.92899345246125E-2</v>
      </c>
      <c r="V1436" s="36">
        <f t="shared" si="308"/>
        <v>9.7024536862284405E-2</v>
      </c>
      <c r="Y1436" s="34"/>
      <c r="Z1436" s="34"/>
    </row>
    <row r="1437" spans="1:26" x14ac:dyDescent="0.2">
      <c r="A1437" s="1">
        <v>1990.01</v>
      </c>
      <c r="B1437" s="58">
        <v>339.97</v>
      </c>
      <c r="C1437" s="4">
        <v>11.14</v>
      </c>
      <c r="D1437" s="11">
        <v>22.49</v>
      </c>
      <c r="E1437" s="11">
        <v>127.4</v>
      </c>
      <c r="F1437" s="4">
        <f t="shared" si="313"/>
        <v>1990.0416666665585</v>
      </c>
      <c r="G1437" s="21">
        <v>8.2100000000000009</v>
      </c>
      <c r="H1437" s="4">
        <f t="shared" si="309"/>
        <v>842.42377810047117</v>
      </c>
      <c r="I1437" s="4">
        <f t="shared" si="310"/>
        <v>27.604202982731561</v>
      </c>
      <c r="J1437" s="30">
        <f t="shared" si="314"/>
        <v>281317.52873647062</v>
      </c>
      <c r="K1437" s="4">
        <f t="shared" si="311"/>
        <v>55.728772448979598</v>
      </c>
      <c r="L1437" s="30">
        <f t="shared" si="312"/>
        <v>18609.969177525145</v>
      </c>
      <c r="M1437" s="14">
        <f t="shared" si="303"/>
        <v>17.048843606878268</v>
      </c>
      <c r="N1437" s="6"/>
      <c r="O1437" s="7">
        <f t="shared" si="304"/>
        <v>20.406154475024731</v>
      </c>
      <c r="P1437" s="7"/>
      <c r="Q1437" s="43">
        <f t="shared" si="305"/>
        <v>2.7110461834883491E-2</v>
      </c>
      <c r="R1437" s="21">
        <f t="shared" si="315"/>
        <v>0.98943705760592193</v>
      </c>
      <c r="S1437" s="21">
        <f t="shared" si="316"/>
        <v>17.263138490783998</v>
      </c>
      <c r="T1437" s="36">
        <f t="shared" si="306"/>
        <v>0.14957948186985748</v>
      </c>
      <c r="U1437" s="36">
        <f t="shared" si="307"/>
        <v>4.9650027587865075E-2</v>
      </c>
      <c r="V1437" s="36">
        <f t="shared" si="308"/>
        <v>9.9929454281992403E-2</v>
      </c>
      <c r="Y1437" s="34"/>
      <c r="Z1437" s="34"/>
    </row>
    <row r="1438" spans="1:26" x14ac:dyDescent="0.2">
      <c r="A1438" s="1">
        <v>1990.02</v>
      </c>
      <c r="B1438" s="58">
        <v>330.45</v>
      </c>
      <c r="C1438" s="4">
        <v>11.23</v>
      </c>
      <c r="D1438" s="11">
        <v>22.08</v>
      </c>
      <c r="E1438" s="11">
        <v>128</v>
      </c>
      <c r="F1438" s="4">
        <f t="shared" si="313"/>
        <v>1990.1249999998918</v>
      </c>
      <c r="G1438" s="21">
        <v>8.4700000000000006</v>
      </c>
      <c r="H1438" s="4">
        <f t="shared" si="309"/>
        <v>814.99554726562519</v>
      </c>
      <c r="I1438" s="4">
        <f t="shared" si="310"/>
        <v>27.696777109375009</v>
      </c>
      <c r="J1438" s="30">
        <f t="shared" si="314"/>
        <v>272928.94424303569</v>
      </c>
      <c r="K1438" s="4">
        <f t="shared" si="311"/>
        <v>54.456352500000008</v>
      </c>
      <c r="L1438" s="30">
        <f t="shared" si="312"/>
        <v>18236.559506388949</v>
      </c>
      <c r="M1438" s="14">
        <f t="shared" si="303"/>
        <v>16.508093516490288</v>
      </c>
      <c r="N1438" s="6"/>
      <c r="O1438" s="7">
        <f t="shared" si="304"/>
        <v>19.735353262096371</v>
      </c>
      <c r="P1438" s="7"/>
      <c r="Q1438" s="43">
        <f t="shared" si="305"/>
        <v>2.5450909551060011E-2</v>
      </c>
      <c r="R1438" s="21">
        <f t="shared" si="315"/>
        <v>0.99906659921708174</v>
      </c>
      <c r="S1438" s="21">
        <f t="shared" si="316"/>
        <v>17.000722755145958</v>
      </c>
      <c r="T1438" s="36">
        <f t="shared" si="306"/>
        <v>0.1494960558769185</v>
      </c>
      <c r="U1438" s="36">
        <f t="shared" si="307"/>
        <v>5.2281929357698598E-2</v>
      </c>
      <c r="V1438" s="36">
        <f t="shared" si="308"/>
        <v>9.7214126519219901E-2</v>
      </c>
      <c r="Y1438" s="34"/>
      <c r="Z1438" s="34"/>
    </row>
    <row r="1439" spans="1:26" x14ac:dyDescent="0.2">
      <c r="A1439" s="1">
        <v>1990.03</v>
      </c>
      <c r="B1439" s="58">
        <v>338.46</v>
      </c>
      <c r="C1439" s="4">
        <v>11.32</v>
      </c>
      <c r="D1439" s="11">
        <v>21.67</v>
      </c>
      <c r="E1439" s="11">
        <v>128.69999999999999</v>
      </c>
      <c r="F1439" s="4">
        <f t="shared" si="313"/>
        <v>1990.208333333225</v>
      </c>
      <c r="G1439" s="21">
        <v>8.59</v>
      </c>
      <c r="H1439" s="4">
        <f t="shared" si="309"/>
        <v>830.21055897435929</v>
      </c>
      <c r="I1439" s="4">
        <f t="shared" si="310"/>
        <v>27.766895726495736</v>
      </c>
      <c r="J1439" s="30">
        <f t="shared" si="314"/>
        <v>278799.09845388547</v>
      </c>
      <c r="K1439" s="4">
        <f t="shared" si="311"/>
        <v>53.154472649572668</v>
      </c>
      <c r="L1439" s="30">
        <f t="shared" si="312"/>
        <v>17850.193415752816</v>
      </c>
      <c r="M1439" s="14">
        <f t="shared" si="303"/>
        <v>16.83374823348095</v>
      </c>
      <c r="N1439" s="6"/>
      <c r="O1439" s="7">
        <f t="shared" si="304"/>
        <v>20.101015892206515</v>
      </c>
      <c r="P1439" s="7"/>
      <c r="Q1439" s="43">
        <f t="shared" si="305"/>
        <v>2.2067655369177069E-2</v>
      </c>
      <c r="R1439" s="21">
        <f t="shared" si="315"/>
        <v>0.99395199179252658</v>
      </c>
      <c r="S1439" s="21">
        <f t="shared" si="316"/>
        <v>16.892473552476027</v>
      </c>
      <c r="T1439" s="36">
        <f t="shared" si="306"/>
        <v>0.15054982110228909</v>
      </c>
      <c r="U1439" s="36">
        <f t="shared" si="307"/>
        <v>5.4650566873104767E-2</v>
      </c>
      <c r="V1439" s="36">
        <f t="shared" si="308"/>
        <v>9.5899254229184328E-2</v>
      </c>
      <c r="Y1439" s="34"/>
      <c r="Z1439" s="34"/>
    </row>
    <row r="1440" spans="1:26" x14ac:dyDescent="0.2">
      <c r="A1440" s="1">
        <v>1990.04</v>
      </c>
      <c r="B1440" s="58">
        <v>338.18</v>
      </c>
      <c r="C1440" s="4">
        <v>11.4367</v>
      </c>
      <c r="D1440" s="11">
        <v>21.533300000000001</v>
      </c>
      <c r="E1440" s="11">
        <v>128.9</v>
      </c>
      <c r="F1440" s="4">
        <f t="shared" si="313"/>
        <v>1990.2916666665583</v>
      </c>
      <c r="G1440" s="21">
        <v>8.7899999999999991</v>
      </c>
      <c r="H1440" s="4">
        <f t="shared" si="309"/>
        <v>828.23666423584189</v>
      </c>
      <c r="I1440" s="4">
        <f t="shared" si="310"/>
        <v>28.009622857253692</v>
      </c>
      <c r="J1440" s="30">
        <f t="shared" si="314"/>
        <v>278920.07345887163</v>
      </c>
      <c r="K1440" s="4">
        <f t="shared" si="311"/>
        <v>52.737206700543069</v>
      </c>
      <c r="L1440" s="30">
        <f t="shared" si="312"/>
        <v>17759.978762232895</v>
      </c>
      <c r="M1440" s="14">
        <f t="shared" si="303"/>
        <v>16.813913898735763</v>
      </c>
      <c r="N1440" s="6"/>
      <c r="O1440" s="7">
        <f t="shared" si="304"/>
        <v>20.055719260909871</v>
      </c>
      <c r="P1440" s="7"/>
      <c r="Q1440" s="43">
        <f t="shared" si="305"/>
        <v>1.9129445488778173E-2</v>
      </c>
      <c r="R1440" s="21">
        <f t="shared" si="315"/>
        <v>1.0093084852269141</v>
      </c>
      <c r="S1440" s="21">
        <f t="shared" si="316"/>
        <v>16.764256053826799</v>
      </c>
      <c r="T1440" s="36">
        <f t="shared" si="306"/>
        <v>0.15206116521608437</v>
      </c>
      <c r="U1440" s="36">
        <f t="shared" si="307"/>
        <v>5.804009692346046E-2</v>
      </c>
      <c r="V1440" s="36">
        <f t="shared" si="308"/>
        <v>9.4021068292623911E-2</v>
      </c>
      <c r="Y1440" s="34"/>
      <c r="Z1440" s="34"/>
    </row>
    <row r="1441" spans="1:26" x14ac:dyDescent="0.2">
      <c r="A1441" s="1">
        <v>1990.05</v>
      </c>
      <c r="B1441" s="58">
        <v>350.25</v>
      </c>
      <c r="C1441" s="4">
        <v>11.5533</v>
      </c>
      <c r="D1441" s="11">
        <v>21.396699999999999</v>
      </c>
      <c r="E1441" s="11">
        <v>129.19999999999999</v>
      </c>
      <c r="F1441" s="4">
        <f t="shared" si="313"/>
        <v>1990.3749999998915</v>
      </c>
      <c r="G1441" s="21">
        <v>8.76</v>
      </c>
      <c r="H1441" s="4">
        <f t="shared" si="309"/>
        <v>855.80551277089808</v>
      </c>
      <c r="I1441" s="4">
        <f t="shared" si="310"/>
        <v>28.229487025541808</v>
      </c>
      <c r="J1441" s="30">
        <f t="shared" si="314"/>
        <v>288996.48418604815</v>
      </c>
      <c r="K1441" s="4">
        <f t="shared" si="311"/>
        <v>52.280981627708989</v>
      </c>
      <c r="L1441" s="30">
        <f t="shared" si="312"/>
        <v>17654.735398097408</v>
      </c>
      <c r="M1441" s="14">
        <f t="shared" si="303"/>
        <v>17.392413588645002</v>
      </c>
      <c r="N1441" s="6"/>
      <c r="O1441" s="7">
        <f t="shared" si="304"/>
        <v>20.723389021045996</v>
      </c>
      <c r="P1441" s="7"/>
      <c r="Q1441" s="43">
        <f t="shared" si="305"/>
        <v>1.6665497777807639E-2</v>
      </c>
      <c r="R1441" s="21">
        <f t="shared" si="315"/>
        <v>1.0260353940840221</v>
      </c>
      <c r="S1441" s="21">
        <f t="shared" si="316"/>
        <v>16.881017247691318</v>
      </c>
      <c r="T1441" s="36">
        <f t="shared" si="306"/>
        <v>0.14454486427415181</v>
      </c>
      <c r="U1441" s="36">
        <f t="shared" si="307"/>
        <v>5.4192601372310412E-2</v>
      </c>
      <c r="V1441" s="36">
        <f t="shared" si="308"/>
        <v>9.0352262901841396E-2</v>
      </c>
      <c r="Y1441" s="34"/>
      <c r="Z1441" s="34"/>
    </row>
    <row r="1442" spans="1:26" x14ac:dyDescent="0.2">
      <c r="A1442" s="1">
        <v>1990.06</v>
      </c>
      <c r="B1442" s="58">
        <v>360.39</v>
      </c>
      <c r="C1442" s="4">
        <v>11.66</v>
      </c>
      <c r="D1442" s="11">
        <v>21.26</v>
      </c>
      <c r="E1442" s="11">
        <v>129.9</v>
      </c>
      <c r="F1442" s="4">
        <f t="shared" si="313"/>
        <v>1990.4583333332248</v>
      </c>
      <c r="G1442" s="21">
        <v>8.48</v>
      </c>
      <c r="H1442" s="4">
        <f t="shared" si="309"/>
        <v>875.83647967667446</v>
      </c>
      <c r="I1442" s="4">
        <f t="shared" si="310"/>
        <v>28.336672363356435</v>
      </c>
      <c r="J1442" s="30">
        <f t="shared" si="314"/>
        <v>296558.14643047843</v>
      </c>
      <c r="K1442" s="4">
        <f t="shared" si="311"/>
        <v>51.667037259430352</v>
      </c>
      <c r="L1442" s="30">
        <f t="shared" si="312"/>
        <v>17494.453767063384</v>
      </c>
      <c r="M1442" s="14">
        <f t="shared" si="303"/>
        <v>17.81708282165301</v>
      </c>
      <c r="N1442" s="6"/>
      <c r="O1442" s="7">
        <f t="shared" si="304"/>
        <v>21.206758327830457</v>
      </c>
      <c r="P1442" s="7"/>
      <c r="Q1442" s="43">
        <f t="shared" si="305"/>
        <v>1.7515428083203013E-2</v>
      </c>
      <c r="R1442" s="21">
        <f t="shared" si="315"/>
        <v>1.0077360747074646</v>
      </c>
      <c r="S1442" s="21">
        <f t="shared" si="316"/>
        <v>17.227185042403523</v>
      </c>
      <c r="T1442" s="36">
        <f t="shared" si="306"/>
        <v>0.14455410232536181</v>
      </c>
      <c r="U1442" s="36">
        <f t="shared" si="307"/>
        <v>5.4680366240974498E-2</v>
      </c>
      <c r="V1442" s="36">
        <f t="shared" si="308"/>
        <v>8.9873736084387312E-2</v>
      </c>
      <c r="Y1442" s="34"/>
      <c r="Z1442" s="34"/>
    </row>
    <row r="1443" spans="1:26" x14ac:dyDescent="0.2">
      <c r="A1443" s="1">
        <v>1990.07</v>
      </c>
      <c r="B1443" s="58">
        <v>360.03</v>
      </c>
      <c r="C1443" s="4">
        <v>11.726699999999999</v>
      </c>
      <c r="D1443" s="11">
        <v>21.42</v>
      </c>
      <c r="E1443" s="11">
        <v>130.4</v>
      </c>
      <c r="F1443" s="4">
        <f t="shared" si="313"/>
        <v>1990.5416666665581</v>
      </c>
      <c r="G1443" s="21">
        <v>8.4700000000000006</v>
      </c>
      <c r="H1443" s="4">
        <f t="shared" si="309"/>
        <v>871.60667691717799</v>
      </c>
      <c r="I1443" s="4">
        <f t="shared" si="310"/>
        <v>28.389495370398777</v>
      </c>
      <c r="J1443" s="30">
        <f t="shared" si="314"/>
        <v>295926.99232596834</v>
      </c>
      <c r="K1443" s="4">
        <f t="shared" si="311"/>
        <v>51.856275920245416</v>
      </c>
      <c r="L1443" s="30">
        <f t="shared" si="312"/>
        <v>17606.188860990038</v>
      </c>
      <c r="M1443" s="14">
        <f t="shared" si="303"/>
        <v>17.747171587070245</v>
      </c>
      <c r="N1443" s="6"/>
      <c r="O1443" s="7">
        <f t="shared" si="304"/>
        <v>21.102886533306993</v>
      </c>
      <c r="P1443" s="7"/>
      <c r="Q1443" s="43">
        <f t="shared" si="305"/>
        <v>1.8238518796174504E-2</v>
      </c>
      <c r="R1443" s="21">
        <f t="shared" si="315"/>
        <v>0.98853791127221025</v>
      </c>
      <c r="S1443" s="21">
        <f t="shared" si="316"/>
        <v>17.293889667887459</v>
      </c>
      <c r="T1443" s="36">
        <f t="shared" si="306"/>
        <v>0.14550148844307653</v>
      </c>
      <c r="U1443" s="36">
        <f t="shared" si="307"/>
        <v>5.4952985244988373E-2</v>
      </c>
      <c r="V1443" s="36">
        <f t="shared" si="308"/>
        <v>9.0548503198088159E-2</v>
      </c>
      <c r="Y1443" s="34"/>
      <c r="Z1443" s="34"/>
    </row>
    <row r="1444" spans="1:26" x14ac:dyDescent="0.2">
      <c r="A1444" s="1">
        <v>1990.08</v>
      </c>
      <c r="B1444" s="58">
        <v>330.75</v>
      </c>
      <c r="C1444" s="4">
        <v>11.783300000000001</v>
      </c>
      <c r="D1444" s="11">
        <v>21.58</v>
      </c>
      <c r="E1444" s="11">
        <v>131.6</v>
      </c>
      <c r="F1444" s="4">
        <f t="shared" si="313"/>
        <v>1990.6249999998913</v>
      </c>
      <c r="G1444" s="21">
        <v>8.75</v>
      </c>
      <c r="H1444" s="4">
        <f t="shared" si="309"/>
        <v>793.4204920212768</v>
      </c>
      <c r="I1444" s="4">
        <f t="shared" si="310"/>
        <v>28.266399648176304</v>
      </c>
      <c r="J1444" s="30">
        <f t="shared" si="314"/>
        <v>270181.04837441957</v>
      </c>
      <c r="K1444" s="4">
        <f t="shared" si="311"/>
        <v>51.767238753799404</v>
      </c>
      <c r="L1444" s="30">
        <f t="shared" si="312"/>
        <v>17628.139150173771</v>
      </c>
      <c r="M1444" s="14">
        <f t="shared" si="303"/>
        <v>16.16833475650898</v>
      </c>
      <c r="N1444" s="6"/>
      <c r="O1444" s="7">
        <f t="shared" si="304"/>
        <v>19.211937494842847</v>
      </c>
      <c r="P1444" s="7"/>
      <c r="Q1444" s="43">
        <f t="shared" si="305"/>
        <v>2.114296086816294E-2</v>
      </c>
      <c r="R1444" s="21">
        <f t="shared" si="315"/>
        <v>0.99808648765267027</v>
      </c>
      <c r="S1444" s="21">
        <f t="shared" si="316"/>
        <v>16.939778042071008</v>
      </c>
      <c r="T1444" s="36">
        <f t="shared" si="306"/>
        <v>0.15705645456359396</v>
      </c>
      <c r="U1444" s="36">
        <f t="shared" si="307"/>
        <v>5.9397281524164791E-2</v>
      </c>
      <c r="V1444" s="36">
        <f t="shared" si="308"/>
        <v>9.765917303942917E-2</v>
      </c>
      <c r="Y1444" s="34"/>
      <c r="Z1444" s="34"/>
    </row>
    <row r="1445" spans="1:26" x14ac:dyDescent="0.2">
      <c r="A1445" s="1">
        <v>1990.09</v>
      </c>
      <c r="B1445" s="58">
        <v>315.41000000000003</v>
      </c>
      <c r="C1445" s="4">
        <v>11.83</v>
      </c>
      <c r="D1445" s="11">
        <v>21.74</v>
      </c>
      <c r="E1445" s="11">
        <v>132.69999999999999</v>
      </c>
      <c r="F1445" s="4">
        <f t="shared" si="313"/>
        <v>1990.7083333332246</v>
      </c>
      <c r="G1445" s="21">
        <v>8.89</v>
      </c>
      <c r="H1445" s="4">
        <f t="shared" si="309"/>
        <v>750.35016948003056</v>
      </c>
      <c r="I1445" s="4">
        <f t="shared" si="310"/>
        <v>28.143186661642815</v>
      </c>
      <c r="J1445" s="30">
        <f t="shared" si="314"/>
        <v>256313.06953814829</v>
      </c>
      <c r="K1445" s="4">
        <f t="shared" si="311"/>
        <v>51.718755538809361</v>
      </c>
      <c r="L1445" s="30">
        <f t="shared" si="312"/>
        <v>17666.67553901063</v>
      </c>
      <c r="M1445" s="14">
        <f t="shared" si="303"/>
        <v>15.301285443522634</v>
      </c>
      <c r="N1445" s="6"/>
      <c r="O1445" s="7">
        <f t="shared" si="304"/>
        <v>18.172367021965108</v>
      </c>
      <c r="P1445" s="7"/>
      <c r="Q1445" s="43">
        <f t="shared" si="305"/>
        <v>2.3243018638749557E-2</v>
      </c>
      <c r="R1445" s="21">
        <f t="shared" si="315"/>
        <v>1.0186672700984318</v>
      </c>
      <c r="S1445" s="21">
        <f t="shared" si="316"/>
        <v>16.767212098716239</v>
      </c>
      <c r="T1445" s="36">
        <f t="shared" si="306"/>
        <v>0.16130322271491071</v>
      </c>
      <c r="U1445" s="36">
        <f t="shared" si="307"/>
        <v>6.0683736154611978E-2</v>
      </c>
      <c r="V1445" s="36">
        <f t="shared" si="308"/>
        <v>0.10061948656029873</v>
      </c>
      <c r="Y1445" s="34"/>
      <c r="Z1445" s="34"/>
    </row>
    <row r="1446" spans="1:26" x14ac:dyDescent="0.2">
      <c r="A1446" s="1">
        <v>1990.1</v>
      </c>
      <c r="B1446" s="58">
        <v>307.12</v>
      </c>
      <c r="C1446" s="4">
        <v>11.9267</v>
      </c>
      <c r="D1446" s="11">
        <v>21.6067</v>
      </c>
      <c r="E1446" s="11">
        <v>133.5</v>
      </c>
      <c r="F1446" s="4">
        <f t="shared" si="313"/>
        <v>1990.7916666665578</v>
      </c>
      <c r="G1446" s="21">
        <v>8.7200000000000006</v>
      </c>
      <c r="H1446" s="4">
        <f t="shared" si="309"/>
        <v>726.25022981273423</v>
      </c>
      <c r="I1446" s="4">
        <f t="shared" si="310"/>
        <v>28.203205964794016</v>
      </c>
      <c r="J1446" s="30">
        <f t="shared" si="314"/>
        <v>248883.57122178096</v>
      </c>
      <c r="K1446" s="4">
        <f t="shared" si="311"/>
        <v>51.093614354307128</v>
      </c>
      <c r="L1446" s="30">
        <f t="shared" si="312"/>
        <v>17509.614021612579</v>
      </c>
      <c r="M1446" s="14">
        <f t="shared" si="303"/>
        <v>14.818147965500808</v>
      </c>
      <c r="N1446" s="6"/>
      <c r="O1446" s="7">
        <f t="shared" si="304"/>
        <v>17.592164749355877</v>
      </c>
      <c r="P1446" s="7"/>
      <c r="Q1446" s="43">
        <f t="shared" si="305"/>
        <v>2.6710863834608717E-2</v>
      </c>
      <c r="R1446" s="21">
        <f t="shared" si="315"/>
        <v>1.0294330647551313</v>
      </c>
      <c r="S1446" s="21">
        <f t="shared" si="316"/>
        <v>16.977856856355363</v>
      </c>
      <c r="T1446" s="36">
        <f t="shared" si="306"/>
        <v>0.15830354482523679</v>
      </c>
      <c r="U1446" s="36">
        <f t="shared" si="307"/>
        <v>6.0165018410009319E-2</v>
      </c>
      <c r="V1446" s="36">
        <f t="shared" si="308"/>
        <v>9.8138526415227467E-2</v>
      </c>
      <c r="Y1446" s="34"/>
      <c r="Z1446" s="34"/>
    </row>
    <row r="1447" spans="1:26" x14ac:dyDescent="0.2">
      <c r="A1447" s="1">
        <v>1990.11</v>
      </c>
      <c r="B1447" s="58">
        <v>315.29000000000002</v>
      </c>
      <c r="C1447" s="4">
        <v>12.013299999999999</v>
      </c>
      <c r="D1447" s="11">
        <v>21.473299999999998</v>
      </c>
      <c r="E1447" s="11">
        <v>133.80000000000001</v>
      </c>
      <c r="F1447" s="4">
        <f t="shared" si="313"/>
        <v>1990.8749999998911</v>
      </c>
      <c r="G1447" s="21">
        <v>8.39</v>
      </c>
      <c r="H1447" s="4">
        <f t="shared" si="309"/>
        <v>743.89824222720495</v>
      </c>
      <c r="I1447" s="4">
        <f t="shared" si="310"/>
        <v>28.344294945440957</v>
      </c>
      <c r="J1447" s="30">
        <f t="shared" si="314"/>
        <v>255740.9452544832</v>
      </c>
      <c r="K1447" s="4">
        <f t="shared" si="311"/>
        <v>50.664309444693579</v>
      </c>
      <c r="L1447" s="30">
        <f t="shared" si="312"/>
        <v>17417.621997948216</v>
      </c>
      <c r="M1447" s="14">
        <f t="shared" si="303"/>
        <v>15.187607599503197</v>
      </c>
      <c r="N1447" s="6"/>
      <c r="O1447" s="7">
        <f t="shared" si="304"/>
        <v>18.023739754098443</v>
      </c>
      <c r="P1447" s="7"/>
      <c r="Q1447" s="43">
        <f t="shared" si="305"/>
        <v>2.774402753676207E-2</v>
      </c>
      <c r="R1447" s="21">
        <f t="shared" si="315"/>
        <v>1.0280944193724111</v>
      </c>
      <c r="S1447" s="21">
        <f t="shared" si="316"/>
        <v>17.438379846170985</v>
      </c>
      <c r="T1447" s="36">
        <f t="shared" si="306"/>
        <v>0.1541975191319529</v>
      </c>
      <c r="U1447" s="36">
        <f t="shared" si="307"/>
        <v>5.7934289000677541E-2</v>
      </c>
      <c r="V1447" s="36">
        <f t="shared" si="308"/>
        <v>9.6263230131275357E-2</v>
      </c>
      <c r="Y1447" s="34"/>
      <c r="Z1447" s="34"/>
    </row>
    <row r="1448" spans="1:26" x14ac:dyDescent="0.2">
      <c r="A1448" s="1">
        <v>1990.12</v>
      </c>
      <c r="B1448" s="58">
        <v>328.75</v>
      </c>
      <c r="C1448" s="4">
        <v>12.09</v>
      </c>
      <c r="D1448" s="11">
        <v>21.34</v>
      </c>
      <c r="E1448" s="11">
        <v>133.80000000000001</v>
      </c>
      <c r="F1448" s="4">
        <f t="shared" si="313"/>
        <v>1990.9583333332243</v>
      </c>
      <c r="G1448" s="21">
        <v>8.08</v>
      </c>
      <c r="H1448" s="4">
        <f t="shared" si="309"/>
        <v>775.65589499252621</v>
      </c>
      <c r="I1448" s="4">
        <f t="shared" si="310"/>
        <v>28.525261659192829</v>
      </c>
      <c r="J1448" s="30">
        <f t="shared" si="314"/>
        <v>267475.95786341222</v>
      </c>
      <c r="K1448" s="4">
        <f t="shared" si="311"/>
        <v>50.349800149476835</v>
      </c>
      <c r="L1448" s="30">
        <f t="shared" si="312"/>
        <v>17362.545827544385</v>
      </c>
      <c r="M1448" s="14">
        <f t="shared" si="303"/>
        <v>15.846314974728768</v>
      </c>
      <c r="N1448" s="6"/>
      <c r="O1448" s="7">
        <f t="shared" si="304"/>
        <v>18.796495662019151</v>
      </c>
      <c r="P1448" s="7"/>
      <c r="Q1448" s="43">
        <f t="shared" si="305"/>
        <v>2.713350287088985E-2</v>
      </c>
      <c r="R1448" s="21">
        <f t="shared" si="315"/>
        <v>1.006052893220839</v>
      </c>
      <c r="S1448" s="21">
        <f t="shared" si="316"/>
        <v>17.928301002744714</v>
      </c>
      <c r="T1448" s="36">
        <f t="shared" si="306"/>
        <v>0.1452233619885599</v>
      </c>
      <c r="U1448" s="36">
        <f t="shared" si="307"/>
        <v>5.9399968703881978E-2</v>
      </c>
      <c r="V1448" s="36">
        <f t="shared" si="308"/>
        <v>8.5823393284677918E-2</v>
      </c>
      <c r="Y1448" s="34"/>
      <c r="Z1448" s="34"/>
    </row>
    <row r="1449" spans="1:26" x14ac:dyDescent="0.2">
      <c r="A1449" s="1">
        <v>1991.01</v>
      </c>
      <c r="B1449" s="58">
        <v>325.49</v>
      </c>
      <c r="C1449" s="4">
        <v>12.1067</v>
      </c>
      <c r="D1449" s="11">
        <v>21.183299999999999</v>
      </c>
      <c r="E1449" s="11">
        <v>134.6</v>
      </c>
      <c r="F1449" s="4">
        <f t="shared" si="313"/>
        <v>1991.0416666665576</v>
      </c>
      <c r="G1449" s="21">
        <v>8.09</v>
      </c>
      <c r="H1449" s="4">
        <f t="shared" si="309"/>
        <v>763.39979650817259</v>
      </c>
      <c r="I1449" s="4">
        <f t="shared" si="310"/>
        <v>28.394888679791986</v>
      </c>
      <c r="J1449" s="30">
        <f t="shared" si="314"/>
        <v>264065.55488079588</v>
      </c>
      <c r="K1449" s="4">
        <f t="shared" si="311"/>
        <v>49.683022241456179</v>
      </c>
      <c r="L1449" s="30">
        <f t="shared" si="312"/>
        <v>17185.719588025324</v>
      </c>
      <c r="M1449" s="14">
        <f t="shared" si="303"/>
        <v>15.606190118802369</v>
      </c>
      <c r="N1449" s="6"/>
      <c r="O1449" s="7">
        <f t="shared" si="304"/>
        <v>18.503950717933979</v>
      </c>
      <c r="P1449" s="7"/>
      <c r="Q1449" s="43">
        <f t="shared" si="305"/>
        <v>2.7783293808916656E-2</v>
      </c>
      <c r="R1449" s="21">
        <f t="shared" si="315"/>
        <v>1.02324270106363</v>
      </c>
      <c r="S1449" s="21">
        <f t="shared" si="316"/>
        <v>17.929616603442895</v>
      </c>
      <c r="T1449" s="36">
        <f t="shared" si="306"/>
        <v>0.14649112480055959</v>
      </c>
      <c r="U1449" s="36">
        <f t="shared" si="307"/>
        <v>5.9838163099276143E-2</v>
      </c>
      <c r="V1449" s="36">
        <f t="shared" si="308"/>
        <v>8.6652961701283449E-2</v>
      </c>
      <c r="Y1449" s="34"/>
      <c r="Z1449" s="34"/>
    </row>
    <row r="1450" spans="1:26" x14ac:dyDescent="0.2">
      <c r="A1450" s="1">
        <v>1991.02</v>
      </c>
      <c r="B1450" s="58">
        <v>362.26</v>
      </c>
      <c r="C1450" s="4">
        <v>12.113300000000001</v>
      </c>
      <c r="D1450" s="11">
        <v>21.026700000000002</v>
      </c>
      <c r="E1450" s="11">
        <v>134.80000000000001</v>
      </c>
      <c r="F1450" s="4">
        <f t="shared" si="313"/>
        <v>1991.1249999998909</v>
      </c>
      <c r="G1450" s="21">
        <v>7.85</v>
      </c>
      <c r="H1450" s="4">
        <f t="shared" si="309"/>
        <v>848.37905890207719</v>
      </c>
      <c r="I1450" s="4">
        <f t="shared" si="310"/>
        <v>28.368216347922854</v>
      </c>
      <c r="J1450" s="30">
        <f t="shared" si="314"/>
        <v>294278.23232121312</v>
      </c>
      <c r="K1450" s="4">
        <f t="shared" si="311"/>
        <v>49.242565996290807</v>
      </c>
      <c r="L1450" s="30">
        <f t="shared" si="312"/>
        <v>17080.826223012344</v>
      </c>
      <c r="M1450" s="14">
        <f t="shared" si="303"/>
        <v>17.354664745205113</v>
      </c>
      <c r="N1450" s="6"/>
      <c r="O1450" s="7">
        <f t="shared" si="304"/>
        <v>20.563141293016166</v>
      </c>
      <c r="P1450" s="7"/>
      <c r="Q1450" s="43">
        <f t="shared" si="305"/>
        <v>2.2807981407616196E-2</v>
      </c>
      <c r="R1450" s="21">
        <f t="shared" si="315"/>
        <v>0.98886548948578612</v>
      </c>
      <c r="S1450" s="21">
        <f t="shared" si="316"/>
        <v>18.319129219490076</v>
      </c>
      <c r="T1450" s="36">
        <f t="shared" si="306"/>
        <v>0.13123983886399659</v>
      </c>
      <c r="U1450" s="36">
        <f t="shared" si="307"/>
        <v>5.8084604399085915E-2</v>
      </c>
      <c r="V1450" s="36">
        <f t="shared" si="308"/>
        <v>7.3155234464910679E-2</v>
      </c>
      <c r="Y1450" s="34"/>
      <c r="Z1450" s="34"/>
    </row>
    <row r="1451" spans="1:26" x14ac:dyDescent="0.2">
      <c r="A1451" s="1">
        <v>1991.03</v>
      </c>
      <c r="B1451" s="58">
        <v>372.28</v>
      </c>
      <c r="C1451" s="4">
        <v>12.11</v>
      </c>
      <c r="D1451" s="11">
        <v>20.94</v>
      </c>
      <c r="E1451" s="11">
        <v>135</v>
      </c>
      <c r="F1451" s="4">
        <f t="shared" si="313"/>
        <v>1991.2083333332241</v>
      </c>
      <c r="G1451" s="21">
        <v>8.11</v>
      </c>
      <c r="H1451" s="4">
        <f t="shared" si="309"/>
        <v>870.55334014814832</v>
      </c>
      <c r="I1451" s="4">
        <f t="shared" si="310"/>
        <v>28.318472518518526</v>
      </c>
      <c r="J1451" s="30">
        <f t="shared" si="314"/>
        <v>302788.42288036755</v>
      </c>
      <c r="K1451" s="4">
        <f t="shared" si="311"/>
        <v>48.966871555555571</v>
      </c>
      <c r="L1451" s="30">
        <f t="shared" si="312"/>
        <v>17031.238785631507</v>
      </c>
      <c r="M1451" s="14">
        <f t="shared" si="303"/>
        <v>17.818620083397384</v>
      </c>
      <c r="N1451" s="6"/>
      <c r="O1451" s="7">
        <f t="shared" si="304"/>
        <v>21.098075248981392</v>
      </c>
      <c r="P1451" s="7"/>
      <c r="Q1451" s="43">
        <f t="shared" si="305"/>
        <v>1.8152543511216611E-2</v>
      </c>
      <c r="R1451" s="21">
        <f t="shared" si="315"/>
        <v>1.0115317115191491</v>
      </c>
      <c r="S1451" s="21">
        <f t="shared" si="316"/>
        <v>18.088317416388001</v>
      </c>
      <c r="T1451" s="36">
        <f t="shared" si="306"/>
        <v>0.11707815588530535</v>
      </c>
      <c r="U1451" s="36">
        <f t="shared" si="307"/>
        <v>6.1361340287137134E-2</v>
      </c>
      <c r="V1451" s="36">
        <f t="shared" si="308"/>
        <v>5.5716815598168212E-2</v>
      </c>
      <c r="Y1451" s="34"/>
      <c r="Z1451" s="34"/>
    </row>
    <row r="1452" spans="1:26" x14ac:dyDescent="0.2">
      <c r="A1452" s="1">
        <v>1991.04</v>
      </c>
      <c r="B1452" s="58">
        <v>379.68</v>
      </c>
      <c r="C1452" s="4">
        <v>12.13</v>
      </c>
      <c r="D1452" s="11">
        <v>20.363299999999999</v>
      </c>
      <c r="E1452" s="11">
        <v>135.19999999999999</v>
      </c>
      <c r="F1452" s="4">
        <f t="shared" si="313"/>
        <v>1991.2916666665574</v>
      </c>
      <c r="G1452" s="21">
        <v>8.0399999999999991</v>
      </c>
      <c r="H1452" s="4">
        <f t="shared" si="309"/>
        <v>886.54437514792926</v>
      </c>
      <c r="I1452" s="4">
        <f t="shared" si="310"/>
        <v>28.323280843195278</v>
      </c>
      <c r="J1452" s="30">
        <f t="shared" si="314"/>
        <v>309171.21813597507</v>
      </c>
      <c r="K1452" s="4">
        <f t="shared" si="311"/>
        <v>47.547853651627236</v>
      </c>
      <c r="L1452" s="30">
        <f t="shared" si="312"/>
        <v>16581.716883344663</v>
      </c>
      <c r="M1452" s="14">
        <f t="shared" si="303"/>
        <v>18.155345895198028</v>
      </c>
      <c r="N1452" s="6"/>
      <c r="O1452" s="7">
        <f t="shared" si="304"/>
        <v>21.481531873630114</v>
      </c>
      <c r="P1452" s="7"/>
      <c r="Q1452" s="43">
        <f t="shared" si="305"/>
        <v>1.7261417915378822E-2</v>
      </c>
      <c r="R1452" s="21">
        <f t="shared" si="315"/>
        <v>1.0046569160399428</v>
      </c>
      <c r="S1452" s="21">
        <f t="shared" si="316"/>
        <v>18.269840244708426</v>
      </c>
      <c r="T1452" s="36">
        <f t="shared" si="306"/>
        <v>0.11480660490880812</v>
      </c>
      <c r="U1452" s="36">
        <f t="shared" si="307"/>
        <v>5.8247130448033646E-2</v>
      </c>
      <c r="V1452" s="36">
        <f t="shared" si="308"/>
        <v>5.6559474460774473E-2</v>
      </c>
      <c r="Y1452" s="34"/>
      <c r="Z1452" s="34"/>
    </row>
    <row r="1453" spans="1:26" x14ac:dyDescent="0.2">
      <c r="A1453" s="1">
        <v>1991.05</v>
      </c>
      <c r="B1453" s="58">
        <v>377.99</v>
      </c>
      <c r="C1453" s="4">
        <v>12.14</v>
      </c>
      <c r="D1453" s="11">
        <v>19.8567</v>
      </c>
      <c r="E1453" s="11">
        <v>135.6</v>
      </c>
      <c r="F1453" s="4">
        <f t="shared" si="313"/>
        <v>1991.3749999998906</v>
      </c>
      <c r="G1453" s="21">
        <v>8.07</v>
      </c>
      <c r="H1453" s="4">
        <f t="shared" si="309"/>
        <v>879.99472794985275</v>
      </c>
      <c r="I1453" s="4">
        <f t="shared" si="310"/>
        <v>28.263012241887914</v>
      </c>
      <c r="J1453" s="30">
        <f t="shared" si="314"/>
        <v>307708.47513965773</v>
      </c>
      <c r="K1453" s="4">
        <f t="shared" si="311"/>
        <v>46.228184117256653</v>
      </c>
      <c r="L1453" s="30">
        <f t="shared" si="312"/>
        <v>16164.646890937967</v>
      </c>
      <c r="M1453" s="14">
        <f t="shared" si="303"/>
        <v>18.03543091100406</v>
      </c>
      <c r="N1453" s="6"/>
      <c r="O1453" s="7">
        <f t="shared" si="304"/>
        <v>21.325816065887036</v>
      </c>
      <c r="P1453" s="7"/>
      <c r="Q1453" s="43">
        <f t="shared" si="305"/>
        <v>1.6819875859940409E-2</v>
      </c>
      <c r="R1453" s="21">
        <f t="shared" si="315"/>
        <v>0.99255227688549663</v>
      </c>
      <c r="S1453" s="21">
        <f t="shared" si="316"/>
        <v>18.300777046004207</v>
      </c>
      <c r="T1453" s="36">
        <f t="shared" si="306"/>
        <v>0.12227332751167408</v>
      </c>
      <c r="U1453" s="36">
        <f t="shared" si="307"/>
        <v>5.6005569106184705E-2</v>
      </c>
      <c r="V1453" s="36">
        <f t="shared" si="308"/>
        <v>6.6267758405489374E-2</v>
      </c>
      <c r="Y1453" s="34"/>
      <c r="Z1453" s="34"/>
    </row>
    <row r="1454" spans="1:26" x14ac:dyDescent="0.2">
      <c r="A1454" s="1">
        <v>1991.06</v>
      </c>
      <c r="B1454" s="58">
        <v>378.29</v>
      </c>
      <c r="C1454" s="4">
        <v>12.15</v>
      </c>
      <c r="D1454" s="11">
        <v>19.41</v>
      </c>
      <c r="E1454" s="11">
        <v>136</v>
      </c>
      <c r="F1454" s="4">
        <f t="shared" si="313"/>
        <v>1991.4583333332239</v>
      </c>
      <c r="G1454" s="21">
        <v>8.2799999999999994</v>
      </c>
      <c r="H1454" s="4">
        <f t="shared" si="309"/>
        <v>878.1028809558826</v>
      </c>
      <c r="I1454" s="4">
        <f t="shared" si="310"/>
        <v>28.203098161764714</v>
      </c>
      <c r="J1454" s="30">
        <f t="shared" si="314"/>
        <v>307868.76815347397</v>
      </c>
      <c r="K1454" s="4">
        <f t="shared" si="311"/>
        <v>45.055319779411775</v>
      </c>
      <c r="L1454" s="30">
        <f t="shared" si="312"/>
        <v>15796.697744743264</v>
      </c>
      <c r="M1454" s="14">
        <f t="shared" si="303"/>
        <v>18.015227044688334</v>
      </c>
      <c r="N1454" s="6"/>
      <c r="O1454" s="7">
        <f t="shared" si="304"/>
        <v>21.289084627258884</v>
      </c>
      <c r="P1454" s="7"/>
      <c r="Q1454" s="43">
        <f t="shared" si="305"/>
        <v>1.4164945242447331E-2</v>
      </c>
      <c r="R1454" s="21">
        <f t="shared" si="315"/>
        <v>1.0075751819767564</v>
      </c>
      <c r="S1454" s="21">
        <f t="shared" si="316"/>
        <v>18.111052990709467</v>
      </c>
      <c r="T1454" s="36">
        <f t="shared" si="306"/>
        <v>0.11931551815623909</v>
      </c>
      <c r="U1454" s="36">
        <f t="shared" si="307"/>
        <v>5.8291164082351576E-2</v>
      </c>
      <c r="V1454" s="36">
        <f t="shared" si="308"/>
        <v>6.102435407388751E-2</v>
      </c>
      <c r="Y1454" s="34"/>
      <c r="Z1454" s="34"/>
    </row>
    <row r="1455" spans="1:26" x14ac:dyDescent="0.2">
      <c r="A1455" s="1">
        <v>1991.07</v>
      </c>
      <c r="B1455" s="58">
        <v>380.23</v>
      </c>
      <c r="C1455" s="4">
        <v>12.193300000000001</v>
      </c>
      <c r="D1455" s="11">
        <v>18.84</v>
      </c>
      <c r="E1455" s="11">
        <v>136.19999999999999</v>
      </c>
      <c r="F1455" s="4">
        <f t="shared" si="313"/>
        <v>1991.5416666665571</v>
      </c>
      <c r="G1455" s="21">
        <v>8.27</v>
      </c>
      <c r="H1455" s="4">
        <f t="shared" si="309"/>
        <v>881.31004750367151</v>
      </c>
      <c r="I1455" s="4">
        <f t="shared" si="310"/>
        <v>28.262046135829671</v>
      </c>
      <c r="J1455" s="30">
        <f t="shared" si="314"/>
        <v>309818.9608878126</v>
      </c>
      <c r="K1455" s="4">
        <f t="shared" si="311"/>
        <v>43.667993832599137</v>
      </c>
      <c r="L1455" s="30">
        <f t="shared" si="312"/>
        <v>15351.206435910866</v>
      </c>
      <c r="M1455" s="14">
        <f t="shared" si="303"/>
        <v>18.103452345519752</v>
      </c>
      <c r="N1455" s="6"/>
      <c r="O1455" s="7">
        <f t="shared" si="304"/>
        <v>21.381252264915332</v>
      </c>
      <c r="P1455" s="7"/>
      <c r="Q1455" s="43">
        <f t="shared" si="305"/>
        <v>1.3004730493853901E-2</v>
      </c>
      <c r="R1455" s="21">
        <f t="shared" si="315"/>
        <v>1.0322756849824446</v>
      </c>
      <c r="S1455" s="21">
        <f t="shared" si="316"/>
        <v>18.221451261050287</v>
      </c>
      <c r="T1455" s="36">
        <f t="shared" si="306"/>
        <v>0.11591094263251822</v>
      </c>
      <c r="U1455" s="36">
        <f t="shared" si="307"/>
        <v>5.8735355995332084E-2</v>
      </c>
      <c r="V1455" s="36">
        <f t="shared" si="308"/>
        <v>5.7175586637186138E-2</v>
      </c>
      <c r="Y1455" s="34"/>
      <c r="Z1455" s="34"/>
    </row>
    <row r="1456" spans="1:26" x14ac:dyDescent="0.2">
      <c r="A1456" s="1">
        <v>1991.08</v>
      </c>
      <c r="B1456" s="58">
        <v>389.4</v>
      </c>
      <c r="C1456" s="4">
        <v>12.236700000000001</v>
      </c>
      <c r="D1456" s="11">
        <v>18.329999999999998</v>
      </c>
      <c r="E1456" s="11">
        <v>136.6</v>
      </c>
      <c r="F1456" s="4">
        <f t="shared" si="313"/>
        <v>1991.6249999998904</v>
      </c>
      <c r="G1456" s="21">
        <v>7.9</v>
      </c>
      <c r="H1456" s="4">
        <f t="shared" si="309"/>
        <v>899.92164421669122</v>
      </c>
      <c r="I1456" s="4">
        <f t="shared" si="310"/>
        <v>28.279587015373362</v>
      </c>
      <c r="J1456" s="30">
        <f t="shared" si="314"/>
        <v>317190.20887003909</v>
      </c>
      <c r="K1456" s="4">
        <f t="shared" si="311"/>
        <v>42.36148879941436</v>
      </c>
      <c r="L1456" s="30">
        <f t="shared" si="312"/>
        <v>14930.910448350838</v>
      </c>
      <c r="M1456" s="14">
        <f t="shared" si="303"/>
        <v>18.512258455337722</v>
      </c>
      <c r="N1456" s="6"/>
      <c r="O1456" s="7">
        <f t="shared" si="304"/>
        <v>21.851849122501889</v>
      </c>
      <c r="P1456" s="7"/>
      <c r="Q1456" s="43">
        <f t="shared" si="305"/>
        <v>1.4998050819334099E-2</v>
      </c>
      <c r="R1456" s="21">
        <f t="shared" si="315"/>
        <v>1.0239219311221082</v>
      </c>
      <c r="S1456" s="21">
        <f t="shared" si="316"/>
        <v>18.754481840053902</v>
      </c>
      <c r="T1456" s="36">
        <f t="shared" si="306"/>
        <v>0.11099140275102304</v>
      </c>
      <c r="U1456" s="36">
        <f t="shared" si="307"/>
        <v>5.834582142913658E-2</v>
      </c>
      <c r="V1456" s="36">
        <f t="shared" si="308"/>
        <v>5.2645581321886459E-2</v>
      </c>
      <c r="Y1456" s="34"/>
      <c r="Z1456" s="34"/>
    </row>
    <row r="1457" spans="1:26" x14ac:dyDescent="0.2">
      <c r="A1457" s="1">
        <v>1991.09</v>
      </c>
      <c r="B1457" s="58">
        <v>387.2</v>
      </c>
      <c r="C1457" s="4">
        <v>12.28</v>
      </c>
      <c r="D1457" s="11">
        <v>17.82</v>
      </c>
      <c r="E1457" s="11">
        <v>137.19999999999999</v>
      </c>
      <c r="F1457" s="4">
        <f t="shared" si="313"/>
        <v>1991.7083333332237</v>
      </c>
      <c r="G1457" s="21">
        <v>7.65</v>
      </c>
      <c r="H1457" s="4">
        <f t="shared" si="309"/>
        <v>890.92405830903817</v>
      </c>
      <c r="I1457" s="4">
        <f t="shared" si="310"/>
        <v>28.255546064139949</v>
      </c>
      <c r="J1457" s="30">
        <f t="shared" si="314"/>
        <v>314848.8039779978</v>
      </c>
      <c r="K1457" s="4">
        <f t="shared" si="311"/>
        <v>41.002754956268241</v>
      </c>
      <c r="L1457" s="30">
        <f t="shared" si="312"/>
        <v>14490.200637623766</v>
      </c>
      <c r="M1457" s="14">
        <f t="shared" si="303"/>
        <v>18.357282591774329</v>
      </c>
      <c r="N1457" s="6"/>
      <c r="O1457" s="7">
        <f t="shared" si="304"/>
        <v>21.658412976072626</v>
      </c>
      <c r="P1457" s="7"/>
      <c r="Q1457" s="43">
        <f t="shared" si="305"/>
        <v>1.7400877305726384E-2</v>
      </c>
      <c r="R1457" s="21">
        <f t="shared" si="315"/>
        <v>1.0147411661972181</v>
      </c>
      <c r="S1457" s="21">
        <f t="shared" si="316"/>
        <v>19.119146580954936</v>
      </c>
      <c r="T1457" s="36">
        <f t="shared" si="306"/>
        <v>9.8134093264453881E-2</v>
      </c>
      <c r="U1457" s="36">
        <f t="shared" si="307"/>
        <v>5.8249776345245863E-2</v>
      </c>
      <c r="V1457" s="36">
        <f t="shared" si="308"/>
        <v>3.9884316919208018E-2</v>
      </c>
      <c r="Y1457" s="34"/>
      <c r="Z1457" s="34"/>
    </row>
    <row r="1458" spans="1:26" x14ac:dyDescent="0.2">
      <c r="A1458" s="1">
        <v>1991.1</v>
      </c>
      <c r="B1458" s="58">
        <v>386.88</v>
      </c>
      <c r="C1458" s="4">
        <v>12.253299999999999</v>
      </c>
      <c r="D1458" s="11">
        <v>17.203299999999999</v>
      </c>
      <c r="E1458" s="11">
        <v>137.4</v>
      </c>
      <c r="F1458" s="4">
        <f t="shared" si="313"/>
        <v>1991.7916666665569</v>
      </c>
      <c r="G1458" s="21">
        <v>7.53</v>
      </c>
      <c r="H1458" s="4">
        <f t="shared" si="309"/>
        <v>888.89199650655041</v>
      </c>
      <c r="I1458" s="4">
        <f t="shared" si="310"/>
        <v>28.153071497088796</v>
      </c>
      <c r="J1458" s="30">
        <f t="shared" si="314"/>
        <v>314959.77996791038</v>
      </c>
      <c r="K1458" s="4">
        <f t="shared" si="311"/>
        <v>39.526146824599714</v>
      </c>
      <c r="L1458" s="30">
        <f t="shared" si="312"/>
        <v>14005.24085691158</v>
      </c>
      <c r="M1458" s="14">
        <f t="shared" si="303"/>
        <v>18.34918799200199</v>
      </c>
      <c r="N1458" s="6"/>
      <c r="O1458" s="7">
        <f t="shared" si="304"/>
        <v>21.639545015859088</v>
      </c>
      <c r="P1458" s="7"/>
      <c r="Q1458" s="43">
        <f t="shared" si="305"/>
        <v>1.8553506314309715E-2</v>
      </c>
      <c r="R1458" s="21">
        <f t="shared" si="315"/>
        <v>1.0139809192833882</v>
      </c>
      <c r="S1458" s="21">
        <f t="shared" si="316"/>
        <v>19.37274494527232</v>
      </c>
      <c r="T1458" s="36">
        <f t="shared" si="306"/>
        <v>0.10191402515917081</v>
      </c>
      <c r="U1458" s="36">
        <f t="shared" si="307"/>
        <v>5.8962949864526548E-2</v>
      </c>
      <c r="V1458" s="36">
        <f t="shared" si="308"/>
        <v>4.2951075294644259E-2</v>
      </c>
      <c r="Y1458" s="34"/>
      <c r="Z1458" s="34"/>
    </row>
    <row r="1459" spans="1:26" x14ac:dyDescent="0.2">
      <c r="A1459" s="1">
        <v>1991.11</v>
      </c>
      <c r="B1459" s="58">
        <v>385.92</v>
      </c>
      <c r="C1459" s="4">
        <v>12.226699999999999</v>
      </c>
      <c r="D1459" s="11">
        <v>16.5867</v>
      </c>
      <c r="E1459" s="11">
        <v>137.80000000000001</v>
      </c>
      <c r="F1459" s="4">
        <f t="shared" si="313"/>
        <v>1991.8749999998902</v>
      </c>
      <c r="G1459" s="21">
        <v>7.42</v>
      </c>
      <c r="H1459" s="4">
        <f t="shared" si="309"/>
        <v>884.1124737300438</v>
      </c>
      <c r="I1459" s="4">
        <f t="shared" si="310"/>
        <v>28.010411439042095</v>
      </c>
      <c r="J1459" s="30">
        <f t="shared" si="314"/>
        <v>314093.33272074262</v>
      </c>
      <c r="K1459" s="4">
        <f t="shared" si="311"/>
        <v>37.998829726415103</v>
      </c>
      <c r="L1459" s="30">
        <f t="shared" si="312"/>
        <v>13499.616194649516</v>
      </c>
      <c r="M1459" s="14">
        <f t="shared" si="303"/>
        <v>18.288868169301345</v>
      </c>
      <c r="N1459" s="6"/>
      <c r="O1459" s="7">
        <f t="shared" si="304"/>
        <v>21.560296784423297</v>
      </c>
      <c r="P1459" s="7"/>
      <c r="Q1459" s="43">
        <f t="shared" si="305"/>
        <v>1.9802084951974303E-2</v>
      </c>
      <c r="R1459" s="21">
        <f t="shared" si="315"/>
        <v>1.0296381101008161</v>
      </c>
      <c r="S1459" s="21">
        <f t="shared" si="316"/>
        <v>19.58657313727495</v>
      </c>
      <c r="T1459" s="36">
        <f t="shared" si="306"/>
        <v>0.10785172037249713</v>
      </c>
      <c r="U1459" s="36">
        <f t="shared" si="307"/>
        <v>5.7711108473060824E-2</v>
      </c>
      <c r="V1459" s="36">
        <f t="shared" si="308"/>
        <v>5.0140611899436305E-2</v>
      </c>
      <c r="Y1459" s="34"/>
      <c r="Z1459" s="34"/>
    </row>
    <row r="1460" spans="1:26" x14ac:dyDescent="0.2">
      <c r="A1460" s="1">
        <v>1991.12</v>
      </c>
      <c r="B1460" s="58">
        <v>388.51</v>
      </c>
      <c r="C1460" s="4">
        <v>12.2</v>
      </c>
      <c r="D1460" s="11">
        <v>15.97</v>
      </c>
      <c r="E1460" s="11">
        <v>137.9</v>
      </c>
      <c r="F1460" s="4">
        <f t="shared" si="313"/>
        <v>1991.9583333332234</v>
      </c>
      <c r="G1460" s="21">
        <v>7.09</v>
      </c>
      <c r="H1460" s="4">
        <f t="shared" si="309"/>
        <v>889.4005321972445</v>
      </c>
      <c r="I1460" s="4">
        <f t="shared" si="310"/>
        <v>27.928976069615668</v>
      </c>
      <c r="J1460" s="30">
        <f t="shared" si="314"/>
        <v>316798.83616035839</v>
      </c>
      <c r="K1460" s="4">
        <f t="shared" si="311"/>
        <v>36.559487527193632</v>
      </c>
      <c r="L1460" s="30">
        <f t="shared" si="312"/>
        <v>13022.25789163966</v>
      </c>
      <c r="M1460" s="14">
        <f t="shared" si="303"/>
        <v>18.44165231351273</v>
      </c>
      <c r="N1460" s="6"/>
      <c r="O1460" s="7">
        <f t="shared" si="304"/>
        <v>21.732934673031139</v>
      </c>
      <c r="P1460" s="7"/>
      <c r="Q1460" s="43">
        <f t="shared" si="305"/>
        <v>2.2392289241092447E-2</v>
      </c>
      <c r="R1460" s="21">
        <f t="shared" si="315"/>
        <v>1.0101841162442249</v>
      </c>
      <c r="S1460" s="21">
        <f t="shared" si="316"/>
        <v>20.152457723361952</v>
      </c>
      <c r="T1460" s="36">
        <f t="shared" si="306"/>
        <v>0.1089524690551531</v>
      </c>
      <c r="U1460" s="36">
        <f t="shared" si="307"/>
        <v>5.1875057805703229E-2</v>
      </c>
      <c r="V1460" s="36">
        <f t="shared" si="308"/>
        <v>5.7077411249449872E-2</v>
      </c>
      <c r="Y1460" s="34"/>
      <c r="Z1460" s="34"/>
    </row>
    <row r="1461" spans="1:26" x14ac:dyDescent="0.2">
      <c r="A1461" s="1">
        <v>1992.01</v>
      </c>
      <c r="B1461" s="58">
        <v>416.08</v>
      </c>
      <c r="C1461" s="4">
        <v>12.24</v>
      </c>
      <c r="D1461" s="11">
        <v>16.046700000000001</v>
      </c>
      <c r="E1461" s="11">
        <v>138.1</v>
      </c>
      <c r="F1461" s="4">
        <f t="shared" si="313"/>
        <v>1992.0416666665567</v>
      </c>
      <c r="G1461" s="21">
        <v>7.03</v>
      </c>
      <c r="H1461" s="4">
        <f t="shared" si="309"/>
        <v>951.13598204199877</v>
      </c>
      <c r="I1461" s="4">
        <f t="shared" si="310"/>
        <v>27.979966401158588</v>
      </c>
      <c r="J1461" s="30">
        <f t="shared" si="314"/>
        <v>339619.13626724086</v>
      </c>
      <c r="K1461" s="4">
        <f t="shared" si="311"/>
        <v>36.681873108616955</v>
      </c>
      <c r="L1461" s="30">
        <f t="shared" si="312"/>
        <v>13097.881162131163</v>
      </c>
      <c r="M1461" s="14">
        <f t="shared" si="303"/>
        <v>19.77306821146265</v>
      </c>
      <c r="N1461" s="6"/>
      <c r="O1461" s="7">
        <f t="shared" si="304"/>
        <v>23.291329926001996</v>
      </c>
      <c r="P1461" s="7"/>
      <c r="Q1461" s="43">
        <f t="shared" si="305"/>
        <v>1.9160569763829328E-2</v>
      </c>
      <c r="R1461" s="21">
        <f t="shared" si="315"/>
        <v>0.98406550187061759</v>
      </c>
      <c r="S1461" s="21">
        <f t="shared" si="316"/>
        <v>20.328210157124552</v>
      </c>
      <c r="T1461" s="36">
        <f t="shared" si="306"/>
        <v>0.10068838924166124</v>
      </c>
      <c r="U1461" s="36">
        <f t="shared" si="307"/>
        <v>5.15763884232876E-2</v>
      </c>
      <c r="V1461" s="36">
        <f t="shared" si="308"/>
        <v>4.9112000818373636E-2</v>
      </c>
      <c r="Y1461" s="34"/>
      <c r="Z1461" s="34"/>
    </row>
    <row r="1462" spans="1:26" x14ac:dyDescent="0.2">
      <c r="A1462" s="1">
        <v>1992.02</v>
      </c>
      <c r="B1462" s="58">
        <v>412.56</v>
      </c>
      <c r="C1462" s="4">
        <v>12.28</v>
      </c>
      <c r="D1462" s="11">
        <v>16.1233</v>
      </c>
      <c r="E1462" s="11">
        <v>138.6</v>
      </c>
      <c r="F1462" s="4">
        <f t="shared" si="313"/>
        <v>1992.12499999989</v>
      </c>
      <c r="G1462" s="21">
        <v>7.34</v>
      </c>
      <c r="H1462" s="4">
        <f t="shared" si="309"/>
        <v>939.68725714285733</v>
      </c>
      <c r="I1462" s="4">
        <f t="shared" si="310"/>
        <v>27.970136507936513</v>
      </c>
      <c r="J1462" s="30">
        <f t="shared" si="314"/>
        <v>336363.44343968359</v>
      </c>
      <c r="K1462" s="4">
        <f t="shared" si="311"/>
        <v>36.724014817460329</v>
      </c>
      <c r="L1462" s="30">
        <f t="shared" si="312"/>
        <v>13145.454497796809</v>
      </c>
      <c r="M1462" s="14">
        <f t="shared" si="303"/>
        <v>19.582982970386748</v>
      </c>
      <c r="N1462" s="6"/>
      <c r="O1462" s="7">
        <f t="shared" si="304"/>
        <v>23.05829882724197</v>
      </c>
      <c r="P1462" s="7"/>
      <c r="Q1462" s="43">
        <f t="shared" si="305"/>
        <v>1.6596949753805747E-2</v>
      </c>
      <c r="R1462" s="21">
        <f t="shared" si="315"/>
        <v>0.99217913819458503</v>
      </c>
      <c r="S1462" s="21">
        <f t="shared" si="316"/>
        <v>19.932124780869682</v>
      </c>
      <c r="T1462" s="36">
        <f t="shared" si="306"/>
        <v>9.756520998755569E-2</v>
      </c>
      <c r="U1462" s="36">
        <f t="shared" si="307"/>
        <v>5.4737905223336547E-2</v>
      </c>
      <c r="V1462" s="36">
        <f t="shared" si="308"/>
        <v>4.2827304764219143E-2</v>
      </c>
      <c r="Y1462" s="34"/>
      <c r="Z1462" s="34"/>
    </row>
    <row r="1463" spans="1:26" x14ac:dyDescent="0.2">
      <c r="A1463" s="1">
        <v>1992.03</v>
      </c>
      <c r="B1463" s="58">
        <v>407.36</v>
      </c>
      <c r="C1463" s="4">
        <v>12.32</v>
      </c>
      <c r="D1463" s="11">
        <v>16.190000000000001</v>
      </c>
      <c r="E1463" s="11">
        <v>139.30000000000001</v>
      </c>
      <c r="F1463" s="4">
        <f t="shared" si="313"/>
        <v>1992.2083333332232</v>
      </c>
      <c r="G1463" s="21">
        <v>7.54</v>
      </c>
      <c r="H1463" s="4">
        <f t="shared" si="309"/>
        <v>923.18069662598725</v>
      </c>
      <c r="I1463" s="4">
        <f t="shared" si="310"/>
        <v>27.920233165829153</v>
      </c>
      <c r="J1463" s="30">
        <f t="shared" si="314"/>
        <v>331287.72132990358</v>
      </c>
      <c r="K1463" s="4">
        <f t="shared" si="311"/>
        <v>36.690631083991391</v>
      </c>
      <c r="L1463" s="30">
        <f t="shared" si="312"/>
        <v>13166.604989029702</v>
      </c>
      <c r="M1463" s="14">
        <f t="shared" si="303"/>
        <v>19.283561861298562</v>
      </c>
      <c r="N1463" s="6"/>
      <c r="O1463" s="7">
        <f t="shared" si="304"/>
        <v>22.698465263289904</v>
      </c>
      <c r="P1463" s="7"/>
      <c r="Q1463" s="43">
        <f t="shared" si="305"/>
        <v>1.6023313388900992E-2</v>
      </c>
      <c r="R1463" s="21">
        <f t="shared" si="315"/>
        <v>1.0104755563451913</v>
      </c>
      <c r="S1463" s="21">
        <f t="shared" si="316"/>
        <v>19.676860305121114</v>
      </c>
      <c r="T1463" s="36">
        <f t="shared" si="306"/>
        <v>0.10393468426540964</v>
      </c>
      <c r="U1463" s="36">
        <f t="shared" si="307"/>
        <v>5.28993096145427E-2</v>
      </c>
      <c r="V1463" s="36">
        <f t="shared" si="308"/>
        <v>5.1035374650866938E-2</v>
      </c>
      <c r="Y1463" s="34"/>
      <c r="Z1463" s="34"/>
    </row>
    <row r="1464" spans="1:26" x14ac:dyDescent="0.2">
      <c r="A1464" s="1">
        <v>1992.04</v>
      </c>
      <c r="B1464" s="58">
        <v>407.41</v>
      </c>
      <c r="C1464" s="4">
        <v>12.32</v>
      </c>
      <c r="D1464" s="11">
        <v>16.4833</v>
      </c>
      <c r="E1464" s="11">
        <v>139.5</v>
      </c>
      <c r="F1464" s="4">
        <f t="shared" si="313"/>
        <v>1992.2916666665565</v>
      </c>
      <c r="G1464" s="21">
        <v>7.48</v>
      </c>
      <c r="H1464" s="4">
        <f t="shared" si="309"/>
        <v>921.97029025089637</v>
      </c>
      <c r="I1464" s="4">
        <f t="shared" si="310"/>
        <v>27.8802041577061</v>
      </c>
      <c r="J1464" s="30">
        <f t="shared" si="314"/>
        <v>331687.10649208841</v>
      </c>
      <c r="K1464" s="4">
        <f t="shared" si="311"/>
        <v>37.301766979928324</v>
      </c>
      <c r="L1464" s="30">
        <f t="shared" si="312"/>
        <v>13419.646259151812</v>
      </c>
      <c r="M1464" s="14">
        <f t="shared" si="303"/>
        <v>19.301229507881054</v>
      </c>
      <c r="N1464" s="6"/>
      <c r="O1464" s="7">
        <f t="shared" si="304"/>
        <v>22.712689513614688</v>
      </c>
      <c r="P1464" s="7"/>
      <c r="Q1464" s="43">
        <f t="shared" si="305"/>
        <v>1.628593468898118E-2</v>
      </c>
      <c r="R1464" s="21">
        <f t="shared" si="315"/>
        <v>1.0125464539191733</v>
      </c>
      <c r="S1464" s="21">
        <f t="shared" si="316"/>
        <v>19.854480290303808</v>
      </c>
      <c r="T1464" s="36">
        <f t="shared" si="306"/>
        <v>9.9247300865846988E-2</v>
      </c>
      <c r="U1464" s="36">
        <f t="shared" si="307"/>
        <v>5.2394119366989456E-2</v>
      </c>
      <c r="V1464" s="36">
        <f t="shared" si="308"/>
        <v>4.6853181498857532E-2</v>
      </c>
      <c r="Y1464" s="34"/>
      <c r="Z1464" s="34"/>
    </row>
    <row r="1465" spans="1:26" x14ac:dyDescent="0.2">
      <c r="A1465" s="1">
        <v>1992.05</v>
      </c>
      <c r="B1465" s="58">
        <v>414.81</v>
      </c>
      <c r="C1465" s="4">
        <v>12.32</v>
      </c>
      <c r="D1465" s="11">
        <v>16.7667</v>
      </c>
      <c r="E1465" s="11">
        <v>139.69999999999999</v>
      </c>
      <c r="F1465" s="4">
        <f t="shared" si="313"/>
        <v>1992.3749999998897</v>
      </c>
      <c r="G1465" s="21">
        <v>7.39</v>
      </c>
      <c r="H1465" s="4">
        <f t="shared" si="309"/>
        <v>937.37261338582709</v>
      </c>
      <c r="I1465" s="4">
        <f t="shared" si="310"/>
        <v>27.840289763779538</v>
      </c>
      <c r="J1465" s="30">
        <f t="shared" si="314"/>
        <v>338062.88036717253</v>
      </c>
      <c r="K1465" s="4">
        <f t="shared" si="311"/>
        <v>37.888781362204739</v>
      </c>
      <c r="L1465" s="30">
        <f t="shared" si="312"/>
        <v>13664.566660042601</v>
      </c>
      <c r="M1465" s="14">
        <f t="shared" si="303"/>
        <v>19.662279795641702</v>
      </c>
      <c r="N1465" s="6"/>
      <c r="O1465" s="7">
        <f t="shared" si="304"/>
        <v>23.130349591325821</v>
      </c>
      <c r="P1465" s="7"/>
      <c r="Q1465" s="43">
        <f t="shared" si="305"/>
        <v>1.5402822169063281E-2</v>
      </c>
      <c r="R1465" s="21">
        <f t="shared" si="315"/>
        <v>1.0153293568561221</v>
      </c>
      <c r="S1465" s="21">
        <f t="shared" si="316"/>
        <v>20.074802533454232</v>
      </c>
      <c r="T1465" s="36">
        <f t="shared" si="306"/>
        <v>9.4022837076815913E-2</v>
      </c>
      <c r="U1465" s="36">
        <f t="shared" si="307"/>
        <v>5.2093917979996407E-2</v>
      </c>
      <c r="V1465" s="36">
        <f t="shared" si="308"/>
        <v>4.1928919096819506E-2</v>
      </c>
      <c r="Y1465" s="34"/>
      <c r="Z1465" s="34"/>
    </row>
    <row r="1466" spans="1:26" x14ac:dyDescent="0.2">
      <c r="A1466" s="1">
        <v>1992.06</v>
      </c>
      <c r="B1466" s="58">
        <v>408.27</v>
      </c>
      <c r="C1466" s="4">
        <v>12.32</v>
      </c>
      <c r="D1466" s="11">
        <v>17.05</v>
      </c>
      <c r="E1466" s="11">
        <v>140.19999999999999</v>
      </c>
      <c r="F1466" s="4">
        <f t="shared" si="313"/>
        <v>1992.458333333223</v>
      </c>
      <c r="G1466" s="21">
        <v>7.26</v>
      </c>
      <c r="H1466" s="4">
        <f t="shared" si="309"/>
        <v>919.30348095577767</v>
      </c>
      <c r="I1466" s="4">
        <f t="shared" si="310"/>
        <v>27.741001997146942</v>
      </c>
      <c r="J1466" s="30">
        <f t="shared" si="314"/>
        <v>332379.98974393914</v>
      </c>
      <c r="K1466" s="4">
        <f t="shared" si="311"/>
        <v>38.391565263908717</v>
      </c>
      <c r="L1466" s="30">
        <f t="shared" si="312"/>
        <v>13880.713315046816</v>
      </c>
      <c r="M1466" s="14">
        <f t="shared" si="303"/>
        <v>19.315365967644603</v>
      </c>
      <c r="N1466" s="6"/>
      <c r="O1466" s="7">
        <f t="shared" si="304"/>
        <v>22.716805900471627</v>
      </c>
      <c r="P1466" s="7"/>
      <c r="Q1466" s="43">
        <f t="shared" si="305"/>
        <v>1.6695001272217125E-2</v>
      </c>
      <c r="R1466" s="21">
        <f t="shared" si="315"/>
        <v>1.0362324502452476</v>
      </c>
      <c r="S1466" s="21">
        <f t="shared" si="316"/>
        <v>20.309845416827471</v>
      </c>
      <c r="T1466" s="36">
        <f t="shared" si="306"/>
        <v>8.9151160617102931E-2</v>
      </c>
      <c r="U1466" s="36">
        <f t="shared" si="307"/>
        <v>5.3132868783135168E-2</v>
      </c>
      <c r="V1466" s="36">
        <f t="shared" si="308"/>
        <v>3.6018291833967764E-2</v>
      </c>
      <c r="Y1466" s="34"/>
      <c r="Z1466" s="34"/>
    </row>
    <row r="1467" spans="1:26" x14ac:dyDescent="0.2">
      <c r="A1467" s="1">
        <v>1992.07</v>
      </c>
      <c r="B1467" s="58">
        <v>415.05</v>
      </c>
      <c r="C1467" s="4">
        <v>12.343299999999999</v>
      </c>
      <c r="D1467" s="11">
        <v>17.38</v>
      </c>
      <c r="E1467" s="11">
        <v>140.5</v>
      </c>
      <c r="F1467" s="4">
        <f t="shared" si="313"/>
        <v>1992.5416666665562</v>
      </c>
      <c r="G1467" s="21">
        <v>6.84</v>
      </c>
      <c r="H1467" s="4">
        <f t="shared" si="309"/>
        <v>932.57451565836323</v>
      </c>
      <c r="I1467" s="4">
        <f t="shared" si="310"/>
        <v>27.73412123629894</v>
      </c>
      <c r="J1467" s="30">
        <f t="shared" si="314"/>
        <v>338013.83688651567</v>
      </c>
      <c r="K1467" s="4">
        <f t="shared" si="311"/>
        <v>39.051066334519582</v>
      </c>
      <c r="L1467" s="30">
        <f t="shared" si="312"/>
        <v>14154.151271142373</v>
      </c>
      <c r="M1467" s="14">
        <f t="shared" si="303"/>
        <v>19.620740694824416</v>
      </c>
      <c r="N1467" s="6"/>
      <c r="O1467" s="7">
        <f t="shared" si="304"/>
        <v>23.070543662535265</v>
      </c>
      <c r="P1467" s="7"/>
      <c r="Q1467" s="43">
        <f t="shared" si="305"/>
        <v>1.9777611352638606E-2</v>
      </c>
      <c r="R1467" s="21">
        <f t="shared" si="315"/>
        <v>1.0238658423844582</v>
      </c>
      <c r="S1467" s="21">
        <f t="shared" si="316"/>
        <v>21.000783398074475</v>
      </c>
      <c r="T1467" s="36">
        <f t="shared" si="306"/>
        <v>7.4895659986007779E-2</v>
      </c>
      <c r="U1467" s="36">
        <f t="shared" si="307"/>
        <v>5.2229038110436443E-2</v>
      </c>
      <c r="V1467" s="36">
        <f t="shared" si="308"/>
        <v>2.2666621875571336E-2</v>
      </c>
      <c r="Y1467" s="34"/>
      <c r="Z1467" s="34"/>
    </row>
    <row r="1468" spans="1:26" x14ac:dyDescent="0.2">
      <c r="A1468" s="1">
        <v>1992.08</v>
      </c>
      <c r="B1468" s="58">
        <v>417.93</v>
      </c>
      <c r="C1468" s="4">
        <v>12.3667</v>
      </c>
      <c r="D1468" s="11">
        <v>17.71</v>
      </c>
      <c r="E1468" s="11">
        <v>140.9</v>
      </c>
      <c r="F1468" s="4">
        <f t="shared" si="313"/>
        <v>1992.6249999998895</v>
      </c>
      <c r="G1468" s="21">
        <v>6.59</v>
      </c>
      <c r="H1468" s="4">
        <f t="shared" si="309"/>
        <v>936.37972867281781</v>
      </c>
      <c r="I1468" s="4">
        <f t="shared" si="310"/>
        <v>27.707815161816896</v>
      </c>
      <c r="J1468" s="30">
        <f t="shared" si="314"/>
        <v>340229.94225865277</v>
      </c>
      <c r="K1468" s="4">
        <f t="shared" si="311"/>
        <v>39.679575514549335</v>
      </c>
      <c r="L1468" s="30">
        <f t="shared" si="312"/>
        <v>14417.419848780275</v>
      </c>
      <c r="M1468" s="14">
        <f t="shared" si="303"/>
        <v>19.72213749835154</v>
      </c>
      <c r="N1468" s="6"/>
      <c r="O1468" s="7">
        <f t="shared" si="304"/>
        <v>23.184600663955507</v>
      </c>
      <c r="P1468" s="7"/>
      <c r="Q1468" s="43">
        <f t="shared" si="305"/>
        <v>2.2097910826092214E-2</v>
      </c>
      <c r="R1468" s="21">
        <f t="shared" si="315"/>
        <v>1.0179381983966895</v>
      </c>
      <c r="S1468" s="21">
        <f t="shared" si="316"/>
        <v>21.44094295412868</v>
      </c>
      <c r="T1468" s="36">
        <f t="shared" si="306"/>
        <v>7.505211772335052E-2</v>
      </c>
      <c r="U1468" s="36">
        <f t="shared" si="307"/>
        <v>5.3354955817823901E-2</v>
      </c>
      <c r="V1468" s="36">
        <f t="shared" si="308"/>
        <v>2.1697161905526618E-2</v>
      </c>
      <c r="Y1468" s="34"/>
      <c r="Z1468" s="34"/>
    </row>
    <row r="1469" spans="1:26" x14ac:dyDescent="0.2">
      <c r="A1469" s="1">
        <v>1992.09</v>
      </c>
      <c r="B1469" s="58">
        <v>418.48</v>
      </c>
      <c r="C1469" s="4">
        <v>12.4</v>
      </c>
      <c r="D1469" s="11">
        <v>18.04</v>
      </c>
      <c r="E1469" s="11">
        <v>141.30000000000001</v>
      </c>
      <c r="F1469" s="4">
        <f t="shared" si="313"/>
        <v>1992.7083333332228</v>
      </c>
      <c r="G1469" s="21">
        <v>6.42</v>
      </c>
      <c r="H1469" s="4">
        <f t="shared" si="309"/>
        <v>934.95776871903774</v>
      </c>
      <c r="I1469" s="4">
        <f t="shared" si="310"/>
        <v>27.703776362349615</v>
      </c>
      <c r="J1469" s="30">
        <f t="shared" si="314"/>
        <v>340552.11693181441</v>
      </c>
      <c r="K1469" s="4">
        <f t="shared" si="311"/>
        <v>40.304526256192503</v>
      </c>
      <c r="L1469" s="30">
        <f t="shared" si="312"/>
        <v>14680.65424739517</v>
      </c>
      <c r="M1469" s="14">
        <f t="shared" si="303"/>
        <v>19.708766424745313</v>
      </c>
      <c r="N1469" s="6"/>
      <c r="O1469" s="7">
        <f t="shared" si="304"/>
        <v>23.164274166851857</v>
      </c>
      <c r="P1469" s="7"/>
      <c r="Q1469" s="43">
        <f t="shared" si="305"/>
        <v>2.3914247386812422E-2</v>
      </c>
      <c r="R1469" s="21">
        <f t="shared" si="315"/>
        <v>0.99299722717856842</v>
      </c>
      <c r="S1469" s="21">
        <f t="shared" si="316"/>
        <v>21.76376983248166</v>
      </c>
      <c r="T1469" s="36">
        <f t="shared" si="306"/>
        <v>6.9544877641060321E-2</v>
      </c>
      <c r="U1469" s="36">
        <f t="shared" si="307"/>
        <v>5.5295238713414685E-2</v>
      </c>
      <c r="V1469" s="36">
        <f t="shared" si="308"/>
        <v>1.4249638927645636E-2</v>
      </c>
      <c r="Y1469" s="34"/>
      <c r="Z1469" s="34"/>
    </row>
    <row r="1470" spans="1:26" x14ac:dyDescent="0.2">
      <c r="A1470" s="1">
        <v>1992.1</v>
      </c>
      <c r="B1470" s="58">
        <v>412.5</v>
      </c>
      <c r="C1470" s="4">
        <v>12.386699999999999</v>
      </c>
      <c r="D1470" s="11">
        <v>18.39</v>
      </c>
      <c r="E1470" s="11">
        <v>141.80000000000001</v>
      </c>
      <c r="F1470" s="4">
        <f t="shared" si="313"/>
        <v>1992.791666666556</v>
      </c>
      <c r="G1470" s="21">
        <v>6.59</v>
      </c>
      <c r="H1470" s="4">
        <f t="shared" si="309"/>
        <v>918.34776093088874</v>
      </c>
      <c r="I1470" s="4">
        <f t="shared" si="310"/>
        <v>27.576480509873065</v>
      </c>
      <c r="J1470" s="30">
        <f t="shared" si="314"/>
        <v>335339.07835797389</v>
      </c>
      <c r="K1470" s="4">
        <f t="shared" si="311"/>
        <v>40.941612905500712</v>
      </c>
      <c r="L1470" s="30">
        <f t="shared" si="312"/>
        <v>14950.025820613673</v>
      </c>
      <c r="M1470" s="14">
        <f t="shared" si="303"/>
        <v>19.370271076906977</v>
      </c>
      <c r="N1470" s="6"/>
      <c r="O1470" s="7">
        <f t="shared" si="304"/>
        <v>22.763052023573344</v>
      </c>
      <c r="P1470" s="7"/>
      <c r="Q1470" s="43">
        <f t="shared" si="305"/>
        <v>2.3149941896531717E-2</v>
      </c>
      <c r="R1470" s="21">
        <f t="shared" si="315"/>
        <v>0.98539668996090102</v>
      </c>
      <c r="S1470" s="21">
        <f t="shared" si="316"/>
        <v>21.535159418551128</v>
      </c>
      <c r="T1470" s="36">
        <f t="shared" si="306"/>
        <v>6.9546367268539244E-2</v>
      </c>
      <c r="U1470" s="36">
        <f t="shared" si="307"/>
        <v>5.5969470126490783E-2</v>
      </c>
      <c r="V1470" s="36">
        <f t="shared" si="308"/>
        <v>1.3576897142048461E-2</v>
      </c>
      <c r="Y1470" s="34"/>
      <c r="Z1470" s="34"/>
    </row>
    <row r="1471" spans="1:26" x14ac:dyDescent="0.2">
      <c r="A1471" s="1">
        <v>1992.11</v>
      </c>
      <c r="B1471" s="58">
        <v>422.84</v>
      </c>
      <c r="C1471" s="4">
        <v>12.3833</v>
      </c>
      <c r="D1471" s="11">
        <v>18.739999999999998</v>
      </c>
      <c r="E1471" s="11">
        <v>142</v>
      </c>
      <c r="F1471" s="4">
        <f t="shared" si="313"/>
        <v>1992.8749999998893</v>
      </c>
      <c r="G1471" s="21">
        <v>6.87</v>
      </c>
      <c r="H1471" s="4">
        <f t="shared" si="309"/>
        <v>940.04180816901419</v>
      </c>
      <c r="I1471" s="4">
        <f t="shared" si="310"/>
        <v>27.530081645774658</v>
      </c>
      <c r="J1471" s="30">
        <f t="shared" si="314"/>
        <v>344098.49191141664</v>
      </c>
      <c r="K1471" s="4">
        <f t="shared" si="311"/>
        <v>41.662055352112681</v>
      </c>
      <c r="L1471" s="30">
        <f t="shared" si="312"/>
        <v>15250.226417604643</v>
      </c>
      <c r="M1471" s="14">
        <f t="shared" si="303"/>
        <v>19.833656038801234</v>
      </c>
      <c r="N1471" s="6"/>
      <c r="O1471" s="7">
        <f t="shared" si="304"/>
        <v>23.303331550784865</v>
      </c>
      <c r="P1471" s="7"/>
      <c r="Q1471" s="43">
        <f t="shared" si="305"/>
        <v>1.950157027850366E-2</v>
      </c>
      <c r="R1471" s="21">
        <f t="shared" si="315"/>
        <v>1.0129335817200111</v>
      </c>
      <c r="S1471" s="21">
        <f t="shared" si="316"/>
        <v>21.190786534441987</v>
      </c>
      <c r="T1471" s="36">
        <f t="shared" si="306"/>
        <v>7.3658714499208244E-2</v>
      </c>
      <c r="U1471" s="36">
        <f t="shared" si="307"/>
        <v>5.7069939844241357E-2</v>
      </c>
      <c r="V1471" s="36">
        <f t="shared" si="308"/>
        <v>1.6588774654966887E-2</v>
      </c>
      <c r="Y1471" s="34"/>
      <c r="Z1471" s="34"/>
    </row>
    <row r="1472" spans="1:26" x14ac:dyDescent="0.2">
      <c r="A1472" s="1">
        <v>1992.12</v>
      </c>
      <c r="B1472" s="58">
        <v>435.64</v>
      </c>
      <c r="C1472" s="4">
        <v>12.39</v>
      </c>
      <c r="D1472" s="11">
        <v>19.09</v>
      </c>
      <c r="E1472" s="11">
        <v>141.9</v>
      </c>
      <c r="F1472" s="4">
        <f t="shared" si="313"/>
        <v>1992.9583333332225</v>
      </c>
      <c r="G1472" s="21">
        <v>6.77</v>
      </c>
      <c r="H1472" s="4">
        <f t="shared" si="309"/>
        <v>969.18080310077539</v>
      </c>
      <c r="I1472" s="4">
        <f t="shared" si="310"/>
        <v>27.564388372093031</v>
      </c>
      <c r="J1472" s="30">
        <f t="shared" si="314"/>
        <v>355605.52222674288</v>
      </c>
      <c r="K1472" s="4">
        <f t="shared" si="311"/>
        <v>42.470070542635668</v>
      </c>
      <c r="L1472" s="30">
        <f t="shared" si="312"/>
        <v>15582.842299395192</v>
      </c>
      <c r="M1472" s="14">
        <f t="shared" si="303"/>
        <v>20.448606721242971</v>
      </c>
      <c r="N1472" s="6"/>
      <c r="O1472" s="7">
        <f t="shared" si="304"/>
        <v>24.020186324731114</v>
      </c>
      <c r="P1472" s="7"/>
      <c r="Q1472" s="43">
        <f t="shared" si="305"/>
        <v>1.9336711772753888E-2</v>
      </c>
      <c r="R1472" s="21">
        <f t="shared" si="315"/>
        <v>1.0179889555372019</v>
      </c>
      <c r="S1472" s="21">
        <f t="shared" si="316"/>
        <v>21.479986054539136</v>
      </c>
      <c r="T1472" s="36">
        <f t="shared" si="306"/>
        <v>6.9257000163746918E-2</v>
      </c>
      <c r="U1472" s="36">
        <f t="shared" si="307"/>
        <v>5.6398787313599597E-2</v>
      </c>
      <c r="V1472" s="36">
        <f t="shared" si="308"/>
        <v>1.2858212850147321E-2</v>
      </c>
      <c r="Y1472" s="34"/>
      <c r="Z1472" s="34"/>
    </row>
    <row r="1473" spans="1:26" x14ac:dyDescent="0.2">
      <c r="A1473" s="1">
        <v>1993.01</v>
      </c>
      <c r="B1473" s="58">
        <v>435.23</v>
      </c>
      <c r="C1473" s="4">
        <v>12.4133</v>
      </c>
      <c r="D1473" s="11">
        <v>19.34</v>
      </c>
      <c r="E1473" s="11">
        <v>142.6</v>
      </c>
      <c r="F1473" s="4">
        <f t="shared" si="313"/>
        <v>1993.0416666665558</v>
      </c>
      <c r="G1473" s="21">
        <v>6.6</v>
      </c>
      <c r="H1473" s="4">
        <f t="shared" si="309"/>
        <v>963.51559235624154</v>
      </c>
      <c r="I1473" s="4">
        <f t="shared" si="310"/>
        <v>27.480661035764385</v>
      </c>
      <c r="J1473" s="30">
        <f t="shared" si="314"/>
        <v>354367.13204547024</v>
      </c>
      <c r="K1473" s="4">
        <f t="shared" si="311"/>
        <v>42.815043899018249</v>
      </c>
      <c r="L1473" s="30">
        <f t="shared" si="312"/>
        <v>15746.755356384887</v>
      </c>
      <c r="M1473" s="14">
        <f t="shared" ref="M1473:M1536" si="317">H1473/AVERAGE(K1353:K1472)</f>
        <v>20.323410802995717</v>
      </c>
      <c r="N1473" s="6"/>
      <c r="O1473" s="7">
        <f t="shared" ref="O1473:O1536" si="318">J1473/AVERAGE(L1353:L1472)</f>
        <v>23.867950224169551</v>
      </c>
      <c r="P1473" s="7"/>
      <c r="Q1473" s="43">
        <f t="shared" ref="Q1473:Q1536" si="319">1/M1473-(G1473/100-(((E1473/E1353)^(1/10))-1))</f>
        <v>2.1636349599385957E-2</v>
      </c>
      <c r="R1473" s="21">
        <f t="shared" si="315"/>
        <v>1.0305714011765221</v>
      </c>
      <c r="S1473" s="21">
        <f t="shared" si="316"/>
        <v>21.759050055303792</v>
      </c>
      <c r="T1473" s="36">
        <f t="shared" si="306"/>
        <v>6.892055442254974E-2</v>
      </c>
      <c r="U1473" s="36">
        <f t="shared" si="307"/>
        <v>5.4752609652403361E-2</v>
      </c>
      <c r="V1473" s="36">
        <f t="shared" si="308"/>
        <v>1.4167944770146379E-2</v>
      </c>
      <c r="Y1473" s="34"/>
      <c r="Z1473" s="34"/>
    </row>
    <row r="1474" spans="1:26" x14ac:dyDescent="0.2">
      <c r="A1474" s="1">
        <v>1993.02</v>
      </c>
      <c r="B1474" s="58">
        <v>441.7</v>
      </c>
      <c r="C1474" s="4">
        <v>12.4467</v>
      </c>
      <c r="D1474" s="11">
        <v>19.59</v>
      </c>
      <c r="E1474" s="11">
        <v>143.1</v>
      </c>
      <c r="F1474" s="4">
        <f t="shared" si="313"/>
        <v>1993.124999999889</v>
      </c>
      <c r="G1474" s="21">
        <v>6.26</v>
      </c>
      <c r="H1474" s="4">
        <f t="shared" si="309"/>
        <v>974.42230118798057</v>
      </c>
      <c r="I1474" s="4">
        <f t="shared" si="310"/>
        <v>27.458324781970656</v>
      </c>
      <c r="J1474" s="30">
        <f t="shared" si="314"/>
        <v>359220.02681558719</v>
      </c>
      <c r="K1474" s="4">
        <f t="shared" si="311"/>
        <v>43.216963731656193</v>
      </c>
      <c r="L1474" s="30">
        <f t="shared" si="312"/>
        <v>15931.90021579659</v>
      </c>
      <c r="M1474" s="14">
        <f t="shared" si="317"/>
        <v>20.545336792900454</v>
      </c>
      <c r="N1474" s="6"/>
      <c r="O1474" s="7">
        <f t="shared" si="318"/>
        <v>24.122919609042579</v>
      </c>
      <c r="P1474" s="7"/>
      <c r="Q1474" s="43">
        <f t="shared" si="319"/>
        <v>2.4762232417321617E-2</v>
      </c>
      <c r="R1474" s="21">
        <f t="shared" si="315"/>
        <v>1.0261243281280923</v>
      </c>
      <c r="S1474" s="21">
        <f t="shared" si="316"/>
        <v>22.345903010180429</v>
      </c>
      <c r="T1474" s="36">
        <f t="shared" ref="T1474:T1537" si="320">(($J1594/$J1474)^(1/10)-1)</f>
        <v>5.9600835986601153E-2</v>
      </c>
      <c r="U1474" s="36">
        <f t="shared" ref="U1474:U1537" si="321">(($S1594/$S1474)^(1/10)-1)</f>
        <v>5.2780395368372313E-2</v>
      </c>
      <c r="V1474" s="36">
        <f t="shared" ref="V1474:V1537" si="322">T1474-U1474</f>
        <v>6.8204406182288402E-3</v>
      </c>
      <c r="Y1474" s="34"/>
      <c r="Z1474" s="34"/>
    </row>
    <row r="1475" spans="1:26" x14ac:dyDescent="0.2">
      <c r="A1475" s="1">
        <v>1993.03</v>
      </c>
      <c r="B1475" s="58">
        <v>450.16</v>
      </c>
      <c r="C1475" s="4">
        <v>12.48</v>
      </c>
      <c r="D1475" s="11">
        <v>19.84</v>
      </c>
      <c r="E1475" s="11">
        <v>143.6</v>
      </c>
      <c r="F1475" s="4">
        <f t="shared" si="313"/>
        <v>1993.2083333332223</v>
      </c>
      <c r="G1475" s="21">
        <v>5.98</v>
      </c>
      <c r="H1475" s="4">
        <f t="shared" si="309"/>
        <v>989.62785682451295</v>
      </c>
      <c r="I1475" s="4">
        <f t="shared" si="310"/>
        <v>27.435924233983297</v>
      </c>
      <c r="J1475" s="30">
        <f t="shared" si="314"/>
        <v>365668.39581237023</v>
      </c>
      <c r="K1475" s="4">
        <f t="shared" si="311"/>
        <v>43.616084679665754</v>
      </c>
      <c r="L1475" s="30">
        <f t="shared" si="312"/>
        <v>16116.183074723265</v>
      </c>
      <c r="M1475" s="14">
        <f t="shared" si="317"/>
        <v>20.855200148690923</v>
      </c>
      <c r="N1475" s="6"/>
      <c r="O1475" s="7">
        <f t="shared" si="318"/>
        <v>24.480250697934409</v>
      </c>
      <c r="P1475" s="7"/>
      <c r="Q1475" s="43">
        <f t="shared" si="319"/>
        <v>2.7201413706418535E-2</v>
      </c>
      <c r="R1475" s="21">
        <f t="shared" si="315"/>
        <v>1.0057303710261363</v>
      </c>
      <c r="S1475" s="21">
        <f t="shared" si="316"/>
        <v>22.849836012483646</v>
      </c>
      <c r="T1475" s="36">
        <f t="shared" si="320"/>
        <v>5.8458949850014097E-2</v>
      </c>
      <c r="U1475" s="36">
        <f t="shared" si="321"/>
        <v>5.0921333723028761E-2</v>
      </c>
      <c r="V1475" s="36">
        <f t="shared" si="322"/>
        <v>7.5376161269853359E-3</v>
      </c>
      <c r="Y1475" s="34"/>
      <c r="Z1475" s="34"/>
    </row>
    <row r="1476" spans="1:26" x14ac:dyDescent="0.2">
      <c r="A1476" s="1">
        <v>1993.04</v>
      </c>
      <c r="B1476" s="58">
        <v>443.08</v>
      </c>
      <c r="C1476" s="4">
        <v>12.4933</v>
      </c>
      <c r="D1476" s="11">
        <v>19.670000000000002</v>
      </c>
      <c r="E1476" s="11">
        <v>144</v>
      </c>
      <c r="F1476" s="4">
        <f t="shared" si="313"/>
        <v>1993.2916666665556</v>
      </c>
      <c r="G1476" s="21">
        <v>5.97</v>
      </c>
      <c r="H1476" s="4">
        <f t="shared" si="309"/>
        <v>971.35751472222239</v>
      </c>
      <c r="I1476" s="4">
        <f t="shared" si="310"/>
        <v>27.388870720138893</v>
      </c>
      <c r="J1476" s="30">
        <f t="shared" si="314"/>
        <v>359760.83879933809</v>
      </c>
      <c r="K1476" s="4">
        <f t="shared" si="311"/>
        <v>43.122240486111124</v>
      </c>
      <c r="L1476" s="30">
        <f t="shared" si="312"/>
        <v>15971.146743664758</v>
      </c>
      <c r="M1476" s="14">
        <f t="shared" si="317"/>
        <v>20.45736201664219</v>
      </c>
      <c r="N1476" s="6"/>
      <c r="O1476" s="7">
        <f t="shared" si="318"/>
        <v>24.007988301251125</v>
      </c>
      <c r="P1476" s="7"/>
      <c r="Q1476" s="43">
        <f t="shared" si="319"/>
        <v>2.778273053625141E-2</v>
      </c>
      <c r="R1476" s="21">
        <f t="shared" si="315"/>
        <v>0.99976214427287224</v>
      </c>
      <c r="S1476" s="21">
        <f t="shared" si="316"/>
        <v>22.916938567247321</v>
      </c>
      <c r="T1476" s="36">
        <f t="shared" si="320"/>
        <v>6.5890820412883855E-2</v>
      </c>
      <c r="U1476" s="36">
        <f t="shared" si="321"/>
        <v>4.9880332575390929E-2</v>
      </c>
      <c r="V1476" s="36">
        <f t="shared" si="322"/>
        <v>1.6010487837492926E-2</v>
      </c>
      <c r="Y1476" s="34"/>
      <c r="Z1476" s="34"/>
    </row>
    <row r="1477" spans="1:26" x14ac:dyDescent="0.2">
      <c r="A1477" s="1">
        <v>1993.05</v>
      </c>
      <c r="B1477" s="58">
        <v>445.25</v>
      </c>
      <c r="C1477" s="4">
        <v>12.5067</v>
      </c>
      <c r="D1477" s="11">
        <v>19.5</v>
      </c>
      <c r="E1477" s="11">
        <v>144.19999999999999</v>
      </c>
      <c r="F1477" s="4">
        <f t="shared" si="313"/>
        <v>1993.3749999998888</v>
      </c>
      <c r="G1477" s="21">
        <v>6.04</v>
      </c>
      <c r="H1477" s="4">
        <f t="shared" si="309"/>
        <v>974.76093793342613</v>
      </c>
      <c r="I1477" s="4">
        <f t="shared" si="310"/>
        <v>27.380219253120675</v>
      </c>
      <c r="J1477" s="30">
        <f t="shared" si="314"/>
        <v>361866.42736517219</v>
      </c>
      <c r="K1477" s="4">
        <f t="shared" si="311"/>
        <v>42.690260055478518</v>
      </c>
      <c r="L1477" s="30">
        <f t="shared" si="312"/>
        <v>15848.16470212433</v>
      </c>
      <c r="M1477" s="14">
        <f t="shared" si="317"/>
        <v>20.51760563376487</v>
      </c>
      <c r="N1477" s="6"/>
      <c r="O1477" s="7">
        <f t="shared" si="318"/>
        <v>24.073856030062398</v>
      </c>
      <c r="P1477" s="7"/>
      <c r="Q1477" s="43">
        <f t="shared" si="319"/>
        <v>2.6453373546910568E-2</v>
      </c>
      <c r="R1477" s="21">
        <f t="shared" si="315"/>
        <v>1.011012320562737</v>
      </c>
      <c r="S1477" s="21">
        <f t="shared" si="316"/>
        <v>22.879710266790326</v>
      </c>
      <c r="T1477" s="36">
        <f t="shared" si="320"/>
        <v>7.0971797155078731E-2</v>
      </c>
      <c r="U1477" s="36">
        <f t="shared" si="321"/>
        <v>5.3926187685223281E-2</v>
      </c>
      <c r="V1477" s="36">
        <f t="shared" si="322"/>
        <v>1.7045609469855449E-2</v>
      </c>
      <c r="Y1477" s="34"/>
      <c r="Z1477" s="34"/>
    </row>
    <row r="1478" spans="1:26" x14ac:dyDescent="0.2">
      <c r="A1478" s="1">
        <v>1993.06</v>
      </c>
      <c r="B1478" s="58">
        <v>448.06</v>
      </c>
      <c r="C1478" s="4">
        <v>12.52</v>
      </c>
      <c r="D1478" s="11">
        <v>19.329999999999998</v>
      </c>
      <c r="E1478" s="11">
        <v>144.4</v>
      </c>
      <c r="F1478" s="4">
        <f t="shared" si="313"/>
        <v>1993.4583333332221</v>
      </c>
      <c r="G1478" s="21">
        <v>5.96</v>
      </c>
      <c r="H1478" s="4">
        <f t="shared" si="309"/>
        <v>979.55410900277036</v>
      </c>
      <c r="I1478" s="4">
        <f t="shared" si="310"/>
        <v>27.371373130193913</v>
      </c>
      <c r="J1478" s="30">
        <f t="shared" si="314"/>
        <v>364492.59549339657</v>
      </c>
      <c r="K1478" s="4">
        <f t="shared" si="311"/>
        <v>42.259476246537396</v>
      </c>
      <c r="L1478" s="30">
        <f t="shared" si="312"/>
        <v>15724.773179679851</v>
      </c>
      <c r="M1478" s="14">
        <f t="shared" si="317"/>
        <v>20.608357012960205</v>
      </c>
      <c r="N1478" s="6"/>
      <c r="O1478" s="7">
        <f t="shared" si="318"/>
        <v>24.175761110239694</v>
      </c>
      <c r="P1478" s="7"/>
      <c r="Q1478" s="43">
        <f t="shared" si="319"/>
        <v>2.6869171617220348E-2</v>
      </c>
      <c r="R1478" s="21">
        <f t="shared" si="315"/>
        <v>1.0162531878887435</v>
      </c>
      <c r="S1478" s="21">
        <f t="shared" si="316"/>
        <v>23.099630647956758</v>
      </c>
      <c r="T1478" s="36">
        <f t="shared" si="320"/>
        <v>7.6033620472631291E-2</v>
      </c>
      <c r="U1478" s="36">
        <f t="shared" si="321"/>
        <v>5.5223289231552286E-2</v>
      </c>
      <c r="V1478" s="36">
        <f t="shared" si="322"/>
        <v>2.0810331241079005E-2</v>
      </c>
      <c r="Y1478" s="34"/>
      <c r="Z1478" s="34"/>
    </row>
    <row r="1479" spans="1:26" x14ac:dyDescent="0.2">
      <c r="A1479" s="1">
        <v>1993.07</v>
      </c>
      <c r="B1479" s="58">
        <v>447.29</v>
      </c>
      <c r="C1479" s="4">
        <v>12.52</v>
      </c>
      <c r="D1479" s="11">
        <v>19.690000000000001</v>
      </c>
      <c r="E1479" s="11">
        <v>144.4</v>
      </c>
      <c r="F1479" s="4">
        <f t="shared" si="313"/>
        <v>1993.5416666665553</v>
      </c>
      <c r="G1479" s="21">
        <v>5.81</v>
      </c>
      <c r="H1479" s="4">
        <f t="shared" si="309"/>
        <v>977.87072583102508</v>
      </c>
      <c r="I1479" s="4">
        <f t="shared" si="310"/>
        <v>27.371373130193913</v>
      </c>
      <c r="J1479" s="30">
        <f t="shared" si="314"/>
        <v>364714.94958905678</v>
      </c>
      <c r="K1479" s="4">
        <f t="shared" si="311"/>
        <v>43.046512534626046</v>
      </c>
      <c r="L1479" s="30">
        <f t="shared" si="312"/>
        <v>16054.991968093469</v>
      </c>
      <c r="M1479" s="14">
        <f t="shared" si="317"/>
        <v>20.564596413297142</v>
      </c>
      <c r="N1479" s="6"/>
      <c r="O1479" s="7">
        <f t="shared" si="318"/>
        <v>24.120424250680486</v>
      </c>
      <c r="P1479" s="7"/>
      <c r="Q1479" s="43">
        <f t="shared" si="319"/>
        <v>2.8056084282618188E-2</v>
      </c>
      <c r="R1479" s="21">
        <f t="shared" si="315"/>
        <v>1.0146808528422979</v>
      </c>
      <c r="S1479" s="21">
        <f t="shared" si="316"/>
        <v>23.475073285038576</v>
      </c>
      <c r="T1479" s="36">
        <f t="shared" si="320"/>
        <v>7.6491577847394243E-2</v>
      </c>
      <c r="U1479" s="36">
        <f t="shared" si="321"/>
        <v>4.7973867483517729E-2</v>
      </c>
      <c r="V1479" s="36">
        <f t="shared" si="322"/>
        <v>2.8517710363876514E-2</v>
      </c>
      <c r="Y1479" s="34"/>
      <c r="Z1479" s="34"/>
    </row>
    <row r="1480" spans="1:26" x14ac:dyDescent="0.2">
      <c r="A1480" s="1">
        <v>1993.08</v>
      </c>
      <c r="B1480" s="58">
        <v>454.13</v>
      </c>
      <c r="C1480" s="4">
        <v>12.52</v>
      </c>
      <c r="D1480" s="11">
        <v>20.05</v>
      </c>
      <c r="E1480" s="11">
        <v>144.80000000000001</v>
      </c>
      <c r="F1480" s="4">
        <f t="shared" si="313"/>
        <v>1993.6249999998886</v>
      </c>
      <c r="G1480" s="21">
        <v>5.68</v>
      </c>
      <c r="H1480" s="4">
        <f t="shared" si="309"/>
        <v>990.08180642265211</v>
      </c>
      <c r="I1480" s="4">
        <f t="shared" si="310"/>
        <v>27.29576160220995</v>
      </c>
      <c r="J1480" s="30">
        <f t="shared" si="314"/>
        <v>370117.6691877803</v>
      </c>
      <c r="K1480" s="4">
        <f t="shared" si="311"/>
        <v>43.712461671270724</v>
      </c>
      <c r="L1480" s="30">
        <f t="shared" si="312"/>
        <v>16340.8259027481</v>
      </c>
      <c r="M1480" s="14">
        <f t="shared" si="317"/>
        <v>20.81222754662739</v>
      </c>
      <c r="N1480" s="6"/>
      <c r="O1480" s="7">
        <f t="shared" si="318"/>
        <v>24.405153638797497</v>
      </c>
      <c r="P1480" s="7"/>
      <c r="Q1480" s="43">
        <f t="shared" si="319"/>
        <v>2.8753403914616518E-2</v>
      </c>
      <c r="R1480" s="21">
        <f t="shared" si="315"/>
        <v>1.0293065194781301</v>
      </c>
      <c r="S1480" s="21">
        <f t="shared" si="316"/>
        <v>23.753907084764691</v>
      </c>
      <c r="T1480" s="36">
        <f t="shared" si="320"/>
        <v>7.432388632524578E-2</v>
      </c>
      <c r="U1480" s="36">
        <f t="shared" si="321"/>
        <v>4.2692712610931327E-2</v>
      </c>
      <c r="V1480" s="36">
        <f t="shared" si="322"/>
        <v>3.1631173714314453E-2</v>
      </c>
      <c r="Y1480" s="34"/>
      <c r="Z1480" s="34"/>
    </row>
    <row r="1481" spans="1:26" x14ac:dyDescent="0.2">
      <c r="A1481" s="1">
        <v>1993.09</v>
      </c>
      <c r="B1481" s="58">
        <v>459.24</v>
      </c>
      <c r="C1481" s="4">
        <v>12.52</v>
      </c>
      <c r="D1481" s="11">
        <v>20.41</v>
      </c>
      <c r="E1481" s="11">
        <v>145.1</v>
      </c>
      <c r="F1481" s="4">
        <f t="shared" si="313"/>
        <v>1993.7083333332218</v>
      </c>
      <c r="G1481" s="21">
        <v>5.36</v>
      </c>
      <c r="H1481" s="4">
        <f t="shared" si="309"/>
        <v>999.15242150241238</v>
      </c>
      <c r="I1481" s="4">
        <f t="shared" si="310"/>
        <v>27.239326533425231</v>
      </c>
      <c r="J1481" s="30">
        <f t="shared" si="314"/>
        <v>374357.05751046771</v>
      </c>
      <c r="K1481" s="4">
        <f t="shared" si="311"/>
        <v>44.40532384562372</v>
      </c>
      <c r="L1481" s="30">
        <f t="shared" si="312"/>
        <v>16637.548000584979</v>
      </c>
      <c r="M1481" s="14">
        <f t="shared" si="317"/>
        <v>20.993501005229131</v>
      </c>
      <c r="N1481" s="6"/>
      <c r="O1481" s="7">
        <f t="shared" si="318"/>
        <v>24.610598936385472</v>
      </c>
      <c r="P1481" s="7"/>
      <c r="Q1481" s="43">
        <f t="shared" si="319"/>
        <v>3.1236860631154592E-2</v>
      </c>
      <c r="R1481" s="21">
        <f t="shared" si="315"/>
        <v>1.0067735459886391</v>
      </c>
      <c r="S1481" s="21">
        <f t="shared" si="316"/>
        <v>24.399499975201177</v>
      </c>
      <c r="T1481" s="36">
        <f t="shared" si="320"/>
        <v>7.6097963468300778E-2</v>
      </c>
      <c r="U1481" s="36">
        <f t="shared" si="321"/>
        <v>4.144377535130328E-2</v>
      </c>
      <c r="V1481" s="36">
        <f t="shared" si="322"/>
        <v>3.4654188116997497E-2</v>
      </c>
      <c r="Y1481" s="34"/>
      <c r="Z1481" s="34"/>
    </row>
    <row r="1482" spans="1:26" x14ac:dyDescent="0.2">
      <c r="A1482" s="1">
        <v>1993.1</v>
      </c>
      <c r="B1482" s="58">
        <v>463.9</v>
      </c>
      <c r="C1482" s="4">
        <v>12.54</v>
      </c>
      <c r="D1482" s="11">
        <v>20.9</v>
      </c>
      <c r="E1482" s="11">
        <v>145.69999999999999</v>
      </c>
      <c r="F1482" s="4">
        <f t="shared" si="313"/>
        <v>1993.7916666665551</v>
      </c>
      <c r="G1482" s="21">
        <v>5.33</v>
      </c>
      <c r="H1482" s="4">
        <f t="shared" ref="H1482:H1545" si="323">B1482*$E$1858/E1482</f>
        <v>1005.1347089910779</v>
      </c>
      <c r="I1482" s="4">
        <f t="shared" ref="I1482:I1545" si="324">C1482*$E$1858/E1482</f>
        <v>27.170487714481819</v>
      </c>
      <c r="J1482" s="30">
        <f t="shared" si="314"/>
        <v>377446.80984554143</v>
      </c>
      <c r="K1482" s="4">
        <f t="shared" ref="K1482:K1545" si="325">D1482*$E$1858/E1482</f>
        <v>45.284146190803028</v>
      </c>
      <c r="L1482" s="30">
        <f t="shared" ref="L1482:L1545" si="326">K1482*(J1482/H1482)</f>
        <v>17005.040581530106</v>
      </c>
      <c r="M1482" s="14">
        <f t="shared" si="317"/>
        <v>21.109178247475128</v>
      </c>
      <c r="N1482" s="6"/>
      <c r="O1482" s="7">
        <f t="shared" si="318"/>
        <v>24.737889343598031</v>
      </c>
      <c r="P1482" s="7"/>
      <c r="Q1482" s="43">
        <f t="shared" si="319"/>
        <v>3.1395305530902237E-2</v>
      </c>
      <c r="R1482" s="21">
        <f t="shared" si="315"/>
        <v>0.9749773690649266</v>
      </c>
      <c r="S1482" s="21">
        <f t="shared" si="316"/>
        <v>24.463612135323089</v>
      </c>
      <c r="T1482" s="36">
        <f t="shared" si="320"/>
        <v>7.7493239381001056E-2</v>
      </c>
      <c r="U1482" s="36">
        <f t="shared" si="321"/>
        <v>4.1485400178090881E-2</v>
      </c>
      <c r="V1482" s="36">
        <f t="shared" si="322"/>
        <v>3.6007839202910175E-2</v>
      </c>
      <c r="Y1482" s="34"/>
      <c r="Z1482" s="34"/>
    </row>
    <row r="1483" spans="1:26" x14ac:dyDescent="0.2">
      <c r="A1483" s="1">
        <v>1993.11</v>
      </c>
      <c r="B1483" s="58">
        <v>462.89</v>
      </c>
      <c r="C1483" s="4">
        <v>12.56</v>
      </c>
      <c r="D1483" s="11">
        <v>21.39</v>
      </c>
      <c r="E1483" s="11">
        <v>145.80000000000001</v>
      </c>
      <c r="F1483" s="4">
        <f t="shared" ref="F1483:F1546" si="327">F1482+1/12</f>
        <v>1993.8749999998884</v>
      </c>
      <c r="G1483" s="21">
        <v>5.72</v>
      </c>
      <c r="H1483" s="4">
        <f t="shared" si="323"/>
        <v>1002.2584445130318</v>
      </c>
      <c r="I1483" s="4">
        <f t="shared" si="324"/>
        <v>27.195156652949251</v>
      </c>
      <c r="J1483" s="30">
        <f t="shared" ref="J1483:J1546" si="328">J1482*((H1483+(I1483/12))/H1482)</f>
        <v>377217.74294605799</v>
      </c>
      <c r="K1483" s="4">
        <f t="shared" si="325"/>
        <v>46.314044650205766</v>
      </c>
      <c r="L1483" s="30">
        <f t="shared" si="326"/>
        <v>17431.112189972086</v>
      </c>
      <c r="M1483" s="14">
        <f t="shared" si="317"/>
        <v>21.03790118960638</v>
      </c>
      <c r="N1483" s="6"/>
      <c r="O1483" s="7">
        <f t="shared" si="318"/>
        <v>24.645407638434431</v>
      </c>
      <c r="P1483" s="7"/>
      <c r="Q1483" s="43">
        <f t="shared" si="319"/>
        <v>2.7521778620273878E-2</v>
      </c>
      <c r="R1483" s="21">
        <f t="shared" ref="R1483:R1546" si="329">((G1483/G1484+G1483/1200+((1+G1484/1200)^(-119))*(1-G1483/G1484)))</f>
        <v>1.0009977036045139</v>
      </c>
      <c r="S1483" s="21">
        <f t="shared" ref="S1483:S1546" si="330">S1482*R1482*E1482/E1483</f>
        <v>23.83510916583657</v>
      </c>
      <c r="T1483" s="36">
        <f t="shared" si="320"/>
        <v>7.9150376069160977E-2</v>
      </c>
      <c r="U1483" s="36">
        <f t="shared" si="321"/>
        <v>4.4771092884486663E-2</v>
      </c>
      <c r="V1483" s="36">
        <f t="shared" si="322"/>
        <v>3.4379283184674314E-2</v>
      </c>
      <c r="Y1483" s="34"/>
      <c r="Z1483" s="34"/>
    </row>
    <row r="1484" spans="1:26" x14ac:dyDescent="0.2">
      <c r="A1484" s="1">
        <v>1993.12</v>
      </c>
      <c r="B1484" s="58">
        <v>465.95</v>
      </c>
      <c r="C1484" s="4">
        <v>12.58</v>
      </c>
      <c r="D1484" s="11">
        <v>21.89</v>
      </c>
      <c r="E1484" s="11">
        <v>145.80000000000001</v>
      </c>
      <c r="F1484" s="4">
        <f t="shared" si="327"/>
        <v>1993.9583333332216</v>
      </c>
      <c r="G1484" s="21">
        <v>5.77</v>
      </c>
      <c r="H1484" s="4">
        <f t="shared" si="323"/>
        <v>1008.8840161179701</v>
      </c>
      <c r="I1484" s="4">
        <f t="shared" si="324"/>
        <v>27.238461042524008</v>
      </c>
      <c r="J1484" s="30">
        <f t="shared" si="328"/>
        <v>380565.70083512459</v>
      </c>
      <c r="K1484" s="4">
        <f t="shared" si="325"/>
        <v>47.396654389574771</v>
      </c>
      <c r="L1484" s="30">
        <f t="shared" si="326"/>
        <v>17878.706280246544</v>
      </c>
      <c r="M1484" s="14">
        <f t="shared" si="317"/>
        <v>21.164732079814652</v>
      </c>
      <c r="N1484" s="6"/>
      <c r="O1484" s="7">
        <f t="shared" si="318"/>
        <v>24.783708947329497</v>
      </c>
      <c r="P1484" s="7"/>
      <c r="Q1484" s="43">
        <f t="shared" si="319"/>
        <v>2.6634499475645626E-2</v>
      </c>
      <c r="R1484" s="21">
        <f t="shared" si="329"/>
        <v>1.0063172790165771</v>
      </c>
      <c r="S1484" s="21">
        <f t="shared" si="330"/>
        <v>23.858889540165308</v>
      </c>
      <c r="T1484" s="36">
        <f t="shared" si="320"/>
        <v>8.1575467808095992E-2</v>
      </c>
      <c r="U1484" s="36">
        <f t="shared" si="321"/>
        <v>4.5405950157139996E-2</v>
      </c>
      <c r="V1484" s="36">
        <f t="shared" si="322"/>
        <v>3.6169517650955996E-2</v>
      </c>
      <c r="Y1484" s="34"/>
      <c r="Z1484" s="34"/>
    </row>
    <row r="1485" spans="1:26" x14ac:dyDescent="0.2">
      <c r="A1485" s="1">
        <v>1994.01</v>
      </c>
      <c r="B1485" s="58">
        <v>472.99</v>
      </c>
      <c r="C1485" s="4">
        <v>12.6233</v>
      </c>
      <c r="D1485" s="11">
        <v>22.156700000000001</v>
      </c>
      <c r="E1485" s="11">
        <v>146.19999999999999</v>
      </c>
      <c r="F1485" s="4">
        <f t="shared" si="327"/>
        <v>1994.0416666665549</v>
      </c>
      <c r="G1485" s="21">
        <v>5.75</v>
      </c>
      <c r="H1485" s="4">
        <f t="shared" si="323"/>
        <v>1021.3251717510263</v>
      </c>
      <c r="I1485" s="4">
        <f t="shared" si="324"/>
        <v>27.257434703830377</v>
      </c>
      <c r="J1485" s="30">
        <f t="shared" si="328"/>
        <v>386115.51041183883</v>
      </c>
      <c r="K1485" s="4">
        <f t="shared" si="325"/>
        <v>47.842862286593721</v>
      </c>
      <c r="L1485" s="30">
        <f t="shared" si="326"/>
        <v>18087.159410435714</v>
      </c>
      <c r="M1485" s="14">
        <f t="shared" si="317"/>
        <v>21.411974913826541</v>
      </c>
      <c r="N1485" s="6"/>
      <c r="O1485" s="7">
        <f t="shared" si="318"/>
        <v>25.061136005191283</v>
      </c>
      <c r="P1485" s="7"/>
      <c r="Q1485" s="43">
        <f t="shared" si="319"/>
        <v>2.5960655912227619E-2</v>
      </c>
      <c r="R1485" s="21">
        <f t="shared" si="329"/>
        <v>0.98835683742500158</v>
      </c>
      <c r="S1485" s="21">
        <f t="shared" si="330"/>
        <v>23.943923027307019</v>
      </c>
      <c r="T1485" s="36">
        <f t="shared" si="320"/>
        <v>8.4698885504677968E-2</v>
      </c>
      <c r="U1485" s="36">
        <f t="shared" si="321"/>
        <v>4.5906114053420266E-2</v>
      </c>
      <c r="V1485" s="36">
        <f t="shared" si="322"/>
        <v>3.8792771451257702E-2</v>
      </c>
      <c r="Y1485" s="34"/>
      <c r="Z1485" s="34"/>
    </row>
    <row r="1486" spans="1:26" x14ac:dyDescent="0.2">
      <c r="A1486" s="1">
        <v>1994.02</v>
      </c>
      <c r="B1486" s="58">
        <v>471.58</v>
      </c>
      <c r="C1486" s="4">
        <v>12.666700000000001</v>
      </c>
      <c r="D1486" s="11">
        <v>22.433299999999999</v>
      </c>
      <c r="E1486" s="11">
        <v>146.69999999999999</v>
      </c>
      <c r="F1486" s="4">
        <f t="shared" si="327"/>
        <v>1994.1249999998881</v>
      </c>
      <c r="G1486" s="21">
        <v>5.97</v>
      </c>
      <c r="H1486" s="4">
        <f t="shared" si="323"/>
        <v>1014.8099428766192</v>
      </c>
      <c r="I1486" s="4">
        <f t="shared" si="324"/>
        <v>27.257926764144521</v>
      </c>
      <c r="J1486" s="30">
        <f t="shared" si="328"/>
        <v>384511.15173923294</v>
      </c>
      <c r="K1486" s="4">
        <f t="shared" si="325"/>
        <v>48.275024156100898</v>
      </c>
      <c r="L1486" s="30">
        <f t="shared" si="326"/>
        <v>18291.390687288975</v>
      </c>
      <c r="M1486" s="14">
        <f t="shared" si="317"/>
        <v>21.263840187313022</v>
      </c>
      <c r="N1486" s="6"/>
      <c r="O1486" s="7">
        <f t="shared" si="318"/>
        <v>24.875326969291869</v>
      </c>
      <c r="P1486" s="7"/>
      <c r="Q1486" s="43">
        <f t="shared" si="319"/>
        <v>2.3932517058300316E-2</v>
      </c>
      <c r="R1486" s="21">
        <f t="shared" si="329"/>
        <v>0.96773502402725808</v>
      </c>
      <c r="S1486" s="21">
        <f t="shared" si="330"/>
        <v>23.584481756475945</v>
      </c>
      <c r="T1486" s="36">
        <f t="shared" si="320"/>
        <v>8.5740916893514596E-2</v>
      </c>
      <c r="U1486" s="36">
        <f t="shared" si="321"/>
        <v>4.7880387204005226E-2</v>
      </c>
      <c r="V1486" s="36">
        <f t="shared" si="322"/>
        <v>3.786052968950937E-2</v>
      </c>
      <c r="Y1486" s="34"/>
      <c r="Z1486" s="34"/>
    </row>
    <row r="1487" spans="1:26" x14ac:dyDescent="0.2">
      <c r="A1487" s="1">
        <v>1994.03</v>
      </c>
      <c r="B1487" s="58">
        <v>463.81</v>
      </c>
      <c r="C1487" s="4">
        <v>12.71</v>
      </c>
      <c r="D1487" s="11">
        <v>22.71</v>
      </c>
      <c r="E1487" s="11">
        <v>147.19999999999999</v>
      </c>
      <c r="F1487" s="4">
        <f t="shared" si="327"/>
        <v>1994.2083333332214</v>
      </c>
      <c r="G1487" s="21">
        <v>6.48</v>
      </c>
      <c r="H1487" s="4">
        <f t="shared" si="323"/>
        <v>994.69915142663081</v>
      </c>
      <c r="I1487" s="4">
        <f t="shared" si="324"/>
        <v>27.258201019021751</v>
      </c>
      <c r="J1487" s="30">
        <f t="shared" si="328"/>
        <v>377751.85645579133</v>
      </c>
      <c r="K1487" s="4">
        <f t="shared" si="325"/>
        <v>48.704464605978281</v>
      </c>
      <c r="L1487" s="30">
        <f t="shared" si="326"/>
        <v>18496.247730991185</v>
      </c>
      <c r="M1487" s="14">
        <f t="shared" si="317"/>
        <v>20.83337588946041</v>
      </c>
      <c r="N1487" s="6"/>
      <c r="O1487" s="7">
        <f t="shared" si="318"/>
        <v>24.359940418108916</v>
      </c>
      <c r="P1487" s="7"/>
      <c r="Q1487" s="43">
        <f t="shared" si="319"/>
        <v>1.9954678488364873E-2</v>
      </c>
      <c r="R1487" s="21">
        <f t="shared" si="329"/>
        <v>0.97038865435690924</v>
      </c>
      <c r="S1487" s="21">
        <f t="shared" si="330"/>
        <v>22.746003445159296</v>
      </c>
      <c r="T1487" s="36">
        <f t="shared" si="320"/>
        <v>8.5257985518339074E-2</v>
      </c>
      <c r="U1487" s="36">
        <f t="shared" si="321"/>
        <v>5.3500739833072242E-2</v>
      </c>
      <c r="V1487" s="36">
        <f t="shared" si="322"/>
        <v>3.1757245685266833E-2</v>
      </c>
      <c r="Y1487" s="34"/>
      <c r="Z1487" s="34"/>
    </row>
    <row r="1488" spans="1:26" x14ac:dyDescent="0.2">
      <c r="A1488" s="1">
        <v>1994.04</v>
      </c>
      <c r="B1488" s="58">
        <v>447.23</v>
      </c>
      <c r="C1488" s="4">
        <v>12.753299999999999</v>
      </c>
      <c r="D1488" s="11">
        <v>23.54</v>
      </c>
      <c r="E1488" s="11">
        <v>147.4</v>
      </c>
      <c r="F1488" s="4">
        <f t="shared" si="327"/>
        <v>1994.2916666665546</v>
      </c>
      <c r="G1488" s="21">
        <v>6.97</v>
      </c>
      <c r="H1488" s="4">
        <f t="shared" si="323"/>
        <v>957.8398335820898</v>
      </c>
      <c r="I1488" s="4">
        <f t="shared" si="324"/>
        <v>27.313951992537319</v>
      </c>
      <c r="J1488" s="30">
        <f t="shared" si="328"/>
        <v>364618.38685139985</v>
      </c>
      <c r="K1488" s="4">
        <f t="shared" si="325"/>
        <v>50.416004477611949</v>
      </c>
      <c r="L1488" s="30">
        <f t="shared" si="326"/>
        <v>19191.72869995741</v>
      </c>
      <c r="M1488" s="14">
        <f t="shared" si="317"/>
        <v>20.055250085063843</v>
      </c>
      <c r="N1488" s="6"/>
      <c r="O1488" s="7">
        <f t="shared" si="318"/>
        <v>23.440099239459386</v>
      </c>
      <c r="P1488" s="7"/>
      <c r="Q1488" s="43">
        <f t="shared" si="319"/>
        <v>1.6553849274837051E-2</v>
      </c>
      <c r="R1488" s="21">
        <f t="shared" si="329"/>
        <v>0.99094149793811337</v>
      </c>
      <c r="S1488" s="21">
        <f t="shared" si="330"/>
        <v>22.042514606387069</v>
      </c>
      <c r="T1488" s="36">
        <f t="shared" si="320"/>
        <v>8.9808068518690165E-2</v>
      </c>
      <c r="U1488" s="36">
        <f t="shared" si="321"/>
        <v>5.232368303426016E-2</v>
      </c>
      <c r="V1488" s="36">
        <f t="shared" si="322"/>
        <v>3.7484385484430005E-2</v>
      </c>
      <c r="Y1488" s="34"/>
      <c r="Z1488" s="34"/>
    </row>
    <row r="1489" spans="1:26" x14ac:dyDescent="0.2">
      <c r="A1489" s="1">
        <v>1994.05</v>
      </c>
      <c r="B1489" s="58">
        <v>450.9</v>
      </c>
      <c r="C1489" s="4">
        <v>12.7967</v>
      </c>
      <c r="D1489" s="11">
        <v>24.37</v>
      </c>
      <c r="E1489" s="11">
        <v>147.5</v>
      </c>
      <c r="F1489" s="4">
        <f t="shared" si="327"/>
        <v>1994.3749999998879</v>
      </c>
      <c r="G1489" s="21">
        <v>7.18</v>
      </c>
      <c r="H1489" s="4">
        <f t="shared" si="323"/>
        <v>965.04522101694931</v>
      </c>
      <c r="I1489" s="4">
        <f t="shared" si="324"/>
        <v>27.388321534237296</v>
      </c>
      <c r="J1489" s="30">
        <f t="shared" si="328"/>
        <v>368230.06292696268</v>
      </c>
      <c r="K1489" s="4">
        <f t="shared" si="325"/>
        <v>52.158243593220355</v>
      </c>
      <c r="L1489" s="30">
        <f t="shared" si="326"/>
        <v>19901.899830406037</v>
      </c>
      <c r="M1489" s="14">
        <f t="shared" si="317"/>
        <v>20.196492421281452</v>
      </c>
      <c r="N1489" s="6"/>
      <c r="O1489" s="7">
        <f t="shared" si="318"/>
        <v>23.59345957973499</v>
      </c>
      <c r="P1489" s="7"/>
      <c r="Q1489" s="43">
        <f t="shared" si="319"/>
        <v>1.3874324550450672E-2</v>
      </c>
      <c r="R1489" s="21">
        <f t="shared" si="329"/>
        <v>1.0116668390942878</v>
      </c>
      <c r="S1489" s="21">
        <f t="shared" si="330"/>
        <v>21.828033735635355</v>
      </c>
      <c r="T1489" s="36">
        <f t="shared" si="320"/>
        <v>8.5278123057876742E-2</v>
      </c>
      <c r="U1489" s="36">
        <f t="shared" si="321"/>
        <v>5.0008874729805752E-2</v>
      </c>
      <c r="V1489" s="36">
        <f t="shared" si="322"/>
        <v>3.526924832807099E-2</v>
      </c>
      <c r="Y1489" s="34"/>
      <c r="Z1489" s="34"/>
    </row>
    <row r="1490" spans="1:26" x14ac:dyDescent="0.2">
      <c r="A1490" s="1">
        <v>1994.06</v>
      </c>
      <c r="B1490" s="58">
        <v>454.83</v>
      </c>
      <c r="C1490" s="4">
        <v>12.84</v>
      </c>
      <c r="D1490" s="11">
        <v>25.2</v>
      </c>
      <c r="E1490" s="11">
        <v>148</v>
      </c>
      <c r="F1490" s="4">
        <f t="shared" si="327"/>
        <v>1994.4583333332212</v>
      </c>
      <c r="G1490" s="21">
        <v>7.1</v>
      </c>
      <c r="H1490" s="4">
        <f t="shared" si="323"/>
        <v>970.16775587837867</v>
      </c>
      <c r="I1490" s="4">
        <f t="shared" si="324"/>
        <v>27.388153783783793</v>
      </c>
      <c r="J1490" s="30">
        <f t="shared" si="328"/>
        <v>371055.52617047197</v>
      </c>
      <c r="K1490" s="4">
        <f t="shared" si="325"/>
        <v>53.752451351351361</v>
      </c>
      <c r="L1490" s="30">
        <f t="shared" si="326"/>
        <v>20558.448781953462</v>
      </c>
      <c r="M1490" s="14">
        <f t="shared" si="317"/>
        <v>20.290763690670314</v>
      </c>
      <c r="N1490" s="6"/>
      <c r="O1490" s="7">
        <f t="shared" si="318"/>
        <v>23.690087234431939</v>
      </c>
      <c r="P1490" s="7"/>
      <c r="Q1490" s="43">
        <f t="shared" si="319"/>
        <v>1.4494740216395297E-2</v>
      </c>
      <c r="R1490" s="21">
        <f t="shared" si="329"/>
        <v>0.99183211848935038</v>
      </c>
      <c r="S1490" s="21">
        <f t="shared" si="330"/>
        <v>22.008094183875812</v>
      </c>
      <c r="T1490" s="36">
        <f t="shared" si="320"/>
        <v>8.7165820727450605E-2</v>
      </c>
      <c r="U1490" s="36">
        <f t="shared" si="321"/>
        <v>4.9143494253137465E-2</v>
      </c>
      <c r="V1490" s="36">
        <f t="shared" si="322"/>
        <v>3.8022326474313139E-2</v>
      </c>
      <c r="Y1490" s="34"/>
      <c r="Z1490" s="34"/>
    </row>
    <row r="1491" spans="1:26" x14ac:dyDescent="0.2">
      <c r="A1491" s="1">
        <v>1994.07</v>
      </c>
      <c r="B1491" s="58">
        <v>451.4</v>
      </c>
      <c r="C1491" s="4">
        <v>12.87</v>
      </c>
      <c r="D1491" s="11">
        <v>25.91</v>
      </c>
      <c r="E1491" s="11">
        <v>148.4</v>
      </c>
      <c r="F1491" s="4">
        <f t="shared" si="327"/>
        <v>1994.5416666665544</v>
      </c>
      <c r="G1491" s="21">
        <v>7.3</v>
      </c>
      <c r="H1491" s="4">
        <f t="shared" si="323"/>
        <v>960.25616307277642</v>
      </c>
      <c r="I1491" s="4">
        <f t="shared" si="324"/>
        <v>27.378149797843669</v>
      </c>
      <c r="J1491" s="30">
        <f t="shared" si="328"/>
        <v>368137.28501927457</v>
      </c>
      <c r="K1491" s="4">
        <f t="shared" si="325"/>
        <v>55.117937938005404</v>
      </c>
      <c r="L1491" s="30">
        <f t="shared" si="326"/>
        <v>21130.786563689424</v>
      </c>
      <c r="M1491" s="14">
        <f t="shared" si="317"/>
        <v>20.067951816142148</v>
      </c>
      <c r="N1491" s="6"/>
      <c r="O1491" s="7">
        <f t="shared" si="318"/>
        <v>23.415889076109881</v>
      </c>
      <c r="P1491" s="7"/>
      <c r="Q1491" s="43">
        <f t="shared" si="319"/>
        <v>1.2922687944643282E-2</v>
      </c>
      <c r="R1491" s="21">
        <f t="shared" si="329"/>
        <v>1.0103198282151835</v>
      </c>
      <c r="S1491" s="21">
        <f t="shared" si="330"/>
        <v>21.769498196694009</v>
      </c>
      <c r="T1491" s="36">
        <f t="shared" si="320"/>
        <v>8.5737172821608088E-2</v>
      </c>
      <c r="U1491" s="36">
        <f t="shared" si="321"/>
        <v>5.2774661185686522E-2</v>
      </c>
      <c r="V1491" s="36">
        <f t="shared" si="322"/>
        <v>3.2962511635921565E-2</v>
      </c>
      <c r="Y1491" s="34"/>
      <c r="Z1491" s="34"/>
    </row>
    <row r="1492" spans="1:26" x14ac:dyDescent="0.2">
      <c r="A1492" s="1">
        <v>1994.08</v>
      </c>
      <c r="B1492" s="58">
        <v>464.24</v>
      </c>
      <c r="C1492" s="4">
        <v>12.9</v>
      </c>
      <c r="D1492" s="11">
        <v>26.62</v>
      </c>
      <c r="E1492" s="11">
        <v>149</v>
      </c>
      <c r="F1492" s="4">
        <f t="shared" si="327"/>
        <v>1994.6249999998877</v>
      </c>
      <c r="G1492" s="21">
        <v>7.24</v>
      </c>
      <c r="H1492" s="4">
        <f t="shared" si="323"/>
        <v>983.59370040268482</v>
      </c>
      <c r="I1492" s="4">
        <f t="shared" si="324"/>
        <v>27.331463758389269</v>
      </c>
      <c r="J1492" s="30">
        <f t="shared" si="328"/>
        <v>377957.47213836707</v>
      </c>
      <c r="K1492" s="4">
        <f t="shared" si="325"/>
        <v>56.400276375838942</v>
      </c>
      <c r="L1492" s="30">
        <f t="shared" si="326"/>
        <v>21672.470938142622</v>
      </c>
      <c r="M1492" s="14">
        <f t="shared" si="317"/>
        <v>20.535549404755638</v>
      </c>
      <c r="N1492" s="6"/>
      <c r="O1492" s="7">
        <f t="shared" si="318"/>
        <v>23.945020932611563</v>
      </c>
      <c r="P1492" s="7"/>
      <c r="Q1492" s="43">
        <f t="shared" si="319"/>
        <v>1.2408744966443189E-2</v>
      </c>
      <c r="R1492" s="21">
        <f t="shared" si="329"/>
        <v>0.99064841438498441</v>
      </c>
      <c r="S1492" s="21">
        <f t="shared" si="330"/>
        <v>21.905588608568678</v>
      </c>
      <c r="T1492" s="36">
        <f t="shared" si="320"/>
        <v>8.1315070024978064E-2</v>
      </c>
      <c r="U1492" s="36">
        <f t="shared" si="321"/>
        <v>5.4303842134975744E-2</v>
      </c>
      <c r="V1492" s="36">
        <f t="shared" si="322"/>
        <v>2.7011227890002321E-2</v>
      </c>
      <c r="Y1492" s="34"/>
      <c r="Z1492" s="34"/>
    </row>
    <row r="1493" spans="1:26" x14ac:dyDescent="0.2">
      <c r="A1493" s="1">
        <v>1994.09</v>
      </c>
      <c r="B1493" s="58">
        <v>466.96</v>
      </c>
      <c r="C1493" s="4">
        <v>12.92</v>
      </c>
      <c r="D1493" s="11">
        <v>27.33</v>
      </c>
      <c r="E1493" s="11">
        <v>149.4</v>
      </c>
      <c r="F1493" s="4">
        <f t="shared" si="327"/>
        <v>1994.7083333332209</v>
      </c>
      <c r="G1493" s="21">
        <v>7.46</v>
      </c>
      <c r="H1493" s="4">
        <f t="shared" si="323"/>
        <v>986.70773386880876</v>
      </c>
      <c r="I1493" s="4">
        <f t="shared" si="324"/>
        <v>27.30054805890228</v>
      </c>
      <c r="J1493" s="30">
        <f t="shared" si="328"/>
        <v>380028.28931339009</v>
      </c>
      <c r="K1493" s="4">
        <f t="shared" si="325"/>
        <v>57.749533935742981</v>
      </c>
      <c r="L1493" s="30">
        <f t="shared" si="326"/>
        <v>22242.104563420744</v>
      </c>
      <c r="M1493" s="14">
        <f t="shared" si="317"/>
        <v>20.576450100818864</v>
      </c>
      <c r="N1493" s="6"/>
      <c r="O1493" s="7">
        <f t="shared" si="318"/>
        <v>23.975369102753422</v>
      </c>
      <c r="P1493" s="7"/>
      <c r="Q1493" s="43">
        <f t="shared" si="319"/>
        <v>9.895185318056457E-3</v>
      </c>
      <c r="R1493" s="21">
        <f t="shared" si="329"/>
        <v>0.98687330677053553</v>
      </c>
      <c r="S1493" s="21">
        <f t="shared" si="330"/>
        <v>21.642635586117823</v>
      </c>
      <c r="T1493" s="36">
        <f t="shared" si="320"/>
        <v>8.3467666640532956E-2</v>
      </c>
      <c r="U1493" s="36">
        <f t="shared" si="321"/>
        <v>5.7006347749036346E-2</v>
      </c>
      <c r="V1493" s="36">
        <f t="shared" si="322"/>
        <v>2.646131889149661E-2</v>
      </c>
      <c r="Y1493" s="34"/>
      <c r="Z1493" s="34"/>
    </row>
    <row r="1494" spans="1:26" x14ac:dyDescent="0.2">
      <c r="A1494" s="1">
        <v>1994.1</v>
      </c>
      <c r="B1494" s="58">
        <v>463.81</v>
      </c>
      <c r="C1494" s="4">
        <v>13.013299999999999</v>
      </c>
      <c r="D1494" s="11">
        <v>28.42</v>
      </c>
      <c r="E1494" s="11">
        <v>149.5</v>
      </c>
      <c r="F1494" s="4">
        <f t="shared" si="327"/>
        <v>1994.7916666665542</v>
      </c>
      <c r="G1494" s="21">
        <v>7.74</v>
      </c>
      <c r="H1494" s="4">
        <f t="shared" si="323"/>
        <v>979.39608755852873</v>
      </c>
      <c r="I1494" s="4">
        <f t="shared" si="324"/>
        <v>27.479302098327761</v>
      </c>
      <c r="J1494" s="30">
        <f t="shared" si="328"/>
        <v>378094.19100525702</v>
      </c>
      <c r="K1494" s="4">
        <f t="shared" si="325"/>
        <v>60.012584481605366</v>
      </c>
      <c r="L1494" s="30">
        <f t="shared" si="326"/>
        <v>23167.755995708161</v>
      </c>
      <c r="M1494" s="14">
        <f t="shared" si="317"/>
        <v>20.395759282410257</v>
      </c>
      <c r="N1494" s="6"/>
      <c r="O1494" s="7">
        <f t="shared" si="318"/>
        <v>23.747831033857761</v>
      </c>
      <c r="P1494" s="7"/>
      <c r="Q1494" s="43">
        <f t="shared" si="319"/>
        <v>7.2995277900826938E-3</v>
      </c>
      <c r="R1494" s="21">
        <f t="shared" si="329"/>
        <v>0.99139596332361246</v>
      </c>
      <c r="S1494" s="21">
        <f t="shared" si="330"/>
        <v>21.344252699708385</v>
      </c>
      <c r="T1494" s="36">
        <f t="shared" si="320"/>
        <v>8.3563299276743441E-2</v>
      </c>
      <c r="U1494" s="36">
        <f t="shared" si="321"/>
        <v>5.8539710698669367E-2</v>
      </c>
      <c r="V1494" s="36">
        <f t="shared" si="322"/>
        <v>2.5023588578074074E-2</v>
      </c>
      <c r="Y1494" s="34"/>
      <c r="Z1494" s="34"/>
    </row>
    <row r="1495" spans="1:26" x14ac:dyDescent="0.2">
      <c r="A1495" s="1">
        <v>1994.11</v>
      </c>
      <c r="B1495" s="58">
        <v>461.01</v>
      </c>
      <c r="C1495" s="4">
        <v>13.0967</v>
      </c>
      <c r="D1495" s="11">
        <v>29.51</v>
      </c>
      <c r="E1495" s="11">
        <v>149.69999999999999</v>
      </c>
      <c r="F1495" s="4">
        <f t="shared" si="327"/>
        <v>1994.8749999998875</v>
      </c>
      <c r="G1495" s="21">
        <v>7.96</v>
      </c>
      <c r="H1495" s="4">
        <f t="shared" si="323"/>
        <v>972.18293847695418</v>
      </c>
      <c r="I1495" s="4">
        <f t="shared" si="324"/>
        <v>27.618464437541757</v>
      </c>
      <c r="J1495" s="30">
        <f t="shared" si="328"/>
        <v>376198.07218656648</v>
      </c>
      <c r="K1495" s="4">
        <f t="shared" si="325"/>
        <v>62.231011289245181</v>
      </c>
      <c r="L1495" s="30">
        <f t="shared" si="326"/>
        <v>24081.050541692322</v>
      </c>
      <c r="M1495" s="14">
        <f t="shared" si="317"/>
        <v>20.209473020394046</v>
      </c>
      <c r="N1495" s="6"/>
      <c r="O1495" s="7">
        <f t="shared" si="318"/>
        <v>23.513754336451775</v>
      </c>
      <c r="P1495" s="7"/>
      <c r="Q1495" s="43">
        <f t="shared" si="319"/>
        <v>5.68994097698413E-3</v>
      </c>
      <c r="R1495" s="21">
        <f t="shared" si="329"/>
        <v>1.0169643925831136</v>
      </c>
      <c r="S1495" s="21">
        <f t="shared" si="330"/>
        <v>21.132335283995836</v>
      </c>
      <c r="T1495" s="36">
        <f t="shared" si="320"/>
        <v>8.9119377079032391E-2</v>
      </c>
      <c r="U1495" s="36">
        <f t="shared" si="321"/>
        <v>5.9129573012722814E-2</v>
      </c>
      <c r="V1495" s="36">
        <f t="shared" si="322"/>
        <v>2.9989804066309578E-2</v>
      </c>
      <c r="Y1495" s="34"/>
      <c r="Z1495" s="34"/>
    </row>
    <row r="1496" spans="1:26" x14ac:dyDescent="0.2">
      <c r="A1496" s="1">
        <v>1994.12</v>
      </c>
      <c r="B1496" s="58">
        <v>455.19</v>
      </c>
      <c r="C1496" s="4">
        <v>13.17</v>
      </c>
      <c r="D1496" s="11">
        <v>30.6</v>
      </c>
      <c r="E1496" s="11">
        <v>149.69999999999999</v>
      </c>
      <c r="F1496" s="4">
        <f t="shared" si="327"/>
        <v>1994.9583333332207</v>
      </c>
      <c r="G1496" s="21">
        <v>7.81</v>
      </c>
      <c r="H1496" s="4">
        <f t="shared" si="323"/>
        <v>959.90965871743515</v>
      </c>
      <c r="I1496" s="4">
        <f t="shared" si="324"/>
        <v>27.77304028056113</v>
      </c>
      <c r="J1496" s="30">
        <f t="shared" si="328"/>
        <v>372344.36967273586</v>
      </c>
      <c r="K1496" s="4">
        <f t="shared" si="325"/>
        <v>64.529615230460948</v>
      </c>
      <c r="L1496" s="30">
        <f t="shared" si="326"/>
        <v>25030.729392090594</v>
      </c>
      <c r="M1496" s="14">
        <f t="shared" si="317"/>
        <v>19.911484108090324</v>
      </c>
      <c r="N1496" s="6"/>
      <c r="O1496" s="7">
        <f t="shared" si="318"/>
        <v>23.150110785223806</v>
      </c>
      <c r="P1496" s="7"/>
      <c r="Q1496" s="43">
        <f t="shared" si="319"/>
        <v>7.9304689773231005E-3</v>
      </c>
      <c r="R1496" s="21">
        <f t="shared" si="329"/>
        <v>1.0085772379629767</v>
      </c>
      <c r="S1496" s="21">
        <f t="shared" si="330"/>
        <v>21.490832515951524</v>
      </c>
      <c r="T1496" s="36">
        <f t="shared" si="320"/>
        <v>9.358123920192174E-2</v>
      </c>
      <c r="U1496" s="36">
        <f t="shared" si="321"/>
        <v>5.7764808949848812E-2</v>
      </c>
      <c r="V1496" s="36">
        <f t="shared" si="322"/>
        <v>3.5816430252072928E-2</v>
      </c>
      <c r="Y1496" s="34"/>
      <c r="Z1496" s="34"/>
    </row>
    <row r="1497" spans="1:26" x14ac:dyDescent="0.2">
      <c r="A1497" s="1">
        <v>1995.01</v>
      </c>
      <c r="B1497" s="58">
        <v>465.25</v>
      </c>
      <c r="C1497" s="4">
        <v>13.18</v>
      </c>
      <c r="D1497" s="11">
        <v>31.25</v>
      </c>
      <c r="E1497" s="11">
        <v>150.30000000000001</v>
      </c>
      <c r="F1497" s="4">
        <f t="shared" si="327"/>
        <v>1995.041666666554</v>
      </c>
      <c r="G1497" s="21">
        <v>7.78</v>
      </c>
      <c r="H1497" s="4">
        <f t="shared" si="323"/>
        <v>977.20763306719914</v>
      </c>
      <c r="I1497" s="4">
        <f t="shared" si="324"/>
        <v>27.683173785761817</v>
      </c>
      <c r="J1497" s="30">
        <f t="shared" si="328"/>
        <v>379949.01883327751</v>
      </c>
      <c r="K1497" s="4">
        <f t="shared" si="325"/>
        <v>65.637267132401874</v>
      </c>
      <c r="L1497" s="30">
        <f t="shared" si="326"/>
        <v>25520.487562686561</v>
      </c>
      <c r="M1497" s="14">
        <f t="shared" si="317"/>
        <v>20.2191194224573</v>
      </c>
      <c r="N1497" s="6"/>
      <c r="O1497" s="7">
        <f t="shared" si="318"/>
        <v>23.488372636558655</v>
      </c>
      <c r="P1497" s="7"/>
      <c r="Q1497" s="43">
        <f t="shared" si="319"/>
        <v>7.6841322003245172E-3</v>
      </c>
      <c r="R1497" s="21">
        <f t="shared" si="329"/>
        <v>1.0281526145343234</v>
      </c>
      <c r="S1497" s="21">
        <f t="shared" si="330"/>
        <v>21.588636897667055</v>
      </c>
      <c r="T1497" s="36">
        <f t="shared" si="320"/>
        <v>8.9664153638161048E-2</v>
      </c>
      <c r="U1497" s="36">
        <f t="shared" si="321"/>
        <v>5.751990297624876E-2</v>
      </c>
      <c r="V1497" s="36">
        <f t="shared" si="322"/>
        <v>3.2144250661912288E-2</v>
      </c>
      <c r="Y1497" s="34"/>
      <c r="Z1497" s="34"/>
    </row>
    <row r="1498" spans="1:26" x14ac:dyDescent="0.2">
      <c r="A1498" s="1">
        <v>1995.02</v>
      </c>
      <c r="B1498" s="58">
        <v>481.92</v>
      </c>
      <c r="C1498" s="4">
        <v>13.18</v>
      </c>
      <c r="D1498" s="11">
        <v>31.9</v>
      </c>
      <c r="E1498" s="11">
        <v>150.9</v>
      </c>
      <c r="F1498" s="4">
        <f t="shared" si="327"/>
        <v>1995.1249999998872</v>
      </c>
      <c r="G1498" s="21">
        <v>7.47</v>
      </c>
      <c r="H1498" s="4">
        <f t="shared" si="323"/>
        <v>1008.1964405566603</v>
      </c>
      <c r="I1498" s="4">
        <f t="shared" si="324"/>
        <v>27.57310152418821</v>
      </c>
      <c r="J1498" s="30">
        <f t="shared" si="328"/>
        <v>392891.19984476158</v>
      </c>
      <c r="K1498" s="4">
        <f t="shared" si="325"/>
        <v>66.736110669317441</v>
      </c>
      <c r="L1498" s="30">
        <f t="shared" si="326"/>
        <v>26006.866855594071</v>
      </c>
      <c r="M1498" s="14">
        <f t="shared" si="317"/>
        <v>20.802571764332676</v>
      </c>
      <c r="N1498" s="6"/>
      <c r="O1498" s="7">
        <f t="shared" si="318"/>
        <v>24.144282243906407</v>
      </c>
      <c r="P1498" s="7"/>
      <c r="Q1498" s="43">
        <f t="shared" si="319"/>
        <v>9.3198886486230981E-3</v>
      </c>
      <c r="R1498" s="21">
        <f t="shared" si="329"/>
        <v>1.0253227230664379</v>
      </c>
      <c r="S1498" s="21">
        <f t="shared" si="330"/>
        <v>22.108157353389348</v>
      </c>
      <c r="T1498" s="36">
        <f t="shared" si="320"/>
        <v>8.7208998858727238E-2</v>
      </c>
      <c r="U1498" s="36">
        <f t="shared" si="321"/>
        <v>5.5197207419650729E-2</v>
      </c>
      <c r="V1498" s="36">
        <f t="shared" si="322"/>
        <v>3.2011791439076509E-2</v>
      </c>
      <c r="Y1498" s="34"/>
      <c r="Z1498" s="34"/>
    </row>
    <row r="1499" spans="1:26" x14ac:dyDescent="0.2">
      <c r="A1499" s="1">
        <v>1995.03</v>
      </c>
      <c r="B1499" s="58">
        <v>493.15</v>
      </c>
      <c r="C1499" s="4">
        <v>13.17</v>
      </c>
      <c r="D1499" s="11">
        <v>32.549999999999997</v>
      </c>
      <c r="E1499" s="11">
        <v>151.4</v>
      </c>
      <c r="F1499" s="4">
        <f t="shared" si="327"/>
        <v>1995.2083333332205</v>
      </c>
      <c r="G1499" s="21">
        <v>7.2</v>
      </c>
      <c r="H1499" s="4">
        <f t="shared" si="323"/>
        <v>1028.2828953104363</v>
      </c>
      <c r="I1499" s="4">
        <f t="shared" si="324"/>
        <v>27.461189762219291</v>
      </c>
      <c r="J1499" s="30">
        <f t="shared" si="328"/>
        <v>401610.62786306359</v>
      </c>
      <c r="K1499" s="4">
        <f t="shared" si="325"/>
        <v>67.8710498678996</v>
      </c>
      <c r="L1499" s="30">
        <f t="shared" si="326"/>
        <v>26508.011633261107</v>
      </c>
      <c r="M1499" s="14">
        <f t="shared" si="317"/>
        <v>21.152737302036993</v>
      </c>
      <c r="N1499" s="6"/>
      <c r="O1499" s="7">
        <f t="shared" si="318"/>
        <v>24.527320822094751</v>
      </c>
      <c r="P1499" s="7"/>
      <c r="Q1499" s="43">
        <f t="shared" si="319"/>
        <v>1.1176616601861776E-2</v>
      </c>
      <c r="R1499" s="21">
        <f t="shared" si="329"/>
        <v>1.0159636566781896</v>
      </c>
      <c r="S1499" s="21">
        <f t="shared" si="330"/>
        <v>22.59313481785582</v>
      </c>
      <c r="T1499" s="36">
        <f t="shared" si="320"/>
        <v>8.3705001216804131E-2</v>
      </c>
      <c r="U1499" s="36">
        <f t="shared" si="321"/>
        <v>4.9657281417052834E-2</v>
      </c>
      <c r="V1499" s="36">
        <f t="shared" si="322"/>
        <v>3.4047719799751297E-2</v>
      </c>
      <c r="Y1499" s="34"/>
      <c r="Z1499" s="34"/>
    </row>
    <row r="1500" spans="1:26" x14ac:dyDescent="0.2">
      <c r="A1500" s="1">
        <v>1995.04</v>
      </c>
      <c r="B1500" s="58">
        <v>507.91</v>
      </c>
      <c r="C1500" s="4">
        <v>13.2433</v>
      </c>
      <c r="D1500" s="11">
        <v>33.176699999999997</v>
      </c>
      <c r="E1500" s="11">
        <v>151.9</v>
      </c>
      <c r="F1500" s="4">
        <f t="shared" si="327"/>
        <v>1995.2916666665537</v>
      </c>
      <c r="G1500" s="21">
        <v>7.06</v>
      </c>
      <c r="H1500" s="4">
        <f t="shared" si="323"/>
        <v>1055.5734034891379</v>
      </c>
      <c r="I1500" s="4">
        <f t="shared" si="324"/>
        <v>27.523134520737337</v>
      </c>
      <c r="J1500" s="30">
        <f t="shared" si="328"/>
        <v>413165.12334594299</v>
      </c>
      <c r="K1500" s="4">
        <f t="shared" si="325"/>
        <v>68.950093787360117</v>
      </c>
      <c r="L1500" s="30">
        <f t="shared" si="326"/>
        <v>26987.961150029227</v>
      </c>
      <c r="M1500" s="14">
        <f t="shared" si="317"/>
        <v>21.642739261879655</v>
      </c>
      <c r="N1500" s="6"/>
      <c r="O1500" s="7">
        <f t="shared" si="318"/>
        <v>25.070444808546682</v>
      </c>
      <c r="P1500" s="7"/>
      <c r="Q1500" s="43">
        <f t="shared" si="319"/>
        <v>1.1362181625356536E-2</v>
      </c>
      <c r="R1500" s="21">
        <f t="shared" si="329"/>
        <v>1.0370731500299206</v>
      </c>
      <c r="S1500" s="21">
        <f t="shared" si="330"/>
        <v>22.878248223945615</v>
      </c>
      <c r="T1500" s="36">
        <f t="shared" si="320"/>
        <v>7.7283159829842241E-2</v>
      </c>
      <c r="U1500" s="36">
        <f t="shared" si="321"/>
        <v>4.9368146274700875E-2</v>
      </c>
      <c r="V1500" s="36">
        <f t="shared" si="322"/>
        <v>2.7915013555141366E-2</v>
      </c>
      <c r="Y1500" s="34"/>
      <c r="Z1500" s="34"/>
    </row>
    <row r="1501" spans="1:26" x14ac:dyDescent="0.2">
      <c r="A1501" s="1">
        <v>1995.05</v>
      </c>
      <c r="B1501" s="58">
        <v>523.80999999999995</v>
      </c>
      <c r="C1501" s="4">
        <v>13.306699999999999</v>
      </c>
      <c r="D1501" s="11">
        <v>33.8033</v>
      </c>
      <c r="E1501" s="11">
        <v>152.19999999999999</v>
      </c>
      <c r="F1501" s="4">
        <f t="shared" si="327"/>
        <v>1995.374999999887</v>
      </c>
      <c r="G1501" s="21">
        <v>6.63</v>
      </c>
      <c r="H1501" s="4">
        <f t="shared" si="323"/>
        <v>1086.4721096583446</v>
      </c>
      <c r="I1501" s="4">
        <f t="shared" si="324"/>
        <v>27.600386440867286</v>
      </c>
      <c r="J1501" s="30">
        <f t="shared" si="328"/>
        <v>426159.54020914814</v>
      </c>
      <c r="K1501" s="4">
        <f t="shared" si="325"/>
        <v>70.113863164914619</v>
      </c>
      <c r="L1501" s="30">
        <f t="shared" si="326"/>
        <v>27501.572680078461</v>
      </c>
      <c r="M1501" s="14">
        <f t="shared" si="317"/>
        <v>22.195426698019954</v>
      </c>
      <c r="N1501" s="6"/>
      <c r="O1501" s="7">
        <f t="shared" si="318"/>
        <v>25.684217711127943</v>
      </c>
      <c r="P1501" s="7"/>
      <c r="Q1501" s="43">
        <f t="shared" si="319"/>
        <v>1.432917273293545E-2</v>
      </c>
      <c r="R1501" s="21">
        <f t="shared" si="329"/>
        <v>1.0395819290594353</v>
      </c>
      <c r="S1501" s="21">
        <f t="shared" si="330"/>
        <v>23.679650033681522</v>
      </c>
      <c r="T1501" s="36">
        <f t="shared" si="320"/>
        <v>7.5490821436598354E-2</v>
      </c>
      <c r="U1501" s="36">
        <f t="shared" si="321"/>
        <v>4.792778951194876E-2</v>
      </c>
      <c r="V1501" s="36">
        <f t="shared" si="322"/>
        <v>2.7563031924649595E-2</v>
      </c>
      <c r="Y1501" s="34"/>
      <c r="Z1501" s="34"/>
    </row>
    <row r="1502" spans="1:26" x14ac:dyDescent="0.2">
      <c r="A1502" s="1">
        <v>1995.06</v>
      </c>
      <c r="B1502" s="58">
        <v>539.35</v>
      </c>
      <c r="C1502" s="4">
        <v>13.36</v>
      </c>
      <c r="D1502" s="11">
        <v>34.43</v>
      </c>
      <c r="E1502" s="11">
        <v>152.5</v>
      </c>
      <c r="F1502" s="4">
        <f t="shared" si="327"/>
        <v>1995.4583333332203</v>
      </c>
      <c r="G1502" s="21">
        <v>6.17</v>
      </c>
      <c r="H1502" s="4">
        <f t="shared" si="323"/>
        <v>1116.504014098361</v>
      </c>
      <c r="I1502" s="4">
        <f t="shared" si="324"/>
        <v>27.656426491803288</v>
      </c>
      <c r="J1502" s="30">
        <f t="shared" si="328"/>
        <v>438843.30199041206</v>
      </c>
      <c r="K1502" s="4">
        <f t="shared" si="325"/>
        <v>71.27326078688526</v>
      </c>
      <c r="L1502" s="30">
        <f t="shared" si="326"/>
        <v>28014.044474886225</v>
      </c>
      <c r="M1502" s="14">
        <f t="shared" si="317"/>
        <v>22.718356759520621</v>
      </c>
      <c r="N1502" s="6"/>
      <c r="O1502" s="7">
        <f t="shared" si="318"/>
        <v>26.261521783971119</v>
      </c>
      <c r="P1502" s="7"/>
      <c r="Q1502" s="43">
        <f t="shared" si="319"/>
        <v>1.7806905868943373E-2</v>
      </c>
      <c r="R1502" s="21">
        <f t="shared" si="329"/>
        <v>0.99703757516656621</v>
      </c>
      <c r="S1502" s="21">
        <f t="shared" si="330"/>
        <v>24.568509501608332</v>
      </c>
      <c r="T1502" s="36">
        <f t="shared" si="320"/>
        <v>7.460346255810002E-2</v>
      </c>
      <c r="U1502" s="36">
        <f t="shared" si="321"/>
        <v>4.5564377019249314E-2</v>
      </c>
      <c r="V1502" s="36">
        <f t="shared" si="322"/>
        <v>2.9039085538850706E-2</v>
      </c>
      <c r="Y1502" s="34"/>
      <c r="Z1502" s="34"/>
    </row>
    <row r="1503" spans="1:26" x14ac:dyDescent="0.2">
      <c r="A1503" s="1">
        <v>1995.07</v>
      </c>
      <c r="B1503" s="58">
        <v>557.37</v>
      </c>
      <c r="C1503" s="4">
        <v>13.44</v>
      </c>
      <c r="D1503" s="11">
        <v>34.68</v>
      </c>
      <c r="E1503" s="11">
        <v>152.5</v>
      </c>
      <c r="F1503" s="4">
        <f t="shared" si="327"/>
        <v>1995.5416666665535</v>
      </c>
      <c r="G1503" s="21">
        <v>6.28</v>
      </c>
      <c r="H1503" s="4">
        <f t="shared" si="323"/>
        <v>1153.8070683934429</v>
      </c>
      <c r="I1503" s="4">
        <f t="shared" si="324"/>
        <v>27.822033836065582</v>
      </c>
      <c r="J1503" s="30">
        <f t="shared" si="328"/>
        <v>454416.60466974176</v>
      </c>
      <c r="K1503" s="4">
        <f t="shared" si="325"/>
        <v>71.790783737704928</v>
      </c>
      <c r="L1503" s="30">
        <f t="shared" si="326"/>
        <v>28274.158727499944</v>
      </c>
      <c r="M1503" s="14">
        <f t="shared" si="317"/>
        <v>23.376412691512119</v>
      </c>
      <c r="N1503" s="6"/>
      <c r="O1503" s="7">
        <f t="shared" si="318"/>
        <v>26.992759359536358</v>
      </c>
      <c r="P1503" s="7"/>
      <c r="Q1503" s="43">
        <f t="shared" si="319"/>
        <v>1.5275527417729702E-2</v>
      </c>
      <c r="R1503" s="21">
        <f t="shared" si="329"/>
        <v>0.98990604708569518</v>
      </c>
      <c r="S1503" s="21">
        <f t="shared" si="330"/>
        <v>24.495727138940314</v>
      </c>
      <c r="T1503" s="36">
        <f t="shared" si="320"/>
        <v>7.2289126458986441E-2</v>
      </c>
      <c r="U1503" s="36">
        <f t="shared" si="321"/>
        <v>4.4208894671601051E-2</v>
      </c>
      <c r="V1503" s="36">
        <f t="shared" si="322"/>
        <v>2.808023178738539E-2</v>
      </c>
      <c r="Y1503" s="34"/>
      <c r="Z1503" s="34"/>
    </row>
    <row r="1504" spans="1:26" x14ac:dyDescent="0.2">
      <c r="A1504" s="1">
        <v>1995.08</v>
      </c>
      <c r="B1504" s="58">
        <v>559.11</v>
      </c>
      <c r="C1504" s="4">
        <v>13.51</v>
      </c>
      <c r="D1504" s="11">
        <v>34.93</v>
      </c>
      <c r="E1504" s="11">
        <v>152.9</v>
      </c>
      <c r="F1504" s="4">
        <f t="shared" si="327"/>
        <v>1995.6249999998868</v>
      </c>
      <c r="G1504" s="21">
        <v>6.49</v>
      </c>
      <c r="H1504" s="4">
        <f t="shared" si="323"/>
        <v>1154.3811431654678</v>
      </c>
      <c r="I1504" s="4">
        <f t="shared" si="324"/>
        <v>27.893776258992808</v>
      </c>
      <c r="J1504" s="30">
        <f t="shared" si="328"/>
        <v>455558.17510186188</v>
      </c>
      <c r="K1504" s="4">
        <f t="shared" si="325"/>
        <v>72.119141726618722</v>
      </c>
      <c r="L1504" s="30">
        <f t="shared" si="326"/>
        <v>28460.673313494728</v>
      </c>
      <c r="M1504" s="14">
        <f t="shared" si="317"/>
        <v>23.284070256230532</v>
      </c>
      <c r="N1504" s="6"/>
      <c r="O1504" s="7">
        <f t="shared" si="318"/>
        <v>26.857726122313139</v>
      </c>
      <c r="P1504" s="7"/>
      <c r="Q1504" s="43">
        <f t="shared" si="319"/>
        <v>1.3424483051002786E-2</v>
      </c>
      <c r="R1504" s="21">
        <f t="shared" si="329"/>
        <v>1.0268502039316021</v>
      </c>
      <c r="S1504" s="21">
        <f t="shared" si="330"/>
        <v>24.185032272375565</v>
      </c>
      <c r="T1504" s="36">
        <f t="shared" si="320"/>
        <v>7.1806056237028626E-2</v>
      </c>
      <c r="U1504" s="36">
        <f t="shared" si="321"/>
        <v>4.4697445527743351E-2</v>
      </c>
      <c r="V1504" s="36">
        <f t="shared" si="322"/>
        <v>2.7108610709285275E-2</v>
      </c>
      <c r="Y1504" s="34"/>
      <c r="Z1504" s="34"/>
    </row>
    <row r="1505" spans="1:26" x14ac:dyDescent="0.2">
      <c r="A1505" s="1">
        <v>1995.09</v>
      </c>
      <c r="B1505" s="58">
        <v>578.77</v>
      </c>
      <c r="C1505" s="4">
        <v>13.58</v>
      </c>
      <c r="D1505" s="11">
        <v>35.18</v>
      </c>
      <c r="E1505" s="11">
        <v>153.19999999999999</v>
      </c>
      <c r="F1505" s="4">
        <f t="shared" si="327"/>
        <v>1995.70833333322</v>
      </c>
      <c r="G1505" s="21">
        <v>6.2</v>
      </c>
      <c r="H1505" s="4">
        <f t="shared" si="323"/>
        <v>1192.6326535900787</v>
      </c>
      <c r="I1505" s="4">
        <f t="shared" si="324"/>
        <v>27.983398302872072</v>
      </c>
      <c r="J1505" s="30">
        <f t="shared" si="328"/>
        <v>471573.7928338261</v>
      </c>
      <c r="K1505" s="4">
        <f t="shared" si="325"/>
        <v>72.493074543080965</v>
      </c>
      <c r="L1505" s="30">
        <f t="shared" si="326"/>
        <v>28664.177534934435</v>
      </c>
      <c r="M1505" s="14">
        <f t="shared" si="317"/>
        <v>23.946007075299857</v>
      </c>
      <c r="N1505" s="6"/>
      <c r="O1505" s="7">
        <f t="shared" si="318"/>
        <v>27.591422770766506</v>
      </c>
      <c r="P1505" s="7"/>
      <c r="Q1505" s="43">
        <f t="shared" si="319"/>
        <v>1.5053027578776038E-2</v>
      </c>
      <c r="R1505" s="21">
        <f t="shared" si="329"/>
        <v>1.0170817654715301</v>
      </c>
      <c r="S1505" s="21">
        <f t="shared" si="330"/>
        <v>24.785773978968862</v>
      </c>
      <c r="T1505" s="36">
        <f t="shared" si="320"/>
        <v>6.7111903472969248E-2</v>
      </c>
      <c r="U1505" s="36">
        <f t="shared" si="321"/>
        <v>4.1744359265578401E-2</v>
      </c>
      <c r="V1505" s="36">
        <f t="shared" si="322"/>
        <v>2.5367544207390846E-2</v>
      </c>
      <c r="Y1505" s="34"/>
      <c r="Z1505" s="34"/>
    </row>
    <row r="1506" spans="1:26" x14ac:dyDescent="0.2">
      <c r="A1506" s="1">
        <v>1995.1</v>
      </c>
      <c r="B1506" s="58">
        <v>582.91999999999996</v>
      </c>
      <c r="C1506" s="4">
        <v>13.65</v>
      </c>
      <c r="D1506" s="11">
        <v>34.773299999999999</v>
      </c>
      <c r="E1506" s="11">
        <v>153.69999999999999</v>
      </c>
      <c r="F1506" s="4">
        <f t="shared" si="327"/>
        <v>1995.7916666665533</v>
      </c>
      <c r="G1506" s="21">
        <v>6.04</v>
      </c>
      <c r="H1506" s="4">
        <f t="shared" si="323"/>
        <v>1197.276720104099</v>
      </c>
      <c r="I1506" s="4">
        <f t="shared" si="324"/>
        <v>28.036140858815884</v>
      </c>
      <c r="J1506" s="30">
        <f t="shared" si="328"/>
        <v>474333.88761829154</v>
      </c>
      <c r="K1506" s="4">
        <f t="shared" si="325"/>
        <v>71.421914793103468</v>
      </c>
      <c r="L1506" s="30">
        <f t="shared" si="326"/>
        <v>28295.743111090957</v>
      </c>
      <c r="M1506" s="14">
        <f t="shared" si="317"/>
        <v>23.926762764083264</v>
      </c>
      <c r="N1506" s="6"/>
      <c r="O1506" s="7">
        <f t="shared" si="318"/>
        <v>27.54034727709173</v>
      </c>
      <c r="P1506" s="7"/>
      <c r="Q1506" s="43">
        <f t="shared" si="319"/>
        <v>1.6642280544388356E-2</v>
      </c>
      <c r="R1506" s="21">
        <f t="shared" si="329"/>
        <v>1.0132655333157623</v>
      </c>
      <c r="S1506" s="21">
        <f t="shared" si="330"/>
        <v>25.127151083857772</v>
      </c>
      <c r="T1506" s="36">
        <f t="shared" si="320"/>
        <v>6.3445096153219804E-2</v>
      </c>
      <c r="U1506" s="36">
        <f t="shared" si="321"/>
        <v>3.8297024880978858E-2</v>
      </c>
      <c r="V1506" s="36">
        <f t="shared" si="322"/>
        <v>2.5148071272240946E-2</v>
      </c>
      <c r="Y1506" s="34"/>
      <c r="Z1506" s="34"/>
    </row>
    <row r="1507" spans="1:26" x14ac:dyDescent="0.2">
      <c r="A1507" s="1">
        <v>1995.11</v>
      </c>
      <c r="B1507" s="58">
        <v>595.53</v>
      </c>
      <c r="C1507" s="4">
        <v>13.72</v>
      </c>
      <c r="D1507" s="11">
        <v>34.366700000000002</v>
      </c>
      <c r="E1507" s="11">
        <v>153.6</v>
      </c>
      <c r="F1507" s="4">
        <f t="shared" si="327"/>
        <v>1995.8749999998865</v>
      </c>
      <c r="G1507" s="21">
        <v>5.93</v>
      </c>
      <c r="H1507" s="4">
        <f t="shared" si="323"/>
        <v>1223.9731130859377</v>
      </c>
      <c r="I1507" s="4">
        <f t="shared" si="324"/>
        <v>28.198262239583343</v>
      </c>
      <c r="J1507" s="30">
        <f t="shared" si="328"/>
        <v>485841.35250350065</v>
      </c>
      <c r="K1507" s="4">
        <f t="shared" si="325"/>
        <v>70.632741902994809</v>
      </c>
      <c r="L1507" s="30">
        <f t="shared" si="326"/>
        <v>28036.814281534193</v>
      </c>
      <c r="M1507" s="14">
        <f t="shared" si="317"/>
        <v>24.347586881114811</v>
      </c>
      <c r="N1507" s="6"/>
      <c r="O1507" s="7">
        <f t="shared" si="318"/>
        <v>27.996651260629204</v>
      </c>
      <c r="P1507" s="7"/>
      <c r="Q1507" s="43">
        <f t="shared" si="319"/>
        <v>1.6667268345671442E-2</v>
      </c>
      <c r="R1507" s="21">
        <f t="shared" si="329"/>
        <v>1.0215700564770209</v>
      </c>
      <c r="S1507" s="21">
        <f t="shared" si="330"/>
        <v>25.477051974513593</v>
      </c>
      <c r="T1507" s="36">
        <f t="shared" si="320"/>
        <v>6.588973904291473E-2</v>
      </c>
      <c r="U1507" s="36">
        <f t="shared" si="321"/>
        <v>3.7422133948774805E-2</v>
      </c>
      <c r="V1507" s="36">
        <f t="shared" si="322"/>
        <v>2.8467605094139925E-2</v>
      </c>
      <c r="Y1507" s="34"/>
      <c r="Z1507" s="34"/>
    </row>
    <row r="1508" spans="1:26" x14ac:dyDescent="0.2">
      <c r="A1508" s="1">
        <v>1995.12</v>
      </c>
      <c r="B1508" s="58">
        <v>614.57000000000005</v>
      </c>
      <c r="C1508" s="4">
        <v>13.79</v>
      </c>
      <c r="D1508" s="11">
        <v>33.96</v>
      </c>
      <c r="E1508" s="11">
        <v>153.5</v>
      </c>
      <c r="F1508" s="4">
        <f t="shared" si="327"/>
        <v>1995.9583333332198</v>
      </c>
      <c r="G1508" s="21">
        <v>5.71</v>
      </c>
      <c r="H1508" s="4">
        <f t="shared" si="323"/>
        <v>1263.92826534202</v>
      </c>
      <c r="I1508" s="4">
        <f t="shared" si="324"/>
        <v>28.360594853420203</v>
      </c>
      <c r="J1508" s="30">
        <f t="shared" si="328"/>
        <v>502639.18420302524</v>
      </c>
      <c r="K1508" s="4">
        <f t="shared" si="325"/>
        <v>69.842335114006531</v>
      </c>
      <c r="L1508" s="30">
        <f t="shared" si="326"/>
        <v>27774.91041790965</v>
      </c>
      <c r="M1508" s="14">
        <f t="shared" si="317"/>
        <v>25.027380664939109</v>
      </c>
      <c r="N1508" s="6"/>
      <c r="O1508" s="7">
        <f t="shared" si="318"/>
        <v>28.749997901545346</v>
      </c>
      <c r="P1508" s="7"/>
      <c r="Q1508" s="43">
        <f t="shared" si="319"/>
        <v>1.7399894631425286E-2</v>
      </c>
      <c r="R1508" s="21">
        <f t="shared" si="329"/>
        <v>1.0093056553879096</v>
      </c>
      <c r="S1508" s="21">
        <f t="shared" si="330"/>
        <v>26.04354885992753</v>
      </c>
      <c r="T1508" s="36">
        <f t="shared" si="320"/>
        <v>6.4962553366826992E-2</v>
      </c>
      <c r="U1508" s="36">
        <f t="shared" si="321"/>
        <v>3.6530696378202165E-2</v>
      </c>
      <c r="V1508" s="36">
        <f t="shared" si="322"/>
        <v>2.8431856988624826E-2</v>
      </c>
      <c r="Y1508" s="34"/>
      <c r="Z1508" s="34"/>
    </row>
    <row r="1509" spans="1:26" x14ac:dyDescent="0.2">
      <c r="A1509" s="1">
        <v>1996.01</v>
      </c>
      <c r="B1509" s="58">
        <v>614.41999999999996</v>
      </c>
      <c r="C1509" s="4">
        <v>13.8933</v>
      </c>
      <c r="D1509" s="11">
        <v>33.986699999999999</v>
      </c>
      <c r="E1509" s="11">
        <v>154.4</v>
      </c>
      <c r="F1509" s="4">
        <f t="shared" si="327"/>
        <v>1996.0416666665531</v>
      </c>
      <c r="G1509" s="21">
        <v>5.65</v>
      </c>
      <c r="H1509" s="4">
        <f t="shared" si="323"/>
        <v>1256.2541151554406</v>
      </c>
      <c r="I1509" s="4">
        <f t="shared" si="324"/>
        <v>28.406489531735755</v>
      </c>
      <c r="J1509" s="30">
        <f t="shared" si="328"/>
        <v>500528.71841524838</v>
      </c>
      <c r="K1509" s="4">
        <f t="shared" si="325"/>
        <v>69.489814354274628</v>
      </c>
      <c r="L1509" s="30">
        <f t="shared" si="326"/>
        <v>27686.793063642988</v>
      </c>
      <c r="M1509" s="14">
        <f t="shared" si="317"/>
        <v>24.762465194644022</v>
      </c>
      <c r="N1509" s="6"/>
      <c r="O1509" s="7">
        <f t="shared" si="318"/>
        <v>28.419947350837212</v>
      </c>
      <c r="P1509" s="7"/>
      <c r="Q1509" s="43">
        <f t="shared" si="319"/>
        <v>1.8748642274762396E-2</v>
      </c>
      <c r="R1509" s="21">
        <f t="shared" si="329"/>
        <v>0.99266937736311789</v>
      </c>
      <c r="S1509" s="21">
        <f t="shared" si="330"/>
        <v>26.132680224299655</v>
      </c>
      <c r="T1509" s="36">
        <f t="shared" si="320"/>
        <v>6.6154687065707707E-2</v>
      </c>
      <c r="U1509" s="36">
        <f t="shared" si="321"/>
        <v>3.618809963758407E-2</v>
      </c>
      <c r="V1509" s="36">
        <f t="shared" si="322"/>
        <v>2.9966587428123637E-2</v>
      </c>
      <c r="Y1509" s="34"/>
      <c r="Z1509" s="34"/>
    </row>
    <row r="1510" spans="1:26" x14ac:dyDescent="0.2">
      <c r="A1510" s="1">
        <v>1996.02</v>
      </c>
      <c r="B1510" s="58">
        <v>649.54</v>
      </c>
      <c r="C1510" s="4">
        <v>13.996700000000001</v>
      </c>
      <c r="D1510" s="11">
        <v>34.013300000000001</v>
      </c>
      <c r="E1510" s="11">
        <v>154.9</v>
      </c>
      <c r="F1510" s="4">
        <f t="shared" si="327"/>
        <v>1996.1249999998863</v>
      </c>
      <c r="G1510" s="21">
        <v>5.81</v>
      </c>
      <c r="H1510" s="4">
        <f t="shared" si="323"/>
        <v>1323.7742612007751</v>
      </c>
      <c r="I1510" s="4">
        <f t="shared" si="324"/>
        <v>28.525527606843131</v>
      </c>
      <c r="J1510" s="30">
        <f t="shared" si="328"/>
        <v>528377.85516750265</v>
      </c>
      <c r="K1510" s="4">
        <f t="shared" si="325"/>
        <v>69.31972023047129</v>
      </c>
      <c r="L1510" s="30">
        <f t="shared" si="326"/>
        <v>27668.618562627118</v>
      </c>
      <c r="M1510" s="14">
        <f t="shared" si="317"/>
        <v>25.97606555059339</v>
      </c>
      <c r="N1510" s="6"/>
      <c r="O1510" s="7">
        <f t="shared" si="318"/>
        <v>29.784395328216387</v>
      </c>
      <c r="P1510" s="7"/>
      <c r="Q1510" s="43">
        <f t="shared" si="319"/>
        <v>1.588034021383869E-2</v>
      </c>
      <c r="R1510" s="21">
        <f t="shared" si="329"/>
        <v>0.97093668736869509</v>
      </c>
      <c r="S1510" s="21">
        <f t="shared" si="330"/>
        <v>25.857376379947866</v>
      </c>
      <c r="T1510" s="36">
        <f t="shared" si="320"/>
        <v>6.0167400392254766E-2</v>
      </c>
      <c r="U1510" s="36">
        <f t="shared" si="321"/>
        <v>3.6217308702400697E-2</v>
      </c>
      <c r="V1510" s="36">
        <f t="shared" si="322"/>
        <v>2.3950091689854069E-2</v>
      </c>
      <c r="Y1510" s="34"/>
      <c r="Z1510" s="34"/>
    </row>
    <row r="1511" spans="1:26" x14ac:dyDescent="0.2">
      <c r="A1511" s="1">
        <v>1996.03</v>
      </c>
      <c r="B1511" s="58">
        <v>647.07000000000005</v>
      </c>
      <c r="C1511" s="4">
        <v>14.1</v>
      </c>
      <c r="D1511" s="11">
        <v>34.04</v>
      </c>
      <c r="E1511" s="11">
        <v>155.69999999999999</v>
      </c>
      <c r="F1511" s="4">
        <f t="shared" si="327"/>
        <v>1996.2083333332196</v>
      </c>
      <c r="G1511" s="21">
        <v>6.27</v>
      </c>
      <c r="H1511" s="4">
        <f t="shared" si="323"/>
        <v>1311.9645551059734</v>
      </c>
      <c r="I1511" s="4">
        <f t="shared" si="324"/>
        <v>28.588406551059737</v>
      </c>
      <c r="J1511" s="30">
        <f t="shared" si="328"/>
        <v>524614.98014831112</v>
      </c>
      <c r="K1511" s="4">
        <f t="shared" si="325"/>
        <v>69.017685035324362</v>
      </c>
      <c r="L1511" s="30">
        <f t="shared" si="326"/>
        <v>27598.086643251132</v>
      </c>
      <c r="M1511" s="14">
        <f t="shared" si="317"/>
        <v>25.629930395216103</v>
      </c>
      <c r="N1511" s="6"/>
      <c r="O1511" s="7">
        <f t="shared" si="318"/>
        <v>29.360970049382306</v>
      </c>
      <c r="P1511" s="7"/>
      <c r="Q1511" s="43">
        <f t="shared" si="319"/>
        <v>1.2808924489647426E-2</v>
      </c>
      <c r="R1511" s="21">
        <f t="shared" si="329"/>
        <v>0.9877236786783421</v>
      </c>
      <c r="S1511" s="21">
        <f t="shared" si="330"/>
        <v>24.976879218074121</v>
      </c>
      <c r="T1511" s="36">
        <f t="shared" si="320"/>
        <v>6.1906477646145541E-2</v>
      </c>
      <c r="U1511" s="36">
        <f t="shared" si="321"/>
        <v>3.8399782951773709E-2</v>
      </c>
      <c r="V1511" s="36">
        <f t="shared" si="322"/>
        <v>2.3506694694371832E-2</v>
      </c>
      <c r="Y1511" s="34"/>
      <c r="Z1511" s="34"/>
    </row>
    <row r="1512" spans="1:26" x14ac:dyDescent="0.2">
      <c r="A1512" s="1">
        <v>1996.04</v>
      </c>
      <c r="B1512" s="58">
        <v>647.16999999999996</v>
      </c>
      <c r="C1512" s="4">
        <v>14.156700000000001</v>
      </c>
      <c r="D1512" s="11">
        <v>34.33</v>
      </c>
      <c r="E1512" s="11">
        <v>156.30000000000001</v>
      </c>
      <c r="F1512" s="4">
        <f t="shared" si="327"/>
        <v>1996.2916666665528</v>
      </c>
      <c r="G1512" s="21">
        <v>6.51</v>
      </c>
      <c r="H1512" s="4">
        <f t="shared" si="323"/>
        <v>1307.1301991682662</v>
      </c>
      <c r="I1512" s="4">
        <f t="shared" si="324"/>
        <v>28.593182765834939</v>
      </c>
      <c r="J1512" s="30">
        <f t="shared" si="328"/>
        <v>523634.66310758394</v>
      </c>
      <c r="K1512" s="4">
        <f t="shared" si="325"/>
        <v>69.338473256557918</v>
      </c>
      <c r="L1512" s="30">
        <f t="shared" si="326"/>
        <v>27776.902490046446</v>
      </c>
      <c r="M1512" s="14">
        <f t="shared" si="317"/>
        <v>25.424203848381524</v>
      </c>
      <c r="N1512" s="6"/>
      <c r="O1512" s="7">
        <f t="shared" si="318"/>
        <v>29.1000292250428</v>
      </c>
      <c r="P1512" s="7"/>
      <c r="Q1512" s="43">
        <f t="shared" si="319"/>
        <v>1.1314165557100117E-2</v>
      </c>
      <c r="R1512" s="21">
        <f t="shared" si="329"/>
        <v>0.98882322707635373</v>
      </c>
      <c r="S1512" s="21">
        <f t="shared" si="330"/>
        <v>24.575551549003521</v>
      </c>
      <c r="T1512" s="36">
        <f t="shared" si="320"/>
        <v>6.2051283649494637E-2</v>
      </c>
      <c r="U1512" s="36">
        <f t="shared" si="321"/>
        <v>3.7405899927943409E-2</v>
      </c>
      <c r="V1512" s="36">
        <f t="shared" si="322"/>
        <v>2.4645383721551228E-2</v>
      </c>
      <c r="Y1512" s="34"/>
      <c r="Z1512" s="34"/>
    </row>
    <row r="1513" spans="1:26" x14ac:dyDescent="0.2">
      <c r="A1513" s="1">
        <v>1996.05</v>
      </c>
      <c r="B1513" s="58">
        <v>661.23</v>
      </c>
      <c r="C1513" s="4">
        <v>14.2133</v>
      </c>
      <c r="D1513" s="11">
        <v>34.619999999999997</v>
      </c>
      <c r="E1513" s="11">
        <v>156.6</v>
      </c>
      <c r="F1513" s="4">
        <f t="shared" si="327"/>
        <v>1996.3749999998861</v>
      </c>
      <c r="G1513" s="21">
        <v>6.74</v>
      </c>
      <c r="H1513" s="4">
        <f t="shared" si="323"/>
        <v>1332.969587931035</v>
      </c>
      <c r="I1513" s="4">
        <f t="shared" si="324"/>
        <v>28.652506153895281</v>
      </c>
      <c r="J1513" s="30">
        <f t="shared" si="328"/>
        <v>534942.4018136136</v>
      </c>
      <c r="K1513" s="4">
        <f t="shared" si="325"/>
        <v>69.790250191570891</v>
      </c>
      <c r="L1513" s="30">
        <f t="shared" si="326"/>
        <v>28007.963871553467</v>
      </c>
      <c r="M1513" s="14">
        <f t="shared" si="317"/>
        <v>25.81404382769902</v>
      </c>
      <c r="N1513" s="6"/>
      <c r="O1513" s="7">
        <f t="shared" si="318"/>
        <v>29.519946822343112</v>
      </c>
      <c r="P1513" s="7"/>
      <c r="Q1513" s="43">
        <f t="shared" si="319"/>
        <v>8.3329475039432346E-3</v>
      </c>
      <c r="R1513" s="21">
        <f t="shared" si="329"/>
        <v>0.99343767693066021</v>
      </c>
      <c r="S1513" s="21">
        <f t="shared" si="330"/>
        <v>24.254322787204366</v>
      </c>
      <c r="T1513" s="36">
        <f t="shared" si="320"/>
        <v>5.8425418169185894E-2</v>
      </c>
      <c r="U1513" s="36">
        <f t="shared" si="321"/>
        <v>3.7720411327503145E-2</v>
      </c>
      <c r="V1513" s="36">
        <f t="shared" si="322"/>
        <v>2.0705006841682749E-2</v>
      </c>
      <c r="Y1513" s="34"/>
      <c r="Z1513" s="34"/>
    </row>
    <row r="1514" spans="1:26" x14ac:dyDescent="0.2">
      <c r="A1514" s="1">
        <v>1996.06</v>
      </c>
      <c r="B1514" s="58">
        <v>668.5</v>
      </c>
      <c r="C1514" s="4">
        <v>14.27</v>
      </c>
      <c r="D1514" s="11">
        <v>34.909999999999997</v>
      </c>
      <c r="E1514" s="11">
        <v>156.69999999999999</v>
      </c>
      <c r="F1514" s="4">
        <f t="shared" si="327"/>
        <v>1996.4583333332193</v>
      </c>
      <c r="G1514" s="21">
        <v>6.91</v>
      </c>
      <c r="H1514" s="4">
        <f t="shared" si="323"/>
        <v>1346.7651340140399</v>
      </c>
      <c r="I1514" s="4">
        <f t="shared" si="324"/>
        <v>28.748449457562227</v>
      </c>
      <c r="J1514" s="30">
        <f t="shared" si="328"/>
        <v>541440.21418020118</v>
      </c>
      <c r="K1514" s="4">
        <f t="shared" si="325"/>
        <v>70.329948883216346</v>
      </c>
      <c r="L1514" s="30">
        <f t="shared" si="326"/>
        <v>28274.761222185225</v>
      </c>
      <c r="M1514" s="14">
        <f t="shared" si="317"/>
        <v>25.966673558333838</v>
      </c>
      <c r="N1514" s="6"/>
      <c r="O1514" s="7">
        <f t="shared" si="318"/>
        <v>29.668053217608303</v>
      </c>
      <c r="P1514" s="7"/>
      <c r="Q1514" s="43">
        <f t="shared" si="319"/>
        <v>5.9017874206194476E-3</v>
      </c>
      <c r="R1514" s="21">
        <f t="shared" si="329"/>
        <v>1.0086290442912997</v>
      </c>
      <c r="S1514" s="21">
        <f t="shared" si="330"/>
        <v>24.079781468727699</v>
      </c>
      <c r="T1514" s="36">
        <f t="shared" si="320"/>
        <v>5.4045948003139888E-2</v>
      </c>
      <c r="U1514" s="36">
        <f t="shared" si="321"/>
        <v>3.8706532113629066E-2</v>
      </c>
      <c r="V1514" s="36">
        <f t="shared" si="322"/>
        <v>1.5339415889510821E-2</v>
      </c>
      <c r="Y1514" s="34"/>
      <c r="Z1514" s="34"/>
    </row>
    <row r="1515" spans="1:26" x14ac:dyDescent="0.2">
      <c r="A1515" s="1">
        <v>1996.07</v>
      </c>
      <c r="B1515" s="58">
        <v>644.07000000000005</v>
      </c>
      <c r="C1515" s="4">
        <v>14.4</v>
      </c>
      <c r="D1515" s="11">
        <v>35.273299999999999</v>
      </c>
      <c r="E1515" s="11">
        <v>157</v>
      </c>
      <c r="F1515" s="4">
        <f t="shared" si="327"/>
        <v>1996.5416666665526</v>
      </c>
      <c r="G1515" s="21">
        <v>6.87</v>
      </c>
      <c r="H1515" s="4">
        <f t="shared" si="323"/>
        <v>1295.0688804458603</v>
      </c>
      <c r="I1515" s="4">
        <f t="shared" si="324"/>
        <v>28.954914649681537</v>
      </c>
      <c r="J1515" s="30">
        <f t="shared" si="328"/>
        <v>521626.82306652836</v>
      </c>
      <c r="K1515" s="4">
        <f t="shared" si="325"/>
        <v>70.926068813375807</v>
      </c>
      <c r="L1515" s="30">
        <f t="shared" si="326"/>
        <v>28567.546102244432</v>
      </c>
      <c r="M1515" s="14">
        <f t="shared" si="317"/>
        <v>24.858411332348389</v>
      </c>
      <c r="N1515" s="6"/>
      <c r="O1515" s="7">
        <f t="shared" si="318"/>
        <v>28.379278236095743</v>
      </c>
      <c r="P1515" s="7"/>
      <c r="Q1515" s="43">
        <f t="shared" si="319"/>
        <v>8.2169824330316429E-3</v>
      </c>
      <c r="R1515" s="21">
        <f t="shared" si="329"/>
        <v>1.0224005244474197</v>
      </c>
      <c r="S1515" s="21">
        <f t="shared" si="330"/>
        <v>24.24115760591009</v>
      </c>
      <c r="T1515" s="36">
        <f t="shared" si="320"/>
        <v>5.8431084138947487E-2</v>
      </c>
      <c r="U1515" s="36">
        <f t="shared" si="321"/>
        <v>3.8308181626259152E-2</v>
      </c>
      <c r="V1515" s="36">
        <f t="shared" si="322"/>
        <v>2.0122902512688334E-2</v>
      </c>
      <c r="Y1515" s="34"/>
      <c r="Z1515" s="34"/>
    </row>
    <row r="1516" spans="1:26" x14ac:dyDescent="0.2">
      <c r="A1516" s="1">
        <v>1996.08</v>
      </c>
      <c r="B1516" s="58">
        <v>662.68</v>
      </c>
      <c r="C1516" s="4">
        <v>14.53</v>
      </c>
      <c r="D1516" s="11">
        <v>35.636699999999998</v>
      </c>
      <c r="E1516" s="11">
        <v>157.30000000000001</v>
      </c>
      <c r="F1516" s="4">
        <f t="shared" si="327"/>
        <v>1996.6249999998859</v>
      </c>
      <c r="G1516" s="21">
        <v>6.64</v>
      </c>
      <c r="H1516" s="4">
        <f t="shared" si="323"/>
        <v>1329.9477846153848</v>
      </c>
      <c r="I1516" s="4">
        <f t="shared" si="324"/>
        <v>29.160592307692308</v>
      </c>
      <c r="J1516" s="30">
        <f t="shared" si="328"/>
        <v>536654.09396682784</v>
      </c>
      <c r="K1516" s="4">
        <f t="shared" si="325"/>
        <v>71.520115615384611</v>
      </c>
      <c r="L1516" s="30">
        <f t="shared" si="326"/>
        <v>28859.450942336651</v>
      </c>
      <c r="M1516" s="14">
        <f t="shared" si="317"/>
        <v>25.412529121454956</v>
      </c>
      <c r="N1516" s="6"/>
      <c r="O1516" s="7">
        <f t="shared" si="318"/>
        <v>28.988000554261884</v>
      </c>
      <c r="P1516" s="7"/>
      <c r="Q1516" s="43">
        <f t="shared" si="319"/>
        <v>9.6485459439073704E-3</v>
      </c>
      <c r="R1516" s="21">
        <f t="shared" si="329"/>
        <v>0.99187333063962624</v>
      </c>
      <c r="S1516" s="21">
        <f t="shared" si="330"/>
        <v>24.736904279534137</v>
      </c>
      <c r="T1516" s="36">
        <f t="shared" si="320"/>
        <v>5.7617269958821105E-2</v>
      </c>
      <c r="U1516" s="36">
        <f t="shared" si="321"/>
        <v>3.8132218214649516E-2</v>
      </c>
      <c r="V1516" s="36">
        <f t="shared" si="322"/>
        <v>1.9485051744171589E-2</v>
      </c>
      <c r="Y1516" s="34"/>
      <c r="Z1516" s="34"/>
    </row>
    <row r="1517" spans="1:26" x14ac:dyDescent="0.2">
      <c r="A1517" s="1">
        <v>1996.09</v>
      </c>
      <c r="B1517" s="58">
        <v>674.88</v>
      </c>
      <c r="C1517" s="4">
        <v>14.66</v>
      </c>
      <c r="D1517" s="11">
        <v>36</v>
      </c>
      <c r="E1517" s="11">
        <v>157.80000000000001</v>
      </c>
      <c r="F1517" s="4">
        <f t="shared" si="327"/>
        <v>1996.7083333332191</v>
      </c>
      <c r="G1517" s="21">
        <v>6.83</v>
      </c>
      <c r="H1517" s="4">
        <f t="shared" si="323"/>
        <v>1350.1406357414451</v>
      </c>
      <c r="I1517" s="4">
        <f t="shared" si="324"/>
        <v>29.328268314321932</v>
      </c>
      <c r="J1517" s="30">
        <f t="shared" si="328"/>
        <v>545788.41560800618</v>
      </c>
      <c r="K1517" s="4">
        <f t="shared" si="325"/>
        <v>72.02030418250952</v>
      </c>
      <c r="L1517" s="30">
        <f t="shared" si="326"/>
        <v>29113.891301991796</v>
      </c>
      <c r="M1517" s="14">
        <f t="shared" si="317"/>
        <v>25.680115512876764</v>
      </c>
      <c r="N1517" s="6"/>
      <c r="O1517" s="7">
        <f t="shared" si="318"/>
        <v>29.268886878274586</v>
      </c>
      <c r="P1517" s="7"/>
      <c r="Q1517" s="43">
        <f t="shared" si="319"/>
        <v>7.1960872533973763E-3</v>
      </c>
      <c r="R1517" s="21">
        <f t="shared" si="329"/>
        <v>1.027548871340334</v>
      </c>
      <c r="S1517" s="21">
        <f t="shared" si="330"/>
        <v>24.458132051785139</v>
      </c>
      <c r="T1517" s="36">
        <f t="shared" si="320"/>
        <v>5.8998295684820734E-2</v>
      </c>
      <c r="U1517" s="36">
        <f t="shared" si="321"/>
        <v>4.1545970350526984E-2</v>
      </c>
      <c r="V1517" s="36">
        <f t="shared" si="322"/>
        <v>1.745232533429375E-2</v>
      </c>
      <c r="Y1517" s="34"/>
      <c r="Z1517" s="34"/>
    </row>
    <row r="1518" spans="1:26" x14ac:dyDescent="0.2">
      <c r="A1518" s="1">
        <v>1996.1</v>
      </c>
      <c r="B1518" s="58">
        <v>701.46</v>
      </c>
      <c r="C1518" s="4">
        <v>14.74</v>
      </c>
      <c r="D1518" s="11">
        <v>36.909999999999997</v>
      </c>
      <c r="E1518" s="11">
        <v>158.30000000000001</v>
      </c>
      <c r="F1518" s="4">
        <f t="shared" si="327"/>
        <v>1996.7916666665524</v>
      </c>
      <c r="G1518" s="21">
        <v>6.53</v>
      </c>
      <c r="H1518" s="4">
        <f t="shared" si="323"/>
        <v>1398.8831708149087</v>
      </c>
      <c r="I1518" s="4">
        <f t="shared" si="324"/>
        <v>29.395172836386614</v>
      </c>
      <c r="J1518" s="30">
        <f t="shared" si="328"/>
        <v>566482.61021131708</v>
      </c>
      <c r="K1518" s="4">
        <f t="shared" si="325"/>
        <v>73.607586797220478</v>
      </c>
      <c r="L1518" s="30">
        <f t="shared" si="326"/>
        <v>29807.648537193443</v>
      </c>
      <c r="M1518" s="14">
        <f t="shared" si="317"/>
        <v>26.48346772089721</v>
      </c>
      <c r="N1518" s="6"/>
      <c r="O1518" s="7">
        <f t="shared" si="318"/>
        <v>30.158081995656229</v>
      </c>
      <c r="P1518" s="7"/>
      <c r="Q1518" s="43">
        <f t="shared" si="319"/>
        <v>9.2487861991769268E-3</v>
      </c>
      <c r="R1518" s="21">
        <f t="shared" si="329"/>
        <v>1.0298410366578001</v>
      </c>
      <c r="S1518" s="21">
        <f t="shared" si="330"/>
        <v>25.052545296386334</v>
      </c>
      <c r="T1518" s="36">
        <f t="shared" si="320"/>
        <v>5.9396314599529543E-2</v>
      </c>
      <c r="U1518" s="36">
        <f t="shared" si="321"/>
        <v>3.9939223342557728E-2</v>
      </c>
      <c r="V1518" s="36">
        <f t="shared" si="322"/>
        <v>1.9457091256971815E-2</v>
      </c>
      <c r="Y1518" s="34"/>
      <c r="Z1518" s="34"/>
    </row>
    <row r="1519" spans="1:26" x14ac:dyDescent="0.2">
      <c r="A1519" s="1">
        <v>1996.11</v>
      </c>
      <c r="B1519" s="58">
        <v>735.67</v>
      </c>
      <c r="C1519" s="4">
        <v>14.82</v>
      </c>
      <c r="D1519" s="11">
        <v>37.82</v>
      </c>
      <c r="E1519" s="11">
        <v>158.6</v>
      </c>
      <c r="F1519" s="4">
        <f t="shared" si="327"/>
        <v>1996.8749999998856</v>
      </c>
      <c r="G1519" s="21">
        <v>6.2</v>
      </c>
      <c r="H1519" s="4">
        <f t="shared" si="323"/>
        <v>1464.3311893442626</v>
      </c>
      <c r="I1519" s="4">
        <f t="shared" si="324"/>
        <v>29.498808196721317</v>
      </c>
      <c r="J1519" s="30">
        <f t="shared" si="328"/>
        <v>593981.48359427066</v>
      </c>
      <c r="K1519" s="4">
        <f t="shared" si="325"/>
        <v>75.279684615384639</v>
      </c>
      <c r="L1519" s="30">
        <f t="shared" si="326"/>
        <v>30535.94642915345</v>
      </c>
      <c r="M1519" s="14">
        <f t="shared" si="317"/>
        <v>27.585612049012806</v>
      </c>
      <c r="N1519" s="6"/>
      <c r="O1519" s="7">
        <f t="shared" si="318"/>
        <v>31.383404541507343</v>
      </c>
      <c r="P1519" s="7"/>
      <c r="Q1519" s="43">
        <f t="shared" si="319"/>
        <v>1.1142512391144291E-2</v>
      </c>
      <c r="R1519" s="21">
        <f t="shared" si="329"/>
        <v>0.99780588803794779</v>
      </c>
      <c r="S1519" s="21">
        <f t="shared" si="330"/>
        <v>25.751336937952779</v>
      </c>
      <c r="T1519" s="36">
        <f t="shared" si="320"/>
        <v>5.6637038066564172E-2</v>
      </c>
      <c r="U1519" s="36">
        <f t="shared" si="321"/>
        <v>3.8707979471459319E-2</v>
      </c>
      <c r="V1519" s="36">
        <f t="shared" si="322"/>
        <v>1.7929058595104852E-2</v>
      </c>
      <c r="Y1519" s="34"/>
      <c r="Z1519" s="34"/>
    </row>
    <row r="1520" spans="1:26" x14ac:dyDescent="0.2">
      <c r="A1520" s="1">
        <v>1996.12</v>
      </c>
      <c r="B1520" s="58">
        <v>743.25</v>
      </c>
      <c r="C1520" s="4">
        <v>14.9</v>
      </c>
      <c r="D1520" s="11">
        <v>38.729999999999997</v>
      </c>
      <c r="E1520" s="11">
        <v>158.6</v>
      </c>
      <c r="F1520" s="4">
        <f t="shared" si="327"/>
        <v>1996.9583333332189</v>
      </c>
      <c r="G1520" s="21">
        <v>6.3</v>
      </c>
      <c r="H1520" s="4">
        <f t="shared" si="323"/>
        <v>1479.418973833544</v>
      </c>
      <c r="I1520" s="4">
        <f t="shared" si="324"/>
        <v>29.65804602774276</v>
      </c>
      <c r="J1520" s="30">
        <f t="shared" si="328"/>
        <v>601104.11555485195</v>
      </c>
      <c r="K1520" s="4">
        <f t="shared" si="325"/>
        <v>77.091014943253484</v>
      </c>
      <c r="L1520" s="30">
        <f t="shared" si="326"/>
        <v>31322.922832747277</v>
      </c>
      <c r="M1520" s="14">
        <f t="shared" si="317"/>
        <v>27.72394616389397</v>
      </c>
      <c r="N1520" s="6"/>
      <c r="O1520" s="7">
        <f t="shared" si="318"/>
        <v>31.510681258371868</v>
      </c>
      <c r="P1520" s="7"/>
      <c r="Q1520" s="43">
        <f t="shared" si="319"/>
        <v>9.8677573517688619E-3</v>
      </c>
      <c r="R1520" s="21">
        <f t="shared" si="329"/>
        <v>0.98489521843778038</v>
      </c>
      <c r="S1520" s="21">
        <f t="shared" si="330"/>
        <v>25.694835621538381</v>
      </c>
      <c r="T1520" s="36">
        <f t="shared" si="320"/>
        <v>5.7468165478896438E-2</v>
      </c>
      <c r="U1520" s="36">
        <f t="shared" si="321"/>
        <v>3.9508489099098876E-2</v>
      </c>
      <c r="V1520" s="36">
        <f t="shared" si="322"/>
        <v>1.7959676379797562E-2</v>
      </c>
      <c r="Y1520" s="34"/>
      <c r="Z1520" s="34"/>
    </row>
    <row r="1521" spans="1:26" x14ac:dyDescent="0.2">
      <c r="A1521" s="1">
        <v>1997.01</v>
      </c>
      <c r="B1521" s="58">
        <v>766.22</v>
      </c>
      <c r="C1521" s="4">
        <v>14.9533</v>
      </c>
      <c r="D1521" s="11">
        <v>39.2333</v>
      </c>
      <c r="E1521" s="11">
        <v>159.1</v>
      </c>
      <c r="F1521" s="4">
        <f t="shared" si="327"/>
        <v>1997.0416666665521</v>
      </c>
      <c r="G1521" s="21">
        <v>6.58</v>
      </c>
      <c r="H1521" s="4">
        <f t="shared" si="323"/>
        <v>1520.34711238215</v>
      </c>
      <c r="I1521" s="4">
        <f t="shared" si="324"/>
        <v>29.670599143306106</v>
      </c>
      <c r="J1521" s="30">
        <f t="shared" si="328"/>
        <v>618738.2901348673</v>
      </c>
      <c r="K1521" s="4">
        <f t="shared" si="325"/>
        <v>77.847399394720327</v>
      </c>
      <c r="L1521" s="30">
        <f t="shared" si="326"/>
        <v>31681.690582793832</v>
      </c>
      <c r="M1521" s="14">
        <f t="shared" si="317"/>
        <v>28.332870129950368</v>
      </c>
      <c r="N1521" s="6"/>
      <c r="O1521" s="7">
        <f t="shared" si="318"/>
        <v>32.170588658522369</v>
      </c>
      <c r="P1521" s="7"/>
      <c r="Q1521" s="43">
        <f t="shared" si="319"/>
        <v>5.9642245539042738E-3</v>
      </c>
      <c r="R1521" s="21">
        <f t="shared" si="329"/>
        <v>1.0171977161380608</v>
      </c>
      <c r="S1521" s="21">
        <f t="shared" si="330"/>
        <v>25.22718987877176</v>
      </c>
      <c r="T1521" s="36">
        <f t="shared" si="320"/>
        <v>5.4822960083678263E-2</v>
      </c>
      <c r="U1521" s="36">
        <f t="shared" si="321"/>
        <v>3.9847663434690705E-2</v>
      </c>
      <c r="V1521" s="36">
        <f t="shared" si="322"/>
        <v>1.4975296648987557E-2</v>
      </c>
      <c r="Y1521" s="34"/>
      <c r="Z1521" s="34"/>
    </row>
    <row r="1522" spans="1:26" x14ac:dyDescent="0.2">
      <c r="A1522" s="1">
        <v>1997.02</v>
      </c>
      <c r="B1522" s="58">
        <v>798.39</v>
      </c>
      <c r="C1522" s="4">
        <v>15.0067</v>
      </c>
      <c r="D1522" s="11">
        <v>39.736699999999999</v>
      </c>
      <c r="E1522" s="11">
        <v>159.6</v>
      </c>
      <c r="F1522" s="4">
        <f t="shared" si="327"/>
        <v>1997.1249999998854</v>
      </c>
      <c r="G1522" s="21">
        <v>6.42</v>
      </c>
      <c r="H1522" s="4">
        <f t="shared" si="323"/>
        <v>1579.2164204887222</v>
      </c>
      <c r="I1522" s="4">
        <f t="shared" si="324"/>
        <v>29.683271405388481</v>
      </c>
      <c r="J1522" s="30">
        <f t="shared" si="328"/>
        <v>643703.12181469426</v>
      </c>
      <c r="K1522" s="4">
        <f t="shared" si="325"/>
        <v>78.599242395363433</v>
      </c>
      <c r="L1522" s="30">
        <f t="shared" si="326"/>
        <v>32037.773319573094</v>
      </c>
      <c r="M1522" s="14">
        <f t="shared" si="317"/>
        <v>29.265634883575952</v>
      </c>
      <c r="N1522" s="6"/>
      <c r="O1522" s="7">
        <f t="shared" si="318"/>
        <v>33.194645513976006</v>
      </c>
      <c r="P1522" s="7"/>
      <c r="Q1522" s="43">
        <f t="shared" si="319"/>
        <v>6.3923569015587184E-3</v>
      </c>
      <c r="R1522" s="21">
        <f t="shared" si="329"/>
        <v>0.98581774150928392</v>
      </c>
      <c r="S1522" s="21">
        <f t="shared" si="330"/>
        <v>25.58064820016612</v>
      </c>
      <c r="T1522" s="36">
        <f t="shared" si="320"/>
        <v>5.1763652515825154E-2</v>
      </c>
      <c r="U1522" s="36">
        <f t="shared" si="321"/>
        <v>3.8585465380945649E-2</v>
      </c>
      <c r="V1522" s="36">
        <f t="shared" si="322"/>
        <v>1.3178187134879504E-2</v>
      </c>
      <c r="Y1522" s="34"/>
      <c r="Z1522" s="34"/>
    </row>
    <row r="1523" spans="1:26" x14ac:dyDescent="0.2">
      <c r="A1523" s="1">
        <v>1997.03</v>
      </c>
      <c r="B1523" s="58">
        <v>792.16</v>
      </c>
      <c r="C1523" s="4">
        <v>15.06</v>
      </c>
      <c r="D1523" s="11">
        <v>40.24</v>
      </c>
      <c r="E1523" s="11">
        <v>160</v>
      </c>
      <c r="F1523" s="4">
        <f t="shared" si="327"/>
        <v>1997.2083333332187</v>
      </c>
      <c r="G1523" s="21">
        <v>6.69</v>
      </c>
      <c r="H1523" s="4">
        <f t="shared" si="323"/>
        <v>1562.9762390000003</v>
      </c>
      <c r="I1523" s="4">
        <f t="shared" si="324"/>
        <v>29.714227125000008</v>
      </c>
      <c r="J1523" s="30">
        <f t="shared" si="328"/>
        <v>638092.79063317308</v>
      </c>
      <c r="K1523" s="4">
        <f t="shared" si="325"/>
        <v>79.395783500000022</v>
      </c>
      <c r="L1523" s="30">
        <f t="shared" si="326"/>
        <v>32413.721842909119</v>
      </c>
      <c r="M1523" s="14">
        <f t="shared" si="317"/>
        <v>28.802458591871666</v>
      </c>
      <c r="N1523" s="6"/>
      <c r="O1523" s="7">
        <f t="shared" si="318"/>
        <v>32.635485590380632</v>
      </c>
      <c r="P1523" s="7"/>
      <c r="Q1523" s="43">
        <f t="shared" si="319"/>
        <v>4.0379858495368862E-3</v>
      </c>
      <c r="R1523" s="21">
        <f t="shared" si="329"/>
        <v>0.99123411896438607</v>
      </c>
      <c r="S1523" s="21">
        <f t="shared" si="330"/>
        <v>25.154812192943712</v>
      </c>
      <c r="T1523" s="36">
        <f t="shared" si="320"/>
        <v>4.9100954367880201E-2</v>
      </c>
      <c r="U1523" s="36">
        <f t="shared" si="321"/>
        <v>4.1108448696112854E-2</v>
      </c>
      <c r="V1523" s="36">
        <f t="shared" si="322"/>
        <v>7.9925056717673471E-3</v>
      </c>
      <c r="Y1523" s="34"/>
      <c r="Z1523" s="34"/>
    </row>
    <row r="1524" spans="1:26" x14ac:dyDescent="0.2">
      <c r="A1524" s="1">
        <v>1997.04</v>
      </c>
      <c r="B1524" s="58">
        <v>763.93</v>
      </c>
      <c r="C1524" s="4">
        <v>15.093299999999999</v>
      </c>
      <c r="D1524" s="11">
        <v>40.343299999999999</v>
      </c>
      <c r="E1524" s="11">
        <v>160.19999999999999</v>
      </c>
      <c r="F1524" s="4">
        <f t="shared" si="327"/>
        <v>1997.2916666665519</v>
      </c>
      <c r="G1524" s="21">
        <v>6.89</v>
      </c>
      <c r="H1524" s="4">
        <f t="shared" si="323"/>
        <v>1505.3951171660428</v>
      </c>
      <c r="I1524" s="4">
        <f t="shared" si="324"/>
        <v>29.742751458801504</v>
      </c>
      <c r="J1524" s="30">
        <f t="shared" si="328"/>
        <v>615596.89792442671</v>
      </c>
      <c r="K1524" s="4">
        <f t="shared" si="325"/>
        <v>79.500224929463201</v>
      </c>
      <c r="L1524" s="30">
        <f t="shared" si="326"/>
        <v>32509.798452783012</v>
      </c>
      <c r="M1524" s="14">
        <f t="shared" si="317"/>
        <v>27.585160338136554</v>
      </c>
      <c r="N1524" s="6"/>
      <c r="O1524" s="7">
        <f t="shared" si="318"/>
        <v>31.225851487505782</v>
      </c>
      <c r="P1524" s="7"/>
      <c r="Q1524" s="43">
        <f t="shared" si="319"/>
        <v>3.1464929094217539E-3</v>
      </c>
      <c r="R1524" s="21">
        <f t="shared" si="329"/>
        <v>1.0187516359065731</v>
      </c>
      <c r="S1524" s="21">
        <f t="shared" si="330"/>
        <v>24.903179127877312</v>
      </c>
      <c r="T1524" s="36">
        <f t="shared" si="320"/>
        <v>5.6510735968787529E-2</v>
      </c>
      <c r="U1524" s="36">
        <f t="shared" si="321"/>
        <v>4.0802830040608917E-2</v>
      </c>
      <c r="V1524" s="36">
        <f t="shared" si="322"/>
        <v>1.5707905928178612E-2</v>
      </c>
      <c r="Y1524" s="34"/>
      <c r="Z1524" s="34"/>
    </row>
    <row r="1525" spans="1:26" x14ac:dyDescent="0.2">
      <c r="A1525" s="1">
        <v>1997.05</v>
      </c>
      <c r="B1525" s="58">
        <v>833.09</v>
      </c>
      <c r="C1525" s="4">
        <v>15.1267</v>
      </c>
      <c r="D1525" s="11">
        <v>40.4467</v>
      </c>
      <c r="E1525" s="11">
        <v>160.1</v>
      </c>
      <c r="F1525" s="4">
        <f t="shared" si="327"/>
        <v>1997.3749999998852</v>
      </c>
      <c r="G1525" s="21">
        <v>6.71</v>
      </c>
      <c r="H1525" s="4">
        <f t="shared" si="323"/>
        <v>1642.7067396002503</v>
      </c>
      <c r="I1525" s="4">
        <f t="shared" si="324"/>
        <v>29.827187984384768</v>
      </c>
      <c r="J1525" s="30">
        <f t="shared" si="328"/>
        <v>672763.77383044118</v>
      </c>
      <c r="K1525" s="4">
        <f t="shared" si="325"/>
        <v>79.753768121798899</v>
      </c>
      <c r="L1525" s="30">
        <f t="shared" si="326"/>
        <v>32662.826982664184</v>
      </c>
      <c r="M1525" s="14">
        <f t="shared" si="317"/>
        <v>29.928362224688783</v>
      </c>
      <c r="N1525" s="6"/>
      <c r="O1525" s="7">
        <f t="shared" si="318"/>
        <v>33.842453512139855</v>
      </c>
      <c r="P1525" s="7"/>
      <c r="Q1525" s="43">
        <f t="shared" si="319"/>
        <v>1.6766740896874202E-3</v>
      </c>
      <c r="R1525" s="21">
        <f t="shared" si="329"/>
        <v>1.0216488236880017</v>
      </c>
      <c r="S1525" s="21">
        <f t="shared" si="330"/>
        <v>25.386000918320235</v>
      </c>
      <c r="T1525" s="36">
        <f t="shared" si="320"/>
        <v>5.0030348621763032E-2</v>
      </c>
      <c r="U1525" s="36">
        <f t="shared" si="321"/>
        <v>3.8087360566939399E-2</v>
      </c>
      <c r="V1525" s="36">
        <f t="shared" si="322"/>
        <v>1.1942988054823633E-2</v>
      </c>
      <c r="Y1525" s="34"/>
      <c r="Z1525" s="34"/>
    </row>
    <row r="1526" spans="1:26" x14ac:dyDescent="0.2">
      <c r="A1526" s="1">
        <v>1997.06</v>
      </c>
      <c r="B1526" s="58">
        <v>876.29</v>
      </c>
      <c r="C1526" s="4">
        <v>15.16</v>
      </c>
      <c r="D1526" s="11">
        <v>40.549999999999997</v>
      </c>
      <c r="E1526" s="11">
        <v>160.30000000000001</v>
      </c>
      <c r="F1526" s="4">
        <f t="shared" si="327"/>
        <v>1997.4583333332184</v>
      </c>
      <c r="G1526" s="21">
        <v>6.49</v>
      </c>
      <c r="H1526" s="4">
        <f t="shared" si="323"/>
        <v>1725.7337106051157</v>
      </c>
      <c r="I1526" s="4">
        <f t="shared" si="324"/>
        <v>29.855553587024335</v>
      </c>
      <c r="J1526" s="30">
        <f t="shared" si="328"/>
        <v>707786.06247016171</v>
      </c>
      <c r="K1526" s="4">
        <f t="shared" si="325"/>
        <v>79.857697754210861</v>
      </c>
      <c r="L1526" s="30">
        <f t="shared" si="326"/>
        <v>32752.541776312697</v>
      </c>
      <c r="M1526" s="14">
        <f t="shared" si="317"/>
        <v>31.256560616381275</v>
      </c>
      <c r="N1526" s="6"/>
      <c r="O1526" s="7">
        <f t="shared" si="318"/>
        <v>35.305910855546145</v>
      </c>
      <c r="P1526" s="7"/>
      <c r="Q1526" s="43">
        <f t="shared" si="319"/>
        <v>2.2205915643268778E-3</v>
      </c>
      <c r="R1526" s="21">
        <f t="shared" si="329"/>
        <v>1.0253536053844921</v>
      </c>
      <c r="S1526" s="21">
        <f t="shared" si="330"/>
        <v>25.903219176623441</v>
      </c>
      <c r="T1526" s="36">
        <f t="shared" si="320"/>
        <v>4.4873943246061643E-2</v>
      </c>
      <c r="U1526" s="36">
        <f t="shared" si="321"/>
        <v>3.3362547263680487E-2</v>
      </c>
      <c r="V1526" s="36">
        <f t="shared" si="322"/>
        <v>1.1511395982381156E-2</v>
      </c>
      <c r="Y1526" s="34"/>
      <c r="Z1526" s="34"/>
    </row>
    <row r="1527" spans="1:26" x14ac:dyDescent="0.2">
      <c r="A1527" s="1">
        <v>1997.07</v>
      </c>
      <c r="B1527" s="58">
        <v>925.29</v>
      </c>
      <c r="C1527" s="4">
        <v>15.216699999999999</v>
      </c>
      <c r="D1527" s="11">
        <v>40.58</v>
      </c>
      <c r="E1527" s="11">
        <v>160.5</v>
      </c>
      <c r="F1527" s="4">
        <f t="shared" si="327"/>
        <v>1997.5416666665517</v>
      </c>
      <c r="G1527" s="21">
        <v>6.22</v>
      </c>
      <c r="H1527" s="4">
        <f t="shared" si="323"/>
        <v>1819.9618368224303</v>
      </c>
      <c r="I1527" s="4">
        <f t="shared" si="324"/>
        <v>29.929874182554524</v>
      </c>
      <c r="J1527" s="30">
        <f t="shared" si="328"/>
        <v>747455.38282460289</v>
      </c>
      <c r="K1527" s="4">
        <f t="shared" si="325"/>
        <v>79.817193894081015</v>
      </c>
      <c r="L1527" s="30">
        <f t="shared" si="326"/>
        <v>32780.792438070639</v>
      </c>
      <c r="M1527" s="14">
        <f t="shared" si="317"/>
        <v>32.766637689669942</v>
      </c>
      <c r="N1527" s="6"/>
      <c r="O1527" s="7">
        <f t="shared" si="318"/>
        <v>36.970389812777455</v>
      </c>
      <c r="P1527" s="7"/>
      <c r="Q1527" s="43">
        <f t="shared" si="319"/>
        <v>3.3019924737657212E-3</v>
      </c>
      <c r="R1527" s="21">
        <f t="shared" si="329"/>
        <v>0.99929471043035822</v>
      </c>
      <c r="S1527" s="21">
        <f t="shared" si="330"/>
        <v>26.526862651480588</v>
      </c>
      <c r="T1527" s="36">
        <f t="shared" si="320"/>
        <v>3.9815058756798694E-2</v>
      </c>
      <c r="U1527" s="36">
        <f t="shared" si="321"/>
        <v>3.2169479999760497E-2</v>
      </c>
      <c r="V1527" s="36">
        <f t="shared" si="322"/>
        <v>7.6455787570381961E-3</v>
      </c>
      <c r="Y1527" s="34"/>
      <c r="Z1527" s="34"/>
    </row>
    <row r="1528" spans="1:26" x14ac:dyDescent="0.2">
      <c r="A1528" s="1">
        <v>1997.08</v>
      </c>
      <c r="B1528" s="58">
        <v>927.24</v>
      </c>
      <c r="C1528" s="4">
        <v>15.273300000000001</v>
      </c>
      <c r="D1528" s="11">
        <v>40.61</v>
      </c>
      <c r="E1528" s="11">
        <v>160.80000000000001</v>
      </c>
      <c r="F1528" s="4">
        <f t="shared" si="327"/>
        <v>1997.6249999998849</v>
      </c>
      <c r="G1528" s="21">
        <v>6.3</v>
      </c>
      <c r="H1528" s="4">
        <f t="shared" si="323"/>
        <v>1820.3947037313435</v>
      </c>
      <c r="I1528" s="4">
        <f t="shared" si="324"/>
        <v>29.98515425186568</v>
      </c>
      <c r="J1528" s="30">
        <f t="shared" si="328"/>
        <v>748659.39842682274</v>
      </c>
      <c r="K1528" s="4">
        <f t="shared" si="325"/>
        <v>79.727178420398019</v>
      </c>
      <c r="L1528" s="30">
        <f t="shared" si="326"/>
        <v>32788.769002753623</v>
      </c>
      <c r="M1528" s="14">
        <f t="shared" si="317"/>
        <v>32.586283486713171</v>
      </c>
      <c r="N1528" s="6"/>
      <c r="O1528" s="7">
        <f t="shared" si="318"/>
        <v>36.726043656284503</v>
      </c>
      <c r="P1528" s="7"/>
      <c r="Q1528" s="43">
        <f t="shared" si="319"/>
        <v>2.3199860163869816E-3</v>
      </c>
      <c r="R1528" s="21">
        <f t="shared" si="329"/>
        <v>1.0119013978832225</v>
      </c>
      <c r="S1528" s="21">
        <f t="shared" si="330"/>
        <v>26.458698021616399</v>
      </c>
      <c r="T1528" s="36">
        <f t="shared" si="320"/>
        <v>3.5386838015265321E-2</v>
      </c>
      <c r="U1528" s="36">
        <f t="shared" si="321"/>
        <v>3.5713621066946422E-2</v>
      </c>
      <c r="V1528" s="36">
        <f t="shared" si="322"/>
        <v>-3.26783051681101E-4</v>
      </c>
      <c r="Y1528" s="34"/>
      <c r="Z1528" s="34"/>
    </row>
    <row r="1529" spans="1:26" x14ac:dyDescent="0.2">
      <c r="A1529" s="1">
        <v>1997.09</v>
      </c>
      <c r="B1529" s="58">
        <v>937.02</v>
      </c>
      <c r="C1529" s="4">
        <v>15.33</v>
      </c>
      <c r="D1529" s="11">
        <v>40.64</v>
      </c>
      <c r="E1529" s="11">
        <v>161.19999999999999</v>
      </c>
      <c r="F1529" s="4">
        <f t="shared" si="327"/>
        <v>1997.7083333332182</v>
      </c>
      <c r="G1529" s="21">
        <v>6.21</v>
      </c>
      <c r="H1529" s="4">
        <f t="shared" si="323"/>
        <v>1835.0304390818865</v>
      </c>
      <c r="I1529" s="4">
        <f t="shared" si="324"/>
        <v>30.021788895781647</v>
      </c>
      <c r="J1529" s="30">
        <f t="shared" si="328"/>
        <v>755707.42414599273</v>
      </c>
      <c r="K1529" s="4">
        <f t="shared" si="325"/>
        <v>79.588095285359827</v>
      </c>
      <c r="L1529" s="30">
        <f t="shared" si="326"/>
        <v>32776.194443334338</v>
      </c>
      <c r="M1529" s="14">
        <f t="shared" si="317"/>
        <v>32.666581341708628</v>
      </c>
      <c r="N1529" s="6"/>
      <c r="O1529" s="7">
        <f t="shared" si="318"/>
        <v>36.775406598013149</v>
      </c>
      <c r="P1529" s="7"/>
      <c r="Q1529" s="43">
        <f t="shared" si="319"/>
        <v>2.8604217209560259E-3</v>
      </c>
      <c r="R1529" s="21">
        <f t="shared" si="329"/>
        <v>1.0185855021571386</v>
      </c>
      <c r="S1529" s="21">
        <f t="shared" si="330"/>
        <v>26.707157798327454</v>
      </c>
      <c r="T1529" s="36">
        <f t="shared" si="320"/>
        <v>3.7270565491729801E-2</v>
      </c>
      <c r="U1529" s="36">
        <f t="shared" si="321"/>
        <v>3.6090559327574212E-2</v>
      </c>
      <c r="V1529" s="36">
        <f t="shared" si="322"/>
        <v>1.1800061641555892E-3</v>
      </c>
      <c r="Y1529" s="34"/>
      <c r="Z1529" s="34"/>
    </row>
    <row r="1530" spans="1:26" x14ac:dyDescent="0.2">
      <c r="A1530" s="1">
        <v>1997.1</v>
      </c>
      <c r="B1530" s="58">
        <v>951.16</v>
      </c>
      <c r="C1530" s="4">
        <v>15.386699999999999</v>
      </c>
      <c r="D1530" s="11">
        <v>40.333300000000001</v>
      </c>
      <c r="E1530" s="11">
        <v>161.6</v>
      </c>
      <c r="F1530" s="4">
        <f t="shared" si="327"/>
        <v>1997.7916666665515</v>
      </c>
      <c r="G1530" s="21">
        <v>6.03</v>
      </c>
      <c r="H1530" s="4">
        <f t="shared" si="323"/>
        <v>1858.1110720297036</v>
      </c>
      <c r="I1530" s="4">
        <f t="shared" si="324"/>
        <v>30.058242180074263</v>
      </c>
      <c r="J1530" s="30">
        <f t="shared" si="328"/>
        <v>766244.11152651184</v>
      </c>
      <c r="K1530" s="4">
        <f t="shared" si="325"/>
        <v>78.791950146658436</v>
      </c>
      <c r="L1530" s="30">
        <f t="shared" si="326"/>
        <v>32492.06613338687</v>
      </c>
      <c r="M1530" s="14">
        <f t="shared" si="317"/>
        <v>32.901498179798125</v>
      </c>
      <c r="N1530" s="6"/>
      <c r="O1530" s="7">
        <f t="shared" si="318"/>
        <v>36.998076390873592</v>
      </c>
      <c r="P1530" s="7"/>
      <c r="Q1530" s="43">
        <f t="shared" si="319"/>
        <v>4.4287152217844759E-3</v>
      </c>
      <c r="R1530" s="21">
        <f t="shared" si="329"/>
        <v>1.0162760017275136</v>
      </c>
      <c r="S1530" s="21">
        <f t="shared" si="330"/>
        <v>27.136188282404262</v>
      </c>
      <c r="T1530" s="36">
        <f t="shared" si="320"/>
        <v>3.8672622302991844E-2</v>
      </c>
      <c r="U1530" s="36">
        <f t="shared" si="321"/>
        <v>3.4526324570650857E-2</v>
      </c>
      <c r="V1530" s="36">
        <f t="shared" si="322"/>
        <v>4.1462977323409866E-3</v>
      </c>
      <c r="Y1530" s="34"/>
      <c r="Z1530" s="34"/>
    </row>
    <row r="1531" spans="1:26" x14ac:dyDescent="0.2">
      <c r="A1531" s="1">
        <v>1997.11</v>
      </c>
      <c r="B1531" s="58">
        <v>938.92</v>
      </c>
      <c r="C1531" s="4">
        <v>15.443300000000001</v>
      </c>
      <c r="D1531" s="11">
        <v>40.026699999999998</v>
      </c>
      <c r="E1531" s="11">
        <v>161.5</v>
      </c>
      <c r="F1531" s="4">
        <f t="shared" si="327"/>
        <v>1997.8749999998847</v>
      </c>
      <c r="G1531" s="21">
        <v>5.88</v>
      </c>
      <c r="H1531" s="4">
        <f t="shared" si="323"/>
        <v>1835.3357020433439</v>
      </c>
      <c r="I1531" s="4">
        <f t="shared" si="324"/>
        <v>30.187491849535611</v>
      </c>
      <c r="J1531" s="30">
        <f t="shared" si="328"/>
        <v>757889.43830436352</v>
      </c>
      <c r="K1531" s="4">
        <f t="shared" si="325"/>
        <v>78.2414173145511</v>
      </c>
      <c r="L1531" s="30">
        <f t="shared" si="326"/>
        <v>32309.262961889479</v>
      </c>
      <c r="M1531" s="14">
        <f t="shared" si="317"/>
        <v>32.336600532812682</v>
      </c>
      <c r="N1531" s="6"/>
      <c r="O1531" s="7">
        <f t="shared" si="318"/>
        <v>36.323017872735981</v>
      </c>
      <c r="P1531" s="7"/>
      <c r="Q1531" s="43">
        <f t="shared" si="319"/>
        <v>6.3059891455734748E-3</v>
      </c>
      <c r="R1531" s="21">
        <f t="shared" si="329"/>
        <v>1.0101670432369692</v>
      </c>
      <c r="S1531" s="21">
        <f t="shared" si="330"/>
        <v>27.594933002169142</v>
      </c>
      <c r="T1531" s="36">
        <f t="shared" si="320"/>
        <v>3.4091709184776775E-2</v>
      </c>
      <c r="U1531" s="36">
        <f t="shared" si="321"/>
        <v>3.5701372442022317E-2</v>
      </c>
      <c r="V1531" s="36">
        <f t="shared" si="322"/>
        <v>-1.6096632572455416E-3</v>
      </c>
      <c r="Y1531" s="34"/>
      <c r="Z1531" s="34"/>
    </row>
    <row r="1532" spans="1:26" x14ac:dyDescent="0.2">
      <c r="A1532" s="1">
        <v>1997.12</v>
      </c>
      <c r="B1532" s="58">
        <v>962.37</v>
      </c>
      <c r="C1532" s="4">
        <v>15.5</v>
      </c>
      <c r="D1532" s="11">
        <v>39.72</v>
      </c>
      <c r="E1532" s="11">
        <v>161.30000000000001</v>
      </c>
      <c r="F1532" s="4">
        <f t="shared" si="327"/>
        <v>1997.958333333218</v>
      </c>
      <c r="G1532" s="21">
        <v>5.81</v>
      </c>
      <c r="H1532" s="4">
        <f t="shared" si="323"/>
        <v>1883.5066517668943</v>
      </c>
      <c r="I1532" s="4">
        <f t="shared" si="324"/>
        <v>30.335892746435217</v>
      </c>
      <c r="J1532" s="30">
        <f t="shared" si="328"/>
        <v>778825.22226582735</v>
      </c>
      <c r="K1532" s="4">
        <f t="shared" si="325"/>
        <v>77.73817160570367</v>
      </c>
      <c r="L1532" s="30">
        <f t="shared" si="326"/>
        <v>32144.536746156529</v>
      </c>
      <c r="M1532" s="14">
        <f t="shared" si="317"/>
        <v>33.03078904290544</v>
      </c>
      <c r="N1532" s="6"/>
      <c r="O1532" s="7">
        <f t="shared" si="318"/>
        <v>37.061292194911452</v>
      </c>
      <c r="P1532" s="7"/>
      <c r="Q1532" s="43">
        <f t="shared" si="319"/>
        <v>6.2279194336666427E-3</v>
      </c>
      <c r="R1532" s="21">
        <f t="shared" si="329"/>
        <v>1.0254066973154938</v>
      </c>
      <c r="S1532" s="21">
        <f t="shared" si="330"/>
        <v>27.910055415241409</v>
      </c>
      <c r="T1532" s="36">
        <f t="shared" si="320"/>
        <v>3.2618370675246089E-2</v>
      </c>
      <c r="U1532" s="36">
        <f t="shared" si="321"/>
        <v>3.5371540550024783E-2</v>
      </c>
      <c r="V1532" s="36">
        <f t="shared" si="322"/>
        <v>-2.7531698747786937E-3</v>
      </c>
      <c r="Y1532" s="34"/>
      <c r="Z1532" s="34"/>
    </row>
    <row r="1533" spans="1:26" x14ac:dyDescent="0.2">
      <c r="A1533" s="1">
        <v>1998.01</v>
      </c>
      <c r="B1533" s="58">
        <v>963.36</v>
      </c>
      <c r="C1533" s="4">
        <v>15.55</v>
      </c>
      <c r="D1533" s="11">
        <v>39.659999999999997</v>
      </c>
      <c r="E1533" s="11">
        <v>161.6</v>
      </c>
      <c r="F1533" s="4">
        <f t="shared" si="327"/>
        <v>1998.0416666665512</v>
      </c>
      <c r="G1533" s="21">
        <v>5.54</v>
      </c>
      <c r="H1533" s="4">
        <f t="shared" si="323"/>
        <v>1881.9440287128721</v>
      </c>
      <c r="I1533" s="4">
        <f t="shared" si="324"/>
        <v>30.377252165841593</v>
      </c>
      <c r="J1533" s="30">
        <f t="shared" si="328"/>
        <v>779225.82465609908</v>
      </c>
      <c r="K1533" s="4">
        <f t="shared" si="325"/>
        <v>77.476644430693085</v>
      </c>
      <c r="L1533" s="30">
        <f t="shared" si="326"/>
        <v>32079.488670757437</v>
      </c>
      <c r="M1533" s="14">
        <f t="shared" si="317"/>
        <v>32.859968415052251</v>
      </c>
      <c r="N1533" s="6"/>
      <c r="O1533" s="7">
        <f t="shared" si="318"/>
        <v>36.828633533555859</v>
      </c>
      <c r="P1533" s="7"/>
      <c r="Q1533" s="43">
        <f t="shared" si="319"/>
        <v>9.0089785032593135E-3</v>
      </c>
      <c r="R1533" s="21">
        <f t="shared" si="329"/>
        <v>1.002334764529083</v>
      </c>
      <c r="S1533" s="21">
        <f t="shared" si="330"/>
        <v>28.566028120708065</v>
      </c>
      <c r="T1533" s="36">
        <f t="shared" si="320"/>
        <v>2.4993227029100451E-2</v>
      </c>
      <c r="U1533" s="36">
        <f t="shared" si="321"/>
        <v>3.583519172047267E-2</v>
      </c>
      <c r="V1533" s="36">
        <f t="shared" si="322"/>
        <v>-1.0841964691372219E-2</v>
      </c>
      <c r="Y1533" s="34"/>
      <c r="Z1533" s="34"/>
    </row>
    <row r="1534" spans="1:26" x14ac:dyDescent="0.2">
      <c r="A1534" s="1">
        <v>1998.02</v>
      </c>
      <c r="B1534" s="58">
        <v>1023.74</v>
      </c>
      <c r="C1534" s="4">
        <v>15.6</v>
      </c>
      <c r="D1534" s="11">
        <v>39.6</v>
      </c>
      <c r="E1534" s="11">
        <v>161.9</v>
      </c>
      <c r="F1534" s="4">
        <f t="shared" si="327"/>
        <v>1998.1249999998845</v>
      </c>
      <c r="G1534" s="21">
        <v>5.57</v>
      </c>
      <c r="H1534" s="4">
        <f t="shared" si="323"/>
        <v>1996.1918274243365</v>
      </c>
      <c r="I1534" s="4">
        <f t="shared" si="324"/>
        <v>30.418458307597291</v>
      </c>
      <c r="J1534" s="30">
        <f t="shared" si="328"/>
        <v>827580.11741542292</v>
      </c>
      <c r="K1534" s="4">
        <f t="shared" si="325"/>
        <v>77.216086473131583</v>
      </c>
      <c r="L1534" s="30">
        <f t="shared" si="326"/>
        <v>32012.202951580235</v>
      </c>
      <c r="M1534" s="14">
        <f t="shared" si="317"/>
        <v>34.709677782269999</v>
      </c>
      <c r="N1534" s="6"/>
      <c r="O1534" s="7">
        <f t="shared" si="318"/>
        <v>38.856044080604207</v>
      </c>
      <c r="P1534" s="7"/>
      <c r="Q1534" s="43">
        <f t="shared" si="319"/>
        <v>7.0112433373187566E-3</v>
      </c>
      <c r="R1534" s="21">
        <f t="shared" si="329"/>
        <v>0.99857857059389832</v>
      </c>
      <c r="S1534" s="21">
        <f t="shared" si="330"/>
        <v>28.579666757850617</v>
      </c>
      <c r="T1534" s="36">
        <f t="shared" si="320"/>
        <v>1.6942273310250888E-2</v>
      </c>
      <c r="U1534" s="36">
        <f t="shared" si="321"/>
        <v>3.5807699768704015E-2</v>
      </c>
      <c r="V1534" s="36">
        <f t="shared" si="322"/>
        <v>-1.8865426458453127E-2</v>
      </c>
      <c r="Y1534" s="34"/>
      <c r="Z1534" s="34"/>
    </row>
    <row r="1535" spans="1:26" x14ac:dyDescent="0.2">
      <c r="A1535" s="1">
        <v>1998.03</v>
      </c>
      <c r="B1535" s="58">
        <v>1076.83</v>
      </c>
      <c r="C1535" s="4">
        <v>15.64</v>
      </c>
      <c r="D1535" s="11">
        <v>39.54</v>
      </c>
      <c r="E1535" s="11">
        <v>162.19999999999999</v>
      </c>
      <c r="F1535" s="4">
        <f t="shared" si="327"/>
        <v>1998.2083333332178</v>
      </c>
      <c r="G1535" s="21">
        <v>5.65</v>
      </c>
      <c r="H1535" s="4">
        <f t="shared" si="323"/>
        <v>2095.8285195437738</v>
      </c>
      <c r="I1535" s="4">
        <f t="shared" si="324"/>
        <v>30.440049075215793</v>
      </c>
      <c r="J1535" s="30">
        <f t="shared" si="328"/>
        <v>869939.09438534046</v>
      </c>
      <c r="K1535" s="4">
        <f t="shared" si="325"/>
        <v>76.956492355117163</v>
      </c>
      <c r="L1535" s="30">
        <f t="shared" si="326"/>
        <v>31943.196040225812</v>
      </c>
      <c r="M1535" s="14">
        <f t="shared" si="317"/>
        <v>36.296927736425111</v>
      </c>
      <c r="N1535" s="6"/>
      <c r="O1535" s="7">
        <f t="shared" si="318"/>
        <v>40.583259011780491</v>
      </c>
      <c r="P1535" s="7"/>
      <c r="Q1535" s="43">
        <f t="shared" si="319"/>
        <v>4.698121735641516E-3</v>
      </c>
      <c r="R1535" s="21">
        <f t="shared" si="329"/>
        <v>1.0054665629566322</v>
      </c>
      <c r="S1535" s="21">
        <f t="shared" si="330"/>
        <v>28.486257866442703</v>
      </c>
      <c r="T1535" s="36">
        <f t="shared" si="320"/>
        <v>8.3194071987042761E-3</v>
      </c>
      <c r="U1535" s="36">
        <f t="shared" si="321"/>
        <v>3.7544313327913637E-2</v>
      </c>
      <c r="V1535" s="36">
        <f t="shared" si="322"/>
        <v>-2.922490612920936E-2</v>
      </c>
      <c r="Y1535" s="34"/>
      <c r="Z1535" s="34"/>
    </row>
    <row r="1536" spans="1:26" x14ac:dyDescent="0.2">
      <c r="A1536" s="1">
        <v>1998.04</v>
      </c>
      <c r="B1536" s="58">
        <v>1112.2</v>
      </c>
      <c r="C1536" s="4">
        <v>15.75</v>
      </c>
      <c r="D1536" s="11">
        <v>39.35</v>
      </c>
      <c r="E1536" s="11">
        <v>162.5</v>
      </c>
      <c r="F1536" s="4">
        <f>F1535+1/12</f>
        <v>1998.291666666551</v>
      </c>
      <c r="G1536" s="21">
        <v>5.64</v>
      </c>
      <c r="H1536" s="4">
        <f t="shared" si="323"/>
        <v>2160.6726510769236</v>
      </c>
      <c r="I1536" s="4">
        <f t="shared" si="324"/>
        <v>30.597549230769239</v>
      </c>
      <c r="J1536" s="30">
        <f t="shared" si="328"/>
        <v>897913.04909479688</v>
      </c>
      <c r="K1536" s="4">
        <f t="shared" si="325"/>
        <v>76.445305538461554</v>
      </c>
      <c r="L1536" s="30">
        <f t="shared" si="326"/>
        <v>31768.457545297839</v>
      </c>
      <c r="M1536" s="14">
        <f t="shared" si="317"/>
        <v>37.276934043028767</v>
      </c>
      <c r="N1536" s="6"/>
      <c r="O1536" s="7">
        <f t="shared" si="318"/>
        <v>41.627397728141119</v>
      </c>
      <c r="P1536" s="7"/>
      <c r="Q1536" s="43">
        <f t="shared" si="319"/>
        <v>3.7338961830540723E-3</v>
      </c>
      <c r="R1536" s="21">
        <f t="shared" si="329"/>
        <v>1.0039421129909039</v>
      </c>
      <c r="S1536" s="21">
        <f t="shared" si="330"/>
        <v>28.589102287320525</v>
      </c>
      <c r="T1536" s="36">
        <f t="shared" si="320"/>
        <v>8.7101083986693695E-3</v>
      </c>
      <c r="U1536" s="36">
        <f t="shared" si="321"/>
        <v>3.5378628329629347E-2</v>
      </c>
      <c r="V1536" s="36">
        <f t="shared" si="322"/>
        <v>-2.6668519930959977E-2</v>
      </c>
      <c r="Y1536" s="34"/>
      <c r="Z1536" s="34"/>
    </row>
    <row r="1537" spans="1:26" x14ac:dyDescent="0.2">
      <c r="A1537" s="1">
        <v>1998.05</v>
      </c>
      <c r="B1537" s="58">
        <v>1108.42</v>
      </c>
      <c r="C1537" s="4">
        <v>15.85</v>
      </c>
      <c r="D1537" s="11">
        <v>39.159999999999997</v>
      </c>
      <c r="E1537" s="11">
        <v>162.80000000000001</v>
      </c>
      <c r="F1537" s="4">
        <f t="shared" si="327"/>
        <v>1998.3749999998843</v>
      </c>
      <c r="G1537" s="21">
        <v>5.65</v>
      </c>
      <c r="H1537" s="4">
        <f t="shared" si="323"/>
        <v>2149.3611878378383</v>
      </c>
      <c r="I1537" s="4">
        <f t="shared" si="324"/>
        <v>30.735077702702707</v>
      </c>
      <c r="J1537" s="30">
        <f t="shared" si="328"/>
        <v>894276.71629277267</v>
      </c>
      <c r="K1537" s="4">
        <f t="shared" si="325"/>
        <v>75.936002702702709</v>
      </c>
      <c r="L1537" s="30">
        <f t="shared" si="326"/>
        <v>31594.410250649547</v>
      </c>
      <c r="M1537" s="14">
        <f t="shared" ref="M1537:M1600" si="331">H1537/AVERAGE(K1417:K1536)</f>
        <v>36.956598518969017</v>
      </c>
      <c r="N1537" s="6"/>
      <c r="O1537" s="7">
        <f t="shared" ref="O1537:O1600" si="332">J1537/AVERAGE(L1417:L1536)</f>
        <v>41.218219323965222</v>
      </c>
      <c r="P1537" s="7"/>
      <c r="Q1537" s="43">
        <f t="shared" ref="Q1537:Q1600" si="333">1/M1537-(G1537/100-(((E1537/E1417)^(1/10))-1))</f>
        <v>3.7046597965648097E-3</v>
      </c>
      <c r="R1537" s="21">
        <f t="shared" si="329"/>
        <v>1.016154071685974</v>
      </c>
      <c r="S1537" s="21">
        <f t="shared" si="330"/>
        <v>28.648913457078731</v>
      </c>
      <c r="T1537" s="36">
        <f t="shared" si="320"/>
        <v>1.0828973340422543E-2</v>
      </c>
      <c r="U1537" s="36">
        <f t="shared" si="321"/>
        <v>3.2902816741121388E-2</v>
      </c>
      <c r="V1537" s="36">
        <f t="shared" si="322"/>
        <v>-2.2073843400698845E-2</v>
      </c>
      <c r="Y1537" s="34"/>
      <c r="Z1537" s="34"/>
    </row>
    <row r="1538" spans="1:26" x14ac:dyDescent="0.2">
      <c r="A1538" s="1">
        <v>1998.06</v>
      </c>
      <c r="B1538" s="58">
        <v>1108.3900000000001</v>
      </c>
      <c r="C1538" s="4">
        <v>15.95</v>
      </c>
      <c r="D1538" s="11">
        <v>38.97</v>
      </c>
      <c r="E1538" s="11">
        <v>163</v>
      </c>
      <c r="F1538" s="4">
        <f t="shared" si="327"/>
        <v>1998.4583333332175</v>
      </c>
      <c r="G1538" s="21">
        <v>5.5</v>
      </c>
      <c r="H1538" s="4">
        <f t="shared" si="323"/>
        <v>2146.665832576688</v>
      </c>
      <c r="I1538" s="4">
        <f t="shared" si="324"/>
        <v>30.891040184049086</v>
      </c>
      <c r="J1538" s="30">
        <f t="shared" si="328"/>
        <v>894226.32987040607</v>
      </c>
      <c r="K1538" s="4">
        <f t="shared" si="325"/>
        <v>75.474848650306768</v>
      </c>
      <c r="L1538" s="30">
        <f t="shared" si="326"/>
        <v>31440.197110267793</v>
      </c>
      <c r="M1538" s="14">
        <f t="shared" si="331"/>
        <v>36.802293460092038</v>
      </c>
      <c r="N1538" s="6"/>
      <c r="O1538" s="7">
        <f t="shared" si="332"/>
        <v>40.994341261980487</v>
      </c>
      <c r="P1538" s="7"/>
      <c r="Q1538" s="43">
        <f t="shared" si="333"/>
        <v>5.0062995590903839E-3</v>
      </c>
      <c r="R1538" s="21">
        <f t="shared" si="329"/>
        <v>1.0076410700343126</v>
      </c>
      <c r="S1538" s="21">
        <f t="shared" si="330"/>
        <v>29.075990169146962</v>
      </c>
      <c r="T1538" s="36">
        <f t="shared" ref="T1538:T1601" si="334">(($J1658/$J1538)^(1/10)-1)</f>
        <v>5.4499970153114585E-3</v>
      </c>
      <c r="U1538" s="36">
        <f t="shared" ref="U1538:U1601" si="335">(($S1658/$S1538)^(1/10)-1)</f>
        <v>2.8820559133440282E-2</v>
      </c>
      <c r="V1538" s="36">
        <f t="shared" ref="V1538:V1601" si="336">T1538-U1538</f>
        <v>-2.3370562118128824E-2</v>
      </c>
      <c r="Y1538" s="34"/>
      <c r="Z1538" s="34"/>
    </row>
    <row r="1539" spans="1:26" x14ac:dyDescent="0.2">
      <c r="A1539" s="1">
        <v>1998.07</v>
      </c>
      <c r="B1539" s="58">
        <v>1156.58</v>
      </c>
      <c r="C1539" s="4">
        <v>16.0167</v>
      </c>
      <c r="D1539" s="11">
        <v>38.676699999999997</v>
      </c>
      <c r="E1539" s="11">
        <v>163.19999999999999</v>
      </c>
      <c r="F1539" s="4">
        <f t="shared" si="327"/>
        <v>1998.5416666665508</v>
      </c>
      <c r="G1539" s="21">
        <v>5.46</v>
      </c>
      <c r="H1539" s="4">
        <f t="shared" si="323"/>
        <v>2237.2523506127454</v>
      </c>
      <c r="I1539" s="4">
        <f t="shared" si="324"/>
        <v>30.982205920955892</v>
      </c>
      <c r="J1539" s="30">
        <f t="shared" si="328"/>
        <v>933037.03202339041</v>
      </c>
      <c r="K1539" s="4">
        <f t="shared" si="325"/>
        <v>74.815004572916692</v>
      </c>
      <c r="L1539" s="30">
        <f t="shared" si="326"/>
        <v>31201.294658786312</v>
      </c>
      <c r="M1539" s="14">
        <f t="shared" si="331"/>
        <v>38.259645085248565</v>
      </c>
      <c r="N1539" s="6"/>
      <c r="O1539" s="7">
        <f t="shared" si="332"/>
        <v>42.561024955704234</v>
      </c>
      <c r="P1539" s="7"/>
      <c r="Q1539" s="43">
        <f t="shared" si="333"/>
        <v>4.0612600659240827E-3</v>
      </c>
      <c r="R1539" s="21">
        <f t="shared" si="329"/>
        <v>1.0137733237817153</v>
      </c>
      <c r="S1539" s="21">
        <f t="shared" si="330"/>
        <v>29.262257236240583</v>
      </c>
      <c r="T1539" s="36">
        <f t="shared" si="334"/>
        <v>-5.592178187347141E-3</v>
      </c>
      <c r="U1539" s="36">
        <f t="shared" si="335"/>
        <v>2.8726945828110084E-2</v>
      </c>
      <c r="V1539" s="36">
        <f t="shared" si="336"/>
        <v>-3.4319124015457225E-2</v>
      </c>
      <c r="Y1539" s="34"/>
      <c r="Z1539" s="34"/>
    </row>
    <row r="1540" spans="1:26" x14ac:dyDescent="0.2">
      <c r="A1540" s="1">
        <v>1998.08</v>
      </c>
      <c r="B1540" s="58">
        <v>1074.6199999999999</v>
      </c>
      <c r="C1540" s="4">
        <v>16.083300000000001</v>
      </c>
      <c r="D1540" s="11">
        <v>38.383299999999998</v>
      </c>
      <c r="E1540" s="11">
        <v>163.4</v>
      </c>
      <c r="F1540" s="4">
        <f t="shared" si="327"/>
        <v>1998.624999999884</v>
      </c>
      <c r="G1540" s="21">
        <v>5.34</v>
      </c>
      <c r="H1540" s="4">
        <f t="shared" si="323"/>
        <v>2076.1671553243573</v>
      </c>
      <c r="I1540" s="4">
        <f t="shared" si="324"/>
        <v>31.072955285801722</v>
      </c>
      <c r="J1540" s="30">
        <f t="shared" si="328"/>
        <v>866937.00789798854</v>
      </c>
      <c r="K1540" s="4">
        <f t="shared" si="325"/>
        <v>74.156582580783365</v>
      </c>
      <c r="L1540" s="30">
        <f t="shared" si="326"/>
        <v>30965.274474000922</v>
      </c>
      <c r="M1540" s="14">
        <f t="shared" si="331"/>
        <v>35.423401024878324</v>
      </c>
      <c r="N1540" s="6"/>
      <c r="O1540" s="7">
        <f t="shared" si="332"/>
        <v>39.357953737660537</v>
      </c>
      <c r="P1540" s="7"/>
      <c r="Q1540" s="43">
        <f t="shared" si="333"/>
        <v>7.0457419884922406E-3</v>
      </c>
      <c r="R1540" s="21">
        <f t="shared" si="329"/>
        <v>1.0461845002815953</v>
      </c>
      <c r="S1540" s="21">
        <f t="shared" si="330"/>
        <v>29.628985748185016</v>
      </c>
      <c r="T1540" s="36">
        <f t="shared" si="334"/>
        <v>4.2377678677378849E-3</v>
      </c>
      <c r="U1540" s="36">
        <f t="shared" si="335"/>
        <v>2.9206508183019952E-2</v>
      </c>
      <c r="V1540" s="36">
        <f t="shared" si="336"/>
        <v>-2.4968740315282067E-2</v>
      </c>
      <c r="Y1540" s="34"/>
      <c r="Z1540" s="34"/>
    </row>
    <row r="1541" spans="1:26" x14ac:dyDescent="0.2">
      <c r="A1541" s="1">
        <v>1998.09</v>
      </c>
      <c r="B1541" s="58">
        <v>1020.64</v>
      </c>
      <c r="C1541" s="4">
        <v>16.14</v>
      </c>
      <c r="D1541" s="11">
        <v>38.090000000000003</v>
      </c>
      <c r="E1541" s="11">
        <v>163.6</v>
      </c>
      <c r="F1541" s="4">
        <f t="shared" si="327"/>
        <v>1998.7083333332173</v>
      </c>
      <c r="G1541" s="21">
        <v>4.8099999999999996</v>
      </c>
      <c r="H1541" s="4">
        <f t="shared" si="323"/>
        <v>1969.4671207823967</v>
      </c>
      <c r="I1541" s="4">
        <f t="shared" si="324"/>
        <v>31.144379339853309</v>
      </c>
      <c r="J1541" s="30">
        <f t="shared" si="328"/>
        <v>823466.42772954912</v>
      </c>
      <c r="K1541" s="4">
        <f t="shared" si="325"/>
        <v>73.499963386308096</v>
      </c>
      <c r="L1541" s="30">
        <f t="shared" si="326"/>
        <v>30731.537302299075</v>
      </c>
      <c r="M1541" s="14">
        <f t="shared" si="331"/>
        <v>33.532356980834919</v>
      </c>
      <c r="N1541" s="6"/>
      <c r="O1541" s="7">
        <f t="shared" si="332"/>
        <v>37.214834941350453</v>
      </c>
      <c r="P1541" s="7"/>
      <c r="Q1541" s="43">
        <f t="shared" si="333"/>
        <v>1.3372572807667786E-2</v>
      </c>
      <c r="R1541" s="21">
        <f t="shared" si="329"/>
        <v>1.0263426633029713</v>
      </c>
      <c r="S1541" s="21">
        <f t="shared" si="330"/>
        <v>30.959491534330347</v>
      </c>
      <c r="T1541" s="36">
        <f t="shared" si="334"/>
        <v>4.5532489155910572E-3</v>
      </c>
      <c r="U1541" s="36">
        <f t="shared" si="335"/>
        <v>2.6851652004713733E-2</v>
      </c>
      <c r="V1541" s="36">
        <f t="shared" si="336"/>
        <v>-2.2298403089122676E-2</v>
      </c>
      <c r="Y1541" s="34"/>
      <c r="Z1541" s="34"/>
    </row>
    <row r="1542" spans="1:26" x14ac:dyDescent="0.2">
      <c r="A1542" s="1">
        <v>1998.1</v>
      </c>
      <c r="B1542" s="58">
        <v>1032.47</v>
      </c>
      <c r="C1542" s="4">
        <v>16.166699999999999</v>
      </c>
      <c r="D1542" s="11">
        <v>37.963299999999997</v>
      </c>
      <c r="E1542" s="11">
        <v>164</v>
      </c>
      <c r="F1542" s="4">
        <f t="shared" si="327"/>
        <v>1998.7916666665506</v>
      </c>
      <c r="G1542" s="21">
        <v>4.53</v>
      </c>
      <c r="H1542" s="4">
        <f t="shared" si="323"/>
        <v>1987.4354989634151</v>
      </c>
      <c r="I1542" s="4">
        <f t="shared" si="324"/>
        <v>31.119813148170739</v>
      </c>
      <c r="J1542" s="30">
        <f t="shared" si="328"/>
        <v>832063.60923508159</v>
      </c>
      <c r="K1542" s="4">
        <f t="shared" si="325"/>
        <v>73.076806181097581</v>
      </c>
      <c r="L1542" s="30">
        <f t="shared" si="326"/>
        <v>30594.477724751494</v>
      </c>
      <c r="M1542" s="14">
        <f t="shared" si="331"/>
        <v>33.77310287904816</v>
      </c>
      <c r="N1542" s="6"/>
      <c r="O1542" s="7">
        <f t="shared" si="332"/>
        <v>37.440000309890827</v>
      </c>
      <c r="P1542" s="7"/>
      <c r="Q1542" s="43">
        <f t="shared" si="333"/>
        <v>1.5868041795129743E-2</v>
      </c>
      <c r="R1542" s="21">
        <f t="shared" si="329"/>
        <v>0.9801733688787897</v>
      </c>
      <c r="S1542" s="21">
        <f t="shared" si="330"/>
        <v>31.697546881226376</v>
      </c>
      <c r="T1542" s="36">
        <f t="shared" si="334"/>
        <v>-1.7876654765095257E-2</v>
      </c>
      <c r="U1542" s="36">
        <f t="shared" si="335"/>
        <v>2.4774110136735361E-2</v>
      </c>
      <c r="V1542" s="36">
        <f t="shared" si="336"/>
        <v>-4.2650764901830618E-2</v>
      </c>
      <c r="Y1542" s="34"/>
      <c r="Z1542" s="34"/>
    </row>
    <row r="1543" spans="1:26" x14ac:dyDescent="0.2">
      <c r="A1543" s="1">
        <v>1998.11</v>
      </c>
      <c r="B1543" s="58">
        <v>1144.43</v>
      </c>
      <c r="C1543" s="4">
        <v>16.183299999999999</v>
      </c>
      <c r="D1543" s="11">
        <v>37.8367</v>
      </c>
      <c r="E1543" s="11">
        <v>164</v>
      </c>
      <c r="F1543" s="4">
        <f t="shared" si="327"/>
        <v>1998.8749999998838</v>
      </c>
      <c r="G1543" s="21">
        <v>4.83</v>
      </c>
      <c r="H1543" s="4">
        <f t="shared" si="323"/>
        <v>2202.9509894512203</v>
      </c>
      <c r="I1543" s="4">
        <f t="shared" si="324"/>
        <v>31.151767034756105</v>
      </c>
      <c r="J1543" s="30">
        <f t="shared" si="328"/>
        <v>923378.58168681175</v>
      </c>
      <c r="K1543" s="4">
        <f t="shared" si="325"/>
        <v>72.833109672560994</v>
      </c>
      <c r="L1543" s="30">
        <f t="shared" si="326"/>
        <v>30528.383895659314</v>
      </c>
      <c r="M1543" s="14">
        <f t="shared" si="331"/>
        <v>37.369391883920969</v>
      </c>
      <c r="N1543" s="6"/>
      <c r="O1543" s="7">
        <f t="shared" si="332"/>
        <v>41.375577000544368</v>
      </c>
      <c r="P1543" s="7"/>
      <c r="Q1543" s="43">
        <f t="shared" si="333"/>
        <v>9.9327678693949331E-3</v>
      </c>
      <c r="R1543" s="21">
        <f t="shared" si="329"/>
        <v>1.0183036055450048</v>
      </c>
      <c r="S1543" s="21">
        <f t="shared" si="330"/>
        <v>31.069091311765035</v>
      </c>
      <c r="T1543" s="36">
        <f t="shared" si="334"/>
        <v>-3.489397297439556E-2</v>
      </c>
      <c r="U1543" s="36">
        <f t="shared" si="335"/>
        <v>3.1517825110099373E-2</v>
      </c>
      <c r="V1543" s="36">
        <f t="shared" si="336"/>
        <v>-6.6411798084494933E-2</v>
      </c>
      <c r="Y1543" s="34"/>
      <c r="Z1543" s="34"/>
    </row>
    <row r="1544" spans="1:26" x14ac:dyDescent="0.2">
      <c r="A1544" s="1">
        <v>1998.12</v>
      </c>
      <c r="B1544" s="58">
        <v>1190.05</v>
      </c>
      <c r="C1544" s="4">
        <v>16.2</v>
      </c>
      <c r="D1544" s="11">
        <v>37.71</v>
      </c>
      <c r="E1544" s="11">
        <v>163.9</v>
      </c>
      <c r="F1544" s="4">
        <f t="shared" si="327"/>
        <v>1998.9583333332171</v>
      </c>
      <c r="G1544" s="21">
        <v>4.6500000000000004</v>
      </c>
      <c r="H1544" s="4">
        <f t="shared" si="323"/>
        <v>2292.164090604027</v>
      </c>
      <c r="I1544" s="4">
        <f t="shared" si="324"/>
        <v>31.202939597315439</v>
      </c>
      <c r="J1544" s="30">
        <f t="shared" si="328"/>
        <v>961862.63227417076</v>
      </c>
      <c r="K1544" s="4">
        <f t="shared" si="325"/>
        <v>72.633509395973178</v>
      </c>
      <c r="L1544" s="30">
        <f t="shared" si="326"/>
        <v>30479.257058996671</v>
      </c>
      <c r="M1544" s="14">
        <f t="shared" si="331"/>
        <v>38.820274780098167</v>
      </c>
      <c r="N1544" s="6"/>
      <c r="O1544" s="7">
        <f t="shared" si="332"/>
        <v>42.927339874933118</v>
      </c>
      <c r="P1544" s="7"/>
      <c r="Q1544" s="43">
        <f t="shared" si="333"/>
        <v>1.0498406616905258E-2</v>
      </c>
      <c r="R1544" s="21">
        <f t="shared" si="329"/>
        <v>0.99834006113103491</v>
      </c>
      <c r="S1544" s="21">
        <f t="shared" si="330"/>
        <v>31.657070795725929</v>
      </c>
      <c r="T1544" s="36">
        <f t="shared" si="334"/>
        <v>-3.816676815864195E-2</v>
      </c>
      <c r="U1544" s="36">
        <f t="shared" si="335"/>
        <v>4.0594708274683811E-2</v>
      </c>
      <c r="V1544" s="36">
        <f t="shared" si="336"/>
        <v>-7.8761476433325761E-2</v>
      </c>
      <c r="Y1544" s="34"/>
      <c r="Z1544" s="34"/>
    </row>
    <row r="1545" spans="1:26" x14ac:dyDescent="0.2">
      <c r="A1545" s="1">
        <v>1999.01</v>
      </c>
      <c r="B1545" s="58">
        <v>1248.77</v>
      </c>
      <c r="C1545" s="4">
        <v>16.283333330000001</v>
      </c>
      <c r="D1545" s="11">
        <v>37.933333330000004</v>
      </c>
      <c r="E1545" s="11">
        <v>164.3</v>
      </c>
      <c r="F1545" s="4">
        <f t="shared" si="327"/>
        <v>1999.0416666665503</v>
      </c>
      <c r="G1545" s="21">
        <v>4.72</v>
      </c>
      <c r="H1545" s="4">
        <f t="shared" si="323"/>
        <v>2399.4093276323802</v>
      </c>
      <c r="I1545" s="4">
        <f t="shared" si="324"/>
        <v>31.287092000087473</v>
      </c>
      <c r="J1545" s="30">
        <f t="shared" si="328"/>
        <v>1007960.1216041773</v>
      </c>
      <c r="K1545" s="4">
        <f t="shared" si="325"/>
        <v>72.885794678115474</v>
      </c>
      <c r="L1545" s="30">
        <f t="shared" si="326"/>
        <v>30618.358285479786</v>
      </c>
      <c r="M1545" s="14">
        <f t="shared" si="331"/>
        <v>40.576957677208142</v>
      </c>
      <c r="N1545" s="6"/>
      <c r="O1545" s="7">
        <f t="shared" si="332"/>
        <v>44.811053449635246</v>
      </c>
      <c r="P1545" s="7"/>
      <c r="Q1545" s="43">
        <f t="shared" si="333"/>
        <v>8.4223959044217207E-3</v>
      </c>
      <c r="R1545" s="21">
        <f t="shared" si="329"/>
        <v>0.98207602249948156</v>
      </c>
      <c r="S1545" s="21">
        <f t="shared" si="330"/>
        <v>31.527578543663534</v>
      </c>
      <c r="T1545" s="36">
        <f t="shared" si="334"/>
        <v>-4.413151062957732E-2</v>
      </c>
      <c r="U1545" s="36">
        <f t="shared" si="335"/>
        <v>3.9864790661499283E-2</v>
      </c>
      <c r="V1545" s="36">
        <f t="shared" si="336"/>
        <v>-8.3996301291076603E-2</v>
      </c>
      <c r="Y1545" s="34"/>
      <c r="Z1545" s="34"/>
    </row>
    <row r="1546" spans="1:26" x14ac:dyDescent="0.2">
      <c r="A1546" s="1">
        <v>1999.02</v>
      </c>
      <c r="B1546" s="58">
        <v>1246.58</v>
      </c>
      <c r="C1546" s="4">
        <v>16.366666670000001</v>
      </c>
      <c r="D1546" s="11">
        <v>38.15666667</v>
      </c>
      <c r="E1546" s="11">
        <v>164.5</v>
      </c>
      <c r="F1546" s="4">
        <f t="shared" si="327"/>
        <v>1999.1249999998836</v>
      </c>
      <c r="G1546" s="21">
        <v>5</v>
      </c>
      <c r="H1546" s="4">
        <f t="shared" ref="H1546:H1609" si="337">B1546*$E$1858/E1546</f>
        <v>2392.2893229179335</v>
      </c>
      <c r="I1546" s="4">
        <f t="shared" ref="I1546:I1609" si="338">C1546*$E$1858/E1546</f>
        <v>31.408976500824512</v>
      </c>
      <c r="J1546" s="30">
        <f t="shared" si="328"/>
        <v>1006068.6430982965</v>
      </c>
      <c r="K1546" s="4">
        <f t="shared" ref="K1546:K1609" si="339">D1546*$E$1858/E1546</f>
        <v>73.22577473790659</v>
      </c>
      <c r="L1546" s="30">
        <f t="shared" ref="L1546:L1609" si="340">K1546*(J1546/H1546)</f>
        <v>30794.835359014985</v>
      </c>
      <c r="M1546" s="14">
        <f t="shared" si="331"/>
        <v>40.40015922925997</v>
      </c>
      <c r="N1546" s="6"/>
      <c r="O1546" s="7">
        <f t="shared" si="332"/>
        <v>44.55773453537833</v>
      </c>
      <c r="P1546" s="7"/>
      <c r="Q1546" s="43">
        <f t="shared" si="333"/>
        <v>5.4309156548102942E-3</v>
      </c>
      <c r="R1546" s="21">
        <f t="shared" si="329"/>
        <v>0.98639993308584573</v>
      </c>
      <c r="S1546" s="21">
        <f t="shared" si="330"/>
        <v>30.924834583912087</v>
      </c>
      <c r="T1546" s="36">
        <f t="shared" si="334"/>
        <v>-5.1036317712709001E-2</v>
      </c>
      <c r="U1546" s="36">
        <f t="shared" si="335"/>
        <v>3.8396062874973103E-2</v>
      </c>
      <c r="V1546" s="36">
        <f t="shared" si="336"/>
        <v>-8.9432380587682103E-2</v>
      </c>
      <c r="Y1546" s="34"/>
      <c r="Z1546" s="34"/>
    </row>
    <row r="1547" spans="1:26" x14ac:dyDescent="0.2">
      <c r="A1547" s="1">
        <v>1999.03</v>
      </c>
      <c r="B1547" s="58">
        <v>1281.6600000000001</v>
      </c>
      <c r="C1547" s="4">
        <v>16.45</v>
      </c>
      <c r="D1547" s="11">
        <v>38.380000000000003</v>
      </c>
      <c r="E1547" s="11">
        <v>165</v>
      </c>
      <c r="F1547" s="4">
        <f t="shared" ref="F1547:F1610" si="341">F1546+1/12</f>
        <v>1999.2083333332168</v>
      </c>
      <c r="G1547" s="21">
        <v>5.23</v>
      </c>
      <c r="H1547" s="4">
        <f t="shared" si="337"/>
        <v>2452.1573560000011</v>
      </c>
      <c r="I1547" s="4">
        <f t="shared" si="338"/>
        <v>31.473236666666676</v>
      </c>
      <c r="J1547" s="30">
        <f t="shared" ref="J1547:J1610" si="342">J1546*((H1547+(I1547/12))/H1546)</f>
        <v>1032348.9247436415</v>
      </c>
      <c r="K1547" s="4">
        <f t="shared" si="339"/>
        <v>73.431174666666678</v>
      </c>
      <c r="L1547" s="30">
        <f t="shared" si="340"/>
        <v>30914.245378385025</v>
      </c>
      <c r="M1547" s="14">
        <f t="shared" si="331"/>
        <v>41.35610363271303</v>
      </c>
      <c r="N1547" s="6"/>
      <c r="O1547" s="7">
        <f t="shared" si="332"/>
        <v>45.55155503201501</v>
      </c>
      <c r="P1547" s="7"/>
      <c r="Q1547" s="43">
        <f t="shared" si="333"/>
        <v>2.2799872986621304E-3</v>
      </c>
      <c r="R1547" s="21">
        <f t="shared" ref="R1547:R1610" si="343">((G1547/G1548+G1547/1200+((1+G1548/1200)^(-119))*(1-G1547/G1548)))</f>
        <v>1.0082294761276307</v>
      </c>
      <c r="S1547" s="21">
        <f t="shared" ref="S1547:S1610" si="344">S1546*R1546*E1546/E1547</f>
        <v>30.41181762861245</v>
      </c>
      <c r="T1547" s="36">
        <f t="shared" si="334"/>
        <v>-5.9238835834665826E-2</v>
      </c>
      <c r="U1547" s="36">
        <f t="shared" si="335"/>
        <v>4.0577916699655603E-2</v>
      </c>
      <c r="V1547" s="36">
        <f t="shared" si="336"/>
        <v>-9.9816752534321429E-2</v>
      </c>
      <c r="Y1547" s="34"/>
      <c r="Z1547" s="34"/>
    </row>
    <row r="1548" spans="1:26" x14ac:dyDescent="0.2">
      <c r="A1548" s="1">
        <v>1999.04</v>
      </c>
      <c r="B1548" s="58">
        <v>1334.76</v>
      </c>
      <c r="C1548" s="4">
        <f>C1547*2/3+C1550/3</f>
        <v>16.45</v>
      </c>
      <c r="D1548" s="11">
        <v>39.26</v>
      </c>
      <c r="E1548" s="11">
        <v>166.2</v>
      </c>
      <c r="F1548" s="4">
        <f t="shared" si="341"/>
        <v>1999.2916666665501</v>
      </c>
      <c r="G1548" s="21">
        <v>5.18</v>
      </c>
      <c r="H1548" s="4">
        <f t="shared" si="337"/>
        <v>2535.3131747292427</v>
      </c>
      <c r="I1548" s="4">
        <f t="shared" si="338"/>
        <v>31.245993080625762</v>
      </c>
      <c r="J1548" s="30">
        <f t="shared" si="342"/>
        <v>1068453.4119949567</v>
      </c>
      <c r="K1548" s="4">
        <f t="shared" si="339"/>
        <v>74.572503850782212</v>
      </c>
      <c r="L1548" s="30">
        <f t="shared" si="340"/>
        <v>31426.983843478978</v>
      </c>
      <c r="M1548" s="14">
        <f t="shared" si="331"/>
        <v>42.704509516892188</v>
      </c>
      <c r="N1548" s="6"/>
      <c r="O1548" s="7">
        <f t="shared" si="332"/>
        <v>46.972581259880648</v>
      </c>
      <c r="P1548" s="7"/>
      <c r="Q1548" s="43">
        <f t="shared" si="333"/>
        <v>2.0913431991284558E-3</v>
      </c>
      <c r="R1548" s="21">
        <f t="shared" si="343"/>
        <v>0.97689662580156367</v>
      </c>
      <c r="S1548" s="21">
        <f t="shared" si="344"/>
        <v>30.440704017476065</v>
      </c>
      <c r="T1548" s="36">
        <f t="shared" si="334"/>
        <v>-5.1751402296686178E-2</v>
      </c>
      <c r="U1548" s="36">
        <f t="shared" si="335"/>
        <v>3.9478127632609272E-2</v>
      </c>
      <c r="V1548" s="36">
        <f t="shared" si="336"/>
        <v>-9.122952992929545E-2</v>
      </c>
      <c r="Y1548" s="34"/>
      <c r="Z1548" s="34"/>
    </row>
    <row r="1549" spans="1:26" x14ac:dyDescent="0.2">
      <c r="A1549" s="1">
        <v>1999.05</v>
      </c>
      <c r="B1549" s="58">
        <v>1332.07</v>
      </c>
      <c r="C1549" s="4">
        <f>C1547/3+C1550*2/3</f>
        <v>16.45</v>
      </c>
      <c r="D1549" s="11">
        <v>40.14</v>
      </c>
      <c r="E1549" s="11">
        <v>166.2</v>
      </c>
      <c r="F1549" s="4">
        <f t="shared" si="341"/>
        <v>1999.3749999998834</v>
      </c>
      <c r="G1549" s="21">
        <v>5.54</v>
      </c>
      <c r="H1549" s="4">
        <f t="shared" si="337"/>
        <v>2530.2036475932618</v>
      </c>
      <c r="I1549" s="4">
        <f t="shared" si="338"/>
        <v>31.245993080625762</v>
      </c>
      <c r="J1549" s="30">
        <f t="shared" si="342"/>
        <v>1067397.4407896539</v>
      </c>
      <c r="K1549" s="4">
        <f t="shared" si="339"/>
        <v>76.244022021660683</v>
      </c>
      <c r="L1549" s="30">
        <f t="shared" si="340"/>
        <v>32164.475795789043</v>
      </c>
      <c r="M1549" s="14">
        <f t="shared" si="331"/>
        <v>42.556676709518072</v>
      </c>
      <c r="N1549" s="6"/>
      <c r="O1549" s="7">
        <f t="shared" si="332"/>
        <v>46.746674800852084</v>
      </c>
      <c r="P1549" s="7"/>
      <c r="Q1549" s="43">
        <f t="shared" si="333"/>
        <v>-2.0114592557857261E-3</v>
      </c>
      <c r="R1549" s="21">
        <f t="shared" si="343"/>
        <v>0.97763854915039472</v>
      </c>
      <c r="S1549" s="21">
        <f t="shared" si="344"/>
        <v>29.737421041696468</v>
      </c>
      <c r="T1549" s="36">
        <f t="shared" si="334"/>
        <v>-4.5803686968187041E-2</v>
      </c>
      <c r="U1549" s="36">
        <f t="shared" si="335"/>
        <v>3.8657947073440502E-2</v>
      </c>
      <c r="V1549" s="36">
        <f t="shared" si="336"/>
        <v>-8.4461634041627542E-2</v>
      </c>
      <c r="Y1549" s="34"/>
      <c r="Z1549" s="34"/>
    </row>
    <row r="1550" spans="1:26" x14ac:dyDescent="0.2">
      <c r="A1550" s="1">
        <v>1999.06</v>
      </c>
      <c r="B1550" s="58">
        <v>1322.55</v>
      </c>
      <c r="C1550" s="4">
        <v>16.45</v>
      </c>
      <c r="D1550" s="11">
        <v>41.02</v>
      </c>
      <c r="E1550" s="11">
        <v>166.2</v>
      </c>
      <c r="F1550" s="4">
        <f t="shared" si="341"/>
        <v>1999.4583333332166</v>
      </c>
      <c r="G1550" s="21">
        <v>5.9</v>
      </c>
      <c r="H1550" s="4">
        <f t="shared" si="337"/>
        <v>2512.120860108304</v>
      </c>
      <c r="I1550" s="4">
        <f t="shared" si="338"/>
        <v>31.245993080625762</v>
      </c>
      <c r="J1550" s="30">
        <f t="shared" si="342"/>
        <v>1060867.4538936436</v>
      </c>
      <c r="K1550" s="4">
        <f t="shared" si="339"/>
        <v>77.91554019253914</v>
      </c>
      <c r="L1550" s="30">
        <f t="shared" si="340"/>
        <v>32903.695859300038</v>
      </c>
      <c r="M1550" s="14">
        <f t="shared" si="331"/>
        <v>42.18067591174696</v>
      </c>
      <c r="N1550" s="6"/>
      <c r="O1550" s="7">
        <f t="shared" si="332"/>
        <v>46.271432553211696</v>
      </c>
      <c r="P1550" s="7"/>
      <c r="Q1550" s="43">
        <f t="shared" si="333"/>
        <v>-5.6512336740967943E-3</v>
      </c>
      <c r="R1550" s="21">
        <f t="shared" si="343"/>
        <v>1.0132009123986316</v>
      </c>
      <c r="S1550" s="21">
        <f t="shared" si="344"/>
        <v>29.072449162678552</v>
      </c>
      <c r="T1550" s="36">
        <f t="shared" si="334"/>
        <v>-4.3336952718496247E-2</v>
      </c>
      <c r="U1550" s="36">
        <f t="shared" si="335"/>
        <v>3.6648666554767173E-2</v>
      </c>
      <c r="V1550" s="36">
        <f t="shared" si="336"/>
        <v>-7.998561927326342E-2</v>
      </c>
      <c r="Y1550" s="34"/>
      <c r="Z1550" s="34"/>
    </row>
    <row r="1551" spans="1:26" x14ac:dyDescent="0.2">
      <c r="A1551" s="1">
        <v>1999.07</v>
      </c>
      <c r="B1551" s="58">
        <v>1380.99</v>
      </c>
      <c r="C1551" s="4">
        <f>C1550*2/3+C1553/3</f>
        <v>16.513333333333335</v>
      </c>
      <c r="D1551" s="11">
        <v>42</v>
      </c>
      <c r="E1551" s="11">
        <v>166.7</v>
      </c>
      <c r="F1551" s="4">
        <f t="shared" si="341"/>
        <v>1999.5416666665499</v>
      </c>
      <c r="G1551" s="21">
        <v>5.79</v>
      </c>
      <c r="H1551" s="4">
        <f t="shared" si="337"/>
        <v>2615.2570612477512</v>
      </c>
      <c r="I1551" s="4">
        <f t="shared" si="338"/>
        <v>31.27221167766448</v>
      </c>
      <c r="J1551" s="30">
        <f t="shared" si="342"/>
        <v>1105522.342990251</v>
      </c>
      <c r="K1551" s="4">
        <f t="shared" si="339"/>
        <v>79.53772045590884</v>
      </c>
      <c r="L1551" s="30">
        <f t="shared" si="340"/>
        <v>33622.211895517379</v>
      </c>
      <c r="M1551" s="14">
        <f t="shared" si="331"/>
        <v>43.828035992805432</v>
      </c>
      <c r="N1551" s="6"/>
      <c r="O1551" s="7">
        <f t="shared" si="332"/>
        <v>48.011997893801663</v>
      </c>
      <c r="P1551" s="7"/>
      <c r="Q1551" s="43">
        <f t="shared" si="333"/>
        <v>-5.3816357714892918E-3</v>
      </c>
      <c r="R1551" s="21">
        <f t="shared" si="343"/>
        <v>0.99360431801886107</v>
      </c>
      <c r="S1551" s="21">
        <f t="shared" si="344"/>
        <v>29.367880991442046</v>
      </c>
      <c r="T1551" s="36">
        <f t="shared" si="334"/>
        <v>-4.5916336862991125E-2</v>
      </c>
      <c r="U1551" s="36">
        <f t="shared" si="335"/>
        <v>3.7456967290067089E-2</v>
      </c>
      <c r="V1551" s="36">
        <f t="shared" si="336"/>
        <v>-8.3373304153058214E-2</v>
      </c>
      <c r="Y1551" s="34"/>
      <c r="Z1551" s="34"/>
    </row>
    <row r="1552" spans="1:26" x14ac:dyDescent="0.2">
      <c r="A1552" s="1">
        <v>1999.08</v>
      </c>
      <c r="B1552" s="58">
        <v>1327.49</v>
      </c>
      <c r="C1552" s="4">
        <f>C1550/3+C1553*2/3</f>
        <v>16.576666666666668</v>
      </c>
      <c r="D1552" s="11">
        <v>42.98</v>
      </c>
      <c r="E1552" s="11">
        <v>167.1</v>
      </c>
      <c r="F1552" s="4">
        <f t="shared" si="341"/>
        <v>1999.6249999998831</v>
      </c>
      <c r="G1552" s="21">
        <v>5.94</v>
      </c>
      <c r="H1552" s="4">
        <f t="shared" si="337"/>
        <v>2507.9233429682831</v>
      </c>
      <c r="I1552" s="4">
        <f t="shared" si="338"/>
        <v>31.317003730301231</v>
      </c>
      <c r="J1552" s="30">
        <f t="shared" si="342"/>
        <v>1061253.392090007</v>
      </c>
      <c r="K1552" s="4">
        <f t="shared" si="339"/>
        <v>81.198762537402771</v>
      </c>
      <c r="L1552" s="30">
        <f t="shared" si="340"/>
        <v>34360.086171668707</v>
      </c>
      <c r="M1552" s="14">
        <f t="shared" si="331"/>
        <v>41.93071215994047</v>
      </c>
      <c r="N1552" s="6"/>
      <c r="O1552" s="7">
        <f t="shared" si="332"/>
        <v>45.873455189594416</v>
      </c>
      <c r="P1552" s="7"/>
      <c r="Q1552" s="43">
        <f t="shared" si="333"/>
        <v>-5.7678415593804717E-3</v>
      </c>
      <c r="R1552" s="21">
        <f t="shared" si="343"/>
        <v>1.0064474367630161</v>
      </c>
      <c r="S1552" s="21">
        <f t="shared" si="344"/>
        <v>29.110202847430358</v>
      </c>
      <c r="T1552" s="36">
        <f t="shared" si="334"/>
        <v>-3.4720920127680799E-2</v>
      </c>
      <c r="U1552" s="36">
        <f t="shared" si="335"/>
        <v>3.8187504413065954E-2</v>
      </c>
      <c r="V1552" s="36">
        <f t="shared" si="336"/>
        <v>-7.2908424540746752E-2</v>
      </c>
      <c r="Y1552" s="34"/>
      <c r="Z1552" s="34"/>
    </row>
    <row r="1553" spans="1:26" x14ac:dyDescent="0.2">
      <c r="A1553" s="1">
        <v>1999.09</v>
      </c>
      <c r="B1553" s="58">
        <v>1318.17</v>
      </c>
      <c r="C1553" s="4">
        <v>16.64</v>
      </c>
      <c r="D1553" s="11">
        <v>43.96</v>
      </c>
      <c r="E1553" s="11">
        <v>167.9</v>
      </c>
      <c r="F1553" s="4">
        <f t="shared" si="341"/>
        <v>1999.7083333332164</v>
      </c>
      <c r="G1553" s="21">
        <v>5.92</v>
      </c>
      <c r="H1553" s="4">
        <f t="shared" si="337"/>
        <v>2478.4500841572371</v>
      </c>
      <c r="I1553" s="4">
        <f t="shared" si="338"/>
        <v>31.286866944609894</v>
      </c>
      <c r="J1553" s="30">
        <f t="shared" si="342"/>
        <v>1049884.7612147024</v>
      </c>
      <c r="K1553" s="4">
        <f t="shared" si="339"/>
        <v>82.65448743299585</v>
      </c>
      <c r="L1553" s="30">
        <f t="shared" si="340"/>
        <v>35012.884607446926</v>
      </c>
      <c r="M1553" s="14">
        <f t="shared" si="331"/>
        <v>41.323451334715038</v>
      </c>
      <c r="N1553" s="6"/>
      <c r="O1553" s="7">
        <f t="shared" si="332"/>
        <v>45.151839247065311</v>
      </c>
      <c r="P1553" s="7"/>
      <c r="Q1553" s="43">
        <f t="shared" si="333"/>
        <v>-5.0555837075532857E-3</v>
      </c>
      <c r="R1553" s="21">
        <f t="shared" si="343"/>
        <v>0.990828492437972</v>
      </c>
      <c r="S1553" s="21">
        <f t="shared" si="344"/>
        <v>29.158292188753521</v>
      </c>
      <c r="T1553" s="36">
        <f t="shared" si="334"/>
        <v>-3.0274958780496908E-2</v>
      </c>
      <c r="U1553" s="36">
        <f t="shared" si="335"/>
        <v>3.990330227619121E-2</v>
      </c>
      <c r="V1553" s="36">
        <f t="shared" si="336"/>
        <v>-7.0178261056688118E-2</v>
      </c>
      <c r="Y1553" s="34"/>
      <c r="Z1553" s="34"/>
    </row>
    <row r="1554" spans="1:26" x14ac:dyDescent="0.2">
      <c r="A1554" s="1">
        <v>1999.1</v>
      </c>
      <c r="B1554" s="58">
        <v>1300.01</v>
      </c>
      <c r="C1554" s="4">
        <f>C1553*2/3+C1556/3</f>
        <v>16.656666666666666</v>
      </c>
      <c r="D1554" s="11">
        <f>(2*D1553+D1556)/3</f>
        <v>45.363333333333337</v>
      </c>
      <c r="E1554" s="11">
        <v>168.2</v>
      </c>
      <c r="F1554" s="4">
        <f t="shared" si="341"/>
        <v>1999.7916666665496</v>
      </c>
      <c r="G1554" s="21">
        <v>6.11</v>
      </c>
      <c r="H1554" s="4">
        <f t="shared" si="337"/>
        <v>2439.9456414387641</v>
      </c>
      <c r="I1554" s="4">
        <f t="shared" si="338"/>
        <v>31.262345085216019</v>
      </c>
      <c r="J1554" s="30">
        <f t="shared" si="342"/>
        <v>1034677.6473354632</v>
      </c>
      <c r="K1554" s="4">
        <f t="shared" si="339"/>
        <v>85.140935414189485</v>
      </c>
      <c r="L1554" s="30">
        <f t="shared" si="340"/>
        <v>36104.666124589603</v>
      </c>
      <c r="M1554" s="14">
        <f t="shared" si="331"/>
        <v>40.552854399539896</v>
      </c>
      <c r="N1554" s="6"/>
      <c r="O1554" s="7">
        <f t="shared" si="332"/>
        <v>44.256041105624902</v>
      </c>
      <c r="P1554" s="7"/>
      <c r="Q1554" s="43">
        <f t="shared" si="333"/>
        <v>-6.8050214315522189E-3</v>
      </c>
      <c r="R1554" s="21">
        <f t="shared" si="343"/>
        <v>1.0110518898476173</v>
      </c>
      <c r="S1554" s="21">
        <f t="shared" si="344"/>
        <v>28.839337202700428</v>
      </c>
      <c r="T1554" s="36">
        <f t="shared" si="334"/>
        <v>-2.66476233547841E-2</v>
      </c>
      <c r="U1554" s="36">
        <f t="shared" si="335"/>
        <v>4.1329379205632177E-2</v>
      </c>
      <c r="V1554" s="36">
        <f t="shared" si="336"/>
        <v>-6.7977002560416278E-2</v>
      </c>
      <c r="Y1554" s="34"/>
      <c r="Z1554" s="34"/>
    </row>
    <row r="1555" spans="1:26" x14ac:dyDescent="0.2">
      <c r="A1555" s="1">
        <v>1999.11</v>
      </c>
      <c r="B1555" s="58">
        <v>1391</v>
      </c>
      <c r="C1555" s="4">
        <f>C1553/3+C1556*2/3</f>
        <v>16.673333333333332</v>
      </c>
      <c r="D1555" s="11">
        <f>(D1553+2*D1556)/3</f>
        <v>46.766666666666673</v>
      </c>
      <c r="E1555" s="11">
        <v>168.3</v>
      </c>
      <c r="F1555" s="4">
        <f t="shared" si="341"/>
        <v>1999.8749999998829</v>
      </c>
      <c r="G1555" s="21">
        <v>6.03</v>
      </c>
      <c r="H1555" s="4">
        <f t="shared" si="337"/>
        <v>2609.1705228758174</v>
      </c>
      <c r="I1555" s="4">
        <f t="shared" si="338"/>
        <v>31.27503224400872</v>
      </c>
      <c r="J1555" s="30">
        <f t="shared" si="342"/>
        <v>1107543.9565576732</v>
      </c>
      <c r="K1555" s="4">
        <f t="shared" si="339"/>
        <v>87.722651416122034</v>
      </c>
      <c r="L1555" s="30">
        <f t="shared" si="340"/>
        <v>37236.62044213793</v>
      </c>
      <c r="M1555" s="14">
        <f t="shared" si="331"/>
        <v>43.208290714613938</v>
      </c>
      <c r="N1555" s="6"/>
      <c r="O1555" s="7">
        <f t="shared" si="332"/>
        <v>47.094097588396934</v>
      </c>
      <c r="P1555" s="7"/>
      <c r="Q1555" s="43">
        <f t="shared" si="333"/>
        <v>-7.7049171202844789E-3</v>
      </c>
      <c r="R1555" s="21">
        <f t="shared" si="343"/>
        <v>0.98660661022704421</v>
      </c>
      <c r="S1555" s="21">
        <f t="shared" si="344"/>
        <v>29.140741326446619</v>
      </c>
      <c r="T1555" s="36">
        <f t="shared" si="334"/>
        <v>-3.1315639368536541E-2</v>
      </c>
      <c r="U1555" s="36">
        <f t="shared" si="335"/>
        <v>4.0379893697501723E-2</v>
      </c>
      <c r="V1555" s="36">
        <f t="shared" si="336"/>
        <v>-7.1695533066038264E-2</v>
      </c>
      <c r="Y1555" s="34"/>
      <c r="Z1555" s="34"/>
    </row>
    <row r="1556" spans="1:26" x14ac:dyDescent="0.2">
      <c r="A1556" s="1">
        <v>1999.12</v>
      </c>
      <c r="B1556" s="58">
        <v>1428.68</v>
      </c>
      <c r="C1556" s="4">
        <v>16.690000000000001</v>
      </c>
      <c r="D1556" s="11">
        <v>48.17</v>
      </c>
      <c r="E1556" s="11">
        <v>168.3</v>
      </c>
      <c r="F1556" s="4">
        <f t="shared" si="341"/>
        <v>1999.9583333332162</v>
      </c>
      <c r="G1556" s="21">
        <v>6.28</v>
      </c>
      <c r="H1556" s="4">
        <f t="shared" si="337"/>
        <v>2679.8488444444451</v>
      </c>
      <c r="I1556" s="4">
        <f t="shared" si="338"/>
        <v>31.306294771241838</v>
      </c>
      <c r="J1556" s="30">
        <f t="shared" si="342"/>
        <v>1138652.9898689643</v>
      </c>
      <c r="K1556" s="4">
        <f t="shared" si="339"/>
        <v>90.354956209150345</v>
      </c>
      <c r="L1556" s="30">
        <f t="shared" si="340"/>
        <v>38391.322424887316</v>
      </c>
      <c r="M1556" s="14">
        <f t="shared" si="331"/>
        <v>44.19793976104058</v>
      </c>
      <c r="N1556" s="6"/>
      <c r="O1556" s="7">
        <f t="shared" si="332"/>
        <v>48.110968682995207</v>
      </c>
      <c r="P1556" s="7"/>
      <c r="Q1556" s="43">
        <f t="shared" si="333"/>
        <v>-1.0886526695300783E-2</v>
      </c>
      <c r="R1556" s="21">
        <f t="shared" si="343"/>
        <v>0.97770689842364</v>
      </c>
      <c r="S1556" s="21">
        <f t="shared" si="344"/>
        <v>28.750448019588639</v>
      </c>
      <c r="T1556" s="36">
        <f t="shared" si="334"/>
        <v>-3.1699264549284623E-2</v>
      </c>
      <c r="U1556" s="36">
        <f t="shared" si="335"/>
        <v>4.0604818376882568E-2</v>
      </c>
      <c r="V1556" s="36">
        <f t="shared" si="336"/>
        <v>-7.230408292616719E-2</v>
      </c>
      <c r="Y1556" s="34"/>
      <c r="Z1556" s="34"/>
    </row>
    <row r="1557" spans="1:26" x14ac:dyDescent="0.2">
      <c r="A1557" s="1">
        <v>2000.01</v>
      </c>
      <c r="B1557" s="58">
        <v>1425.59</v>
      </c>
      <c r="C1557" s="4">
        <f>C1556*2/3+C1559/3</f>
        <v>16.713333333333335</v>
      </c>
      <c r="D1557" s="11">
        <f>(2*D1556+D1559)/3</f>
        <v>49.096666666666671</v>
      </c>
      <c r="E1557" s="11">
        <v>168.8</v>
      </c>
      <c r="F1557" s="4">
        <f t="shared" si="341"/>
        <v>2000.0416666665494</v>
      </c>
      <c r="G1557" s="21">
        <v>6.66</v>
      </c>
      <c r="H1557" s="4">
        <f t="shared" si="337"/>
        <v>2666.1319994668252</v>
      </c>
      <c r="I1557" s="4">
        <f t="shared" si="338"/>
        <v>31.257200750394954</v>
      </c>
      <c r="J1557" s="30">
        <f t="shared" si="342"/>
        <v>1133931.5291240972</v>
      </c>
      <c r="K1557" s="4">
        <f t="shared" si="339"/>
        <v>91.820364948657215</v>
      </c>
      <c r="L1557" s="30">
        <f t="shared" si="340"/>
        <v>39052.082511963068</v>
      </c>
      <c r="M1557" s="14">
        <f t="shared" si="331"/>
        <v>43.772578146938017</v>
      </c>
      <c r="N1557" s="6"/>
      <c r="O1557" s="7">
        <f t="shared" si="332"/>
        <v>47.587687272921563</v>
      </c>
      <c r="P1557" s="7"/>
      <c r="Q1557" s="43">
        <f t="shared" si="333"/>
        <v>-1.5216742165251394E-2</v>
      </c>
      <c r="R1557" s="21">
        <f t="shared" si="343"/>
        <v>1.0157545650431981</v>
      </c>
      <c r="S1557" s="21">
        <f t="shared" si="344"/>
        <v>28.026248590901467</v>
      </c>
      <c r="T1557" s="36">
        <f t="shared" si="334"/>
        <v>-3.032239388770841E-2</v>
      </c>
      <c r="U1557" s="36">
        <f t="shared" si="335"/>
        <v>4.200688755726012E-2</v>
      </c>
      <c r="V1557" s="36">
        <f t="shared" si="336"/>
        <v>-7.232928144496853E-2</v>
      </c>
      <c r="Y1557" s="34"/>
      <c r="Z1557" s="34"/>
    </row>
    <row r="1558" spans="1:26" x14ac:dyDescent="0.2">
      <c r="A1558" s="1">
        <v>2000.02</v>
      </c>
      <c r="B1558" s="58">
        <v>1388.87</v>
      </c>
      <c r="C1558" s="4">
        <f>C1556/3+C1559*2/3</f>
        <v>16.736666666666668</v>
      </c>
      <c r="D1558" s="11">
        <f>(D1556+2*D1559)/3</f>
        <v>50.023333333333333</v>
      </c>
      <c r="E1558" s="11">
        <v>169.8</v>
      </c>
      <c r="F1558" s="4">
        <f t="shared" si="341"/>
        <v>2000.1249999998827</v>
      </c>
      <c r="G1558" s="21">
        <v>6.52</v>
      </c>
      <c r="H1558" s="4">
        <f t="shared" si="337"/>
        <v>2582.1612569493527</v>
      </c>
      <c r="I1558" s="4">
        <f t="shared" si="338"/>
        <v>31.116499195131535</v>
      </c>
      <c r="J1558" s="30">
        <f t="shared" si="342"/>
        <v>1099320.8118539597</v>
      </c>
      <c r="K1558" s="4">
        <f t="shared" si="339"/>
        <v>93.002450392618783</v>
      </c>
      <c r="L1558" s="30">
        <f t="shared" si="340"/>
        <v>39594.55630234741</v>
      </c>
      <c r="M1558" s="14">
        <f t="shared" si="331"/>
        <v>42.185635887917336</v>
      </c>
      <c r="N1558" s="6"/>
      <c r="O1558" s="7">
        <f t="shared" si="332"/>
        <v>45.807695321871797</v>
      </c>
      <c r="P1558" s="7"/>
      <c r="Q1558" s="43">
        <f t="shared" si="333"/>
        <v>-1.2833071579527896E-2</v>
      </c>
      <c r="R1558" s="21">
        <f t="shared" si="343"/>
        <v>1.0246055812918504</v>
      </c>
      <c r="S1558" s="21">
        <f t="shared" si="344"/>
        <v>28.300135118343523</v>
      </c>
      <c r="T1558" s="36">
        <f t="shared" si="334"/>
        <v>-3.0194094269185956E-2</v>
      </c>
      <c r="U1558" s="36">
        <f t="shared" si="335"/>
        <v>4.1635084203392791E-2</v>
      </c>
      <c r="V1558" s="36">
        <f t="shared" si="336"/>
        <v>-7.1829178472578747E-2</v>
      </c>
      <c r="Y1558" s="34"/>
      <c r="Z1558" s="34"/>
    </row>
    <row r="1559" spans="1:26" x14ac:dyDescent="0.2">
      <c r="A1559" s="1">
        <v>2000.03</v>
      </c>
      <c r="B1559" s="58">
        <v>1442.21</v>
      </c>
      <c r="C1559" s="15">
        <v>16.760000000000002</v>
      </c>
      <c r="D1559" s="11">
        <v>50.95</v>
      </c>
      <c r="E1559" s="11">
        <v>171.2</v>
      </c>
      <c r="F1559" s="4">
        <f t="shared" si="341"/>
        <v>2000.2083333332159</v>
      </c>
      <c r="G1559" s="21">
        <v>6.26</v>
      </c>
      <c r="H1559" s="4">
        <f t="shared" si="337"/>
        <v>2659.40322832944</v>
      </c>
      <c r="I1559" s="4">
        <f t="shared" si="338"/>
        <v>30.905067990654221</v>
      </c>
      <c r="J1559" s="30">
        <f t="shared" si="342"/>
        <v>1133302.0056388564</v>
      </c>
      <c r="K1559" s="4">
        <f t="shared" si="339"/>
        <v>93.950669100467323</v>
      </c>
      <c r="L1559" s="30">
        <f t="shared" si="340"/>
        <v>40036.982954839958</v>
      </c>
      <c r="M1559" s="14">
        <f t="shared" si="331"/>
        <v>43.220748439965888</v>
      </c>
      <c r="N1559" s="6"/>
      <c r="O1559" s="7">
        <f t="shared" si="332"/>
        <v>46.87600933588817</v>
      </c>
      <c r="P1559" s="7"/>
      <c r="Q1559" s="43">
        <f t="shared" si="333"/>
        <v>-1.0517110844577918E-2</v>
      </c>
      <c r="R1559" s="21">
        <f t="shared" si="343"/>
        <v>1.025368573243759</v>
      </c>
      <c r="S1559" s="21">
        <f t="shared" si="344"/>
        <v>28.759355675396574</v>
      </c>
      <c r="T1559" s="36">
        <f t="shared" si="334"/>
        <v>-2.794364629956525E-2</v>
      </c>
      <c r="U1559" s="36">
        <f t="shared" si="335"/>
        <v>3.9509100222647753E-2</v>
      </c>
      <c r="V1559" s="36">
        <f t="shared" si="336"/>
        <v>-6.7452746522213003E-2</v>
      </c>
      <c r="Y1559" s="34"/>
      <c r="Z1559" s="34"/>
    </row>
    <row r="1560" spans="1:26" x14ac:dyDescent="0.2">
      <c r="A1560" s="1">
        <v>2000.04</v>
      </c>
      <c r="B1560" s="58">
        <v>1461.36</v>
      </c>
      <c r="C1560" s="4">
        <f>C1559*2/3+C1562/3</f>
        <v>16.740000000000002</v>
      </c>
      <c r="D1560" s="11">
        <f>(2*D1559+D1562)/3</f>
        <v>51.273333333333333</v>
      </c>
      <c r="E1560" s="11">
        <v>171.3</v>
      </c>
      <c r="F1560" s="4">
        <f t="shared" si="341"/>
        <v>2000.2916666665492</v>
      </c>
      <c r="G1560" s="21">
        <v>5.99</v>
      </c>
      <c r="H1560" s="4">
        <f t="shared" si="337"/>
        <v>2693.1423061295973</v>
      </c>
      <c r="I1560" s="4">
        <f t="shared" si="338"/>
        <v>30.850168476357275</v>
      </c>
      <c r="J1560" s="30">
        <f t="shared" si="342"/>
        <v>1148775.4436587158</v>
      </c>
      <c r="K1560" s="4">
        <f t="shared" si="339"/>
        <v>94.491694843354765</v>
      </c>
      <c r="L1560" s="30">
        <f t="shared" si="340"/>
        <v>40305.979531300458</v>
      </c>
      <c r="M1560" s="14">
        <f t="shared" si="331"/>
        <v>43.528574288507748</v>
      </c>
      <c r="N1560" s="6"/>
      <c r="O1560" s="7">
        <f t="shared" si="332"/>
        <v>47.155406855244706</v>
      </c>
      <c r="P1560" s="7"/>
      <c r="Q1560" s="43">
        <f t="shared" si="333"/>
        <v>-8.0804165599423113E-3</v>
      </c>
      <c r="R1560" s="21">
        <f t="shared" si="343"/>
        <v>0.97207430184040122</v>
      </c>
      <c r="S1560" s="21">
        <f t="shared" si="344"/>
        <v>29.471724703823998</v>
      </c>
      <c r="T1560" s="36">
        <f t="shared" si="334"/>
        <v>-2.553261894474157E-2</v>
      </c>
      <c r="U1560" s="36">
        <f t="shared" si="335"/>
        <v>3.6084676941174454E-2</v>
      </c>
      <c r="V1560" s="36">
        <f t="shared" si="336"/>
        <v>-6.1617295885916024E-2</v>
      </c>
      <c r="Y1560" s="34"/>
      <c r="Z1560" s="34"/>
    </row>
    <row r="1561" spans="1:26" x14ac:dyDescent="0.2">
      <c r="A1561" s="1">
        <v>2000.05</v>
      </c>
      <c r="B1561" s="58">
        <v>1418.48</v>
      </c>
      <c r="C1561" s="4">
        <f>C1559/3+C1562*2/3</f>
        <v>16.72</v>
      </c>
      <c r="D1561" s="11">
        <f>(D1559+2*D1562)/3</f>
        <v>51.596666666666671</v>
      </c>
      <c r="E1561" s="11">
        <v>171.5</v>
      </c>
      <c r="F1561" s="4">
        <f t="shared" si="341"/>
        <v>2000.3749999998824</v>
      </c>
      <c r="G1561" s="21">
        <v>6.44</v>
      </c>
      <c r="H1561" s="4">
        <f t="shared" si="337"/>
        <v>2611.0701616326537</v>
      </c>
      <c r="I1561" s="4">
        <f t="shared" si="338"/>
        <v>30.777376559766772</v>
      </c>
      <c r="J1561" s="30">
        <f t="shared" si="342"/>
        <v>1114861.1175828369</v>
      </c>
      <c r="K1561" s="4">
        <f t="shared" si="339"/>
        <v>94.976676987366403</v>
      </c>
      <c r="L1561" s="30">
        <f t="shared" si="340"/>
        <v>40552.64611665241</v>
      </c>
      <c r="M1561" s="14">
        <f t="shared" si="331"/>
        <v>41.966050503324325</v>
      </c>
      <c r="N1561" s="6"/>
      <c r="O1561" s="7">
        <f t="shared" si="332"/>
        <v>45.413038105009917</v>
      </c>
      <c r="P1561" s="7"/>
      <c r="Q1561" s="43">
        <f t="shared" si="333"/>
        <v>-1.1844161384851976E-2</v>
      </c>
      <c r="R1561" s="21">
        <f t="shared" si="343"/>
        <v>1.0306182214763959</v>
      </c>
      <c r="S1561" s="21">
        <f t="shared" si="344"/>
        <v>28.615296645571608</v>
      </c>
      <c r="T1561" s="36">
        <f t="shared" si="334"/>
        <v>-2.8590545078801877E-2</v>
      </c>
      <c r="U1561" s="36">
        <f t="shared" si="335"/>
        <v>4.3079974604339544E-2</v>
      </c>
      <c r="V1561" s="36">
        <f t="shared" si="336"/>
        <v>-7.167051968314142E-2</v>
      </c>
      <c r="Y1561" s="34"/>
      <c r="Z1561" s="34"/>
    </row>
    <row r="1562" spans="1:26" x14ac:dyDescent="0.2">
      <c r="A1562" s="1">
        <v>2000.06</v>
      </c>
      <c r="B1562" s="58">
        <v>1461.96</v>
      </c>
      <c r="C1562" s="4">
        <v>16.7</v>
      </c>
      <c r="D1562" s="11">
        <v>51.92</v>
      </c>
      <c r="E1562" s="11">
        <v>172.4</v>
      </c>
      <c r="F1562" s="4">
        <f t="shared" si="341"/>
        <v>2000.4583333332157</v>
      </c>
      <c r="G1562" s="21">
        <v>6.1</v>
      </c>
      <c r="H1562" s="4">
        <f t="shared" si="337"/>
        <v>2677.057369141532</v>
      </c>
      <c r="I1562" s="4">
        <f t="shared" si="338"/>
        <v>30.580082946635734</v>
      </c>
      <c r="J1562" s="30">
        <f t="shared" si="342"/>
        <v>1144124.0682635191</v>
      </c>
      <c r="K1562" s="4">
        <f t="shared" si="339"/>
        <v>95.07292853828308</v>
      </c>
      <c r="L1562" s="30">
        <f t="shared" si="340"/>
        <v>40632.385033955725</v>
      </c>
      <c r="M1562" s="14">
        <f t="shared" si="331"/>
        <v>42.781971567071466</v>
      </c>
      <c r="N1562" s="6"/>
      <c r="O1562" s="7">
        <f t="shared" si="332"/>
        <v>46.24558748583614</v>
      </c>
      <c r="P1562" s="7"/>
      <c r="Q1562" s="43">
        <f t="shared" si="333"/>
        <v>-8.916024776085104E-3</v>
      </c>
      <c r="R1562" s="21">
        <f t="shared" si="343"/>
        <v>1.008805131658411</v>
      </c>
      <c r="S1562" s="21">
        <f t="shared" si="344"/>
        <v>29.337488470435968</v>
      </c>
      <c r="T1562" s="36">
        <f t="shared" si="334"/>
        <v>-3.4498868432314533E-2</v>
      </c>
      <c r="U1562" s="36">
        <f t="shared" si="335"/>
        <v>4.280322546387505E-2</v>
      </c>
      <c r="V1562" s="36">
        <f t="shared" si="336"/>
        <v>-7.7302093896189583E-2</v>
      </c>
      <c r="Y1562" s="34"/>
      <c r="Z1562" s="34"/>
    </row>
    <row r="1563" spans="1:26" x14ac:dyDescent="0.2">
      <c r="A1563" s="1">
        <v>2000.07</v>
      </c>
      <c r="B1563" s="58">
        <v>1473</v>
      </c>
      <c r="C1563" s="4">
        <f>C1562*2/3+C1565/3</f>
        <v>16.583333333333332</v>
      </c>
      <c r="D1563" s="11">
        <f>(2*D1562+D1565)/3</f>
        <v>52.513333333333343</v>
      </c>
      <c r="E1563" s="11">
        <v>172.8</v>
      </c>
      <c r="F1563" s="4">
        <f t="shared" si="341"/>
        <v>2000.541666666549</v>
      </c>
      <c r="G1563" s="21">
        <v>6.05</v>
      </c>
      <c r="H1563" s="4">
        <f t="shared" si="337"/>
        <v>2691.0294965277781</v>
      </c>
      <c r="I1563" s="4">
        <f t="shared" si="338"/>
        <v>30.296156925154328</v>
      </c>
      <c r="J1563" s="30">
        <f t="shared" si="342"/>
        <v>1151174.4939676933</v>
      </c>
      <c r="K1563" s="4">
        <f t="shared" si="339"/>
        <v>95.936815316358064</v>
      </c>
      <c r="L1563" s="30">
        <f t="shared" si="340"/>
        <v>41040.061049936747</v>
      </c>
      <c r="M1563" s="14">
        <f t="shared" si="331"/>
        <v>42.758093618269598</v>
      </c>
      <c r="N1563" s="6"/>
      <c r="O1563" s="7">
        <f t="shared" si="332"/>
        <v>46.170728131840363</v>
      </c>
      <c r="P1563" s="7"/>
      <c r="Q1563" s="43">
        <f t="shared" si="333"/>
        <v>-8.5597583707810523E-3</v>
      </c>
      <c r="R1563" s="21">
        <f t="shared" si="343"/>
        <v>1.0215803230975278</v>
      </c>
      <c r="S1563" s="21">
        <f t="shared" si="344"/>
        <v>29.52730010200327</v>
      </c>
      <c r="T1563" s="36">
        <f t="shared" si="334"/>
        <v>-3.5265021397115404E-2</v>
      </c>
      <c r="U1563" s="36">
        <f t="shared" si="335"/>
        <v>4.4065954567946708E-2</v>
      </c>
      <c r="V1563" s="36">
        <f t="shared" si="336"/>
        <v>-7.9330975965062112E-2</v>
      </c>
      <c r="Y1563" s="34"/>
      <c r="Z1563" s="34"/>
    </row>
    <row r="1564" spans="1:26" x14ac:dyDescent="0.2">
      <c r="A1564" s="1">
        <v>2000.08</v>
      </c>
      <c r="B1564" s="58">
        <v>1485.46</v>
      </c>
      <c r="C1564" s="4">
        <f>C1562/3+C1565*2/3</f>
        <v>16.466666666666669</v>
      </c>
      <c r="D1564" s="11">
        <f>(D1562+2*D1565)/3</f>
        <v>53.106666666666662</v>
      </c>
      <c r="E1564" s="11">
        <v>172.8</v>
      </c>
      <c r="F1564" s="4">
        <f t="shared" si="341"/>
        <v>2000.6249999998822</v>
      </c>
      <c r="G1564" s="21">
        <v>5.83</v>
      </c>
      <c r="H1564" s="4">
        <f t="shared" si="337"/>
        <v>2713.7927195601856</v>
      </c>
      <c r="I1564" s="4">
        <f t="shared" si="338"/>
        <v>30.083018132716056</v>
      </c>
      <c r="J1564" s="30">
        <f t="shared" si="342"/>
        <v>1161984.6103404802</v>
      </c>
      <c r="K1564" s="4">
        <f t="shared" si="339"/>
        <v>97.020778317901247</v>
      </c>
      <c r="L1564" s="30">
        <f t="shared" si="340"/>
        <v>41542.101014600485</v>
      </c>
      <c r="M1564" s="14">
        <f t="shared" si="331"/>
        <v>42.869565494419504</v>
      </c>
      <c r="N1564" s="6"/>
      <c r="O1564" s="7">
        <f t="shared" si="332"/>
        <v>46.242113523646928</v>
      </c>
      <c r="P1564" s="7"/>
      <c r="Q1564" s="43">
        <f t="shared" si="333"/>
        <v>-7.3623325775988638E-3</v>
      </c>
      <c r="R1564" s="21">
        <f t="shared" si="343"/>
        <v>1.0071166550043771</v>
      </c>
      <c r="S1564" s="21">
        <f t="shared" si="344"/>
        <v>30.164508778402165</v>
      </c>
      <c r="T1564" s="36">
        <f t="shared" si="334"/>
        <v>-3.546947161687608E-2</v>
      </c>
      <c r="U1564" s="36">
        <f t="shared" si="335"/>
        <v>4.472352262242163E-2</v>
      </c>
      <c r="V1564" s="36">
        <f t="shared" si="336"/>
        <v>-8.019299423929771E-2</v>
      </c>
      <c r="Y1564" s="34"/>
      <c r="Z1564" s="34"/>
    </row>
    <row r="1565" spans="1:26" x14ac:dyDescent="0.2">
      <c r="A1565" s="1">
        <v>2000.09</v>
      </c>
      <c r="B1565" s="58">
        <v>1468.05</v>
      </c>
      <c r="C1565" s="4">
        <v>16.350000000000001</v>
      </c>
      <c r="D1565" s="11">
        <v>53.7</v>
      </c>
      <c r="E1565" s="11">
        <v>173.7</v>
      </c>
      <c r="F1565" s="4">
        <f t="shared" si="341"/>
        <v>2000.7083333332155</v>
      </c>
      <c r="G1565" s="21">
        <v>5.8</v>
      </c>
      <c r="H1565" s="4">
        <f t="shared" si="337"/>
        <v>2668.0900198618315</v>
      </c>
      <c r="I1565" s="4">
        <f t="shared" si="338"/>
        <v>29.715113126079462</v>
      </c>
      <c r="J1565" s="30">
        <f t="shared" si="342"/>
        <v>1143476.0271340758</v>
      </c>
      <c r="K1565" s="4">
        <f t="shared" si="339"/>
        <v>97.596426597582081</v>
      </c>
      <c r="L1565" s="30">
        <f t="shared" si="340"/>
        <v>41827.364638193438</v>
      </c>
      <c r="M1565" s="14">
        <f t="shared" si="331"/>
        <v>41.898007924884752</v>
      </c>
      <c r="N1565" s="6"/>
      <c r="O1565" s="7">
        <f t="shared" si="332"/>
        <v>45.147501501622976</v>
      </c>
      <c r="P1565" s="7"/>
      <c r="Q1565" s="43">
        <f t="shared" si="333"/>
        <v>-6.8429212984665831E-3</v>
      </c>
      <c r="R1565" s="21">
        <f t="shared" si="343"/>
        <v>1.0093622130195519</v>
      </c>
      <c r="S1565" s="21">
        <f t="shared" si="344"/>
        <v>30.221774107279153</v>
      </c>
      <c r="T1565" s="36">
        <f t="shared" si="334"/>
        <v>-3.0766711712898909E-2</v>
      </c>
      <c r="U1565" s="36">
        <f t="shared" si="335"/>
        <v>4.5152595927564709E-2</v>
      </c>
      <c r="V1565" s="36">
        <f t="shared" si="336"/>
        <v>-7.5919307640463618E-2</v>
      </c>
      <c r="Y1565" s="34"/>
      <c r="Z1565" s="34"/>
    </row>
    <row r="1566" spans="1:26" x14ac:dyDescent="0.2">
      <c r="A1566" s="1">
        <v>2000.1</v>
      </c>
      <c r="B1566" s="58">
        <v>1390.14</v>
      </c>
      <c r="C1566" s="4">
        <f>C1565*2/3+C1568/3</f>
        <v>16.323333333333334</v>
      </c>
      <c r="D1566" s="11">
        <f>(2*D1565+D1568)/3</f>
        <v>52.466666666666669</v>
      </c>
      <c r="E1566" s="11">
        <v>174</v>
      </c>
      <c r="F1566" s="4">
        <f t="shared" si="341"/>
        <v>2000.7916666665487</v>
      </c>
      <c r="G1566" s="21">
        <v>5.74</v>
      </c>
      <c r="H1566" s="4">
        <f t="shared" si="337"/>
        <v>2522.1373934482767</v>
      </c>
      <c r="I1566" s="4">
        <f t="shared" si="338"/>
        <v>29.615498716475106</v>
      </c>
      <c r="J1566" s="30">
        <f t="shared" si="342"/>
        <v>1081982.1205897133</v>
      </c>
      <c r="K1566" s="4">
        <f t="shared" si="339"/>
        <v>95.190514559386997</v>
      </c>
      <c r="L1566" s="30">
        <f t="shared" si="340"/>
        <v>40836.171364232105</v>
      </c>
      <c r="M1566" s="14">
        <f t="shared" si="331"/>
        <v>39.369699044201397</v>
      </c>
      <c r="N1566" s="6"/>
      <c r="O1566" s="7">
        <f t="shared" si="332"/>
        <v>42.382640229890008</v>
      </c>
      <c r="P1566" s="7"/>
      <c r="Q1566" s="43">
        <f t="shared" si="333"/>
        <v>-5.1502496321646878E-3</v>
      </c>
      <c r="R1566" s="21">
        <f t="shared" si="343"/>
        <v>1.0062943229539354</v>
      </c>
      <c r="S1566" s="21">
        <f t="shared" si="344"/>
        <v>30.452122454999756</v>
      </c>
      <c r="T1566" s="36">
        <f t="shared" si="334"/>
        <v>-2.1143194194269577E-2</v>
      </c>
      <c r="U1566" s="36">
        <f t="shared" si="335"/>
        <v>4.5459424163707851E-2</v>
      </c>
      <c r="V1566" s="36">
        <f t="shared" si="336"/>
        <v>-6.6602618357977428E-2</v>
      </c>
      <c r="Y1566" s="34"/>
      <c r="Z1566" s="34"/>
    </row>
    <row r="1567" spans="1:26" x14ac:dyDescent="0.2">
      <c r="A1567" s="1">
        <v>2000.11</v>
      </c>
      <c r="B1567" s="58">
        <v>1378.04</v>
      </c>
      <c r="C1567" s="4">
        <f>C1565/3+C1568*2/3</f>
        <v>16.296666666666667</v>
      </c>
      <c r="D1567" s="11">
        <f>(D1565+2*D1568)/3</f>
        <v>51.233333333333327</v>
      </c>
      <c r="E1567" s="11">
        <v>174.1</v>
      </c>
      <c r="F1567" s="4">
        <f t="shared" si="341"/>
        <v>2000.874999999882</v>
      </c>
      <c r="G1567" s="21">
        <v>5.72</v>
      </c>
      <c r="H1567" s="4">
        <f t="shared" si="337"/>
        <v>2498.7482456059743</v>
      </c>
      <c r="I1567" s="4">
        <f t="shared" si="338"/>
        <v>29.550134424660165</v>
      </c>
      <c r="J1567" s="30">
        <f t="shared" si="342"/>
        <v>1073004.7164452591</v>
      </c>
      <c r="K1567" s="4">
        <f t="shared" si="339"/>
        <v>92.899481715489202</v>
      </c>
      <c r="L1567" s="30">
        <f t="shared" si="340"/>
        <v>39892.607112913101</v>
      </c>
      <c r="M1567" s="14">
        <f t="shared" si="331"/>
        <v>38.78214245678479</v>
      </c>
      <c r="N1567" s="6"/>
      <c r="O1567" s="7">
        <f t="shared" si="332"/>
        <v>41.713360280388031</v>
      </c>
      <c r="P1567" s="7"/>
      <c r="Q1567" s="43">
        <f t="shared" si="333"/>
        <v>-4.7369133566432103E-3</v>
      </c>
      <c r="R1567" s="21">
        <f t="shared" si="343"/>
        <v>1.0418281855632676</v>
      </c>
      <c r="S1567" s="21">
        <f t="shared" si="344"/>
        <v>30.626196685901153</v>
      </c>
      <c r="T1567" s="36">
        <f t="shared" si="334"/>
        <v>-1.7954377618990103E-2</v>
      </c>
      <c r="U1567" s="36">
        <f t="shared" si="335"/>
        <v>4.3035104829429294E-2</v>
      </c>
      <c r="V1567" s="36">
        <f t="shared" si="336"/>
        <v>-6.0989482448419396E-2</v>
      </c>
      <c r="Y1567" s="34"/>
      <c r="Z1567" s="34"/>
    </row>
    <row r="1568" spans="1:26" x14ac:dyDescent="0.2">
      <c r="A1568" s="1">
        <v>2000.12</v>
      </c>
      <c r="B1568" s="58">
        <v>1330.93</v>
      </c>
      <c r="C1568" s="15">
        <v>16.27</v>
      </c>
      <c r="D1568" s="11">
        <v>50</v>
      </c>
      <c r="E1568" s="11">
        <v>174</v>
      </c>
      <c r="F1568" s="4">
        <f t="shared" si="341"/>
        <v>2000.9583333332153</v>
      </c>
      <c r="G1568" s="21">
        <v>5.24</v>
      </c>
      <c r="H1568" s="4">
        <f t="shared" si="337"/>
        <v>2414.7124182183916</v>
      </c>
      <c r="I1568" s="4">
        <f t="shared" si="338"/>
        <v>29.518735804597707</v>
      </c>
      <c r="J1568" s="30">
        <f t="shared" si="342"/>
        <v>1037974.632590529</v>
      </c>
      <c r="K1568" s="4">
        <f t="shared" si="339"/>
        <v>90.715229885057497</v>
      </c>
      <c r="L1568" s="30">
        <f t="shared" si="340"/>
        <v>38994.336012807929</v>
      </c>
      <c r="M1568" s="14">
        <f t="shared" si="331"/>
        <v>37.274238004497214</v>
      </c>
      <c r="N1568" s="6"/>
      <c r="O1568" s="7">
        <f t="shared" si="332"/>
        <v>40.059879473596055</v>
      </c>
      <c r="P1568" s="7"/>
      <c r="Q1568" s="43">
        <f t="shared" si="333"/>
        <v>1.0472183525711241E-3</v>
      </c>
      <c r="R1568" s="21">
        <f t="shared" si="343"/>
        <v>1.010566145799292</v>
      </c>
      <c r="S1568" s="21">
        <f t="shared" si="344"/>
        <v>31.925572415311777</v>
      </c>
      <c r="T1568" s="36">
        <f t="shared" si="334"/>
        <v>-1.1258910007136191E-2</v>
      </c>
      <c r="U1568" s="36">
        <f t="shared" si="335"/>
        <v>3.4031954457221625E-2</v>
      </c>
      <c r="V1568" s="36">
        <f t="shared" si="336"/>
        <v>-4.5290864464357816E-2</v>
      </c>
      <c r="Y1568" s="34"/>
      <c r="Z1568" s="34"/>
    </row>
    <row r="1569" spans="1:26" x14ac:dyDescent="0.2">
      <c r="A1569" s="1">
        <v>2001.01</v>
      </c>
      <c r="B1569" s="58">
        <v>1335.63</v>
      </c>
      <c r="C1569" s="4">
        <f>C1568*2/3+C1571/3</f>
        <v>16.169999999999998</v>
      </c>
      <c r="D1569" s="11">
        <f>(2*D1568+D1571)/3</f>
        <v>48.48</v>
      </c>
      <c r="E1569" s="11">
        <v>175.1</v>
      </c>
      <c r="F1569" s="4">
        <f t="shared" si="341"/>
        <v>2001.0416666665485</v>
      </c>
      <c r="G1569" s="21">
        <v>5.16</v>
      </c>
      <c r="H1569" s="4">
        <f t="shared" si="337"/>
        <v>2408.0165566533419</v>
      </c>
      <c r="I1569" s="4">
        <f t="shared" si="338"/>
        <v>29.153004740148493</v>
      </c>
      <c r="J1569" s="30">
        <f t="shared" si="342"/>
        <v>1036140.6828694599</v>
      </c>
      <c r="K1569" s="4">
        <f t="shared" si="339"/>
        <v>87.404927013135364</v>
      </c>
      <c r="L1569" s="30">
        <f t="shared" si="340"/>
        <v>37609.293221559412</v>
      </c>
      <c r="M1569" s="14">
        <f t="shared" si="331"/>
        <v>36.978867997029838</v>
      </c>
      <c r="N1569" s="6"/>
      <c r="O1569" s="7">
        <f t="shared" si="332"/>
        <v>39.712809789447135</v>
      </c>
      <c r="P1569" s="7"/>
      <c r="Q1569" s="43">
        <f t="shared" si="333"/>
        <v>2.0964838742171567E-3</v>
      </c>
      <c r="R1569" s="21">
        <f t="shared" si="343"/>
        <v>1.0089623559485503</v>
      </c>
      <c r="S1569" s="21">
        <f t="shared" si="344"/>
        <v>32.060223096875731</v>
      </c>
      <c r="T1569" s="36">
        <f t="shared" si="334"/>
        <v>-8.1823413419265245E-3</v>
      </c>
      <c r="U1569" s="36">
        <f t="shared" si="335"/>
        <v>3.2518510247690147E-2</v>
      </c>
      <c r="V1569" s="36">
        <f t="shared" si="336"/>
        <v>-4.0700851589616671E-2</v>
      </c>
      <c r="Y1569" s="34"/>
      <c r="Z1569" s="34"/>
    </row>
    <row r="1570" spans="1:26" x14ac:dyDescent="0.2">
      <c r="A1570" s="1">
        <v>2001.02</v>
      </c>
      <c r="B1570" s="58">
        <v>1305.75</v>
      </c>
      <c r="C1570" s="4">
        <f>C1568/3+C1571*2/3</f>
        <v>16.07</v>
      </c>
      <c r="D1570" s="11">
        <f>(D1568+2*D1571)/3</f>
        <v>46.96</v>
      </c>
      <c r="E1570" s="11">
        <v>175.8</v>
      </c>
      <c r="F1570" s="4">
        <f t="shared" si="341"/>
        <v>2001.1249999998818</v>
      </c>
      <c r="G1570" s="21">
        <v>5.0999999999999996</v>
      </c>
      <c r="H1570" s="4">
        <f t="shared" si="337"/>
        <v>2344.7719667235497</v>
      </c>
      <c r="I1570" s="4">
        <f t="shared" si="338"/>
        <v>28.85735056882822</v>
      </c>
      <c r="J1570" s="30">
        <f t="shared" si="342"/>
        <v>1009962.0410131725</v>
      </c>
      <c r="K1570" s="4">
        <f t="shared" si="339"/>
        <v>84.327391581342454</v>
      </c>
      <c r="L1570" s="30">
        <f t="shared" si="340"/>
        <v>36322.280257306978</v>
      </c>
      <c r="M1570" s="14">
        <f t="shared" si="331"/>
        <v>35.834662651431287</v>
      </c>
      <c r="N1570" s="6"/>
      <c r="O1570" s="7">
        <f t="shared" si="332"/>
        <v>38.458570743648053</v>
      </c>
      <c r="P1570" s="7"/>
      <c r="Q1570" s="43">
        <f t="shared" si="333"/>
        <v>3.8171588679032989E-3</v>
      </c>
      <c r="R1570" s="21">
        <f t="shared" si="343"/>
        <v>1.0207257495686799</v>
      </c>
      <c r="S1570" s="21">
        <f t="shared" si="344"/>
        <v>32.21875680166827</v>
      </c>
      <c r="T1570" s="36">
        <f t="shared" si="334"/>
        <v>-3.0405623200556731E-3</v>
      </c>
      <c r="U1570" s="36">
        <f t="shared" si="335"/>
        <v>3.0151305495649705E-2</v>
      </c>
      <c r="V1570" s="36">
        <f t="shared" si="336"/>
        <v>-3.3191867815705378E-2</v>
      </c>
      <c r="Y1570" s="34"/>
      <c r="Z1570" s="34"/>
    </row>
    <row r="1571" spans="1:26" x14ac:dyDescent="0.2">
      <c r="A1571" s="1">
        <v>2001.03</v>
      </c>
      <c r="B1571" s="58">
        <v>1185.8499999999999</v>
      </c>
      <c r="C1571" s="4">
        <v>15.97</v>
      </c>
      <c r="D1571" s="11">
        <v>45.44</v>
      </c>
      <c r="E1571" s="11">
        <v>176.2</v>
      </c>
      <c r="F1571" s="4">
        <f t="shared" si="341"/>
        <v>2001.208333333215</v>
      </c>
      <c r="G1571" s="21">
        <v>4.8899999999999997</v>
      </c>
      <c r="H1571" s="4">
        <f t="shared" si="337"/>
        <v>2124.6299696367769</v>
      </c>
      <c r="I1571" s="4">
        <f t="shared" si="338"/>
        <v>28.612674971623168</v>
      </c>
      <c r="J1571" s="30">
        <f t="shared" si="342"/>
        <v>916167.45422867569</v>
      </c>
      <c r="K1571" s="4">
        <f t="shared" si="339"/>
        <v>81.412645629965965</v>
      </c>
      <c r="L1571" s="30">
        <f t="shared" si="340"/>
        <v>35106.167829110782</v>
      </c>
      <c r="M1571" s="14">
        <f t="shared" si="331"/>
        <v>32.325837236178764</v>
      </c>
      <c r="N1571" s="6"/>
      <c r="O1571" s="7">
        <f t="shared" si="332"/>
        <v>34.675224630315931</v>
      </c>
      <c r="P1571" s="7"/>
      <c r="Q1571" s="43">
        <f t="shared" si="333"/>
        <v>9.0273687409000332E-3</v>
      </c>
      <c r="R1571" s="21">
        <f t="shared" si="343"/>
        <v>0.98468394676896842</v>
      </c>
      <c r="S1571" s="21">
        <f t="shared" si="344"/>
        <v>32.811857445494709</v>
      </c>
      <c r="T1571" s="36">
        <f t="shared" si="334"/>
        <v>4.6247634573559626E-3</v>
      </c>
      <c r="U1571" s="36">
        <f t="shared" si="335"/>
        <v>2.9037043477599056E-2</v>
      </c>
      <c r="V1571" s="36">
        <f t="shared" si="336"/>
        <v>-2.4412280020243093E-2</v>
      </c>
      <c r="Y1571" s="34"/>
      <c r="Z1571" s="34"/>
    </row>
    <row r="1572" spans="1:26" x14ac:dyDescent="0.2">
      <c r="A1572" s="1">
        <v>2001.04</v>
      </c>
      <c r="B1572" s="58">
        <v>1189.8399999999999</v>
      </c>
      <c r="C1572" s="4">
        <f>C1571*2/3+C1574/3</f>
        <v>15.876666666666665</v>
      </c>
      <c r="D1572" s="11">
        <f>(2*D1571+D1574)/3</f>
        <v>42.556666666666665</v>
      </c>
      <c r="E1572" s="11">
        <v>176.9</v>
      </c>
      <c r="F1572" s="4">
        <f t="shared" si="341"/>
        <v>2001.2916666665483</v>
      </c>
      <c r="G1572" s="21">
        <v>5.14</v>
      </c>
      <c r="H1572" s="4">
        <f t="shared" si="337"/>
        <v>2123.3431303561338</v>
      </c>
      <c r="I1572" s="4">
        <f t="shared" si="338"/>
        <v>28.332894422460903</v>
      </c>
      <c r="J1572" s="30">
        <f t="shared" si="342"/>
        <v>916630.67812765099</v>
      </c>
      <c r="K1572" s="4">
        <f t="shared" si="339"/>
        <v>75.945005897870743</v>
      </c>
      <c r="L1572" s="30">
        <f t="shared" si="340"/>
        <v>32784.867062394158</v>
      </c>
      <c r="M1572" s="14">
        <f t="shared" si="331"/>
        <v>32.1739011683607</v>
      </c>
      <c r="N1572" s="6"/>
      <c r="O1572" s="7">
        <f t="shared" si="332"/>
        <v>34.496099624617528</v>
      </c>
      <c r="P1572" s="7"/>
      <c r="Q1572" s="43">
        <f t="shared" si="333"/>
        <v>6.9286425381250225E-3</v>
      </c>
      <c r="R1572" s="21">
        <f t="shared" si="343"/>
        <v>0.98511167417526413</v>
      </c>
      <c r="S1572" s="21">
        <f t="shared" si="344"/>
        <v>32.18146012968986</v>
      </c>
      <c r="T1572" s="36">
        <f t="shared" si="334"/>
        <v>6.1390162450447594E-3</v>
      </c>
      <c r="U1572" s="36">
        <f t="shared" si="335"/>
        <v>3.0234437620741295E-2</v>
      </c>
      <c r="V1572" s="36">
        <f t="shared" si="336"/>
        <v>-2.4095421375696535E-2</v>
      </c>
      <c r="Y1572" s="34"/>
      <c r="Z1572" s="34"/>
    </row>
    <row r="1573" spans="1:26" x14ac:dyDescent="0.2">
      <c r="A1573" s="1">
        <v>2001.05</v>
      </c>
      <c r="B1573" s="58">
        <v>1270.3699999999999</v>
      </c>
      <c r="C1573" s="4">
        <f>C1571/3+C1574*2/3</f>
        <v>15.783333333333331</v>
      </c>
      <c r="D1573" s="11">
        <f>(D1571+2*D1574)/3</f>
        <v>39.673333333333332</v>
      </c>
      <c r="E1573" s="11">
        <v>177.7</v>
      </c>
      <c r="F1573" s="4">
        <f t="shared" si="341"/>
        <v>2001.3749999998815</v>
      </c>
      <c r="G1573" s="21">
        <v>5.39</v>
      </c>
      <c r="H1573" s="4">
        <f t="shared" si="337"/>
        <v>2256.8476923466524</v>
      </c>
      <c r="I1573" s="4">
        <f t="shared" si="338"/>
        <v>28.039531326205218</v>
      </c>
      <c r="J1573" s="30">
        <f t="shared" si="342"/>
        <v>975272.26080994681</v>
      </c>
      <c r="K1573" s="4">
        <f t="shared" si="339"/>
        <v>70.480781804539504</v>
      </c>
      <c r="L1573" s="30">
        <f t="shared" si="340"/>
        <v>30457.505682491417</v>
      </c>
      <c r="M1573" s="14">
        <f t="shared" si="331"/>
        <v>34.074643217140043</v>
      </c>
      <c r="N1573" s="6"/>
      <c r="O1573" s="7">
        <f t="shared" si="332"/>
        <v>36.517428561211965</v>
      </c>
      <c r="P1573" s="7"/>
      <c r="Q1573" s="43">
        <f t="shared" si="333"/>
        <v>2.8549355130883317E-3</v>
      </c>
      <c r="R1573" s="21">
        <f t="shared" si="343"/>
        <v>1.0129694813165779</v>
      </c>
      <c r="S1573" s="21">
        <f t="shared" si="344"/>
        <v>31.559609130183045</v>
      </c>
      <c r="T1573" s="36">
        <f t="shared" si="334"/>
        <v>1.0869349603392919E-4</v>
      </c>
      <c r="U1573" s="36">
        <f t="shared" si="335"/>
        <v>3.456839659122668E-2</v>
      </c>
      <c r="V1573" s="36">
        <f t="shared" si="336"/>
        <v>-3.4459703095192751E-2</v>
      </c>
      <c r="Y1573" s="34"/>
      <c r="Z1573" s="34"/>
    </row>
    <row r="1574" spans="1:26" x14ac:dyDescent="0.2">
      <c r="A1574" s="1">
        <v>2001.06</v>
      </c>
      <c r="B1574" s="58">
        <v>1238.71</v>
      </c>
      <c r="C1574" s="4">
        <v>15.69</v>
      </c>
      <c r="D1574" s="11">
        <v>36.79</v>
      </c>
      <c r="E1574" s="11">
        <v>178</v>
      </c>
      <c r="F1574" s="4">
        <f t="shared" si="341"/>
        <v>2001.4583333332148</v>
      </c>
      <c r="G1574" s="21">
        <v>5.28</v>
      </c>
      <c r="H1574" s="4">
        <f t="shared" si="337"/>
        <v>2196.8939392696634</v>
      </c>
      <c r="I1574" s="4">
        <f t="shared" si="338"/>
        <v>27.826743876404503</v>
      </c>
      <c r="J1574" s="30">
        <f t="shared" si="342"/>
        <v>950365.98192645109</v>
      </c>
      <c r="K1574" s="4">
        <f t="shared" si="339"/>
        <v>65.248305112359574</v>
      </c>
      <c r="L1574" s="30">
        <f t="shared" si="340"/>
        <v>28226.1098038073</v>
      </c>
      <c r="M1574" s="14">
        <f t="shared" si="331"/>
        <v>33.068534411112786</v>
      </c>
      <c r="N1574" s="6"/>
      <c r="O1574" s="7">
        <f t="shared" si="332"/>
        <v>35.426859322674503</v>
      </c>
      <c r="P1574" s="7"/>
      <c r="Q1574" s="43">
        <f t="shared" si="333"/>
        <v>4.7185158539475199E-3</v>
      </c>
      <c r="R1574" s="21">
        <f t="shared" si="343"/>
        <v>1.00748845990805</v>
      </c>
      <c r="S1574" s="21">
        <f t="shared" si="344"/>
        <v>31.915040687406314</v>
      </c>
      <c r="T1574" s="36">
        <f t="shared" si="334"/>
        <v>-9.2617412017803602E-4</v>
      </c>
      <c r="U1574" s="36">
        <f t="shared" si="335"/>
        <v>3.5285994928146991E-2</v>
      </c>
      <c r="V1574" s="36">
        <f t="shared" si="336"/>
        <v>-3.6212169048325027E-2</v>
      </c>
      <c r="Y1574" s="34"/>
      <c r="Z1574" s="34"/>
    </row>
    <row r="1575" spans="1:26" x14ac:dyDescent="0.2">
      <c r="A1575" s="1">
        <v>2001.07</v>
      </c>
      <c r="B1575" s="58">
        <v>1204.45</v>
      </c>
      <c r="C1575" s="4">
        <f>C1574*2/3+C1577/3</f>
        <v>15.706666666666667</v>
      </c>
      <c r="D1575" s="11">
        <f>(2*D1574+D1577)/3</f>
        <v>33.963333333333331</v>
      </c>
      <c r="E1575" s="11">
        <v>177.5</v>
      </c>
      <c r="F1575" s="4">
        <f t="shared" si="341"/>
        <v>2001.5416666665481</v>
      </c>
      <c r="G1575" s="21">
        <v>5.24</v>
      </c>
      <c r="H1575" s="4">
        <f t="shared" si="337"/>
        <v>2142.1499495774656</v>
      </c>
      <c r="I1575" s="4">
        <f t="shared" si="338"/>
        <v>27.934771230046959</v>
      </c>
      <c r="J1575" s="30">
        <f t="shared" si="342"/>
        <v>927691.02710176364</v>
      </c>
      <c r="K1575" s="4">
        <f t="shared" si="339"/>
        <v>60.404792882629124</v>
      </c>
      <c r="L1575" s="30">
        <f t="shared" si="340"/>
        <v>26159.225857278892</v>
      </c>
      <c r="M1575" s="14">
        <f t="shared" si="331"/>
        <v>32.16303868744437</v>
      </c>
      <c r="N1575" s="6"/>
      <c r="O1575" s="7">
        <f t="shared" si="332"/>
        <v>34.44859395765036</v>
      </c>
      <c r="P1575" s="7"/>
      <c r="Q1575" s="43">
        <f t="shared" si="333"/>
        <v>5.5300455517572032E-3</v>
      </c>
      <c r="R1575" s="21">
        <f t="shared" si="343"/>
        <v>1.0254723068263334</v>
      </c>
      <c r="S1575" s="21">
        <f t="shared" si="344"/>
        <v>32.244609937071992</v>
      </c>
      <c r="T1575" s="36">
        <f t="shared" si="334"/>
        <v>4.465978517983471E-3</v>
      </c>
      <c r="U1575" s="36">
        <f t="shared" si="335"/>
        <v>3.4389590017319671E-2</v>
      </c>
      <c r="V1575" s="36">
        <f t="shared" si="336"/>
        <v>-2.99236114993362E-2</v>
      </c>
      <c r="Y1575" s="34"/>
      <c r="Z1575" s="34"/>
    </row>
    <row r="1576" spans="1:26" x14ac:dyDescent="0.2">
      <c r="A1576" s="1">
        <v>2001.08</v>
      </c>
      <c r="B1576" s="58">
        <v>1178.5</v>
      </c>
      <c r="C1576" s="4">
        <f>C1574/3+C1577*2/3</f>
        <v>15.723333333333333</v>
      </c>
      <c r="D1576" s="11">
        <f>(D1574+2*D1577)/3</f>
        <v>31.136666666666667</v>
      </c>
      <c r="E1576" s="11">
        <v>177.5</v>
      </c>
      <c r="F1576" s="4">
        <f t="shared" si="341"/>
        <v>2001.6249999998813</v>
      </c>
      <c r="G1576" s="21">
        <v>4.97</v>
      </c>
      <c r="H1576" s="4">
        <f t="shared" si="337"/>
        <v>2095.9971070422544</v>
      </c>
      <c r="I1576" s="4">
        <f t="shared" si="338"/>
        <v>27.964413389671368</v>
      </c>
      <c r="J1576" s="30">
        <f t="shared" si="342"/>
        <v>908713.02949635405</v>
      </c>
      <c r="K1576" s="4">
        <f t="shared" si="339"/>
        <v>55.377482610328656</v>
      </c>
      <c r="L1576" s="30">
        <f t="shared" si="340"/>
        <v>24008.735422218761</v>
      </c>
      <c r="M1576" s="14">
        <f t="shared" si="331"/>
        <v>31.404318760780157</v>
      </c>
      <c r="N1576" s="6"/>
      <c r="O1576" s="7">
        <f t="shared" si="332"/>
        <v>33.63139016318307</v>
      </c>
      <c r="P1576" s="7"/>
      <c r="Q1576" s="43">
        <f t="shared" si="333"/>
        <v>8.6801283126884399E-3</v>
      </c>
      <c r="R1576" s="21">
        <f t="shared" si="343"/>
        <v>1.0231098784795749</v>
      </c>
      <c r="S1576" s="21">
        <f t="shared" si="344"/>
        <v>33.065954534884526</v>
      </c>
      <c r="T1576" s="36">
        <f t="shared" si="334"/>
        <v>-4.7214672146070891E-3</v>
      </c>
      <c r="U1576" s="36">
        <f t="shared" si="335"/>
        <v>3.7976183851412326E-2</v>
      </c>
      <c r="V1576" s="36">
        <f t="shared" si="336"/>
        <v>-4.2697651066019415E-2</v>
      </c>
      <c r="Y1576" s="34"/>
      <c r="Z1576" s="34"/>
    </row>
    <row r="1577" spans="1:26" x14ac:dyDescent="0.2">
      <c r="A1577" s="1">
        <v>2001.09</v>
      </c>
      <c r="B1577" s="58">
        <v>1044.6400000000001</v>
      </c>
      <c r="C1577" s="4">
        <v>15.74</v>
      </c>
      <c r="D1577" s="11">
        <v>28.31</v>
      </c>
      <c r="E1577" s="11">
        <v>178.3</v>
      </c>
      <c r="F1577" s="4">
        <f t="shared" si="341"/>
        <v>2001.7083333332146</v>
      </c>
      <c r="G1577" s="21">
        <v>4.7300000000000004</v>
      </c>
      <c r="H1577" s="4">
        <f t="shared" si="337"/>
        <v>1849.5869711721823</v>
      </c>
      <c r="I1577" s="4">
        <f t="shared" si="338"/>
        <v>27.868451261918121</v>
      </c>
      <c r="J1577" s="30">
        <f t="shared" si="342"/>
        <v>802889.53785663133</v>
      </c>
      <c r="K1577" s="4">
        <f t="shared" si="339"/>
        <v>50.124260179472806</v>
      </c>
      <c r="L1577" s="30">
        <f t="shared" si="340"/>
        <v>21758.503232425744</v>
      </c>
      <c r="M1577" s="14">
        <f t="shared" si="331"/>
        <v>27.667392586862501</v>
      </c>
      <c r="N1577" s="6"/>
      <c r="O1577" s="7">
        <f t="shared" si="332"/>
        <v>29.631910124299587</v>
      </c>
      <c r="P1577" s="7"/>
      <c r="Q1577" s="43">
        <f t="shared" si="333"/>
        <v>1.5392721950809533E-2</v>
      </c>
      <c r="R1577" s="21">
        <f t="shared" si="343"/>
        <v>1.0166806203414818</v>
      </c>
      <c r="S1577" s="21">
        <f t="shared" si="344"/>
        <v>33.678315136648578</v>
      </c>
      <c r="T1577" s="36">
        <f t="shared" si="334"/>
        <v>6.7289873996547733E-3</v>
      </c>
      <c r="U1577" s="36">
        <f t="shared" si="335"/>
        <v>3.9053959337747912E-2</v>
      </c>
      <c r="V1577" s="36">
        <f t="shared" si="336"/>
        <v>-3.2324971938093139E-2</v>
      </c>
      <c r="Y1577" s="34"/>
      <c r="Z1577" s="34"/>
    </row>
    <row r="1578" spans="1:26" x14ac:dyDescent="0.2">
      <c r="A1578" s="1">
        <v>2001.1</v>
      </c>
      <c r="B1578" s="58">
        <v>1076.5899999999999</v>
      </c>
      <c r="C1578" s="4">
        <f>C1577*2/3+C1580/3</f>
        <v>15.740000000000002</v>
      </c>
      <c r="D1578" s="11">
        <f>(2*D1577+D1580)/3</f>
        <v>27.103333333333335</v>
      </c>
      <c r="E1578" s="11">
        <v>177.7</v>
      </c>
      <c r="F1578" s="4">
        <f t="shared" si="341"/>
        <v>2001.7916666665478</v>
      </c>
      <c r="G1578" s="21">
        <v>4.57</v>
      </c>
      <c r="H1578" s="4">
        <f t="shared" si="337"/>
        <v>1912.5921244231854</v>
      </c>
      <c r="I1578" s="4">
        <f t="shared" si="338"/>
        <v>27.962548452447955</v>
      </c>
      <c r="J1578" s="30">
        <f t="shared" si="342"/>
        <v>831251.0490088911</v>
      </c>
      <c r="K1578" s="4">
        <f t="shared" si="339"/>
        <v>48.149826655411765</v>
      </c>
      <c r="L1578" s="30">
        <f t="shared" si="340"/>
        <v>20926.884203801808</v>
      </c>
      <c r="M1578" s="14">
        <f t="shared" si="331"/>
        <v>28.577373113360107</v>
      </c>
      <c r="N1578" s="6"/>
      <c r="O1578" s="7">
        <f t="shared" si="332"/>
        <v>30.610210495719627</v>
      </c>
      <c r="P1578" s="7"/>
      <c r="Q1578" s="43">
        <f t="shared" si="333"/>
        <v>1.5346369150707015E-2</v>
      </c>
      <c r="R1578" s="21">
        <f t="shared" si="343"/>
        <v>0.99746228642444223</v>
      </c>
      <c r="S1578" s="21">
        <f t="shared" si="344"/>
        <v>34.35570120979331</v>
      </c>
      <c r="T1578" s="36">
        <f t="shared" si="334"/>
        <v>6.4392071284100627E-3</v>
      </c>
      <c r="U1578" s="36">
        <f t="shared" si="335"/>
        <v>3.5790086566631629E-2</v>
      </c>
      <c r="V1578" s="36">
        <f t="shared" si="336"/>
        <v>-2.9350879438221567E-2</v>
      </c>
      <c r="Y1578" s="34"/>
      <c r="Z1578" s="34"/>
    </row>
    <row r="1579" spans="1:26" x14ac:dyDescent="0.2">
      <c r="A1579" s="1">
        <v>2001.11</v>
      </c>
      <c r="B1579" s="58">
        <v>1129.68</v>
      </c>
      <c r="C1579" s="4">
        <f>C1577/3+C1580*2/3</f>
        <v>15.740000000000002</v>
      </c>
      <c r="D1579" s="11">
        <f>(D1577+2*D1580)/3</f>
        <v>25.896666666666665</v>
      </c>
      <c r="E1579" s="11">
        <v>177.4</v>
      </c>
      <c r="F1579" s="4">
        <f t="shared" si="341"/>
        <v>2001.8749999998811</v>
      </c>
      <c r="G1579" s="21">
        <v>4.6500000000000004</v>
      </c>
      <c r="H1579" s="4">
        <f t="shared" si="337"/>
        <v>2010.301857497182</v>
      </c>
      <c r="I1579" s="4">
        <f t="shared" si="338"/>
        <v>28.009835738444202</v>
      </c>
      <c r="J1579" s="30">
        <f t="shared" si="342"/>
        <v>874732.13635933609</v>
      </c>
      <c r="K1579" s="4">
        <f t="shared" si="339"/>
        <v>46.083950413378432</v>
      </c>
      <c r="L1579" s="30">
        <f t="shared" si="340"/>
        <v>20052.268392747446</v>
      </c>
      <c r="M1579" s="14">
        <f t="shared" si="331"/>
        <v>30.005103811056824</v>
      </c>
      <c r="N1579" s="6"/>
      <c r="O1579" s="7">
        <f t="shared" si="332"/>
        <v>32.143096534852354</v>
      </c>
      <c r="P1579" s="7"/>
      <c r="Q1579" s="43">
        <f t="shared" si="333"/>
        <v>1.2409781134990854E-2</v>
      </c>
      <c r="R1579" s="21">
        <f t="shared" si="343"/>
        <v>0.96966877558180731</v>
      </c>
      <c r="S1579" s="21">
        <f t="shared" si="344"/>
        <v>34.326467548102443</v>
      </c>
      <c r="T1579" s="36">
        <f t="shared" si="334"/>
        <v>3.1638813101837471E-3</v>
      </c>
      <c r="U1579" s="36">
        <f t="shared" si="335"/>
        <v>3.7444765406320579E-2</v>
      </c>
      <c r="V1579" s="36">
        <f t="shared" si="336"/>
        <v>-3.4280884096136832E-2</v>
      </c>
      <c r="Y1579" s="34"/>
      <c r="Z1579" s="34"/>
    </row>
    <row r="1580" spans="1:26" x14ac:dyDescent="0.2">
      <c r="A1580" s="1">
        <v>2001.12</v>
      </c>
      <c r="B1580" s="58">
        <v>1144.93</v>
      </c>
      <c r="C1580" s="4">
        <v>15.74</v>
      </c>
      <c r="D1580" s="11">
        <v>24.69</v>
      </c>
      <c r="E1580" s="11">
        <v>176.7</v>
      </c>
      <c r="F1580" s="4">
        <f t="shared" si="341"/>
        <v>2001.9583333332143</v>
      </c>
      <c r="G1580" s="21">
        <v>5.09</v>
      </c>
      <c r="H1580" s="4">
        <f t="shared" si="337"/>
        <v>2045.5110739671766</v>
      </c>
      <c r="I1580" s="4">
        <f t="shared" si="338"/>
        <v>28.120797170345227</v>
      </c>
      <c r="J1580" s="30">
        <f t="shared" si="342"/>
        <v>891072.20991690189</v>
      </c>
      <c r="K1580" s="4">
        <f t="shared" si="339"/>
        <v>44.110704074702902</v>
      </c>
      <c r="L1580" s="30">
        <f t="shared" si="340"/>
        <v>19215.64887185095</v>
      </c>
      <c r="M1580" s="14">
        <f t="shared" si="331"/>
        <v>30.499953255020458</v>
      </c>
      <c r="N1580" s="6"/>
      <c r="O1580" s="7">
        <f t="shared" si="332"/>
        <v>32.6779626749301</v>
      </c>
      <c r="P1580" s="7"/>
      <c r="Q1580" s="43">
        <f t="shared" si="333"/>
        <v>6.9892836391996158E-3</v>
      </c>
      <c r="R1580" s="21">
        <f t="shared" si="343"/>
        <v>1.008137626359966</v>
      </c>
      <c r="S1580" s="21">
        <f t="shared" si="344"/>
        <v>33.417164043949072</v>
      </c>
      <c r="T1580" s="36">
        <f t="shared" si="334"/>
        <v>3.1054556620513374E-3</v>
      </c>
      <c r="U1580" s="36">
        <f t="shared" si="335"/>
        <v>4.0944894595170922E-2</v>
      </c>
      <c r="V1580" s="36">
        <f t="shared" si="336"/>
        <v>-3.7839438933119585E-2</v>
      </c>
      <c r="Y1580" s="34"/>
      <c r="Z1580" s="34"/>
    </row>
    <row r="1581" spans="1:26" x14ac:dyDescent="0.2">
      <c r="A1581" s="1">
        <v>2002.01</v>
      </c>
      <c r="B1581" s="58">
        <v>1140.21</v>
      </c>
      <c r="C1581" s="4">
        <f>C1580*2/3+C1583/3</f>
        <v>15.736666666666668</v>
      </c>
      <c r="D1581" s="11">
        <f>(2*D1580+D1583)/3</f>
        <v>24.693333333333332</v>
      </c>
      <c r="E1581" s="11">
        <v>177.1</v>
      </c>
      <c r="F1581" s="4">
        <f t="shared" si="341"/>
        <v>2002.0416666665476</v>
      </c>
      <c r="G1581" s="21">
        <v>5.04</v>
      </c>
      <c r="H1581" s="4">
        <f t="shared" si="337"/>
        <v>2032.4774403726715</v>
      </c>
      <c r="I1581" s="4">
        <f t="shared" si="338"/>
        <v>28.051341407867504</v>
      </c>
      <c r="J1581" s="30">
        <f t="shared" si="342"/>
        <v>886412.77398750791</v>
      </c>
      <c r="K1581" s="4">
        <f t="shared" si="339"/>
        <v>44.01701697722568</v>
      </c>
      <c r="L1581" s="30">
        <f t="shared" si="340"/>
        <v>19196.890133394892</v>
      </c>
      <c r="M1581" s="14">
        <f t="shared" si="331"/>
        <v>30.277204433096003</v>
      </c>
      <c r="N1581" s="6"/>
      <c r="O1581" s="7">
        <f t="shared" si="332"/>
        <v>32.445677897691276</v>
      </c>
      <c r="P1581" s="7"/>
      <c r="Q1581" s="43">
        <f t="shared" si="333"/>
        <v>7.813726902738842E-3</v>
      </c>
      <c r="R1581" s="21">
        <f t="shared" si="343"/>
        <v>1.0143899309217241</v>
      </c>
      <c r="S1581" s="21">
        <f t="shared" si="344"/>
        <v>33.61300986765773</v>
      </c>
      <c r="T1581" s="36">
        <f t="shared" si="334"/>
        <v>7.890506810802389E-3</v>
      </c>
      <c r="U1581" s="36">
        <f t="shared" si="335"/>
        <v>4.0145010048437957E-2</v>
      </c>
      <c r="V1581" s="36">
        <f t="shared" si="336"/>
        <v>-3.2254503237635568E-2</v>
      </c>
      <c r="Y1581" s="34"/>
      <c r="Z1581" s="34"/>
    </row>
    <row r="1582" spans="1:26" x14ac:dyDescent="0.2">
      <c r="A1582" s="1">
        <v>2002.02</v>
      </c>
      <c r="B1582" s="58">
        <v>1100.67</v>
      </c>
      <c r="C1582" s="4">
        <f>C1580/3+C1583*2/3</f>
        <v>15.733333333333334</v>
      </c>
      <c r="D1582" s="11">
        <f>(D1580+2*D1583)/3</f>
        <v>24.696666666666669</v>
      </c>
      <c r="E1582" s="11">
        <v>177.8</v>
      </c>
      <c r="F1582" s="4">
        <f t="shared" si="341"/>
        <v>2002.1249999998809</v>
      </c>
      <c r="G1582" s="21">
        <v>4.91</v>
      </c>
      <c r="H1582" s="4">
        <f t="shared" si="337"/>
        <v>1954.271156524185</v>
      </c>
      <c r="I1582" s="4">
        <f t="shared" si="338"/>
        <v>27.93498462692164</v>
      </c>
      <c r="J1582" s="30">
        <f t="shared" si="342"/>
        <v>853320.37466300593</v>
      </c>
      <c r="K1582" s="4">
        <f t="shared" si="339"/>
        <v>43.849640063742044</v>
      </c>
      <c r="L1582" s="30">
        <f t="shared" si="340"/>
        <v>19146.673256223363</v>
      </c>
      <c r="M1582" s="14">
        <f t="shared" si="331"/>
        <v>29.085704152008432</v>
      </c>
      <c r="N1582" s="6"/>
      <c r="O1582" s="7">
        <f t="shared" si="332"/>
        <v>31.176385637974686</v>
      </c>
      <c r="P1582" s="7"/>
      <c r="Q1582" s="43">
        <f t="shared" si="333"/>
        <v>1.0500638782444588E-2</v>
      </c>
      <c r="R1582" s="21">
        <f t="shared" si="343"/>
        <v>0.97557538102605568</v>
      </c>
      <c r="S1582" s="21">
        <f t="shared" si="344"/>
        <v>33.962459786237453</v>
      </c>
      <c r="T1582" s="36">
        <f t="shared" si="334"/>
        <v>1.5422889034006459E-2</v>
      </c>
      <c r="U1582" s="36">
        <f t="shared" si="335"/>
        <v>3.8783770458147959E-2</v>
      </c>
      <c r="V1582" s="36">
        <f t="shared" si="336"/>
        <v>-2.33608814241415E-2</v>
      </c>
      <c r="Y1582" s="34"/>
      <c r="Z1582" s="34"/>
    </row>
    <row r="1583" spans="1:26" x14ac:dyDescent="0.2">
      <c r="A1583" s="1">
        <v>2002.03</v>
      </c>
      <c r="B1583" s="58">
        <v>1153.79</v>
      </c>
      <c r="C1583" s="4">
        <v>15.73</v>
      </c>
      <c r="D1583" s="11">
        <v>24.7</v>
      </c>
      <c r="E1583" s="11">
        <v>178.8</v>
      </c>
      <c r="F1583" s="4">
        <f t="shared" si="341"/>
        <v>2002.2083333332141</v>
      </c>
      <c r="G1583" s="21">
        <v>5.28</v>
      </c>
      <c r="H1583" s="4">
        <f t="shared" si="337"/>
        <v>2037.1298171700228</v>
      </c>
      <c r="I1583" s="4">
        <f t="shared" si="338"/>
        <v>27.772863366890384</v>
      </c>
      <c r="J1583" s="30">
        <f t="shared" si="342"/>
        <v>890510.66541917156</v>
      </c>
      <c r="K1583" s="4">
        <f t="shared" si="339"/>
        <v>43.61028131991052</v>
      </c>
      <c r="L1583" s="30">
        <f t="shared" si="340"/>
        <v>19063.792748986849</v>
      </c>
      <c r="M1583" s="14">
        <f t="shared" si="331"/>
        <v>30.292130640918682</v>
      </c>
      <c r="N1583" s="6"/>
      <c r="O1583" s="7">
        <f t="shared" si="332"/>
        <v>32.475809252847988</v>
      </c>
      <c r="P1583" s="7"/>
      <c r="Q1583" s="43">
        <f t="shared" si="333"/>
        <v>5.4898769415986301E-3</v>
      </c>
      <c r="R1583" s="21">
        <f t="shared" si="343"/>
        <v>1.0098121952753996</v>
      </c>
      <c r="S1583" s="21">
        <f t="shared" si="344"/>
        <v>32.947632377824029</v>
      </c>
      <c r="T1583" s="36">
        <f t="shared" si="334"/>
        <v>1.3213994035881971E-2</v>
      </c>
      <c r="U1583" s="36">
        <f t="shared" si="335"/>
        <v>3.9453964822458554E-2</v>
      </c>
      <c r="V1583" s="36">
        <f t="shared" si="336"/>
        <v>-2.6239970786576583E-2</v>
      </c>
      <c r="Y1583" s="34"/>
      <c r="Z1583" s="34"/>
    </row>
    <row r="1584" spans="1:26" x14ac:dyDescent="0.2">
      <c r="A1584" s="1">
        <v>2002.04</v>
      </c>
      <c r="B1584" s="58">
        <v>1111.93</v>
      </c>
      <c r="C1584" s="4">
        <f>C1583*2/3+C1586/3</f>
        <v>15.833333333333332</v>
      </c>
      <c r="D1584" s="11">
        <f>(2*D1583+D1586)/3</f>
        <v>25.38</v>
      </c>
      <c r="E1584" s="11">
        <v>179.8</v>
      </c>
      <c r="F1584" s="4">
        <f t="shared" si="341"/>
        <v>2002.2916666665474</v>
      </c>
      <c r="G1584" s="21">
        <v>5.21</v>
      </c>
      <c r="H1584" s="4">
        <f t="shared" si="337"/>
        <v>1952.3029464404899</v>
      </c>
      <c r="I1584" s="4">
        <f t="shared" si="338"/>
        <v>27.799828513162776</v>
      </c>
      <c r="J1584" s="30">
        <f t="shared" si="342"/>
        <v>854442.15921475482</v>
      </c>
      <c r="K1584" s="4">
        <f t="shared" si="339"/>
        <v>44.56166195773082</v>
      </c>
      <c r="L1584" s="30">
        <f t="shared" si="340"/>
        <v>19502.794241427495</v>
      </c>
      <c r="M1584" s="14">
        <f t="shared" si="331"/>
        <v>29.005883253118689</v>
      </c>
      <c r="N1584" s="6"/>
      <c r="O1584" s="7">
        <f t="shared" si="332"/>
        <v>31.104690399704147</v>
      </c>
      <c r="P1584" s="7"/>
      <c r="Q1584" s="43">
        <f t="shared" si="333"/>
        <v>8.0785808107927126E-3</v>
      </c>
      <c r="R1584" s="21">
        <f t="shared" si="343"/>
        <v>1.0082163411245575</v>
      </c>
      <c r="S1584" s="21">
        <f t="shared" si="344"/>
        <v>33.085876926180333</v>
      </c>
      <c r="T1584" s="36">
        <f t="shared" si="334"/>
        <v>1.7068177540057627E-2</v>
      </c>
      <c r="U1584" s="36">
        <f t="shared" si="335"/>
        <v>4.000361897021687E-2</v>
      </c>
      <c r="V1584" s="36">
        <f t="shared" si="336"/>
        <v>-2.2935441430159242E-2</v>
      </c>
      <c r="Y1584" s="34"/>
      <c r="Z1584" s="34"/>
    </row>
    <row r="1585" spans="1:26" x14ac:dyDescent="0.2">
      <c r="A1585" s="1">
        <v>2002.05</v>
      </c>
      <c r="B1585" s="58">
        <v>1079.25</v>
      </c>
      <c r="C1585" s="4">
        <f>C1583/3+C1586*2/3</f>
        <v>15.936666666666667</v>
      </c>
      <c r="D1585" s="11">
        <f>(D1583+2*D1586)/3</f>
        <v>26.06</v>
      </c>
      <c r="E1585" s="11">
        <v>179.8</v>
      </c>
      <c r="F1585" s="4">
        <f t="shared" si="341"/>
        <v>2002.3749999998806</v>
      </c>
      <c r="G1585" s="21">
        <v>5.16</v>
      </c>
      <c r="H1585" s="4">
        <f t="shared" si="337"/>
        <v>1894.9241003893219</v>
      </c>
      <c r="I1585" s="4">
        <f t="shared" si="338"/>
        <v>27.981258972932896</v>
      </c>
      <c r="J1585" s="30">
        <f t="shared" si="342"/>
        <v>830350.33409384592</v>
      </c>
      <c r="K1585" s="4">
        <f t="shared" si="339"/>
        <v>45.755591434927702</v>
      </c>
      <c r="L1585" s="30">
        <f t="shared" si="340"/>
        <v>20049.969614533817</v>
      </c>
      <c r="M1585" s="14">
        <f t="shared" si="331"/>
        <v>28.128107508688345</v>
      </c>
      <c r="N1585" s="6"/>
      <c r="O1585" s="7">
        <f t="shared" si="332"/>
        <v>30.171984137541518</v>
      </c>
      <c r="P1585" s="7"/>
      <c r="Q1585" s="43">
        <f t="shared" si="333"/>
        <v>9.5075054739182582E-3</v>
      </c>
      <c r="R1585" s="21">
        <f t="shared" si="343"/>
        <v>1.0223118312731163</v>
      </c>
      <c r="S1585" s="21">
        <f t="shared" si="344"/>
        <v>33.357721777410958</v>
      </c>
      <c r="T1585" s="36">
        <f t="shared" si="334"/>
        <v>1.690525962543532E-2</v>
      </c>
      <c r="U1585" s="36">
        <f t="shared" si="335"/>
        <v>4.1783162308777655E-2</v>
      </c>
      <c r="V1585" s="36">
        <f t="shared" si="336"/>
        <v>-2.4877902683342334E-2</v>
      </c>
      <c r="Y1585" s="34"/>
      <c r="Z1585" s="34"/>
    </row>
    <row r="1586" spans="1:26" x14ac:dyDescent="0.2">
      <c r="A1586" s="1">
        <v>2002.06</v>
      </c>
      <c r="B1586" s="58">
        <v>1014.02</v>
      </c>
      <c r="C1586" s="4">
        <v>16.04</v>
      </c>
      <c r="D1586" s="11">
        <v>26.74</v>
      </c>
      <c r="E1586" s="11">
        <v>179.9</v>
      </c>
      <c r="F1586" s="4">
        <f t="shared" si="341"/>
        <v>2002.4583333332139</v>
      </c>
      <c r="G1586" s="21">
        <v>4.93</v>
      </c>
      <c r="H1586" s="4">
        <f t="shared" si="337"/>
        <v>1779.4050015564208</v>
      </c>
      <c r="I1586" s="4">
        <f t="shared" si="338"/>
        <v>28.147034797109512</v>
      </c>
      <c r="J1586" s="30">
        <f t="shared" si="342"/>
        <v>780758.0237852073</v>
      </c>
      <c r="K1586" s="4">
        <f t="shared" si="339"/>
        <v>46.923423346303508</v>
      </c>
      <c r="L1586" s="30">
        <f t="shared" si="340"/>
        <v>20588.814378430841</v>
      </c>
      <c r="M1586" s="14">
        <f t="shared" si="331"/>
        <v>26.387672541183356</v>
      </c>
      <c r="N1586" s="6"/>
      <c r="O1586" s="7">
        <f t="shared" si="332"/>
        <v>28.315227417431341</v>
      </c>
      <c r="P1586" s="7"/>
      <c r="Q1586" s="43">
        <f t="shared" si="333"/>
        <v>1.3843029904263143E-2</v>
      </c>
      <c r="R1586" s="21">
        <f t="shared" si="343"/>
        <v>1.0263194975144518</v>
      </c>
      <c r="S1586" s="21">
        <f t="shared" si="344"/>
        <v>34.083037554186035</v>
      </c>
      <c r="T1586" s="36">
        <f t="shared" si="334"/>
        <v>2.2153703784095757E-2</v>
      </c>
      <c r="U1586" s="36">
        <f t="shared" si="335"/>
        <v>4.1551593814674881E-2</v>
      </c>
      <c r="V1586" s="36">
        <f t="shared" si="336"/>
        <v>-1.9397890030579124E-2</v>
      </c>
      <c r="Y1586" s="34"/>
      <c r="Z1586" s="34"/>
    </row>
    <row r="1587" spans="1:26" x14ac:dyDescent="0.2">
      <c r="A1587" s="1">
        <v>2002.07</v>
      </c>
      <c r="B1587" s="58">
        <v>903.59</v>
      </c>
      <c r="C1587" s="4">
        <f>C1586*2/3+C1589/3</f>
        <v>15.96</v>
      </c>
      <c r="D1587" s="11">
        <f>(2*D1586+D1589)/3</f>
        <v>27.84</v>
      </c>
      <c r="E1587" s="11">
        <v>180.1</v>
      </c>
      <c r="F1587" s="4">
        <f t="shared" si="341"/>
        <v>2002.5416666665471</v>
      </c>
      <c r="G1587" s="21">
        <v>4.6500000000000004</v>
      </c>
      <c r="H1587" s="4">
        <f t="shared" si="337"/>
        <v>1583.861318767352</v>
      </c>
      <c r="I1587" s="4">
        <f t="shared" si="338"/>
        <v>27.975549361465859</v>
      </c>
      <c r="J1587" s="30">
        <f t="shared" si="342"/>
        <v>695981.30273520492</v>
      </c>
      <c r="K1587" s="4">
        <f t="shared" si="339"/>
        <v>48.799454525263755</v>
      </c>
      <c r="L1587" s="30">
        <f t="shared" si="340"/>
        <v>21443.485948436904</v>
      </c>
      <c r="M1587" s="14">
        <f t="shared" si="331"/>
        <v>23.463120467431445</v>
      </c>
      <c r="N1587" s="6"/>
      <c r="O1587" s="7">
        <f t="shared" si="332"/>
        <v>25.189619576345262</v>
      </c>
      <c r="P1587" s="7"/>
      <c r="Q1587" s="43">
        <f t="shared" si="333"/>
        <v>2.12613970435735E-2</v>
      </c>
      <c r="R1587" s="21">
        <f t="shared" si="343"/>
        <v>1.0353744093209243</v>
      </c>
      <c r="S1587" s="21">
        <f t="shared" si="344"/>
        <v>34.941240794838841</v>
      </c>
      <c r="T1587" s="36">
        <f t="shared" si="334"/>
        <v>3.7123546768372373E-2</v>
      </c>
      <c r="U1587" s="36">
        <f t="shared" si="335"/>
        <v>4.0130129867655073E-2</v>
      </c>
      <c r="V1587" s="36">
        <f t="shared" si="336"/>
        <v>-3.0065830992827003E-3</v>
      </c>
      <c r="Y1587" s="34"/>
      <c r="Z1587" s="34"/>
    </row>
    <row r="1588" spans="1:26" x14ac:dyDescent="0.2">
      <c r="A1588" s="1">
        <v>2002.08</v>
      </c>
      <c r="B1588" s="58">
        <v>912.55</v>
      </c>
      <c r="C1588" s="4">
        <f>C1586/3+C1589*2/3</f>
        <v>15.879999999999999</v>
      </c>
      <c r="D1588" s="11">
        <f>(D1586+2*D1589)/3</f>
        <v>28.939999999999998</v>
      </c>
      <c r="E1588" s="11">
        <v>180.7</v>
      </c>
      <c r="F1588" s="4">
        <f t="shared" si="341"/>
        <v>2002.6249999998804</v>
      </c>
      <c r="G1588" s="21">
        <v>4.26</v>
      </c>
      <c r="H1588" s="4">
        <f t="shared" si="337"/>
        <v>1594.2556555063645</v>
      </c>
      <c r="I1588" s="4">
        <f t="shared" si="338"/>
        <v>27.742896070835645</v>
      </c>
      <c r="J1588" s="30">
        <f t="shared" si="342"/>
        <v>701564.68851882964</v>
      </c>
      <c r="K1588" s="4">
        <f t="shared" si="339"/>
        <v>50.559156945213076</v>
      </c>
      <c r="L1588" s="30">
        <f t="shared" si="340"/>
        <v>22248.953028036743</v>
      </c>
      <c r="M1588" s="14">
        <f t="shared" si="331"/>
        <v>23.588713528842373</v>
      </c>
      <c r="N1588" s="6"/>
      <c r="O1588" s="7">
        <f t="shared" si="332"/>
        <v>25.335997073986562</v>
      </c>
      <c r="P1588" s="7"/>
      <c r="Q1588" s="43">
        <f t="shared" si="333"/>
        <v>2.4983992645496854E-2</v>
      </c>
      <c r="R1588" s="21">
        <f t="shared" si="343"/>
        <v>1.0356261870042687</v>
      </c>
      <c r="S1588" s="21">
        <f t="shared" si="344"/>
        <v>36.057142808280304</v>
      </c>
      <c r="T1588" s="36">
        <f t="shared" si="334"/>
        <v>3.9179176192103649E-2</v>
      </c>
      <c r="U1588" s="36">
        <f t="shared" si="335"/>
        <v>3.4995989194479771E-2</v>
      </c>
      <c r="V1588" s="36">
        <f t="shared" si="336"/>
        <v>4.1831869976238778E-3</v>
      </c>
      <c r="Y1588" s="34"/>
      <c r="Z1588" s="34"/>
    </row>
    <row r="1589" spans="1:26" x14ac:dyDescent="0.2">
      <c r="A1589" s="1">
        <v>2002.09</v>
      </c>
      <c r="B1589" s="58">
        <v>867.81</v>
      </c>
      <c r="C1589" s="4">
        <v>15.8</v>
      </c>
      <c r="D1589" s="11">
        <v>30.04</v>
      </c>
      <c r="E1589" s="11">
        <v>181</v>
      </c>
      <c r="F1589" s="4">
        <f t="shared" si="341"/>
        <v>2002.7083333332137</v>
      </c>
      <c r="G1589" s="21">
        <v>3.87</v>
      </c>
      <c r="H1589" s="4">
        <f t="shared" si="337"/>
        <v>1513.5805032596688</v>
      </c>
      <c r="I1589" s="4">
        <f t="shared" si="338"/>
        <v>27.557382320441999</v>
      </c>
      <c r="J1589" s="30">
        <f t="shared" si="342"/>
        <v>667073.52603061451</v>
      </c>
      <c r="K1589" s="4">
        <f t="shared" si="339"/>
        <v>52.393909171270735</v>
      </c>
      <c r="L1589" s="30">
        <f t="shared" si="340"/>
        <v>23091.33188366078</v>
      </c>
      <c r="M1589" s="14">
        <f t="shared" si="331"/>
        <v>22.365036801224331</v>
      </c>
      <c r="N1589" s="6"/>
      <c r="O1589" s="7">
        <f t="shared" si="332"/>
        <v>24.033754017347928</v>
      </c>
      <c r="P1589" s="7"/>
      <c r="Q1589" s="43">
        <f t="shared" si="333"/>
        <v>3.1082925210663762E-2</v>
      </c>
      <c r="R1589" s="21">
        <f t="shared" si="343"/>
        <v>0.99748650991017018</v>
      </c>
      <c r="S1589" s="21">
        <f t="shared" si="344"/>
        <v>37.279828965027377</v>
      </c>
      <c r="T1589" s="36">
        <f t="shared" si="334"/>
        <v>4.7080767227533959E-2</v>
      </c>
      <c r="U1589" s="36">
        <f t="shared" si="335"/>
        <v>3.0859464967863071E-2</v>
      </c>
      <c r="V1589" s="36">
        <f t="shared" si="336"/>
        <v>1.6221302259670889E-2</v>
      </c>
      <c r="Y1589" s="34"/>
      <c r="Z1589" s="34"/>
    </row>
    <row r="1590" spans="1:26" x14ac:dyDescent="0.2">
      <c r="A1590" s="1">
        <v>2002.1</v>
      </c>
      <c r="B1590" s="58">
        <v>854.63</v>
      </c>
      <c r="C1590" s="4">
        <f>C1589*2/3+C1592/3</f>
        <v>15.89</v>
      </c>
      <c r="D1590" s="11">
        <f>(2*D1589+D1592)/3</f>
        <v>29.223333333333333</v>
      </c>
      <c r="E1590" s="11">
        <v>181.3</v>
      </c>
      <c r="F1590" s="4">
        <f t="shared" si="341"/>
        <v>2002.7916666665469</v>
      </c>
      <c r="G1590" s="21">
        <v>3.94</v>
      </c>
      <c r="H1590" s="4">
        <f t="shared" si="337"/>
        <v>1488.1262552123553</v>
      </c>
      <c r="I1590" s="4">
        <f t="shared" si="338"/>
        <v>27.668495366795376</v>
      </c>
      <c r="J1590" s="30">
        <f t="shared" si="342"/>
        <v>656871.37409104733</v>
      </c>
      <c r="K1590" s="4">
        <f t="shared" si="339"/>
        <v>50.885189612061048</v>
      </c>
      <c r="L1590" s="30">
        <f t="shared" si="340"/>
        <v>22461.148242148502</v>
      </c>
      <c r="M1590" s="14">
        <f t="shared" si="331"/>
        <v>21.956233863659076</v>
      </c>
      <c r="N1590" s="6"/>
      <c r="O1590" s="7">
        <f t="shared" si="332"/>
        <v>23.606572751994392</v>
      </c>
      <c r="P1590" s="7"/>
      <c r="Q1590" s="43">
        <f t="shared" si="333"/>
        <v>3.1023120090339106E-2</v>
      </c>
      <c r="R1590" s="21">
        <f t="shared" si="343"/>
        <v>0.99431179749023912</v>
      </c>
      <c r="S1590" s="21">
        <f t="shared" si="344"/>
        <v>37.124594008116681</v>
      </c>
      <c r="T1590" s="36">
        <f t="shared" si="334"/>
        <v>4.8511989709715486E-2</v>
      </c>
      <c r="U1590" s="36">
        <f t="shared" si="335"/>
        <v>3.1196084467564056E-2</v>
      </c>
      <c r="V1590" s="36">
        <f t="shared" si="336"/>
        <v>1.731590524215143E-2</v>
      </c>
      <c r="Y1590" s="34"/>
      <c r="Z1590" s="34"/>
    </row>
    <row r="1591" spans="1:26" x14ac:dyDescent="0.2">
      <c r="A1591" s="1">
        <v>2002.11</v>
      </c>
      <c r="B1591" s="58">
        <v>909.93</v>
      </c>
      <c r="C1591" s="4">
        <f>C1589/3+C1592*2/3</f>
        <v>15.98</v>
      </c>
      <c r="D1591" s="11">
        <f>(D1589+2*D1592)/3</f>
        <v>28.406666666666666</v>
      </c>
      <c r="E1591" s="11">
        <v>181.3</v>
      </c>
      <c r="F1591" s="4">
        <f t="shared" si="341"/>
        <v>2002.8749999998802</v>
      </c>
      <c r="G1591" s="21">
        <v>4.05</v>
      </c>
      <c r="H1591" s="4">
        <f t="shared" si="337"/>
        <v>1584.4174945945947</v>
      </c>
      <c r="I1591" s="4">
        <f t="shared" si="338"/>
        <v>27.825208052950916</v>
      </c>
      <c r="J1591" s="30">
        <f t="shared" si="342"/>
        <v>700398.65572216199</v>
      </c>
      <c r="K1591" s="4">
        <f t="shared" si="339"/>
        <v>49.46316708953853</v>
      </c>
      <c r="L1591" s="30">
        <f t="shared" si="340"/>
        <v>21865.408489533136</v>
      </c>
      <c r="M1591" s="14">
        <f t="shared" si="331"/>
        <v>23.348396502725123</v>
      </c>
      <c r="N1591" s="6"/>
      <c r="O1591" s="7">
        <f t="shared" si="332"/>
        <v>25.114358041300335</v>
      </c>
      <c r="P1591" s="7"/>
      <c r="Q1591" s="43">
        <f t="shared" si="333"/>
        <v>2.7063021565630285E-2</v>
      </c>
      <c r="R1591" s="21">
        <f t="shared" si="343"/>
        <v>1.0050077075830828</v>
      </c>
      <c r="S1591" s="21">
        <f t="shared" si="344"/>
        <v>36.913421799305858</v>
      </c>
      <c r="T1591" s="36">
        <f t="shared" si="334"/>
        <v>3.9308477859257174E-2</v>
      </c>
      <c r="U1591" s="36">
        <f t="shared" si="335"/>
        <v>3.3363706824877992E-2</v>
      </c>
      <c r="V1591" s="36">
        <f t="shared" si="336"/>
        <v>5.9447710343791815E-3</v>
      </c>
      <c r="Y1591" s="34"/>
      <c r="Z1591" s="34"/>
    </row>
    <row r="1592" spans="1:26" x14ac:dyDescent="0.2">
      <c r="A1592" s="1">
        <v>2002.12</v>
      </c>
      <c r="B1592" s="58">
        <v>899.18</v>
      </c>
      <c r="C1592" s="4">
        <v>16.07</v>
      </c>
      <c r="D1592" s="11">
        <v>27.59</v>
      </c>
      <c r="E1592" s="11">
        <v>180.9</v>
      </c>
      <c r="F1592" s="4">
        <f t="shared" si="341"/>
        <v>2002.9583333332134</v>
      </c>
      <c r="G1592" s="21">
        <v>4.03</v>
      </c>
      <c r="H1592" s="4">
        <f t="shared" si="337"/>
        <v>1569.1610559425101</v>
      </c>
      <c r="I1592" s="4">
        <f t="shared" si="338"/>
        <v>28.043793421779998</v>
      </c>
      <c r="J1592" s="30">
        <f t="shared" si="342"/>
        <v>694687.55397484172</v>
      </c>
      <c r="K1592" s="4">
        <f t="shared" si="339"/>
        <v>48.147371531232736</v>
      </c>
      <c r="L1592" s="30">
        <f t="shared" si="340"/>
        <v>21315.453651288819</v>
      </c>
      <c r="M1592" s="14">
        <f t="shared" si="331"/>
        <v>23.101442537685635</v>
      </c>
      <c r="N1592" s="6"/>
      <c r="O1592" s="7">
        <f t="shared" si="332"/>
        <v>24.860432504266157</v>
      </c>
      <c r="P1592" s="7"/>
      <c r="Q1592" s="43">
        <f t="shared" si="333"/>
        <v>2.7566733863023954E-2</v>
      </c>
      <c r="R1592" s="21">
        <f t="shared" si="343"/>
        <v>1.0017271449982252</v>
      </c>
      <c r="S1592" s="21">
        <f t="shared" si="344"/>
        <v>37.180303876894627</v>
      </c>
      <c r="T1592" s="36">
        <f t="shared" si="334"/>
        <v>4.2685327215542079E-2</v>
      </c>
      <c r="U1592" s="36">
        <f t="shared" si="335"/>
        <v>3.2380151210893438E-2</v>
      </c>
      <c r="V1592" s="36">
        <f t="shared" si="336"/>
        <v>1.0305176004648642E-2</v>
      </c>
      <c r="Y1592" s="34"/>
      <c r="Z1592" s="34"/>
    </row>
    <row r="1593" spans="1:26" x14ac:dyDescent="0.2">
      <c r="A1593" s="1">
        <v>2003.01</v>
      </c>
      <c r="B1593" s="58">
        <v>895.84</v>
      </c>
      <c r="C1593" s="4">
        <f>C1592*2/3+C1595/3</f>
        <v>16.119999999999997</v>
      </c>
      <c r="D1593" s="11">
        <f>(2*D1592+D1595)/3</f>
        <v>28.5</v>
      </c>
      <c r="E1593" s="11">
        <v>181.7</v>
      </c>
      <c r="F1593" s="4">
        <f t="shared" si="341"/>
        <v>2003.0416666665467</v>
      </c>
      <c r="G1593" s="21">
        <v>4.05</v>
      </c>
      <c r="H1593" s="4">
        <f t="shared" si="337"/>
        <v>1556.4492777105122</v>
      </c>
      <c r="I1593" s="4">
        <f t="shared" si="338"/>
        <v>28.007191414419374</v>
      </c>
      <c r="J1593" s="30">
        <f t="shared" si="342"/>
        <v>690093.14974979032</v>
      </c>
      <c r="K1593" s="4">
        <f t="shared" si="339"/>
        <v>49.516436433681911</v>
      </c>
      <c r="L1593" s="30">
        <f t="shared" si="340"/>
        <v>21954.42798699436</v>
      </c>
      <c r="M1593" s="14">
        <f t="shared" si="331"/>
        <v>22.898348576613209</v>
      </c>
      <c r="N1593" s="6"/>
      <c r="O1593" s="7">
        <f t="shared" si="332"/>
        <v>24.653867027835648</v>
      </c>
      <c r="P1593" s="7"/>
      <c r="Q1593" s="43">
        <f t="shared" si="333"/>
        <v>2.7698583136729502E-2</v>
      </c>
      <c r="R1593" s="21">
        <f t="shared" si="343"/>
        <v>1.0156947309972999</v>
      </c>
      <c r="S1593" s="21">
        <f t="shared" si="344"/>
        <v>37.08053717768712</v>
      </c>
      <c r="T1593" s="36">
        <f t="shared" si="334"/>
        <v>4.7440395385839995E-2</v>
      </c>
      <c r="U1593" s="36">
        <f t="shared" si="335"/>
        <v>3.0718331825776879E-2</v>
      </c>
      <c r="V1593" s="36">
        <f t="shared" si="336"/>
        <v>1.6722063560063116E-2</v>
      </c>
      <c r="Y1593" s="34"/>
      <c r="Z1593" s="34"/>
    </row>
    <row r="1594" spans="1:26" x14ac:dyDescent="0.2">
      <c r="A1594" s="1">
        <v>2003.02</v>
      </c>
      <c r="B1594" s="58">
        <v>837.03</v>
      </c>
      <c r="C1594" s="4">
        <f>C1592/3+C1595*2/3</f>
        <v>16.169999999999998</v>
      </c>
      <c r="D1594" s="11">
        <f>(D1592+2*D1595)/3</f>
        <v>29.41</v>
      </c>
      <c r="E1594" s="11">
        <v>183.1</v>
      </c>
      <c r="F1594" s="4">
        <f t="shared" si="341"/>
        <v>2003.1249999998799</v>
      </c>
      <c r="G1594" s="21">
        <v>3.9</v>
      </c>
      <c r="H1594" s="4">
        <f t="shared" si="337"/>
        <v>1443.1521773347899</v>
      </c>
      <c r="I1594" s="4">
        <f t="shared" si="338"/>
        <v>27.879252484980892</v>
      </c>
      <c r="J1594" s="30">
        <f t="shared" si="342"/>
        <v>640889.95339606912</v>
      </c>
      <c r="K1594" s="4">
        <f t="shared" si="339"/>
        <v>50.706791316220659</v>
      </c>
      <c r="L1594" s="30">
        <f t="shared" si="340"/>
        <v>22518.396627813097</v>
      </c>
      <c r="M1594" s="14">
        <f t="shared" si="331"/>
        <v>21.214102123415277</v>
      </c>
      <c r="N1594" s="6"/>
      <c r="O1594" s="7">
        <f t="shared" si="332"/>
        <v>22.853826114365567</v>
      </c>
      <c r="P1594" s="7"/>
      <c r="Q1594" s="43">
        <f t="shared" si="333"/>
        <v>3.3093626579452133E-2</v>
      </c>
      <c r="R1594" s="21">
        <f t="shared" si="343"/>
        <v>1.0106729743502778</v>
      </c>
      <c r="S1594" s="21">
        <f t="shared" si="344"/>
        <v>37.374535132192285</v>
      </c>
      <c r="T1594" s="36">
        <f t="shared" si="334"/>
        <v>5.6792613215518983E-2</v>
      </c>
      <c r="U1594" s="36">
        <f t="shared" si="335"/>
        <v>2.8579602659118741E-2</v>
      </c>
      <c r="V1594" s="36">
        <f t="shared" si="336"/>
        <v>2.8213010556400242E-2</v>
      </c>
      <c r="Y1594" s="34"/>
      <c r="Z1594" s="34"/>
    </row>
    <row r="1595" spans="1:26" x14ac:dyDescent="0.2">
      <c r="A1595" s="1">
        <v>2003.03</v>
      </c>
      <c r="B1595" s="58">
        <v>846.63</v>
      </c>
      <c r="C1595" s="4">
        <v>16.22</v>
      </c>
      <c r="D1595" s="11">
        <v>30.32</v>
      </c>
      <c r="E1595" s="11">
        <v>184.2</v>
      </c>
      <c r="F1595" s="4">
        <f t="shared" si="341"/>
        <v>2003.2083333332132</v>
      </c>
      <c r="G1595" s="21">
        <v>3.81</v>
      </c>
      <c r="H1595" s="4">
        <f t="shared" si="337"/>
        <v>1450.9868516286649</v>
      </c>
      <c r="I1595" s="4">
        <f t="shared" si="338"/>
        <v>27.798455917481007</v>
      </c>
      <c r="J1595" s="30">
        <f t="shared" si="342"/>
        <v>645398.00879847503</v>
      </c>
      <c r="K1595" s="4">
        <f t="shared" si="339"/>
        <v>51.963574809989161</v>
      </c>
      <c r="L1595" s="30">
        <f t="shared" si="340"/>
        <v>23113.364311174613</v>
      </c>
      <c r="M1595" s="14">
        <f t="shared" si="331"/>
        <v>21.309719026990987</v>
      </c>
      <c r="N1595" s="6"/>
      <c r="O1595" s="7">
        <f t="shared" si="332"/>
        <v>22.969623651201278</v>
      </c>
      <c r="P1595" s="7"/>
      <c r="Q1595" s="43">
        <f t="shared" si="333"/>
        <v>3.4038561227224665E-2</v>
      </c>
      <c r="R1595" s="21">
        <f t="shared" si="343"/>
        <v>0.99088969647979586</v>
      </c>
      <c r="S1595" s="21">
        <f t="shared" si="344"/>
        <v>37.54785834246389</v>
      </c>
      <c r="T1595" s="36">
        <f t="shared" si="334"/>
        <v>5.8617724612823219E-2</v>
      </c>
      <c r="U1595" s="36">
        <f t="shared" si="335"/>
        <v>2.8189574612293988E-2</v>
      </c>
      <c r="V1595" s="36">
        <f t="shared" si="336"/>
        <v>3.042815000052923E-2</v>
      </c>
      <c r="Y1595" s="34"/>
      <c r="Z1595" s="34"/>
    </row>
    <row r="1596" spans="1:26" x14ac:dyDescent="0.2">
      <c r="A1596" s="1">
        <v>2003.04</v>
      </c>
      <c r="B1596" s="58">
        <v>890.03</v>
      </c>
      <c r="C1596" s="4">
        <f>C1595*2/3+C1598/3</f>
        <v>16.203333333333333</v>
      </c>
      <c r="D1596" s="11">
        <f>(2*D1595+D1598)/3</f>
        <v>31.73</v>
      </c>
      <c r="E1596" s="11">
        <v>183.8</v>
      </c>
      <c r="F1596" s="4">
        <f t="shared" si="341"/>
        <v>2003.2916666665465</v>
      </c>
      <c r="G1596" s="21">
        <v>3.96</v>
      </c>
      <c r="H1596" s="4">
        <f t="shared" si="337"/>
        <v>1528.6870547878132</v>
      </c>
      <c r="I1596" s="4">
        <f t="shared" si="338"/>
        <v>27.830326967718538</v>
      </c>
      <c r="J1596" s="30">
        <f t="shared" si="342"/>
        <v>680990.58462249499</v>
      </c>
      <c r="K1596" s="4">
        <f t="shared" si="339"/>
        <v>54.498432916213282</v>
      </c>
      <c r="L1596" s="30">
        <f t="shared" si="340"/>
        <v>24277.643731190819</v>
      </c>
      <c r="M1596" s="14">
        <f t="shared" si="331"/>
        <v>22.427939577730896</v>
      </c>
      <c r="N1596" s="6"/>
      <c r="O1596" s="7">
        <f t="shared" si="332"/>
        <v>24.186166302446413</v>
      </c>
      <c r="P1596" s="7"/>
      <c r="Q1596" s="43">
        <f t="shared" si="333"/>
        <v>2.969093660099293E-2</v>
      </c>
      <c r="R1596" s="21">
        <f t="shared" si="343"/>
        <v>1.0358298898509803</v>
      </c>
      <c r="S1596" s="21">
        <f t="shared" si="344"/>
        <v>37.286756110851371</v>
      </c>
      <c r="T1596" s="36">
        <f t="shared" si="334"/>
        <v>5.4582850447928433E-2</v>
      </c>
      <c r="U1596" s="36">
        <f t="shared" si="335"/>
        <v>3.1035894362941185E-2</v>
      </c>
      <c r="V1596" s="36">
        <f t="shared" si="336"/>
        <v>2.3546956084987247E-2</v>
      </c>
      <c r="Y1596" s="34"/>
      <c r="Z1596" s="34"/>
    </row>
    <row r="1597" spans="1:26" x14ac:dyDescent="0.2">
      <c r="A1597" s="1">
        <v>2003.05</v>
      </c>
      <c r="B1597" s="58">
        <v>935.96</v>
      </c>
      <c r="C1597" s="4">
        <f>C1595/3+C1598*2/3</f>
        <v>16.186666666666667</v>
      </c>
      <c r="D1597" s="11">
        <f>(D1595+2*D1598)/3</f>
        <v>33.139999999999993</v>
      </c>
      <c r="E1597" s="11">
        <v>183.5</v>
      </c>
      <c r="F1597" s="4">
        <f t="shared" si="341"/>
        <v>2003.3749999998797</v>
      </c>
      <c r="G1597" s="21">
        <v>3.57</v>
      </c>
      <c r="H1597" s="4">
        <f t="shared" si="337"/>
        <v>1610.2031413623984</v>
      </c>
      <c r="I1597" s="4">
        <f t="shared" si="338"/>
        <v>27.847153206176213</v>
      </c>
      <c r="J1597" s="30">
        <f t="shared" si="342"/>
        <v>718337.66057824157</v>
      </c>
      <c r="K1597" s="4">
        <f t="shared" si="339"/>
        <v>57.01326136239782</v>
      </c>
      <c r="L1597" s="30">
        <f t="shared" si="340"/>
        <v>25434.537877220093</v>
      </c>
      <c r="M1597" s="14">
        <f t="shared" si="331"/>
        <v>23.591080453481478</v>
      </c>
      <c r="N1597" s="6"/>
      <c r="O1597" s="7">
        <f t="shared" si="332"/>
        <v>25.45002301017637</v>
      </c>
      <c r="P1597" s="7"/>
      <c r="Q1597" s="43">
        <f t="shared" si="333"/>
        <v>3.108303120914515E-2</v>
      </c>
      <c r="R1597" s="21">
        <f t="shared" si="343"/>
        <v>1.0232207089359318</v>
      </c>
      <c r="S1597" s="21">
        <f t="shared" si="344"/>
        <v>38.685879913582632</v>
      </c>
      <c r="T1597" s="36">
        <f t="shared" si="334"/>
        <v>5.3484219096966212E-2</v>
      </c>
      <c r="U1597" s="36">
        <f t="shared" si="335"/>
        <v>2.5629169711678612E-2</v>
      </c>
      <c r="V1597" s="36">
        <f t="shared" si="336"/>
        <v>2.78550493852876E-2</v>
      </c>
      <c r="Y1597" s="34"/>
      <c r="Z1597" s="34"/>
    </row>
    <row r="1598" spans="1:26" x14ac:dyDescent="0.2">
      <c r="A1598" s="1">
        <v>2003.06</v>
      </c>
      <c r="B1598" s="58">
        <v>988</v>
      </c>
      <c r="C1598" s="4">
        <v>16.170000000000002</v>
      </c>
      <c r="D1598" s="11">
        <v>34.549999999999997</v>
      </c>
      <c r="E1598" s="11">
        <v>183.7</v>
      </c>
      <c r="F1598" s="4">
        <f t="shared" si="341"/>
        <v>2003.458333333213</v>
      </c>
      <c r="G1598" s="21">
        <v>3.33</v>
      </c>
      <c r="H1598" s="4">
        <f t="shared" si="337"/>
        <v>1697.8809580838329</v>
      </c>
      <c r="I1598" s="4">
        <f t="shared" si="338"/>
        <v>27.788193413173666</v>
      </c>
      <c r="J1598" s="30">
        <f t="shared" si="342"/>
        <v>758485.21602742281</v>
      </c>
      <c r="K1598" s="4">
        <f t="shared" si="339"/>
        <v>59.374278443113788</v>
      </c>
      <c r="L1598" s="30">
        <f t="shared" si="340"/>
        <v>26523.951633347628</v>
      </c>
      <c r="M1598" s="14">
        <f t="shared" si="331"/>
        <v>24.832223259531055</v>
      </c>
      <c r="N1598" s="6"/>
      <c r="O1598" s="7">
        <f t="shared" si="332"/>
        <v>26.796570516909881</v>
      </c>
      <c r="P1598" s="7"/>
      <c r="Q1598" s="43">
        <f t="shared" si="333"/>
        <v>3.1333994639806302E-2</v>
      </c>
      <c r="R1598" s="21">
        <f t="shared" si="343"/>
        <v>0.94958828459829892</v>
      </c>
      <c r="S1598" s="21">
        <f t="shared" si="344"/>
        <v>39.541096907599318</v>
      </c>
      <c r="T1598" s="36">
        <f t="shared" si="334"/>
        <v>4.6344699938422051E-2</v>
      </c>
      <c r="U1598" s="36">
        <f t="shared" si="335"/>
        <v>1.9908768324140791E-2</v>
      </c>
      <c r="V1598" s="36">
        <f t="shared" si="336"/>
        <v>2.6435931614281261E-2</v>
      </c>
      <c r="Y1598" s="34"/>
      <c r="Z1598" s="34"/>
    </row>
    <row r="1599" spans="1:26" x14ac:dyDescent="0.2">
      <c r="A1599" s="1">
        <v>2003.07</v>
      </c>
      <c r="B1599" s="58">
        <v>992.54</v>
      </c>
      <c r="C1599" s="4">
        <f>C1598*2/3+C1601/3</f>
        <v>16.310000000000002</v>
      </c>
      <c r="D1599" s="11">
        <f>(2*D1598+D1601)/3</f>
        <v>35.893333333333331</v>
      </c>
      <c r="E1599" s="11">
        <v>183.9</v>
      </c>
      <c r="F1599" s="4">
        <f t="shared" si="341"/>
        <v>2003.5416666665462</v>
      </c>
      <c r="G1599" s="21">
        <v>3.98</v>
      </c>
      <c r="H1599" s="4">
        <f t="shared" si="337"/>
        <v>1703.8279502990758</v>
      </c>
      <c r="I1599" s="4">
        <f t="shared" si="338"/>
        <v>27.99830119630235</v>
      </c>
      <c r="J1599" s="30">
        <f t="shared" si="342"/>
        <v>762184.1780224496</v>
      </c>
      <c r="K1599" s="4">
        <f t="shared" si="339"/>
        <v>61.615717817654527</v>
      </c>
      <c r="L1599" s="30">
        <f t="shared" si="340"/>
        <v>27562.950372934549</v>
      </c>
      <c r="M1599" s="14">
        <f t="shared" si="331"/>
        <v>24.867329101268776</v>
      </c>
      <c r="N1599" s="6"/>
      <c r="O1599" s="7">
        <f t="shared" si="332"/>
        <v>26.84191090752109</v>
      </c>
      <c r="P1599" s="7"/>
      <c r="Q1599" s="43">
        <f t="shared" si="333"/>
        <v>2.488861521116164E-2</v>
      </c>
      <c r="R1599" s="21">
        <f t="shared" si="343"/>
        <v>0.96568817971770871</v>
      </c>
      <c r="S1599" s="21">
        <f t="shared" si="344"/>
        <v>37.506927405499859</v>
      </c>
      <c r="T1599" s="36">
        <f t="shared" si="334"/>
        <v>4.9151232024462921E-2</v>
      </c>
      <c r="U1599" s="36">
        <f t="shared" si="335"/>
        <v>2.2932504535952747E-2</v>
      </c>
      <c r="V1599" s="36">
        <f t="shared" si="336"/>
        <v>2.6218727488510174E-2</v>
      </c>
      <c r="Y1599" s="34"/>
      <c r="Z1599" s="34"/>
    </row>
    <row r="1600" spans="1:26" x14ac:dyDescent="0.2">
      <c r="A1600" s="1">
        <v>2003.08</v>
      </c>
      <c r="B1600" s="58">
        <v>989.53</v>
      </c>
      <c r="C1600" s="4">
        <f>C1598/3+C1601*2/3</f>
        <v>16.450000000000003</v>
      </c>
      <c r="D1600" s="11">
        <f>(D1598+2*D1601)/3</f>
        <v>37.236666666666665</v>
      </c>
      <c r="E1600" s="11">
        <v>184.6</v>
      </c>
      <c r="F1600" s="4">
        <f t="shared" si="341"/>
        <v>2003.6249999998795</v>
      </c>
      <c r="G1600" s="21">
        <v>4.45</v>
      </c>
      <c r="H1600" s="4">
        <f t="shared" si="337"/>
        <v>1692.2195892199354</v>
      </c>
      <c r="I1600" s="4">
        <f t="shared" si="338"/>
        <v>28.131549566630564</v>
      </c>
      <c r="J1600" s="30">
        <f t="shared" si="342"/>
        <v>758040.02486378828</v>
      </c>
      <c r="K1600" s="4">
        <f t="shared" si="339"/>
        <v>63.679339454676786</v>
      </c>
      <c r="L1600" s="30">
        <f t="shared" si="340"/>
        <v>28525.546194501017</v>
      </c>
      <c r="M1600" s="14">
        <f t="shared" si="331"/>
        <v>24.64225140993215</v>
      </c>
      <c r="N1600" s="6"/>
      <c r="O1600" s="7">
        <f t="shared" si="332"/>
        <v>26.606108883763635</v>
      </c>
      <c r="P1600" s="7"/>
      <c r="Q1600" s="43">
        <f t="shared" si="333"/>
        <v>2.0661744197436202E-2</v>
      </c>
      <c r="R1600" s="21">
        <f t="shared" si="343"/>
        <v>1.0182397843694471</v>
      </c>
      <c r="S1600" s="21">
        <f t="shared" si="344"/>
        <v>36.082650854337139</v>
      </c>
      <c r="T1600" s="36">
        <f t="shared" si="334"/>
        <v>4.9863920737949874E-2</v>
      </c>
      <c r="U1600" s="36">
        <f t="shared" si="335"/>
        <v>2.5566053596593363E-2</v>
      </c>
      <c r="V1600" s="36">
        <f t="shared" si="336"/>
        <v>2.4297867141356511E-2</v>
      </c>
      <c r="Y1600" s="34"/>
      <c r="Z1600" s="34"/>
    </row>
    <row r="1601" spans="1:26" x14ac:dyDescent="0.2">
      <c r="A1601" s="1">
        <v>2003.09</v>
      </c>
      <c r="B1601" s="58">
        <v>1019.44</v>
      </c>
      <c r="C1601" s="4">
        <v>16.59</v>
      </c>
      <c r="D1601" s="11">
        <v>38.58</v>
      </c>
      <c r="E1601" s="11">
        <v>185.2</v>
      </c>
      <c r="F1601" s="4">
        <f t="shared" si="341"/>
        <v>2003.7083333332127</v>
      </c>
      <c r="G1601" s="21">
        <v>4.2699999999999996</v>
      </c>
      <c r="H1601" s="4">
        <f t="shared" si="337"/>
        <v>1737.7213507559402</v>
      </c>
      <c r="I1601" s="4">
        <f t="shared" si="338"/>
        <v>28.279052429805624</v>
      </c>
      <c r="J1601" s="30">
        <f t="shared" si="342"/>
        <v>779478.46256879496</v>
      </c>
      <c r="K1601" s="4">
        <f t="shared" si="339"/>
        <v>65.76285971922249</v>
      </c>
      <c r="L1601" s="30">
        <f t="shared" si="340"/>
        <v>29498.821986486808</v>
      </c>
      <c r="M1601" s="14">
        <f t="shared" ref="M1601:M1664" si="345">H1601/AVERAGE(K1481:K1600)</f>
        <v>25.243686752606248</v>
      </c>
      <c r="N1601" s="6"/>
      <c r="O1601" s="7">
        <f t="shared" ref="O1601:O1664" si="346">J1601/AVERAGE(L1481:L1600)</f>
        <v>27.261410549557137</v>
      </c>
      <c r="P1601" s="7"/>
      <c r="Q1601" s="43">
        <f t="shared" ref="Q1601:Q1664" si="347">1/M1601-(G1601/100-(((E1601/E1481)^(1/10))-1))</f>
        <v>2.1615329750958166E-2</v>
      </c>
      <c r="R1601" s="21">
        <f t="shared" si="343"/>
        <v>1.0019452235199675</v>
      </c>
      <c r="S1601" s="21">
        <f t="shared" si="344"/>
        <v>36.621759986223132</v>
      </c>
      <c r="T1601" s="36">
        <f t="shared" si="334"/>
        <v>4.8061961055922309E-2</v>
      </c>
      <c r="U1601" s="36">
        <f t="shared" si="335"/>
        <v>2.3540634193147669E-2</v>
      </c>
      <c r="V1601" s="36">
        <f t="shared" si="336"/>
        <v>2.4521326862774639E-2</v>
      </c>
      <c r="Y1601" s="34"/>
      <c r="Z1601" s="34"/>
    </row>
    <row r="1602" spans="1:26" x14ac:dyDescent="0.2">
      <c r="A1602" s="1">
        <v>2003.1</v>
      </c>
      <c r="B1602" s="58">
        <v>1038.73</v>
      </c>
      <c r="C1602" s="4">
        <f>C1601*2/3+C1604/3</f>
        <v>16.856666666666669</v>
      </c>
      <c r="D1602" s="11">
        <f>(2*D1601+D1604)/3</f>
        <v>41.966666666666669</v>
      </c>
      <c r="E1602" s="11">
        <v>185</v>
      </c>
      <c r="F1602" s="4">
        <f t="shared" si="341"/>
        <v>2003.791666666546</v>
      </c>
      <c r="G1602" s="21">
        <v>4.29</v>
      </c>
      <c r="H1602" s="4">
        <f t="shared" si="337"/>
        <v>1772.5169457837842</v>
      </c>
      <c r="I1602" s="4">
        <f t="shared" si="338"/>
        <v>28.764671585585599</v>
      </c>
      <c r="J1602" s="30">
        <f t="shared" si="342"/>
        <v>796161.73022992536</v>
      </c>
      <c r="K1602" s="4">
        <f t="shared" si="339"/>
        <v>71.613054234234255</v>
      </c>
      <c r="L1602" s="30">
        <f t="shared" si="340"/>
        <v>32166.44743611513</v>
      </c>
      <c r="M1602" s="14">
        <f t="shared" si="345"/>
        <v>25.682756070579671</v>
      </c>
      <c r="N1602" s="6"/>
      <c r="O1602" s="7">
        <f t="shared" si="346"/>
        <v>27.740905417972638</v>
      </c>
      <c r="P1602" s="7"/>
      <c r="Q1602" s="43">
        <f t="shared" si="347"/>
        <v>2.0204667534416597E-2</v>
      </c>
      <c r="R1602" s="21">
        <f t="shared" si="343"/>
        <v>1.0027688186955976</v>
      </c>
      <c r="S1602" s="21">
        <f t="shared" si="344"/>
        <v>36.732665600491032</v>
      </c>
      <c r="T1602" s="36">
        <f t="shared" ref="T1602:T1665" si="348">(($J1722/$J1602)^(1/10)-1)</f>
        <v>4.8309882762154199E-2</v>
      </c>
      <c r="U1602" s="36">
        <f t="shared" ref="U1602:U1665" si="349">(($S1722/$S1602)^(1/10)-1)</f>
        <v>2.5415094467890587E-2</v>
      </c>
      <c r="V1602" s="36">
        <f t="shared" ref="V1602:V1665" si="350">T1602-U1602</f>
        <v>2.2894788294263613E-2</v>
      </c>
      <c r="Y1602" s="34"/>
      <c r="Z1602" s="34"/>
    </row>
    <row r="1603" spans="1:26" x14ac:dyDescent="0.2">
      <c r="A1603" s="1">
        <v>2003.11</v>
      </c>
      <c r="B1603" s="58">
        <v>1049.9000000000001</v>
      </c>
      <c r="C1603" s="4">
        <f>C1601/3+C1604*2/3</f>
        <v>17.123333333333335</v>
      </c>
      <c r="D1603" s="11">
        <f>(D1601+2*D1604)/3</f>
        <v>45.353333333333332</v>
      </c>
      <c r="E1603" s="11">
        <v>184.5</v>
      </c>
      <c r="F1603" s="4">
        <f t="shared" si="341"/>
        <v>2003.8749999998793</v>
      </c>
      <c r="G1603" s="21">
        <v>4.3</v>
      </c>
      <c r="H1603" s="4">
        <f t="shared" si="337"/>
        <v>1796.4329598915995</v>
      </c>
      <c r="I1603" s="4">
        <f t="shared" si="338"/>
        <v>29.298905022583572</v>
      </c>
      <c r="J1603" s="30">
        <f t="shared" si="342"/>
        <v>808000.77308472898</v>
      </c>
      <c r="K1603" s="4">
        <f t="shared" si="339"/>
        <v>77.601888599819347</v>
      </c>
      <c r="L1603" s="30">
        <f t="shared" si="340"/>
        <v>34903.827407660479</v>
      </c>
      <c r="M1603" s="14">
        <f t="shared" si="345"/>
        <v>25.946798218420113</v>
      </c>
      <c r="N1603" s="6"/>
      <c r="O1603" s="7">
        <f t="shared" si="346"/>
        <v>28.030020810957996</v>
      </c>
      <c r="P1603" s="7"/>
      <c r="Q1603" s="43">
        <f t="shared" si="347"/>
        <v>1.9361050279535427E-2</v>
      </c>
      <c r="R1603" s="21">
        <f t="shared" si="343"/>
        <v>1.0060052418393521</v>
      </c>
      <c r="S1603" s="21">
        <f t="shared" si="344"/>
        <v>36.934193837250888</v>
      </c>
      <c r="T1603" s="36">
        <f t="shared" si="348"/>
        <v>5.0951445981842758E-2</v>
      </c>
      <c r="U1603" s="36">
        <f t="shared" si="349"/>
        <v>2.4395523633293781E-2</v>
      </c>
      <c r="V1603" s="36">
        <f t="shared" si="350"/>
        <v>2.6555922348548977E-2</v>
      </c>
      <c r="Y1603" s="34"/>
      <c r="Z1603" s="34"/>
    </row>
    <row r="1604" spans="1:26" x14ac:dyDescent="0.2">
      <c r="A1604" s="1">
        <v>2003.12</v>
      </c>
      <c r="B1604" s="58">
        <v>1080.6400000000001</v>
      </c>
      <c r="C1604" s="4">
        <v>17.39</v>
      </c>
      <c r="D1604" s="11">
        <v>48.74</v>
      </c>
      <c r="E1604" s="11">
        <v>184.3</v>
      </c>
      <c r="F1604" s="4">
        <f t="shared" si="341"/>
        <v>2003.9583333332125</v>
      </c>
      <c r="G1604" s="21">
        <v>4.2699999999999996</v>
      </c>
      <c r="H1604" s="4">
        <f t="shared" si="337"/>
        <v>1851.0372271296803</v>
      </c>
      <c r="I1604" s="4">
        <f t="shared" si="338"/>
        <v>29.787475366250682</v>
      </c>
      <c r="J1604" s="30">
        <f t="shared" si="342"/>
        <v>833677.20137286955</v>
      </c>
      <c r="K1604" s="4">
        <f t="shared" si="339"/>
        <v>83.487150623982657</v>
      </c>
      <c r="L1604" s="30">
        <f t="shared" si="340"/>
        <v>37601.26109982386</v>
      </c>
      <c r="M1604" s="14">
        <f t="shared" si="345"/>
        <v>26.635170511081522</v>
      </c>
      <c r="N1604" s="6"/>
      <c r="O1604" s="7">
        <f t="shared" si="346"/>
        <v>28.775402120617279</v>
      </c>
      <c r="P1604" s="7"/>
      <c r="Q1604" s="43">
        <f t="shared" si="347"/>
        <v>1.8553955987951572E-2</v>
      </c>
      <c r="R1604" s="21">
        <f t="shared" si="343"/>
        <v>1.0133000624235571</v>
      </c>
      <c r="S1604" s="21">
        <f t="shared" si="344"/>
        <v>37.196313810768032</v>
      </c>
      <c r="T1604" s="36">
        <f t="shared" si="348"/>
        <v>4.9262203353877876E-2</v>
      </c>
      <c r="U1604" s="36">
        <f t="shared" si="349"/>
        <v>2.2317682409381812E-2</v>
      </c>
      <c r="V1604" s="36">
        <f t="shared" si="350"/>
        <v>2.6944520944496064E-2</v>
      </c>
      <c r="Y1604" s="34"/>
      <c r="Z1604" s="34"/>
    </row>
    <row r="1605" spans="1:26" x14ac:dyDescent="0.2">
      <c r="A1605" s="1">
        <v>2004.01</v>
      </c>
      <c r="B1605" s="58">
        <v>1132.52</v>
      </c>
      <c r="C1605" s="4">
        <f>C1604*2/3+C1607/3</f>
        <v>17.600000000000001</v>
      </c>
      <c r="D1605" s="11">
        <f>(2*D1604+D1607)/3</f>
        <v>49.826666666666675</v>
      </c>
      <c r="E1605" s="11">
        <v>185.2</v>
      </c>
      <c r="F1605" s="4">
        <f t="shared" si="341"/>
        <v>2004.0416666665458</v>
      </c>
      <c r="G1605" s="21">
        <v>4.1500000000000004</v>
      </c>
      <c r="H1605" s="4">
        <f t="shared" si="337"/>
        <v>1930.4757358531322</v>
      </c>
      <c r="I1605" s="4">
        <f t="shared" si="338"/>
        <v>30.000682505399581</v>
      </c>
      <c r="J1605" s="30">
        <f t="shared" si="342"/>
        <v>870581.00484684156</v>
      </c>
      <c r="K1605" s="4">
        <f t="shared" si="339"/>
        <v>84.93375039596836</v>
      </c>
      <c r="L1605" s="30">
        <f t="shared" si="340"/>
        <v>38302.325376006876</v>
      </c>
      <c r="M1605" s="14">
        <f t="shared" si="345"/>
        <v>27.658540355736562</v>
      </c>
      <c r="N1605" s="6"/>
      <c r="O1605" s="7">
        <f t="shared" si="346"/>
        <v>29.87967811442498</v>
      </c>
      <c r="P1605" s="7"/>
      <c r="Q1605" s="43">
        <f t="shared" si="347"/>
        <v>1.8583060527543417E-2</v>
      </c>
      <c r="R1605" s="21">
        <f t="shared" si="343"/>
        <v>1.0091595293478566</v>
      </c>
      <c r="S1605" s="21">
        <f t="shared" si="344"/>
        <v>37.507863367739567</v>
      </c>
      <c r="T1605" s="36">
        <f t="shared" si="348"/>
        <v>4.534764793574686E-2</v>
      </c>
      <c r="U1605" s="36">
        <f t="shared" si="349"/>
        <v>2.1683578182034369E-2</v>
      </c>
      <c r="V1605" s="36">
        <f t="shared" si="350"/>
        <v>2.3664069753712491E-2</v>
      </c>
      <c r="Y1605" s="34"/>
      <c r="Z1605" s="34"/>
    </row>
    <row r="1606" spans="1:26" x14ac:dyDescent="0.2">
      <c r="A1606" s="1">
        <v>2004.02</v>
      </c>
      <c r="B1606" s="58">
        <v>1143.3599999999999</v>
      </c>
      <c r="C1606" s="4">
        <f>C1604/3+C1607*2/3</f>
        <v>17.810000000000002</v>
      </c>
      <c r="D1606" s="11">
        <f>(D1604+2*D1607)/3</f>
        <v>50.913333333333334</v>
      </c>
      <c r="E1606" s="11">
        <v>186.2</v>
      </c>
      <c r="F1606" s="4">
        <f t="shared" si="341"/>
        <v>2004.124999999879</v>
      </c>
      <c r="G1606" s="21">
        <v>4.08</v>
      </c>
      <c r="H1606" s="4">
        <f t="shared" si="337"/>
        <v>1938.4864395273903</v>
      </c>
      <c r="I1606" s="4">
        <f t="shared" si="338"/>
        <v>30.195601987110649</v>
      </c>
      <c r="J1606" s="30">
        <f t="shared" si="342"/>
        <v>875328.3370254942</v>
      </c>
      <c r="K1606" s="4">
        <f t="shared" si="339"/>
        <v>86.319974686716819</v>
      </c>
      <c r="L1606" s="30">
        <f t="shared" si="340"/>
        <v>38977.997655236606</v>
      </c>
      <c r="M1606" s="14">
        <f t="shared" si="345"/>
        <v>27.650862036740204</v>
      </c>
      <c r="N1606" s="6"/>
      <c r="O1606" s="7">
        <f t="shared" si="346"/>
        <v>29.869912101543242</v>
      </c>
      <c r="P1606" s="7"/>
      <c r="Q1606" s="43">
        <f t="shared" si="347"/>
        <v>1.9494926722588707E-2</v>
      </c>
      <c r="R1606" s="21">
        <f t="shared" si="343"/>
        <v>1.0240001099502261</v>
      </c>
      <c r="S1606" s="21">
        <f t="shared" si="344"/>
        <v>37.648134081683594</v>
      </c>
      <c r="T1606" s="36">
        <f t="shared" si="348"/>
        <v>4.4259838515704253E-2</v>
      </c>
      <c r="U1606" s="36">
        <f t="shared" si="349"/>
        <v>2.2488257235787845E-2</v>
      </c>
      <c r="V1606" s="36">
        <f t="shared" si="350"/>
        <v>2.1771581279916408E-2</v>
      </c>
      <c r="Y1606" s="34"/>
      <c r="Z1606" s="34"/>
    </row>
    <row r="1607" spans="1:26" x14ac:dyDescent="0.2">
      <c r="A1607" s="1">
        <v>2004.03</v>
      </c>
      <c r="B1607" s="58">
        <v>1123.98</v>
      </c>
      <c r="C1607" s="4">
        <v>18.02</v>
      </c>
      <c r="D1607" s="11">
        <v>52</v>
      </c>
      <c r="E1607" s="11">
        <v>187.4</v>
      </c>
      <c r="F1607" s="4">
        <f t="shared" si="341"/>
        <v>2004.2083333332123</v>
      </c>
      <c r="G1607" s="21">
        <v>3.83</v>
      </c>
      <c r="H1607" s="4">
        <f t="shared" si="337"/>
        <v>1893.4264792956246</v>
      </c>
      <c r="I1607" s="4">
        <f t="shared" si="338"/>
        <v>30.356007363927436</v>
      </c>
      <c r="J1607" s="30">
        <f t="shared" si="342"/>
        <v>856123.67825498153</v>
      </c>
      <c r="K1607" s="4">
        <f t="shared" si="339"/>
        <v>87.597801494130223</v>
      </c>
      <c r="L1607" s="30">
        <f t="shared" si="340"/>
        <v>39607.850023362553</v>
      </c>
      <c r="M1607" s="14">
        <f t="shared" si="345"/>
        <v>26.886530384035847</v>
      </c>
      <c r="N1607" s="6"/>
      <c r="O1607" s="7">
        <f t="shared" si="346"/>
        <v>29.043714557354289</v>
      </c>
      <c r="P1607" s="7"/>
      <c r="Q1607" s="43">
        <f t="shared" si="347"/>
        <v>2.3332519821487534E-2</v>
      </c>
      <c r="R1607" s="21">
        <f t="shared" si="343"/>
        <v>0.96136718753835781</v>
      </c>
      <c r="S1607" s="21">
        <f t="shared" si="344"/>
        <v>38.304830941055897</v>
      </c>
      <c r="T1607" s="36">
        <f t="shared" si="348"/>
        <v>4.8722280256294326E-2</v>
      </c>
      <c r="U1607" s="36">
        <f t="shared" si="349"/>
        <v>2.0208304528105625E-2</v>
      </c>
      <c r="V1607" s="36">
        <f t="shared" si="350"/>
        <v>2.8513975728188701E-2</v>
      </c>
      <c r="Y1607" s="34"/>
      <c r="Z1607" s="34"/>
    </row>
    <row r="1608" spans="1:26" x14ac:dyDescent="0.2">
      <c r="A1608" s="1">
        <v>2004.04</v>
      </c>
      <c r="B1608" s="58">
        <v>1133.3599999999999</v>
      </c>
      <c r="C1608" s="4">
        <f>C1607*2/3+C1610/3</f>
        <v>18.213333333333335</v>
      </c>
      <c r="D1608" s="11">
        <f>(2*D1607+D1610)/3</f>
        <v>53.383333333333333</v>
      </c>
      <c r="E1608" s="11">
        <v>188</v>
      </c>
      <c r="F1608" s="4">
        <f t="shared" si="341"/>
        <v>2004.2916666665456</v>
      </c>
      <c r="G1608" s="21">
        <v>4.3499999999999996</v>
      </c>
      <c r="H1608" s="4">
        <f t="shared" si="337"/>
        <v>1903.1344948936173</v>
      </c>
      <c r="I1608" s="4">
        <f t="shared" si="338"/>
        <v>30.583771205673767</v>
      </c>
      <c r="J1608" s="30">
        <f t="shared" si="342"/>
        <v>861665.59905061033</v>
      </c>
      <c r="K1608" s="4">
        <f t="shared" si="339"/>
        <v>89.641122960992945</v>
      </c>
      <c r="L1608" s="30">
        <f t="shared" si="340"/>
        <v>40586.029060479537</v>
      </c>
      <c r="M1608" s="14">
        <f t="shared" si="345"/>
        <v>26.900577508444869</v>
      </c>
      <c r="N1608" s="6"/>
      <c r="O1608" s="7">
        <f t="shared" si="346"/>
        <v>29.058291817756956</v>
      </c>
      <c r="P1608" s="7"/>
      <c r="Q1608" s="43">
        <f t="shared" si="347"/>
        <v>1.8301491150888138E-2</v>
      </c>
      <c r="R1608" s="21">
        <f t="shared" si="343"/>
        <v>0.97436889454975573</v>
      </c>
      <c r="S1608" s="21">
        <f t="shared" si="344"/>
        <v>36.707480970964106</v>
      </c>
      <c r="T1608" s="36">
        <f t="shared" si="348"/>
        <v>4.7913877518050763E-2</v>
      </c>
      <c r="U1608" s="36">
        <f t="shared" si="349"/>
        <v>2.4546717452787581E-2</v>
      </c>
      <c r="V1608" s="36">
        <f t="shared" si="350"/>
        <v>2.3367160065263182E-2</v>
      </c>
      <c r="Y1608" s="34"/>
      <c r="Z1608" s="34"/>
    </row>
    <row r="1609" spans="1:26" x14ac:dyDescent="0.2">
      <c r="A1609" s="1">
        <v>2004.05</v>
      </c>
      <c r="B1609" s="58">
        <v>1102.78</v>
      </c>
      <c r="C1609" s="4">
        <f>C1607/3+C1610*2/3</f>
        <v>18.406666666666666</v>
      </c>
      <c r="D1609" s="11">
        <f>(D1607+2*D1610)/3</f>
        <v>54.766666666666673</v>
      </c>
      <c r="E1609" s="11">
        <v>189.1</v>
      </c>
      <c r="F1609" s="4">
        <f t="shared" si="341"/>
        <v>2004.3749999998788</v>
      </c>
      <c r="G1609" s="21">
        <v>4.72</v>
      </c>
      <c r="H1609" s="4">
        <f t="shared" si="337"/>
        <v>1841.0127732416715</v>
      </c>
      <c r="I1609" s="4">
        <f t="shared" si="338"/>
        <v>30.728620800282044</v>
      </c>
      <c r="J1609" s="30">
        <f t="shared" si="342"/>
        <v>834698.68332036305</v>
      </c>
      <c r="K1609" s="4">
        <f t="shared" si="339"/>
        <v>91.429054644808787</v>
      </c>
      <c r="L1609" s="30">
        <f t="shared" si="340"/>
        <v>41453.113546230335</v>
      </c>
      <c r="M1609" s="14">
        <f t="shared" si="345"/>
        <v>25.902814292943749</v>
      </c>
      <c r="N1609" s="6"/>
      <c r="O1609" s="7">
        <f t="shared" si="346"/>
        <v>27.98064484323735</v>
      </c>
      <c r="P1609" s="7"/>
      <c r="Q1609" s="43">
        <f t="shared" si="347"/>
        <v>1.6561827151167795E-2</v>
      </c>
      <c r="R1609" s="21">
        <f t="shared" si="343"/>
        <v>1.003142991174462</v>
      </c>
      <c r="S1609" s="21">
        <f t="shared" si="344"/>
        <v>35.558572179864008</v>
      </c>
      <c r="T1609" s="36">
        <f t="shared" si="348"/>
        <v>5.2485493028402663E-2</v>
      </c>
      <c r="U1609" s="36">
        <f t="shared" si="349"/>
        <v>2.9021302805778193E-2</v>
      </c>
      <c r="V1609" s="36">
        <f t="shared" si="350"/>
        <v>2.346419022262447E-2</v>
      </c>
      <c r="Y1609" s="34"/>
      <c r="Z1609" s="34"/>
    </row>
    <row r="1610" spans="1:26" x14ac:dyDescent="0.2">
      <c r="A1610" s="1">
        <v>2004.06</v>
      </c>
      <c r="B1610" s="58">
        <v>1132.76</v>
      </c>
      <c r="C1610" s="4">
        <v>18.600000000000001</v>
      </c>
      <c r="D1610" s="11">
        <v>56.15</v>
      </c>
      <c r="E1610" s="11">
        <v>189.7</v>
      </c>
      <c r="F1610" s="4">
        <f t="shared" si="341"/>
        <v>2004.4583333332121</v>
      </c>
      <c r="G1610" s="21">
        <v>4.7300000000000004</v>
      </c>
      <c r="H1610" s="4">
        <f t="shared" ref="H1610:H1673" si="351">B1610*$E$1858/E1610</f>
        <v>1885.0810313125994</v>
      </c>
      <c r="I1610" s="4">
        <f t="shared" ref="I1610:I1673" si="352">C1610*$E$1858/E1610</f>
        <v>30.953164997364272</v>
      </c>
      <c r="J1610" s="30">
        <f t="shared" si="342"/>
        <v>855848.32699816872</v>
      </c>
      <c r="K1610" s="4">
        <f t="shared" ref="K1610:K1673" si="353">D1610*$E$1858/E1610</f>
        <v>93.441947021613103</v>
      </c>
      <c r="L1610" s="30">
        <f t="shared" ref="L1610:L1673" si="354">K1610*(J1610/H1610)</f>
        <v>42423.711607884441</v>
      </c>
      <c r="M1610" s="14">
        <f t="shared" si="345"/>
        <v>26.401285366474898</v>
      </c>
      <c r="N1610" s="6"/>
      <c r="O1610" s="7">
        <f t="shared" si="346"/>
        <v>28.517933395288185</v>
      </c>
      <c r="P1610" s="7"/>
      <c r="Q1610" s="43">
        <f t="shared" si="347"/>
        <v>1.5710763876718471E-2</v>
      </c>
      <c r="R1610" s="21">
        <f t="shared" si="343"/>
        <v>1.0223131387990259</v>
      </c>
      <c r="S1610" s="21">
        <f t="shared" si="344"/>
        <v>35.557511164384714</v>
      </c>
      <c r="T1610" s="36">
        <f t="shared" si="348"/>
        <v>5.2969389762604679E-2</v>
      </c>
      <c r="U1610" s="36">
        <f t="shared" si="349"/>
        <v>2.8692954784053093E-2</v>
      </c>
      <c r="V1610" s="36">
        <f t="shared" si="350"/>
        <v>2.4276434978551586E-2</v>
      </c>
      <c r="Y1610" s="34"/>
      <c r="Z1610" s="34"/>
    </row>
    <row r="1611" spans="1:26" x14ac:dyDescent="0.2">
      <c r="A1611" s="1">
        <v>2004.07</v>
      </c>
      <c r="B1611" s="58">
        <v>1105.8499999999999</v>
      </c>
      <c r="C1611" s="4">
        <f>C1610*2/3+C1613/3</f>
        <v>18.786666666666669</v>
      </c>
      <c r="D1611" s="11">
        <f>(2*D1610+D1613)/3</f>
        <v>56.69</v>
      </c>
      <c r="E1611" s="11">
        <v>189.4</v>
      </c>
      <c r="F1611" s="4">
        <f t="shared" ref="F1611:F1674" si="355">F1610+1/12</f>
        <v>2004.5416666665453</v>
      </c>
      <c r="G1611" s="21">
        <v>4.5</v>
      </c>
      <c r="H1611" s="4">
        <f t="shared" si="351"/>
        <v>1843.2137309926084</v>
      </c>
      <c r="I1611" s="4">
        <f t="shared" si="352"/>
        <v>31.313326363956364</v>
      </c>
      <c r="J1611" s="30">
        <f t="shared" ref="J1611:J1674" si="356">J1610*((H1611+(I1611/12))/H1610)</f>
        <v>838024.8116099271</v>
      </c>
      <c r="K1611" s="4">
        <f t="shared" si="353"/>
        <v>94.490018004223884</v>
      </c>
      <c r="L1611" s="30">
        <f t="shared" si="354"/>
        <v>42960.280842941422</v>
      </c>
      <c r="M1611" s="14">
        <f t="shared" si="345"/>
        <v>25.695888646268539</v>
      </c>
      <c r="N1611" s="6"/>
      <c r="O1611" s="7">
        <f t="shared" si="346"/>
        <v>27.755514536330779</v>
      </c>
      <c r="P1611" s="7"/>
      <c r="Q1611" s="43">
        <f t="shared" si="347"/>
        <v>1.8611708650646763E-2</v>
      </c>
      <c r="R1611" s="21">
        <f t="shared" ref="R1611:R1674" si="357">((G1611/G1612+G1611/1200+((1+G1612/1200)^(-119))*(1-G1611/G1612)))</f>
        <v>1.0215024325059134</v>
      </c>
      <c r="S1611" s="21">
        <f t="shared" ref="S1611:S1674" si="358">S1610*R1610*E1610/E1611</f>
        <v>36.408488846628138</v>
      </c>
      <c r="T1611" s="36">
        <f t="shared" si="348"/>
        <v>5.6798486103662782E-2</v>
      </c>
      <c r="U1611" s="36">
        <f t="shared" si="349"/>
        <v>2.7062114127473391E-2</v>
      </c>
      <c r="V1611" s="36">
        <f t="shared" si="350"/>
        <v>2.9736371976189391E-2</v>
      </c>
      <c r="Y1611" s="34"/>
      <c r="Z1611" s="34"/>
    </row>
    <row r="1612" spans="1:26" x14ac:dyDescent="0.2">
      <c r="A1612" s="1">
        <v>2004.08</v>
      </c>
      <c r="B1612" s="58">
        <v>1088.94</v>
      </c>
      <c r="C1612" s="4">
        <f>C1610/3+C1613*2/3</f>
        <v>18.973333333333333</v>
      </c>
      <c r="D1612" s="11">
        <f>(D1610+2*D1613)/3</f>
        <v>57.23</v>
      </c>
      <c r="E1612" s="11">
        <v>189.5</v>
      </c>
      <c r="F1612" s="4">
        <f t="shared" si="355"/>
        <v>2004.6249999998786</v>
      </c>
      <c r="G1612" s="21">
        <v>4.28</v>
      </c>
      <c r="H1612" s="4">
        <f t="shared" si="351"/>
        <v>1814.0706050659635</v>
      </c>
      <c r="I1612" s="4">
        <f t="shared" si="352"/>
        <v>31.607771116974504</v>
      </c>
      <c r="J1612" s="30">
        <f t="shared" si="356"/>
        <v>825972.3182548593</v>
      </c>
      <c r="K1612" s="4">
        <f t="shared" si="353"/>
        <v>95.339743905013208</v>
      </c>
      <c r="L1612" s="30">
        <f t="shared" si="354"/>
        <v>43409.550364322728</v>
      </c>
      <c r="M1612" s="14">
        <f t="shared" si="345"/>
        <v>25.174462226477758</v>
      </c>
      <c r="N1612" s="6"/>
      <c r="O1612" s="7">
        <f t="shared" si="346"/>
        <v>27.192500070259673</v>
      </c>
      <c r="P1612" s="7"/>
      <c r="Q1612" s="43">
        <f t="shared" si="347"/>
        <v>2.1258461039960035E-2</v>
      </c>
      <c r="R1612" s="21">
        <f t="shared" si="357"/>
        <v>1.0157551489126513</v>
      </c>
      <c r="S1612" s="21">
        <f t="shared" si="358"/>
        <v>37.171733873243511</v>
      </c>
      <c r="T1612" s="36">
        <f t="shared" si="348"/>
        <v>5.805633862307702E-2</v>
      </c>
      <c r="U1612" s="36">
        <f t="shared" si="349"/>
        <v>2.6398072139799389E-2</v>
      </c>
      <c r="V1612" s="36">
        <f t="shared" si="350"/>
        <v>3.1658266483277631E-2</v>
      </c>
      <c r="Y1612" s="34"/>
      <c r="Z1612" s="34"/>
    </row>
    <row r="1613" spans="1:26" x14ac:dyDescent="0.2">
      <c r="A1613" s="1">
        <v>2004.09</v>
      </c>
      <c r="B1613" s="58">
        <v>1117.6600000000001</v>
      </c>
      <c r="C1613" s="4">
        <v>19.16</v>
      </c>
      <c r="D1613" s="11">
        <v>57.77</v>
      </c>
      <c r="E1613" s="11">
        <v>189.9</v>
      </c>
      <c r="F1613" s="4">
        <f t="shared" si="355"/>
        <v>2004.7083333332118</v>
      </c>
      <c r="G1613" s="21">
        <v>4.13</v>
      </c>
      <c r="H1613" s="4">
        <f t="shared" si="351"/>
        <v>1857.9935110057932</v>
      </c>
      <c r="I1613" s="4">
        <f t="shared" si="352"/>
        <v>31.851507319641925</v>
      </c>
      <c r="J1613" s="30">
        <f t="shared" si="356"/>
        <v>847179.58344136074</v>
      </c>
      <c r="K1613" s="4">
        <f t="shared" si="353"/>
        <v>96.036616798314924</v>
      </c>
      <c r="L1613" s="30">
        <f t="shared" si="354"/>
        <v>43789.313865940807</v>
      </c>
      <c r="M1613" s="14">
        <f t="shared" si="345"/>
        <v>25.668406776357685</v>
      </c>
      <c r="N1613" s="6"/>
      <c r="O1613" s="7">
        <f t="shared" si="346"/>
        <v>27.725340561354155</v>
      </c>
      <c r="P1613" s="7"/>
      <c r="Q1613" s="43">
        <f t="shared" si="347"/>
        <v>2.1935435271590711E-2</v>
      </c>
      <c r="R1613" s="21">
        <f t="shared" si="357"/>
        <v>1.005882764876544</v>
      </c>
      <c r="S1613" s="21">
        <f t="shared" si="358"/>
        <v>37.677848996082801</v>
      </c>
      <c r="T1613" s="36">
        <f t="shared" si="348"/>
        <v>5.7161161741678734E-2</v>
      </c>
      <c r="U1613" s="36">
        <f t="shared" si="349"/>
        <v>2.4149939721528568E-2</v>
      </c>
      <c r="V1613" s="36">
        <f t="shared" si="350"/>
        <v>3.3011222020150166E-2</v>
      </c>
      <c r="Y1613" s="34"/>
      <c r="Z1613" s="34"/>
    </row>
    <row r="1614" spans="1:26" x14ac:dyDescent="0.2">
      <c r="A1614" s="1">
        <v>2004.1</v>
      </c>
      <c r="B1614" s="58">
        <v>1117.21</v>
      </c>
      <c r="C1614" s="4">
        <f>C1613*2/3+C1616/3</f>
        <v>19.253333333333334</v>
      </c>
      <c r="D1614" s="11">
        <f>(2*D1613+D1616)/3</f>
        <v>58.03</v>
      </c>
      <c r="E1614" s="11">
        <v>190.9</v>
      </c>
      <c r="F1614" s="4">
        <f t="shared" si="355"/>
        <v>2004.7916666665451</v>
      </c>
      <c r="G1614" s="21">
        <v>4.0999999999999996</v>
      </c>
      <c r="H1614" s="4">
        <f t="shared" si="351"/>
        <v>1847.5165410686227</v>
      </c>
      <c r="I1614" s="4">
        <f t="shared" si="352"/>
        <v>31.839002339793968</v>
      </c>
      <c r="J1614" s="30">
        <f t="shared" si="356"/>
        <v>843612.24287053139</v>
      </c>
      <c r="K1614" s="4">
        <f t="shared" si="353"/>
        <v>95.963502723939257</v>
      </c>
      <c r="L1614" s="30">
        <f t="shared" si="354"/>
        <v>43818.815132138938</v>
      </c>
      <c r="M1614" s="14">
        <f t="shared" si="345"/>
        <v>25.41165566548932</v>
      </c>
      <c r="N1614" s="6"/>
      <c r="O1614" s="7">
        <f t="shared" si="346"/>
        <v>27.447302225242773</v>
      </c>
      <c r="P1614" s="7"/>
      <c r="Q1614" s="43">
        <f t="shared" si="347"/>
        <v>2.309859127393879E-2</v>
      </c>
      <c r="R1614" s="21">
        <f t="shared" si="357"/>
        <v>0.99612392858819443</v>
      </c>
      <c r="S1614" s="21">
        <f t="shared" si="358"/>
        <v>37.700968284107141</v>
      </c>
      <c r="T1614" s="36">
        <f t="shared" si="348"/>
        <v>5.5041188283035503E-2</v>
      </c>
      <c r="U1614" s="36">
        <f t="shared" si="349"/>
        <v>2.6625031104431818E-2</v>
      </c>
      <c r="V1614" s="36">
        <f t="shared" si="350"/>
        <v>2.8416157178603685E-2</v>
      </c>
      <c r="Y1614" s="34"/>
      <c r="Z1614" s="34"/>
    </row>
    <row r="1615" spans="1:26" x14ac:dyDescent="0.2">
      <c r="A1615" s="1">
        <v>2004.11</v>
      </c>
      <c r="B1615" s="58">
        <v>1168.94</v>
      </c>
      <c r="C1615" s="4">
        <f>C1613/3+C1616*2/3</f>
        <v>19.346666666666668</v>
      </c>
      <c r="D1615" s="11">
        <f>(D1613+2*D1616)/3</f>
        <v>58.29</v>
      </c>
      <c r="E1615" s="11">
        <v>191</v>
      </c>
      <c r="F1615" s="4">
        <f t="shared" si="355"/>
        <v>2004.8749999998784</v>
      </c>
      <c r="G1615" s="21">
        <v>4.1900000000000004</v>
      </c>
      <c r="H1615" s="4">
        <f t="shared" si="351"/>
        <v>1932.0497364397911</v>
      </c>
      <c r="I1615" s="4">
        <f t="shared" si="352"/>
        <v>31.976596090750448</v>
      </c>
      <c r="J1615" s="30">
        <f t="shared" si="356"/>
        <v>883428.51744120044</v>
      </c>
      <c r="K1615" s="4">
        <f t="shared" si="353"/>
        <v>96.342993769633523</v>
      </c>
      <c r="L1615" s="30">
        <f t="shared" si="354"/>
        <v>44052.772838338642</v>
      </c>
      <c r="M1615" s="14">
        <f t="shared" si="345"/>
        <v>26.465310814818025</v>
      </c>
      <c r="N1615" s="6"/>
      <c r="O1615" s="7">
        <f t="shared" si="346"/>
        <v>28.582705258099498</v>
      </c>
      <c r="P1615" s="7"/>
      <c r="Q1615" s="43">
        <f t="shared" si="347"/>
        <v>2.0548552436493547E-2</v>
      </c>
      <c r="R1615" s="21">
        <f t="shared" si="357"/>
        <v>1.0002564602904038</v>
      </c>
      <c r="S1615" s="21">
        <f t="shared" si="358"/>
        <v>37.535174420608257</v>
      </c>
      <c r="T1615" s="36">
        <f t="shared" si="348"/>
        <v>5.6603561700772298E-2</v>
      </c>
      <c r="U1615" s="36">
        <f t="shared" si="349"/>
        <v>2.7558012304415236E-2</v>
      </c>
      <c r="V1615" s="36">
        <f t="shared" si="350"/>
        <v>2.9045549396357062E-2</v>
      </c>
      <c r="Y1615" s="34"/>
      <c r="Z1615" s="34"/>
    </row>
    <row r="1616" spans="1:26" x14ac:dyDescent="0.2">
      <c r="A1616" s="1">
        <v>2004.12</v>
      </c>
      <c r="B1616" s="58">
        <v>1199.21</v>
      </c>
      <c r="C1616" s="4">
        <v>19.440000000000001</v>
      </c>
      <c r="D1616" s="11">
        <v>58.55</v>
      </c>
      <c r="E1616" s="11">
        <v>190.3</v>
      </c>
      <c r="F1616" s="4">
        <f t="shared" si="355"/>
        <v>2004.9583333332116</v>
      </c>
      <c r="G1616" s="21">
        <v>4.2300000000000004</v>
      </c>
      <c r="H1616" s="4">
        <f t="shared" si="351"/>
        <v>1989.3715485549137</v>
      </c>
      <c r="I1616" s="4">
        <f t="shared" si="352"/>
        <v>32.249049710982668</v>
      </c>
      <c r="J1616" s="30">
        <f t="shared" si="356"/>
        <v>910867.70116162067</v>
      </c>
      <c r="K1616" s="4">
        <f t="shared" si="353"/>
        <v>97.128696531791931</v>
      </c>
      <c r="L1616" s="30">
        <f t="shared" si="354"/>
        <v>44472.030672703608</v>
      </c>
      <c r="M1616" s="14">
        <f t="shared" si="345"/>
        <v>27.144808694741215</v>
      </c>
      <c r="N1616" s="6"/>
      <c r="O1616" s="7">
        <f t="shared" si="346"/>
        <v>29.312639184857172</v>
      </c>
      <c r="P1616" s="7"/>
      <c r="Q1616" s="43">
        <f t="shared" si="347"/>
        <v>1.8826546160026048E-2</v>
      </c>
      <c r="R1616" s="21">
        <f t="shared" si="357"/>
        <v>1.0043341768892575</v>
      </c>
      <c r="S1616" s="21">
        <f t="shared" si="358"/>
        <v>37.682905591944504</v>
      </c>
      <c r="T1616" s="36">
        <f t="shared" si="348"/>
        <v>5.4643338171425748E-2</v>
      </c>
      <c r="U1616" s="36">
        <f t="shared" si="349"/>
        <v>2.902830085357011E-2</v>
      </c>
      <c r="V1616" s="36">
        <f t="shared" si="350"/>
        <v>2.5615037317855638E-2</v>
      </c>
      <c r="Y1616" s="34"/>
      <c r="Z1616" s="34"/>
    </row>
    <row r="1617" spans="1:26" x14ac:dyDescent="0.2">
      <c r="A1617" s="1">
        <v>2005.01</v>
      </c>
      <c r="B1617" s="58">
        <v>1181.4100000000001</v>
      </c>
      <c r="C1617" s="4">
        <f>C1616*2/3+C1619/3</f>
        <v>19.703333333333333</v>
      </c>
      <c r="D1617" s="11">
        <f>(2*D1616+D1619)/3</f>
        <v>59.106666666666662</v>
      </c>
      <c r="E1617" s="11">
        <v>190.7</v>
      </c>
      <c r="F1617" s="4">
        <f t="shared" si="355"/>
        <v>2005.0416666665449</v>
      </c>
      <c r="G1617" s="21">
        <v>4.22</v>
      </c>
      <c r="H1617" s="4">
        <f t="shared" si="351"/>
        <v>1955.7322574200323</v>
      </c>
      <c r="I1617" s="4">
        <f t="shared" si="352"/>
        <v>32.617334015032348</v>
      </c>
      <c r="J1617" s="30">
        <f t="shared" si="356"/>
        <v>896709.91141431557</v>
      </c>
      <c r="K1617" s="4">
        <f t="shared" si="353"/>
        <v>97.846483971333711</v>
      </c>
      <c r="L1617" s="30">
        <f t="shared" si="354"/>
        <v>44862.946674450141</v>
      </c>
      <c r="M1617" s="14">
        <f t="shared" si="345"/>
        <v>26.587250697970362</v>
      </c>
      <c r="N1617" s="6"/>
      <c r="O1617" s="7">
        <f t="shared" si="346"/>
        <v>28.707356524065617</v>
      </c>
      <c r="P1617" s="7"/>
      <c r="Q1617" s="43">
        <f t="shared" si="347"/>
        <v>1.9504478510848473E-2</v>
      </c>
      <c r="R1617" s="21">
        <f t="shared" si="357"/>
        <v>1.0075719517031356</v>
      </c>
      <c r="S1617" s="21">
        <f t="shared" si="358"/>
        <v>37.766846163516355</v>
      </c>
      <c r="T1617" s="36">
        <f t="shared" si="348"/>
        <v>5.5618116303462362E-2</v>
      </c>
      <c r="U1617" s="36">
        <f t="shared" si="349"/>
        <v>3.2499554491798088E-2</v>
      </c>
      <c r="V1617" s="36">
        <f t="shared" si="350"/>
        <v>2.3118561811664273E-2</v>
      </c>
      <c r="Y1617" s="34"/>
      <c r="Z1617" s="34"/>
    </row>
    <row r="1618" spans="1:26" x14ac:dyDescent="0.2">
      <c r="A1618" s="1">
        <v>2005.02</v>
      </c>
      <c r="B1618" s="58">
        <v>1199.6300000000001</v>
      </c>
      <c r="C1618" s="4">
        <f>C1616/3+C1619*2/3</f>
        <v>19.966666666666669</v>
      </c>
      <c r="D1618" s="11">
        <f>(D1616+2*D1619)/3</f>
        <v>59.663333333333334</v>
      </c>
      <c r="E1618" s="11">
        <v>191.8</v>
      </c>
      <c r="F1618" s="4">
        <f t="shared" si="355"/>
        <v>2005.1249999998781</v>
      </c>
      <c r="G1618" s="21">
        <v>4.17</v>
      </c>
      <c r="H1618" s="4">
        <f t="shared" si="351"/>
        <v>1974.5046666840465</v>
      </c>
      <c r="I1618" s="4">
        <f t="shared" si="352"/>
        <v>32.863696732707687</v>
      </c>
      <c r="J1618" s="30">
        <f t="shared" si="356"/>
        <v>906572.8015196179</v>
      </c>
      <c r="K1618" s="4">
        <f t="shared" si="353"/>
        <v>98.201553892944062</v>
      </c>
      <c r="L1618" s="30">
        <f t="shared" si="354"/>
        <v>45088.19823445462</v>
      </c>
      <c r="M1618" s="14">
        <f t="shared" si="345"/>
        <v>26.744863128101166</v>
      </c>
      <c r="N1618" s="6"/>
      <c r="O1618" s="7">
        <f t="shared" si="346"/>
        <v>28.874110081209484</v>
      </c>
      <c r="P1618" s="7"/>
      <c r="Q1618" s="43">
        <f t="shared" si="347"/>
        <v>1.9963856578660899E-2</v>
      </c>
      <c r="R1618" s="21">
        <f t="shared" si="357"/>
        <v>0.97711593128835439</v>
      </c>
      <c r="S1618" s="21">
        <f t="shared" si="358"/>
        <v>37.834576648445463</v>
      </c>
      <c r="T1618" s="36">
        <f t="shared" si="348"/>
        <v>5.6951922024699453E-2</v>
      </c>
      <c r="U1618" s="36">
        <f t="shared" si="349"/>
        <v>3.1098001625380567E-2</v>
      </c>
      <c r="V1618" s="36">
        <f t="shared" si="350"/>
        <v>2.5853920399318886E-2</v>
      </c>
      <c r="Y1618" s="34"/>
      <c r="Z1618" s="34"/>
    </row>
    <row r="1619" spans="1:26" x14ac:dyDescent="0.2">
      <c r="A1619" s="1">
        <v>2005.03</v>
      </c>
      <c r="B1619" s="58">
        <v>1194.9000000000001</v>
      </c>
      <c r="C1619" s="4">
        <v>20.23</v>
      </c>
      <c r="D1619" s="11">
        <v>60.22</v>
      </c>
      <c r="E1619" s="11">
        <v>193.3</v>
      </c>
      <c r="F1619" s="4">
        <f t="shared" si="355"/>
        <v>2005.2083333332114</v>
      </c>
      <c r="G1619" s="21">
        <v>4.5</v>
      </c>
      <c r="H1619" s="4">
        <f t="shared" si="351"/>
        <v>1951.4577656492504</v>
      </c>
      <c r="I1619" s="4">
        <f t="shared" si="352"/>
        <v>33.038740144852568</v>
      </c>
      <c r="J1619" s="30">
        <f t="shared" si="356"/>
        <v>897255.17770562065</v>
      </c>
      <c r="K1619" s="4">
        <f t="shared" si="353"/>
        <v>98.348637247801364</v>
      </c>
      <c r="L1619" s="30">
        <f t="shared" si="354"/>
        <v>45219.438280552742</v>
      </c>
      <c r="M1619" s="14">
        <f t="shared" si="345"/>
        <v>26.339142131057912</v>
      </c>
      <c r="N1619" s="6"/>
      <c r="O1619" s="7">
        <f t="shared" si="346"/>
        <v>28.433346549933511</v>
      </c>
      <c r="P1619" s="7"/>
      <c r="Q1619" s="43">
        <f t="shared" si="347"/>
        <v>1.7699015247125041E-2</v>
      </c>
      <c r="R1619" s="21">
        <f t="shared" si="357"/>
        <v>1.0166250288760423</v>
      </c>
      <c r="S1619" s="21">
        <f t="shared" si="358"/>
        <v>36.681891490201565</v>
      </c>
      <c r="T1619" s="36">
        <f t="shared" si="348"/>
        <v>5.7477220687164321E-2</v>
      </c>
      <c r="U1619" s="36">
        <f t="shared" si="349"/>
        <v>3.3293118542925937E-2</v>
      </c>
      <c r="V1619" s="36">
        <f t="shared" si="350"/>
        <v>2.4184102144238384E-2</v>
      </c>
      <c r="Y1619" s="34"/>
      <c r="Z1619" s="34"/>
    </row>
    <row r="1620" spans="1:26" x14ac:dyDescent="0.2">
      <c r="A1620" s="1">
        <v>2005.04</v>
      </c>
      <c r="B1620" s="58">
        <v>1164.43</v>
      </c>
      <c r="C1620" s="4">
        <f>C1619*2/3+C1622/3</f>
        <v>20.463333333333331</v>
      </c>
      <c r="D1620" s="11">
        <f>(2*D1619+D1622)/3</f>
        <v>61.233333333333327</v>
      </c>
      <c r="E1620" s="11">
        <v>194.6</v>
      </c>
      <c r="F1620" s="4">
        <f t="shared" si="355"/>
        <v>2005.2916666665446</v>
      </c>
      <c r="G1620" s="21">
        <v>4.34</v>
      </c>
      <c r="H1620" s="4">
        <f t="shared" si="351"/>
        <v>1888.991481346352</v>
      </c>
      <c r="I1620" s="4">
        <f t="shared" si="352"/>
        <v>33.196553117505999</v>
      </c>
      <c r="J1620" s="30">
        <f t="shared" si="356"/>
        <v>869805.92940426315</v>
      </c>
      <c r="K1620" s="4">
        <f t="shared" si="353"/>
        <v>99.335507536827706</v>
      </c>
      <c r="L1620" s="30">
        <f t="shared" si="354"/>
        <v>45740.075754249759</v>
      </c>
      <c r="M1620" s="14">
        <f t="shared" si="345"/>
        <v>25.408922569114445</v>
      </c>
      <c r="N1620" s="6"/>
      <c r="O1620" s="7">
        <f t="shared" si="346"/>
        <v>27.427971644284614</v>
      </c>
      <c r="P1620" s="7"/>
      <c r="Q1620" s="43">
        <f t="shared" si="347"/>
        <v>2.103801435787956E-2</v>
      </c>
      <c r="R1620" s="21">
        <f t="shared" si="357"/>
        <v>1.0198604266323901</v>
      </c>
      <c r="S1620" s="21">
        <f t="shared" si="358"/>
        <v>37.04260644820792</v>
      </c>
      <c r="T1620" s="36">
        <f t="shared" si="348"/>
        <v>6.148177576265268E-2</v>
      </c>
      <c r="U1620" s="36">
        <f t="shared" si="349"/>
        <v>3.3173380546325903E-2</v>
      </c>
      <c r="V1620" s="36">
        <f t="shared" si="350"/>
        <v>2.8308395216326776E-2</v>
      </c>
      <c r="Y1620" s="34"/>
      <c r="Z1620" s="34"/>
    </row>
    <row r="1621" spans="1:26" x14ac:dyDescent="0.2">
      <c r="A1621" s="1">
        <v>2005.05</v>
      </c>
      <c r="B1621" s="58">
        <v>1178.28</v>
      </c>
      <c r="C1621" s="4">
        <f>C1619/3+C1622*2/3</f>
        <v>20.696666666666665</v>
      </c>
      <c r="D1621" s="11">
        <f>(D1619+2*D1622)/3</f>
        <v>62.24666666666667</v>
      </c>
      <c r="E1621" s="11">
        <v>194.4</v>
      </c>
      <c r="F1621" s="4">
        <f t="shared" si="355"/>
        <v>2005.3749999998779</v>
      </c>
      <c r="G1621" s="21">
        <v>4.1399999999999997</v>
      </c>
      <c r="H1621" s="4">
        <f t="shared" si="351"/>
        <v>1913.4261055555558</v>
      </c>
      <c r="I1621" s="4">
        <f t="shared" si="352"/>
        <v>33.609619358710567</v>
      </c>
      <c r="J1621" s="30">
        <f t="shared" si="356"/>
        <v>882346.76672625833</v>
      </c>
      <c r="K1621" s="4">
        <f t="shared" si="353"/>
        <v>101.08327136488343</v>
      </c>
      <c r="L1621" s="30">
        <f t="shared" si="354"/>
        <v>46612.982544743609</v>
      </c>
      <c r="M1621" s="14">
        <f t="shared" si="345"/>
        <v>25.650230187182949</v>
      </c>
      <c r="N1621" s="6"/>
      <c r="O1621" s="7">
        <f t="shared" si="346"/>
        <v>27.686995391999091</v>
      </c>
      <c r="P1621" s="7"/>
      <c r="Q1621" s="43">
        <f t="shared" si="347"/>
        <v>2.2360152666665654E-2</v>
      </c>
      <c r="R1621" s="21">
        <f t="shared" si="357"/>
        <v>1.0148949310235778</v>
      </c>
      <c r="S1621" s="21">
        <f t="shared" si="358"/>
        <v>37.817154967713208</v>
      </c>
      <c r="T1621" s="36">
        <f t="shared" si="348"/>
        <v>6.0458400466879336E-2</v>
      </c>
      <c r="U1621" s="36">
        <f t="shared" si="349"/>
        <v>2.8273076400222363E-2</v>
      </c>
      <c r="V1621" s="36">
        <f t="shared" si="350"/>
        <v>3.2185324066656973E-2</v>
      </c>
      <c r="Y1621" s="34"/>
      <c r="Z1621" s="34"/>
    </row>
    <row r="1622" spans="1:26" x14ac:dyDescent="0.2">
      <c r="A1622" s="1">
        <v>2005.06</v>
      </c>
      <c r="B1622" s="58">
        <v>1202.25</v>
      </c>
      <c r="C1622" s="4">
        <v>20.93</v>
      </c>
      <c r="D1622" s="11">
        <v>63.26</v>
      </c>
      <c r="E1622" s="11">
        <v>194.5</v>
      </c>
      <c r="F1622" s="4">
        <f t="shared" si="355"/>
        <v>2005.4583333332112</v>
      </c>
      <c r="G1622" s="21">
        <v>4</v>
      </c>
      <c r="H1622" s="4">
        <f t="shared" si="351"/>
        <v>1951.3475591259644</v>
      </c>
      <c r="I1622" s="4">
        <f t="shared" si="352"/>
        <v>33.971057943444734</v>
      </c>
      <c r="J1622" s="30">
        <f t="shared" si="356"/>
        <v>901139.09232024429</v>
      </c>
      <c r="K1622" s="4">
        <f t="shared" si="353"/>
        <v>102.67602128534706</v>
      </c>
      <c r="L1622" s="30">
        <f t="shared" si="354"/>
        <v>47416.14388037318</v>
      </c>
      <c r="M1622" s="14">
        <f t="shared" si="345"/>
        <v>26.068394871883974</v>
      </c>
      <c r="N1622" s="6"/>
      <c r="O1622" s="7">
        <f t="shared" si="346"/>
        <v>28.136067840768241</v>
      </c>
      <c r="P1622" s="7"/>
      <c r="Q1622" s="43">
        <f t="shared" si="347"/>
        <v>2.2985694371145352E-2</v>
      </c>
      <c r="R1622" s="21">
        <f t="shared" si="357"/>
        <v>0.98874108437880004</v>
      </c>
      <c r="S1622" s="21">
        <f t="shared" si="358"/>
        <v>38.360706009003827</v>
      </c>
      <c r="T1622" s="36">
        <f t="shared" si="348"/>
        <v>5.7395619520778318E-2</v>
      </c>
      <c r="U1622" s="36">
        <f t="shared" si="349"/>
        <v>2.5178020891750252E-2</v>
      </c>
      <c r="V1622" s="36">
        <f t="shared" si="350"/>
        <v>3.2217598629028066E-2</v>
      </c>
      <c r="Y1622" s="34"/>
      <c r="Z1622" s="34"/>
    </row>
    <row r="1623" spans="1:26" x14ac:dyDescent="0.2">
      <c r="A1623" s="1">
        <v>2005.07</v>
      </c>
      <c r="B1623" s="58">
        <v>1222.24</v>
      </c>
      <c r="C1623" s="4">
        <f>C1622*2/3+C1625/3</f>
        <v>21.11</v>
      </c>
      <c r="D1623" s="11">
        <f>(2*D1622+D1625)/3</f>
        <v>64.33</v>
      </c>
      <c r="E1623" s="11">
        <v>195.4</v>
      </c>
      <c r="F1623" s="4">
        <f t="shared" si="355"/>
        <v>2005.5416666665444</v>
      </c>
      <c r="G1623" s="21">
        <v>4.18</v>
      </c>
      <c r="H1623" s="4">
        <f t="shared" si="351"/>
        <v>1974.6556978505635</v>
      </c>
      <c r="I1623" s="4">
        <f t="shared" si="352"/>
        <v>34.10539810644832</v>
      </c>
      <c r="J1623" s="30">
        <f t="shared" si="356"/>
        <v>913215.37117422081</v>
      </c>
      <c r="K1623" s="4">
        <f t="shared" si="353"/>
        <v>103.93179820880249</v>
      </c>
      <c r="L1623" s="30">
        <f t="shared" si="354"/>
        <v>48065.146638661499</v>
      </c>
      <c r="M1623" s="14">
        <f t="shared" si="345"/>
        <v>26.287871091254729</v>
      </c>
      <c r="N1623" s="6"/>
      <c r="O1623" s="7">
        <f t="shared" si="346"/>
        <v>28.369905062639255</v>
      </c>
      <c r="P1623" s="7"/>
      <c r="Q1623" s="43">
        <f t="shared" si="347"/>
        <v>2.1338558472624572E-2</v>
      </c>
      <c r="R1623" s="21">
        <f t="shared" si="357"/>
        <v>0.9970219160367334</v>
      </c>
      <c r="S1623" s="21">
        <f t="shared" si="358"/>
        <v>37.754108383126542</v>
      </c>
      <c r="T1623" s="36">
        <f t="shared" si="348"/>
        <v>5.5898816439845289E-2</v>
      </c>
      <c r="U1623" s="36">
        <f t="shared" si="349"/>
        <v>2.7370579299674125E-2</v>
      </c>
      <c r="V1623" s="36">
        <f t="shared" si="350"/>
        <v>2.8528237140171164E-2</v>
      </c>
      <c r="Y1623" s="34"/>
      <c r="Z1623" s="34"/>
    </row>
    <row r="1624" spans="1:26" x14ac:dyDescent="0.2">
      <c r="A1624" s="1">
        <v>2005.08</v>
      </c>
      <c r="B1624" s="58">
        <v>1224.27</v>
      </c>
      <c r="C1624" s="4">
        <f>C1622/3+C1625*2/3</f>
        <v>21.29</v>
      </c>
      <c r="D1624" s="11">
        <f>(D1622+2*D1625)/3</f>
        <v>65.399999999999991</v>
      </c>
      <c r="E1624" s="11">
        <v>196.4</v>
      </c>
      <c r="F1624" s="4">
        <f t="shared" si="355"/>
        <v>2005.6249999998777</v>
      </c>
      <c r="G1624" s="21">
        <v>4.26</v>
      </c>
      <c r="H1624" s="4">
        <f t="shared" si="351"/>
        <v>1967.8644197046847</v>
      </c>
      <c r="I1624" s="4">
        <f t="shared" si="352"/>
        <v>34.221073370672102</v>
      </c>
      <c r="J1624" s="30">
        <f t="shared" si="356"/>
        <v>911393.46770097036</v>
      </c>
      <c r="K1624" s="4">
        <f t="shared" si="353"/>
        <v>105.12250814663952</v>
      </c>
      <c r="L1624" s="30">
        <f t="shared" si="354"/>
        <v>48686.264294349654</v>
      </c>
      <c r="M1624" s="14">
        <f t="shared" si="345"/>
        <v>26.104381410936131</v>
      </c>
      <c r="N1624" s="6"/>
      <c r="O1624" s="7">
        <f t="shared" si="346"/>
        <v>28.168980742317412</v>
      </c>
      <c r="P1624" s="7"/>
      <c r="Q1624" s="43">
        <f t="shared" si="347"/>
        <v>2.1060729884604723E-2</v>
      </c>
      <c r="R1624" s="21">
        <f t="shared" si="357"/>
        <v>1.0084095692450887</v>
      </c>
      <c r="S1624" s="21">
        <f t="shared" si="358"/>
        <v>37.450015263136507</v>
      </c>
      <c r="T1624" s="36">
        <f t="shared" si="348"/>
        <v>5.367133107334876E-2</v>
      </c>
      <c r="U1624" s="36">
        <f t="shared" si="349"/>
        <v>2.9910745051840548E-2</v>
      </c>
      <c r="V1624" s="36">
        <f t="shared" si="350"/>
        <v>2.3760586021508212E-2</v>
      </c>
      <c r="Y1624" s="34"/>
      <c r="Z1624" s="34"/>
    </row>
    <row r="1625" spans="1:26" x14ac:dyDescent="0.2">
      <c r="A1625" s="1">
        <v>2005.09</v>
      </c>
      <c r="B1625" s="58">
        <v>1225.92</v>
      </c>
      <c r="C1625" s="4">
        <v>21.47</v>
      </c>
      <c r="D1625" s="11">
        <v>66.47</v>
      </c>
      <c r="E1625" s="11">
        <v>198.8</v>
      </c>
      <c r="F1625" s="4">
        <f t="shared" si="355"/>
        <v>2005.7083333332109</v>
      </c>
      <c r="G1625" s="21">
        <v>4.2</v>
      </c>
      <c r="H1625" s="4">
        <f t="shared" si="351"/>
        <v>1946.7276603621735</v>
      </c>
      <c r="I1625" s="4">
        <f t="shared" si="352"/>
        <v>34.093776810865194</v>
      </c>
      <c r="J1625" s="30">
        <f t="shared" si="356"/>
        <v>902920.06860060035</v>
      </c>
      <c r="K1625" s="4">
        <f t="shared" si="353"/>
        <v>105.55255447686119</v>
      </c>
      <c r="L1625" s="30">
        <f t="shared" si="354"/>
        <v>48956.780997032351</v>
      </c>
      <c r="M1625" s="14">
        <f t="shared" si="345"/>
        <v>25.730122990164453</v>
      </c>
      <c r="N1625" s="6"/>
      <c r="O1625" s="7">
        <f t="shared" si="346"/>
        <v>27.762463408465553</v>
      </c>
      <c r="P1625" s="7"/>
      <c r="Q1625" s="43">
        <f t="shared" si="347"/>
        <v>2.3262867961467419E-2</v>
      </c>
      <c r="R1625" s="21">
        <f t="shared" si="357"/>
        <v>0.98269385516983099</v>
      </c>
      <c r="S1625" s="21">
        <f t="shared" si="358"/>
        <v>37.309038824996478</v>
      </c>
      <c r="T1625" s="36">
        <f t="shared" si="348"/>
        <v>4.9968023993407051E-2</v>
      </c>
      <c r="U1625" s="36">
        <f t="shared" si="349"/>
        <v>3.0645968380443867E-2</v>
      </c>
      <c r="V1625" s="36">
        <f t="shared" si="350"/>
        <v>1.9322055612963185E-2</v>
      </c>
      <c r="Y1625" s="34"/>
      <c r="Z1625" s="34"/>
    </row>
    <row r="1626" spans="1:26" x14ac:dyDescent="0.2">
      <c r="A1626" s="1">
        <v>2005.1</v>
      </c>
      <c r="B1626" s="58">
        <v>1191.96</v>
      </c>
      <c r="C1626" s="4">
        <f>C1625*2/3+C1628/3</f>
        <v>21.72</v>
      </c>
      <c r="D1626" s="11">
        <f>(2*D1625+D1628)/3</f>
        <v>67.589999999999989</v>
      </c>
      <c r="E1626" s="11">
        <v>199.2</v>
      </c>
      <c r="F1626" s="4">
        <f t="shared" si="355"/>
        <v>2005.7916666665442</v>
      </c>
      <c r="G1626" s="21">
        <v>4.46</v>
      </c>
      <c r="H1626" s="4">
        <f t="shared" si="351"/>
        <v>1888.9992993975911</v>
      </c>
      <c r="I1626" s="4">
        <f t="shared" si="352"/>
        <v>34.421511445783139</v>
      </c>
      <c r="J1626" s="30">
        <f t="shared" si="356"/>
        <v>877475.26335403835</v>
      </c>
      <c r="K1626" s="4">
        <f t="shared" si="353"/>
        <v>107.11555978915665</v>
      </c>
      <c r="L1626" s="30">
        <f t="shared" si="354"/>
        <v>49757.167228849488</v>
      </c>
      <c r="M1626" s="14">
        <f t="shared" si="345"/>
        <v>24.87653872364794</v>
      </c>
      <c r="N1626" s="6"/>
      <c r="O1626" s="7">
        <f t="shared" si="346"/>
        <v>26.840542701863445</v>
      </c>
      <c r="P1626" s="7"/>
      <c r="Q1626" s="43">
        <f t="shared" si="347"/>
        <v>2.1868312584124687E-2</v>
      </c>
      <c r="R1626" s="21">
        <f t="shared" si="357"/>
        <v>0.99733837244767443</v>
      </c>
      <c r="S1626" s="21">
        <f t="shared" si="358"/>
        <v>36.589741984380517</v>
      </c>
      <c r="T1626" s="36">
        <f t="shared" si="348"/>
        <v>5.7482359500422353E-2</v>
      </c>
      <c r="U1626" s="36">
        <f t="shared" si="349"/>
        <v>3.3807301290092795E-2</v>
      </c>
      <c r="V1626" s="36">
        <f t="shared" si="350"/>
        <v>2.3675058210329558E-2</v>
      </c>
      <c r="Y1626" s="34"/>
      <c r="Z1626" s="34"/>
    </row>
    <row r="1627" spans="1:26" x14ac:dyDescent="0.2">
      <c r="A1627" s="1">
        <v>2005.11</v>
      </c>
      <c r="B1627" s="58">
        <v>1237.3699999999999</v>
      </c>
      <c r="C1627" s="4">
        <f>C1625/3+C1628*2/3</f>
        <v>21.97</v>
      </c>
      <c r="D1627" s="11">
        <f>(D1625+2*D1628)/3</f>
        <v>68.709999999999994</v>
      </c>
      <c r="E1627" s="11">
        <v>197.6</v>
      </c>
      <c r="F1627" s="4">
        <f t="shared" si="355"/>
        <v>2005.8749999998774</v>
      </c>
      <c r="G1627" s="21">
        <v>4.54</v>
      </c>
      <c r="H1627" s="4">
        <f t="shared" si="351"/>
        <v>1976.8426008603242</v>
      </c>
      <c r="I1627" s="4">
        <f t="shared" si="352"/>
        <v>35.099632236842112</v>
      </c>
      <c r="J1627" s="30">
        <f t="shared" si="356"/>
        <v>919638.81119849079</v>
      </c>
      <c r="K1627" s="4">
        <f t="shared" si="353"/>
        <v>109.77222262145752</v>
      </c>
      <c r="L1627" s="30">
        <f t="shared" si="354"/>
        <v>51066.683948575046</v>
      </c>
      <c r="M1627" s="14">
        <f t="shared" si="345"/>
        <v>25.931783309068994</v>
      </c>
      <c r="N1627" s="6"/>
      <c r="O1627" s="7">
        <f t="shared" si="346"/>
        <v>27.977205472367203</v>
      </c>
      <c r="P1627" s="7"/>
      <c r="Q1627" s="43">
        <f t="shared" si="347"/>
        <v>1.8671943606583988E-2</v>
      </c>
      <c r="R1627" s="21">
        <f t="shared" si="357"/>
        <v>1.0093824010189034</v>
      </c>
      <c r="S1627" s="21">
        <f t="shared" si="358"/>
        <v>36.787838364480244</v>
      </c>
      <c r="T1627" s="36">
        <f t="shared" si="348"/>
        <v>5.5801809035166405E-2</v>
      </c>
      <c r="U1627" s="36">
        <f t="shared" si="349"/>
        <v>3.1892122594934902E-2</v>
      </c>
      <c r="V1627" s="36">
        <f t="shared" si="350"/>
        <v>2.3909686440231503E-2</v>
      </c>
      <c r="Y1627" s="34"/>
      <c r="Z1627" s="34"/>
    </row>
    <row r="1628" spans="1:26" x14ac:dyDescent="0.2">
      <c r="A1628" s="1">
        <v>2005.12</v>
      </c>
      <c r="B1628" s="58">
        <v>1262.07</v>
      </c>
      <c r="C1628" s="4">
        <v>22.22</v>
      </c>
      <c r="D1628" s="11">
        <v>69.83</v>
      </c>
      <c r="E1628" s="11">
        <v>196.8</v>
      </c>
      <c r="F1628" s="4">
        <f t="shared" si="355"/>
        <v>2005.9583333332107</v>
      </c>
      <c r="G1628" s="21">
        <v>4.47</v>
      </c>
      <c r="H1628" s="4">
        <f t="shared" si="351"/>
        <v>2024.5000824695126</v>
      </c>
      <c r="I1628" s="4">
        <f t="shared" si="352"/>
        <v>35.643341361788622</v>
      </c>
      <c r="J1628" s="30">
        <f t="shared" si="356"/>
        <v>943191.14310963207</v>
      </c>
      <c r="K1628" s="4">
        <f t="shared" si="353"/>
        <v>112.01505523373986</v>
      </c>
      <c r="L1628" s="30">
        <f t="shared" si="354"/>
        <v>52186.517010423835</v>
      </c>
      <c r="M1628" s="14">
        <f t="shared" si="345"/>
        <v>26.443803114292383</v>
      </c>
      <c r="N1628" s="6"/>
      <c r="O1628" s="7">
        <f t="shared" si="346"/>
        <v>28.527159043907641</v>
      </c>
      <c r="P1628" s="7"/>
      <c r="Q1628" s="43">
        <f t="shared" si="347"/>
        <v>1.8276088055812614E-2</v>
      </c>
      <c r="R1628" s="21">
        <f t="shared" si="357"/>
        <v>1.0077335841687871</v>
      </c>
      <c r="S1628" s="21">
        <f t="shared" si="358"/>
        <v>37.283943757352425</v>
      </c>
      <c r="T1628" s="36">
        <f t="shared" si="348"/>
        <v>5.2329286893485261E-2</v>
      </c>
      <c r="U1628" s="36">
        <f t="shared" si="349"/>
        <v>3.124029164453046E-2</v>
      </c>
      <c r="V1628" s="36">
        <f t="shared" si="350"/>
        <v>2.10889952489548E-2</v>
      </c>
      <c r="Y1628" s="34"/>
      <c r="Z1628" s="34"/>
    </row>
    <row r="1629" spans="1:26" x14ac:dyDescent="0.2">
      <c r="A1629" s="1">
        <v>2006.01</v>
      </c>
      <c r="B1629" s="58">
        <v>1278.73</v>
      </c>
      <c r="C1629" s="4">
        <f>C1628*2/3+C1631/3</f>
        <v>22.406666666666666</v>
      </c>
      <c r="D1629" s="11">
        <f>(2*D1628+D1631)/3</f>
        <v>70.776666666666657</v>
      </c>
      <c r="E1629" s="11">
        <v>198.3</v>
      </c>
      <c r="F1629" s="4">
        <f t="shared" si="355"/>
        <v>2006.041666666544</v>
      </c>
      <c r="G1629" s="21">
        <v>4.42</v>
      </c>
      <c r="H1629" s="4">
        <f t="shared" si="351"/>
        <v>2035.7084970751391</v>
      </c>
      <c r="I1629" s="4">
        <f t="shared" si="352"/>
        <v>35.670893561943188</v>
      </c>
      <c r="J1629" s="30">
        <f t="shared" si="356"/>
        <v>949797.9016898612</v>
      </c>
      <c r="K1629" s="4">
        <f t="shared" si="353"/>
        <v>112.67481151454027</v>
      </c>
      <c r="L1629" s="30">
        <f t="shared" si="354"/>
        <v>52570.542247857433</v>
      </c>
      <c r="M1629" s="14">
        <f t="shared" si="345"/>
        <v>26.468702626685701</v>
      </c>
      <c r="N1629" s="6"/>
      <c r="O1629" s="7">
        <f t="shared" si="346"/>
        <v>28.551311891344465</v>
      </c>
      <c r="P1629" s="7"/>
      <c r="Q1629" s="43">
        <f t="shared" si="347"/>
        <v>1.8919623016402425E-2</v>
      </c>
      <c r="R1629" s="21">
        <f t="shared" si="357"/>
        <v>0.99174056426319435</v>
      </c>
      <c r="S1629" s="21">
        <f t="shared" si="358"/>
        <v>37.288074390470527</v>
      </c>
      <c r="T1629" s="36">
        <f t="shared" si="348"/>
        <v>4.4469015754845742E-2</v>
      </c>
      <c r="U1629" s="36">
        <f t="shared" si="349"/>
        <v>3.2624382721495815E-2</v>
      </c>
      <c r="V1629" s="36">
        <f t="shared" si="350"/>
        <v>1.1844633033349927E-2</v>
      </c>
      <c r="Y1629" s="34"/>
      <c r="Z1629" s="34"/>
    </row>
    <row r="1630" spans="1:26" x14ac:dyDescent="0.2">
      <c r="A1630" s="1">
        <v>2006.02</v>
      </c>
      <c r="B1630" s="58">
        <v>1276.6500000000001</v>
      </c>
      <c r="C1630" s="4">
        <f>C1628/3+C1631*2/3</f>
        <v>22.593333333333334</v>
      </c>
      <c r="D1630" s="11">
        <f>(D1628+2*D1631)/3</f>
        <v>71.723333333333343</v>
      </c>
      <c r="E1630" s="11">
        <v>198.7</v>
      </c>
      <c r="F1630" s="4">
        <f t="shared" si="355"/>
        <v>2006.1249999998772</v>
      </c>
      <c r="G1630" s="21">
        <v>4.57</v>
      </c>
      <c r="H1630" s="4">
        <f t="shared" si="351"/>
        <v>2028.305796930046</v>
      </c>
      <c r="I1630" s="4">
        <f t="shared" si="352"/>
        <v>35.895655796007389</v>
      </c>
      <c r="J1630" s="30">
        <f t="shared" si="356"/>
        <v>947739.68255332985</v>
      </c>
      <c r="K1630" s="4">
        <f t="shared" si="353"/>
        <v>113.95202504613324</v>
      </c>
      <c r="L1630" s="30">
        <f t="shared" si="354"/>
        <v>53244.858939411744</v>
      </c>
      <c r="M1630" s="14">
        <f t="shared" si="345"/>
        <v>26.249624763583281</v>
      </c>
      <c r="N1630" s="6"/>
      <c r="O1630" s="7">
        <f t="shared" si="346"/>
        <v>28.312953220671435</v>
      </c>
      <c r="P1630" s="7"/>
      <c r="Q1630" s="43">
        <f t="shared" si="347"/>
        <v>1.7610058371500793E-2</v>
      </c>
      <c r="R1630" s="21">
        <f t="shared" si="357"/>
        <v>0.99194775004269375</v>
      </c>
      <c r="S1630" s="21">
        <f t="shared" si="358"/>
        <v>36.905651857911145</v>
      </c>
      <c r="T1630" s="36">
        <f t="shared" si="348"/>
        <v>4.4034553541299593E-2</v>
      </c>
      <c r="U1630" s="36">
        <f t="shared" si="349"/>
        <v>3.6654461497916957E-2</v>
      </c>
      <c r="V1630" s="36">
        <f t="shared" si="350"/>
        <v>7.3800920433826356E-3</v>
      </c>
      <c r="Y1630" s="34"/>
      <c r="Z1630" s="34"/>
    </row>
    <row r="1631" spans="1:26" x14ac:dyDescent="0.2">
      <c r="A1631" s="1">
        <v>2006.03</v>
      </c>
      <c r="B1631" s="58">
        <v>1293.74</v>
      </c>
      <c r="C1631" s="4">
        <v>22.78</v>
      </c>
      <c r="D1631" s="11">
        <v>72.67</v>
      </c>
      <c r="E1631" s="11">
        <v>199.8</v>
      </c>
      <c r="F1631" s="4">
        <f t="shared" si="355"/>
        <v>2006.2083333332105</v>
      </c>
      <c r="G1631" s="21">
        <v>4.72</v>
      </c>
      <c r="H1631" s="4">
        <f t="shared" si="351"/>
        <v>2044.1415758758765</v>
      </c>
      <c r="I1631" s="4">
        <f t="shared" si="352"/>
        <v>35.992970070070079</v>
      </c>
      <c r="J1631" s="30">
        <f t="shared" si="356"/>
        <v>956540.55467715894</v>
      </c>
      <c r="K1631" s="4">
        <f t="shared" si="353"/>
        <v>114.82041856856858</v>
      </c>
      <c r="L1631" s="30">
        <f t="shared" si="354"/>
        <v>53729.344465185532</v>
      </c>
      <c r="M1631" s="14">
        <f t="shared" si="345"/>
        <v>26.327837778667671</v>
      </c>
      <c r="N1631" s="6"/>
      <c r="O1631" s="7">
        <f t="shared" si="346"/>
        <v>28.395073733976631</v>
      </c>
      <c r="P1631" s="7"/>
      <c r="Q1631" s="43">
        <f t="shared" si="347"/>
        <v>1.6034756518481325E-2</v>
      </c>
      <c r="R1631" s="21">
        <f t="shared" si="357"/>
        <v>0.98284699774077244</v>
      </c>
      <c r="S1631" s="21">
        <f t="shared" si="358"/>
        <v>36.406930145351232</v>
      </c>
      <c r="T1631" s="36">
        <f t="shared" si="348"/>
        <v>4.9073877031978297E-2</v>
      </c>
      <c r="U1631" s="36">
        <f t="shared" si="349"/>
        <v>3.6739079420016418E-2</v>
      </c>
      <c r="V1631" s="36">
        <f t="shared" si="350"/>
        <v>1.2334797611961879E-2</v>
      </c>
      <c r="Y1631" s="34"/>
      <c r="Z1631" s="34"/>
    </row>
    <row r="1632" spans="1:26" x14ac:dyDescent="0.2">
      <c r="A1632" s="1">
        <v>2006.04</v>
      </c>
      <c r="B1632" s="58">
        <v>1302.17</v>
      </c>
      <c r="C1632" s="4">
        <f>C1631*2/3+C1634/3</f>
        <v>23</v>
      </c>
      <c r="D1632" s="11">
        <f>(2*D1631+D1634)/3</f>
        <v>73.276666666666657</v>
      </c>
      <c r="E1632" s="11">
        <v>201.5</v>
      </c>
      <c r="F1632" s="4">
        <f t="shared" si="355"/>
        <v>2006.2916666665437</v>
      </c>
      <c r="G1632" s="21">
        <v>4.99</v>
      </c>
      <c r="H1632" s="4">
        <f t="shared" si="351"/>
        <v>2040.1029534987599</v>
      </c>
      <c r="I1632" s="4">
        <f t="shared" si="352"/>
        <v>36.03398014888338</v>
      </c>
      <c r="J1632" s="30">
        <f t="shared" si="356"/>
        <v>956055.8642718913</v>
      </c>
      <c r="K1632" s="4">
        <f t="shared" si="353"/>
        <v>114.802171827957</v>
      </c>
      <c r="L1632" s="30">
        <f t="shared" si="354"/>
        <v>53799.877804713113</v>
      </c>
      <c r="M1632" s="14">
        <f t="shared" si="345"/>
        <v>26.147280943874499</v>
      </c>
      <c r="N1632" s="6"/>
      <c r="O1632" s="7">
        <f t="shared" si="346"/>
        <v>28.198403856607353</v>
      </c>
      <c r="P1632" s="7"/>
      <c r="Q1632" s="43">
        <f t="shared" si="347"/>
        <v>1.4071468701830285E-2</v>
      </c>
      <c r="R1632" s="21">
        <f t="shared" si="357"/>
        <v>0.9948378771081009</v>
      </c>
      <c r="S1632" s="21">
        <f t="shared" si="358"/>
        <v>35.480555382954016</v>
      </c>
      <c r="T1632" s="36">
        <f t="shared" si="348"/>
        <v>5.1563544330343936E-2</v>
      </c>
      <c r="U1632" s="36">
        <f t="shared" si="349"/>
        <v>3.9837100654124269E-2</v>
      </c>
      <c r="V1632" s="36">
        <f t="shared" si="350"/>
        <v>1.1726443676219667E-2</v>
      </c>
      <c r="Y1632" s="34"/>
      <c r="Z1632" s="34"/>
    </row>
    <row r="1633" spans="1:26" x14ac:dyDescent="0.2">
      <c r="A1633" s="1">
        <v>2006.05</v>
      </c>
      <c r="B1633" s="58">
        <v>1290.01</v>
      </c>
      <c r="C1633" s="4">
        <f>C1631/3+C1634*2/3</f>
        <v>23.22</v>
      </c>
      <c r="D1633" s="11">
        <f>(D1631+2*D1634)/3</f>
        <v>73.883333333333326</v>
      </c>
      <c r="E1633" s="11">
        <v>202.5</v>
      </c>
      <c r="F1633" s="4">
        <f t="shared" si="355"/>
        <v>2006.374999999877</v>
      </c>
      <c r="G1633" s="23">
        <v>5.1100000000000003</v>
      </c>
      <c r="H1633" s="4">
        <f t="shared" si="351"/>
        <v>2011.0714414320992</v>
      </c>
      <c r="I1633" s="4">
        <f t="shared" si="352"/>
        <v>36.199005333333339</v>
      </c>
      <c r="J1633" s="30">
        <f t="shared" si="356"/>
        <v>943864.45760462258</v>
      </c>
      <c r="K1633" s="4">
        <f t="shared" si="353"/>
        <v>115.18101539094653</v>
      </c>
      <c r="L1633" s="30">
        <f t="shared" si="354"/>
        <v>54058.381208431099</v>
      </c>
      <c r="M1633" s="14">
        <f t="shared" si="345"/>
        <v>25.650640708757315</v>
      </c>
      <c r="N1633" s="6"/>
      <c r="O1633" s="7">
        <f t="shared" si="346"/>
        <v>27.661895284857184</v>
      </c>
      <c r="P1633" s="7"/>
      <c r="Q1633" s="43">
        <f t="shared" si="347"/>
        <v>1.3923101060018157E-2</v>
      </c>
      <c r="R1633" s="21">
        <f t="shared" si="357"/>
        <v>1.0042583333333333</v>
      </c>
      <c r="S1633" s="21">
        <f t="shared" si="358"/>
        <v>35.123092245691687</v>
      </c>
      <c r="T1633" s="36">
        <f t="shared" si="348"/>
        <v>5.2168960402368292E-2</v>
      </c>
      <c r="U1633" s="36">
        <f t="shared" si="349"/>
        <v>4.0627215816082529E-2</v>
      </c>
      <c r="V1633" s="36">
        <f t="shared" si="350"/>
        <v>1.1541744586285763E-2</v>
      </c>
      <c r="Y1633" s="34"/>
      <c r="Z1633" s="34"/>
    </row>
    <row r="1634" spans="1:26" x14ac:dyDescent="0.2">
      <c r="A1634" s="1">
        <v>2006.06</v>
      </c>
      <c r="B1634" s="58">
        <v>1253.17</v>
      </c>
      <c r="C1634" s="4">
        <v>23.44</v>
      </c>
      <c r="D1634" s="11">
        <v>74.489999999999995</v>
      </c>
      <c r="E1634" s="11">
        <v>202.9</v>
      </c>
      <c r="F1634" s="4">
        <f t="shared" si="355"/>
        <v>2006.4583333332102</v>
      </c>
      <c r="G1634" s="23">
        <v>5.1100000000000003</v>
      </c>
      <c r="H1634" s="4">
        <f t="shared" si="351"/>
        <v>1949.7879947264666</v>
      </c>
      <c r="I1634" s="4">
        <f t="shared" si="352"/>
        <v>36.469936717594884</v>
      </c>
      <c r="J1634" s="30">
        <f t="shared" si="356"/>
        <v>916528.4268538187</v>
      </c>
      <c r="K1634" s="4">
        <f t="shared" si="353"/>
        <v>115.89784923607691</v>
      </c>
      <c r="L1634" s="30">
        <f t="shared" si="354"/>
        <v>54479.601743052379</v>
      </c>
      <c r="M1634" s="14">
        <f t="shared" si="345"/>
        <v>24.749582241646355</v>
      </c>
      <c r="N1634" s="6"/>
      <c r="O1634" s="7">
        <f t="shared" si="346"/>
        <v>26.690943997751567</v>
      </c>
      <c r="P1634" s="7"/>
      <c r="Q1634" s="43">
        <f t="shared" si="347"/>
        <v>1.5479427109228207E-2</v>
      </c>
      <c r="R1634" s="21">
        <f t="shared" si="357"/>
        <v>1.0058131617159785</v>
      </c>
      <c r="S1634" s="21">
        <f t="shared" si="358"/>
        <v>35.20312105093484</v>
      </c>
      <c r="T1634" s="36">
        <f t="shared" si="348"/>
        <v>5.6040329891980933E-2</v>
      </c>
      <c r="U1634" s="36">
        <f t="shared" si="349"/>
        <v>4.1809899439735343E-2</v>
      </c>
      <c r="V1634" s="36">
        <f t="shared" si="350"/>
        <v>1.423043045224559E-2</v>
      </c>
      <c r="Y1634" s="34"/>
      <c r="Z1634" s="34"/>
    </row>
    <row r="1635" spans="1:26" x14ac:dyDescent="0.2">
      <c r="A1635" s="1">
        <v>2006.07</v>
      </c>
      <c r="B1635" s="58">
        <v>1260.24</v>
      </c>
      <c r="C1635" s="4">
        <f>C1634*2/3+C1637/3</f>
        <v>23.66</v>
      </c>
      <c r="D1635" s="11">
        <f>(2*D1634+D1637)/3</f>
        <v>75.849999999999994</v>
      </c>
      <c r="E1635" s="11">
        <v>203.5</v>
      </c>
      <c r="F1635" s="4">
        <f t="shared" si="355"/>
        <v>2006.5416666665435</v>
      </c>
      <c r="G1635" s="23">
        <v>5.09</v>
      </c>
      <c r="H1635" s="4">
        <f t="shared" si="351"/>
        <v>1955.0069059459463</v>
      </c>
      <c r="I1635" s="4">
        <f t="shared" si="352"/>
        <v>36.703694054054068</v>
      </c>
      <c r="J1635" s="30">
        <f t="shared" si="356"/>
        <v>920419.42017787369</v>
      </c>
      <c r="K1635" s="4">
        <f t="shared" si="353"/>
        <v>117.66590000000002</v>
      </c>
      <c r="L1635" s="30">
        <f t="shared" si="354"/>
        <v>55397.236256976226</v>
      </c>
      <c r="M1635" s="14">
        <f t="shared" si="345"/>
        <v>24.69678676685329</v>
      </c>
      <c r="N1635" s="6"/>
      <c r="O1635" s="7">
        <f t="shared" si="346"/>
        <v>26.634874022226956</v>
      </c>
      <c r="P1635" s="7"/>
      <c r="Q1635" s="43">
        <f t="shared" si="347"/>
        <v>1.5872540365558546E-2</v>
      </c>
      <c r="R1635" s="21">
        <f t="shared" si="357"/>
        <v>1.020724969466718</v>
      </c>
      <c r="S1635" s="21">
        <f t="shared" si="358"/>
        <v>35.303366135199511</v>
      </c>
      <c r="T1635" s="36">
        <f t="shared" si="348"/>
        <v>5.9195500626261444E-2</v>
      </c>
      <c r="U1635" s="36">
        <f t="shared" si="349"/>
        <v>4.3158297370433418E-2</v>
      </c>
      <c r="V1635" s="36">
        <f t="shared" si="350"/>
        <v>1.6037203255828025E-2</v>
      </c>
      <c r="Y1635" s="34"/>
      <c r="Z1635" s="34"/>
    </row>
    <row r="1636" spans="1:26" x14ac:dyDescent="0.2">
      <c r="A1636" s="1">
        <v>2006.08</v>
      </c>
      <c r="B1636" s="58">
        <v>1287.1500000000001</v>
      </c>
      <c r="C1636" s="4">
        <f>C1634/3+C1637*2/3</f>
        <v>23.88</v>
      </c>
      <c r="D1636" s="11">
        <f>(D1634+2*D1637)/3</f>
        <v>77.209999999999994</v>
      </c>
      <c r="E1636" s="11">
        <v>203.9</v>
      </c>
      <c r="F1636" s="4">
        <f t="shared" si="355"/>
        <v>2006.6249999998768</v>
      </c>
      <c r="G1636" s="23">
        <v>4.88</v>
      </c>
      <c r="H1636" s="4">
        <f t="shared" si="351"/>
        <v>1992.8351954389411</v>
      </c>
      <c r="I1636" s="4">
        <f t="shared" si="352"/>
        <v>36.972306620892603</v>
      </c>
      <c r="J1636" s="30">
        <f t="shared" si="356"/>
        <v>939679.57108518248</v>
      </c>
      <c r="K1636" s="4">
        <f t="shared" si="353"/>
        <v>119.54069489946053</v>
      </c>
      <c r="L1636" s="30">
        <f t="shared" si="354"/>
        <v>56366.903378383977</v>
      </c>
      <c r="M1636" s="14">
        <f t="shared" si="345"/>
        <v>25.051393562010944</v>
      </c>
      <c r="N1636" s="6"/>
      <c r="O1636" s="7">
        <f t="shared" si="346"/>
        <v>27.017418909973294</v>
      </c>
      <c r="P1636" s="7"/>
      <c r="Q1636" s="43">
        <f t="shared" si="347"/>
        <v>1.7404992388477446E-2</v>
      </c>
      <c r="R1636" s="21">
        <f t="shared" si="357"/>
        <v>1.0167179555100156</v>
      </c>
      <c r="S1636" s="21">
        <f t="shared" si="358"/>
        <v>35.964335751379402</v>
      </c>
      <c r="T1636" s="36">
        <f t="shared" si="348"/>
        <v>5.816868740755532E-2</v>
      </c>
      <c r="U1636" s="36">
        <f t="shared" si="349"/>
        <v>4.0685207513848187E-2</v>
      </c>
      <c r="V1636" s="36">
        <f t="shared" si="350"/>
        <v>1.7483479893707132E-2</v>
      </c>
      <c r="Y1636" s="34"/>
      <c r="Z1636" s="34"/>
    </row>
    <row r="1637" spans="1:26" x14ac:dyDescent="0.2">
      <c r="A1637" s="1">
        <v>2006.09</v>
      </c>
      <c r="B1637" s="58">
        <v>1317.74</v>
      </c>
      <c r="C1637" s="4">
        <v>24.1</v>
      </c>
      <c r="D1637" s="11">
        <v>78.569999999999993</v>
      </c>
      <c r="E1637" s="11">
        <v>202.9</v>
      </c>
      <c r="F1637" s="4">
        <f t="shared" si="355"/>
        <v>2006.70833333321</v>
      </c>
      <c r="G1637" s="23">
        <v>4.72</v>
      </c>
      <c r="H1637" s="4">
        <f t="shared" si="351"/>
        <v>2050.2514680138001</v>
      </c>
      <c r="I1637" s="4">
        <f t="shared" si="352"/>
        <v>37.496820601281428</v>
      </c>
      <c r="J1637" s="30">
        <f t="shared" si="356"/>
        <v>968226.41139003867</v>
      </c>
      <c r="K1637" s="4">
        <f t="shared" si="353"/>
        <v>122.24585869886646</v>
      </c>
      <c r="L1637" s="30">
        <f t="shared" si="354"/>
        <v>57730.317925323157</v>
      </c>
      <c r="M1637" s="14">
        <f t="shared" si="345"/>
        <v>25.644156440797371</v>
      </c>
      <c r="N1637" s="6"/>
      <c r="O1637" s="7">
        <f t="shared" si="346"/>
        <v>27.655917575274049</v>
      </c>
      <c r="P1637" s="7"/>
      <c r="Q1637" s="43">
        <f t="shared" si="347"/>
        <v>1.725235856857972E-2</v>
      </c>
      <c r="R1637" s="21">
        <f t="shared" si="357"/>
        <v>1.003142991174462</v>
      </c>
      <c r="S1637" s="21">
        <f t="shared" si="358"/>
        <v>36.745800731186186</v>
      </c>
      <c r="T1637" s="36">
        <f t="shared" si="348"/>
        <v>5.429051574434407E-2</v>
      </c>
      <c r="U1637" s="36">
        <f t="shared" si="349"/>
        <v>3.766992760079213E-2</v>
      </c>
      <c r="V1637" s="36">
        <f t="shared" si="350"/>
        <v>1.662058814355194E-2</v>
      </c>
      <c r="Y1637" s="34"/>
      <c r="Z1637" s="34"/>
    </row>
    <row r="1638" spans="1:26" x14ac:dyDescent="0.2">
      <c r="A1638" s="1">
        <v>2006.1</v>
      </c>
      <c r="B1638" s="58">
        <v>1363.38</v>
      </c>
      <c r="C1638" s="4">
        <f>C1637*2/3+C1640/3</f>
        <v>24.36</v>
      </c>
      <c r="D1638" s="11">
        <f>D1637*2/3+D1640/3</f>
        <v>79.55</v>
      </c>
      <c r="E1638" s="11">
        <v>201.8</v>
      </c>
      <c r="F1638" s="4">
        <f t="shared" si="355"/>
        <v>2006.7916666665433</v>
      </c>
      <c r="G1638" s="23">
        <v>4.7300000000000004</v>
      </c>
      <c r="H1638" s="4">
        <f t="shared" si="351"/>
        <v>2132.8249198216063</v>
      </c>
      <c r="I1638" s="4">
        <f t="shared" si="352"/>
        <v>38.107948662041636</v>
      </c>
      <c r="J1638" s="30">
        <f t="shared" si="356"/>
        <v>1008721.2279593438</v>
      </c>
      <c r="K1638" s="4">
        <f t="shared" si="353"/>
        <v>124.44529212091182</v>
      </c>
      <c r="L1638" s="30">
        <f t="shared" si="354"/>
        <v>58856.499056877605</v>
      </c>
      <c r="M1638" s="14">
        <f t="shared" si="345"/>
        <v>26.538040282101711</v>
      </c>
      <c r="N1638" s="6"/>
      <c r="O1638" s="7">
        <f t="shared" si="346"/>
        <v>28.617660202008299</v>
      </c>
      <c r="P1638" s="7"/>
      <c r="Q1638" s="43">
        <f t="shared" si="347"/>
        <v>1.4957394479780749E-2</v>
      </c>
      <c r="R1638" s="21">
        <f t="shared" si="357"/>
        <v>1.0142777659341806</v>
      </c>
      <c r="S1638" s="21">
        <f t="shared" si="358"/>
        <v>37.06222120835708</v>
      </c>
      <c r="T1638" s="36">
        <f t="shared" si="348"/>
        <v>4.9317312443853512E-2</v>
      </c>
      <c r="U1638" s="36">
        <f t="shared" si="349"/>
        <v>3.5561620213159228E-2</v>
      </c>
      <c r="V1638" s="36">
        <f t="shared" si="350"/>
        <v>1.3755692230694283E-2</v>
      </c>
      <c r="Y1638" s="34"/>
      <c r="Z1638" s="34"/>
    </row>
    <row r="1639" spans="1:26" x14ac:dyDescent="0.2">
      <c r="A1639" s="1">
        <v>2006.11</v>
      </c>
      <c r="B1639" s="58">
        <v>1388.64</v>
      </c>
      <c r="C1639" s="4">
        <f>C1637/3+C1640*2/3</f>
        <v>24.619999999999997</v>
      </c>
      <c r="D1639" s="11">
        <f>D1637/3+D1640*2/3</f>
        <v>80.53</v>
      </c>
      <c r="E1639" s="11">
        <v>201.5</v>
      </c>
      <c r="F1639" s="4">
        <f t="shared" si="355"/>
        <v>2006.8749999998765</v>
      </c>
      <c r="G1639" s="23">
        <v>4.5999999999999996</v>
      </c>
      <c r="H1639" s="4">
        <f t="shared" si="351"/>
        <v>2175.5750519106705</v>
      </c>
      <c r="I1639" s="4">
        <f t="shared" si="352"/>
        <v>38.572025707196033</v>
      </c>
      <c r="J1639" s="30">
        <f t="shared" si="356"/>
        <v>1030460.1591455955</v>
      </c>
      <c r="K1639" s="4">
        <f t="shared" si="353"/>
        <v>126.1659313647643</v>
      </c>
      <c r="L1639" s="30">
        <f t="shared" si="354"/>
        <v>59758.437475511877</v>
      </c>
      <c r="M1639" s="14">
        <f t="shared" si="345"/>
        <v>26.928020270856472</v>
      </c>
      <c r="N1639" s="6"/>
      <c r="O1639" s="7">
        <f t="shared" si="346"/>
        <v>29.034995488566931</v>
      </c>
      <c r="P1639" s="7"/>
      <c r="Q1639" s="43">
        <f t="shared" si="347"/>
        <v>1.5365317992929894E-2</v>
      </c>
      <c r="R1639" s="21">
        <f t="shared" si="357"/>
        <v>1.0070195403693385</v>
      </c>
      <c r="S1639" s="21">
        <f t="shared" si="358"/>
        <v>37.647354253221607</v>
      </c>
      <c r="T1639" s="36">
        <f t="shared" si="348"/>
        <v>4.849740791736834E-2</v>
      </c>
      <c r="U1639" s="36">
        <f t="shared" si="349"/>
        <v>3.0694994606734971E-2</v>
      </c>
      <c r="V1639" s="36">
        <f t="shared" si="350"/>
        <v>1.7802413310633369E-2</v>
      </c>
      <c r="Y1639" s="34"/>
      <c r="Z1639" s="34"/>
    </row>
    <row r="1640" spans="1:26" x14ac:dyDescent="0.2">
      <c r="A1640" s="1">
        <v>2006.12</v>
      </c>
      <c r="B1640" s="58">
        <v>1416.42</v>
      </c>
      <c r="C1640" s="4">
        <v>24.88</v>
      </c>
      <c r="D1640" s="11">
        <v>81.510000000000005</v>
      </c>
      <c r="E1640" s="11">
        <v>201.8</v>
      </c>
      <c r="F1640" s="4">
        <f t="shared" si="355"/>
        <v>2006.9583333332098</v>
      </c>
      <c r="G1640" s="23">
        <v>4.5599999999999996</v>
      </c>
      <c r="H1640" s="4">
        <f t="shared" si="351"/>
        <v>2215.7988770069383</v>
      </c>
      <c r="I1640" s="4">
        <f t="shared" si="352"/>
        <v>38.921418830525276</v>
      </c>
      <c r="J1640" s="30">
        <f t="shared" si="356"/>
        <v>1051048.415473961</v>
      </c>
      <c r="K1640" s="4">
        <f t="shared" si="353"/>
        <v>127.51144890981173</v>
      </c>
      <c r="L1640" s="30">
        <f t="shared" si="354"/>
        <v>60484.147601193545</v>
      </c>
      <c r="M1640" s="14">
        <f t="shared" si="345"/>
        <v>27.282689787571673</v>
      </c>
      <c r="N1640" s="6"/>
      <c r="O1640" s="7">
        <f t="shared" si="346"/>
        <v>29.413282471660644</v>
      </c>
      <c r="P1640" s="7"/>
      <c r="Q1640" s="43">
        <f t="shared" si="347"/>
        <v>1.5434945553057987E-2</v>
      </c>
      <c r="R1640" s="21">
        <f t="shared" si="357"/>
        <v>0.98801493244040206</v>
      </c>
      <c r="S1640" s="21">
        <f t="shared" si="358"/>
        <v>37.855261185849741</v>
      </c>
      <c r="T1640" s="36">
        <f t="shared" si="348"/>
        <v>5.0449354769950938E-2</v>
      </c>
      <c r="U1640" s="36">
        <f t="shared" si="349"/>
        <v>2.7072773311626941E-2</v>
      </c>
      <c r="V1640" s="36">
        <f t="shared" si="350"/>
        <v>2.3376581458323997E-2</v>
      </c>
      <c r="Y1640" s="34"/>
      <c r="Z1640" s="34"/>
    </row>
    <row r="1641" spans="1:26" x14ac:dyDescent="0.2">
      <c r="A1641" s="1">
        <v>2007.01</v>
      </c>
      <c r="B1641" s="58">
        <v>1424.16</v>
      </c>
      <c r="C1641" s="4">
        <f>C1640*2/3+C1643/3</f>
        <v>25.083333333333332</v>
      </c>
      <c r="D1641" s="11">
        <f>D1640*2/3+D1643/3</f>
        <v>82.056666666666672</v>
      </c>
      <c r="E1641" s="11">
        <v>202.416</v>
      </c>
      <c r="F1641" s="4">
        <f t="shared" si="355"/>
        <v>2007.0416666665431</v>
      </c>
      <c r="G1641" s="23">
        <v>4.76</v>
      </c>
      <c r="H1641" s="4">
        <f t="shared" si="351"/>
        <v>2221.1270168366145</v>
      </c>
      <c r="I1641" s="4">
        <f t="shared" si="352"/>
        <v>39.120091379469351</v>
      </c>
      <c r="J1641" s="30">
        <f t="shared" si="356"/>
        <v>1055122.142045991</v>
      </c>
      <c r="K1641" s="4">
        <f t="shared" si="353"/>
        <v>127.97598531407272</v>
      </c>
      <c r="L1641" s="30">
        <f t="shared" si="354"/>
        <v>60793.594752336256</v>
      </c>
      <c r="M1641" s="14">
        <f t="shared" si="345"/>
        <v>27.207536656807122</v>
      </c>
      <c r="N1641" s="6"/>
      <c r="O1641" s="7">
        <f t="shared" si="346"/>
        <v>29.327838512792706</v>
      </c>
      <c r="P1641" s="7"/>
      <c r="Q1641" s="43">
        <f t="shared" si="347"/>
        <v>1.3525971882152821E-2</v>
      </c>
      <c r="R1641" s="21">
        <f t="shared" si="357"/>
        <v>1.007129488877504</v>
      </c>
      <c r="S1641" s="21">
        <f t="shared" si="358"/>
        <v>37.287741475929344</v>
      </c>
      <c r="T1641" s="36">
        <f t="shared" si="348"/>
        <v>5.0932996938140018E-2</v>
      </c>
      <c r="U1641" s="36">
        <f t="shared" si="349"/>
        <v>2.8781727149737479E-2</v>
      </c>
      <c r="V1641" s="36">
        <f t="shared" si="350"/>
        <v>2.2151269788402539E-2</v>
      </c>
      <c r="Y1641" s="34"/>
      <c r="Z1641" s="34"/>
    </row>
    <row r="1642" spans="1:26" x14ac:dyDescent="0.2">
      <c r="A1642" s="1">
        <v>2007.02</v>
      </c>
      <c r="B1642" s="58">
        <v>1444.8</v>
      </c>
      <c r="C1642" s="4">
        <f>C1640/3+C1643*2/3</f>
        <v>25.286666666666665</v>
      </c>
      <c r="D1642" s="11">
        <f>D1640/3+D1643*2/3</f>
        <v>82.603333333333339</v>
      </c>
      <c r="E1642" s="11">
        <v>203.499</v>
      </c>
      <c r="F1642" s="4">
        <f t="shared" si="355"/>
        <v>2007.1249999998763</v>
      </c>
      <c r="G1642" s="23">
        <v>4.72</v>
      </c>
      <c r="H1642" s="4">
        <f t="shared" si="351"/>
        <v>2241.3253490189145</v>
      </c>
      <c r="I1642" s="4">
        <f t="shared" si="352"/>
        <v>39.227330420952121</v>
      </c>
      <c r="J1642" s="30">
        <f t="shared" si="356"/>
        <v>1066270.0155078089</v>
      </c>
      <c r="K1642" s="4">
        <f t="shared" si="353"/>
        <v>128.14295744287034</v>
      </c>
      <c r="L1642" s="30">
        <f t="shared" si="354"/>
        <v>60961.695400283803</v>
      </c>
      <c r="M1642" s="14">
        <f t="shared" si="345"/>
        <v>27.315181413516594</v>
      </c>
      <c r="N1642" s="6"/>
      <c r="O1642" s="7">
        <f t="shared" si="346"/>
        <v>29.439186629440314</v>
      </c>
      <c r="P1642" s="7"/>
      <c r="Q1642" s="43">
        <f t="shared" si="347"/>
        <v>1.4006346214000494E-2</v>
      </c>
      <c r="R1642" s="21">
        <f t="shared" si="357"/>
        <v>1.0166781614773537</v>
      </c>
      <c r="S1642" s="21">
        <f t="shared" si="358"/>
        <v>37.35372784037164</v>
      </c>
      <c r="T1642" s="36">
        <f t="shared" si="348"/>
        <v>5.2173303801448467E-2</v>
      </c>
      <c r="U1642" s="36">
        <f t="shared" si="349"/>
        <v>2.8575207773221756E-2</v>
      </c>
      <c r="V1642" s="36">
        <f t="shared" si="350"/>
        <v>2.3598096028226712E-2</v>
      </c>
      <c r="Y1642" s="34"/>
      <c r="Z1642" s="34"/>
    </row>
    <row r="1643" spans="1:26" x14ac:dyDescent="0.2">
      <c r="A1643" s="1">
        <v>2007.03</v>
      </c>
      <c r="B1643" s="58">
        <v>1406.95</v>
      </c>
      <c r="C1643" s="4">
        <v>25.49</v>
      </c>
      <c r="D1643" s="11">
        <v>83.15</v>
      </c>
      <c r="E1643" s="11">
        <v>205.352</v>
      </c>
      <c r="F1643" s="4">
        <f t="shared" si="355"/>
        <v>2007.2083333332096</v>
      </c>
      <c r="G1643" s="23">
        <v>4.5599999999999996</v>
      </c>
      <c r="H1643" s="4">
        <f t="shared" si="351"/>
        <v>2162.9136241672841</v>
      </c>
      <c r="I1643" s="4">
        <f t="shared" si="352"/>
        <v>39.185947105457949</v>
      </c>
      <c r="J1643" s="30">
        <f t="shared" si="356"/>
        <v>1030520.5554515243</v>
      </c>
      <c r="K1643" s="4">
        <f t="shared" si="353"/>
        <v>127.82704989481479</v>
      </c>
      <c r="L1643" s="30">
        <f t="shared" si="354"/>
        <v>60903.219151920282</v>
      </c>
      <c r="M1643" s="14">
        <f t="shared" si="345"/>
        <v>26.227605554650886</v>
      </c>
      <c r="N1643" s="6"/>
      <c r="O1643" s="7">
        <f t="shared" si="346"/>
        <v>28.264070221688083</v>
      </c>
      <c r="P1643" s="7"/>
      <c r="Q1643" s="43">
        <f t="shared" si="347"/>
        <v>1.7796929020727589E-2</v>
      </c>
      <c r="R1643" s="21">
        <f t="shared" si="357"/>
        <v>0.99350663721547228</v>
      </c>
      <c r="S1643" s="21">
        <f t="shared" si="358"/>
        <v>37.634035266290617</v>
      </c>
      <c r="T1643" s="36">
        <f t="shared" si="348"/>
        <v>5.7514955366564369E-2</v>
      </c>
      <c r="U1643" s="36">
        <f t="shared" si="349"/>
        <v>2.7388173170267205E-2</v>
      </c>
      <c r="V1643" s="36">
        <f t="shared" si="350"/>
        <v>3.0126782196297164E-2</v>
      </c>
      <c r="Y1643" s="34"/>
      <c r="Z1643" s="34"/>
    </row>
    <row r="1644" spans="1:26" x14ac:dyDescent="0.2">
      <c r="A1644" s="1">
        <v>2007.04</v>
      </c>
      <c r="B1644" s="58">
        <v>1463.64</v>
      </c>
      <c r="C1644" s="4">
        <f>C1643*2/3+C1646/3</f>
        <v>25.716666666666669</v>
      </c>
      <c r="D1644" s="11">
        <f>D1643*2/3+D1646/3</f>
        <v>83.740000000000009</v>
      </c>
      <c r="E1644" s="11">
        <v>206.68600000000001</v>
      </c>
      <c r="F1644" s="4">
        <f t="shared" si="355"/>
        <v>2007.2916666665428</v>
      </c>
      <c r="G1644" s="23">
        <v>4.6900000000000004</v>
      </c>
      <c r="H1644" s="4">
        <f t="shared" si="351"/>
        <v>2235.5411008002484</v>
      </c>
      <c r="I1644" s="4">
        <f t="shared" si="352"/>
        <v>39.27923895829101</v>
      </c>
      <c r="J1644" s="30">
        <f t="shared" si="356"/>
        <v>1066683.4787490475</v>
      </c>
      <c r="K1644" s="4">
        <f t="shared" si="353"/>
        <v>127.90318096049083</v>
      </c>
      <c r="L1644" s="30">
        <f t="shared" si="354"/>
        <v>61028.71915938703</v>
      </c>
      <c r="M1644" s="14">
        <f t="shared" si="345"/>
        <v>26.97626831418907</v>
      </c>
      <c r="N1644" s="6"/>
      <c r="O1644" s="7">
        <f t="shared" si="346"/>
        <v>29.066642443029853</v>
      </c>
      <c r="P1644" s="7"/>
      <c r="Q1644" s="43">
        <f t="shared" si="347"/>
        <v>1.597472166937363E-2</v>
      </c>
      <c r="R1644" s="21">
        <f t="shared" si="357"/>
        <v>0.99917063690325691</v>
      </c>
      <c r="S1644" s="21">
        <f t="shared" si="358"/>
        <v>37.148342148132507</v>
      </c>
      <c r="T1644" s="36">
        <f t="shared" si="348"/>
        <v>5.3400499961718362E-2</v>
      </c>
      <c r="U1644" s="36">
        <f t="shared" si="349"/>
        <v>3.025673094563075E-2</v>
      </c>
      <c r="V1644" s="36">
        <f t="shared" si="350"/>
        <v>2.3143769016087612E-2</v>
      </c>
      <c r="Y1644" s="34"/>
      <c r="Z1644" s="34"/>
    </row>
    <row r="1645" spans="1:26" x14ac:dyDescent="0.2">
      <c r="A1645" s="1">
        <v>2007.05</v>
      </c>
      <c r="B1645" s="58">
        <v>1511.14</v>
      </c>
      <c r="C1645" s="4">
        <f>C1643/3+C1646*2/3</f>
        <v>25.943333333333335</v>
      </c>
      <c r="D1645" s="11">
        <f>D1643/3+D1646*2/3</f>
        <v>84.330000000000013</v>
      </c>
      <c r="E1645" s="11">
        <v>207.94900000000001</v>
      </c>
      <c r="F1645" s="4">
        <f t="shared" si="355"/>
        <v>2007.3749999998761</v>
      </c>
      <c r="G1645" s="23">
        <v>4.75</v>
      </c>
      <c r="H1645" s="4">
        <f t="shared" si="351"/>
        <v>2294.0734288695794</v>
      </c>
      <c r="I1645" s="4">
        <f t="shared" si="352"/>
        <v>39.384776828292843</v>
      </c>
      <c r="J1645" s="30">
        <f t="shared" si="356"/>
        <v>1096178.0791974212</v>
      </c>
      <c r="K1645" s="4">
        <f t="shared" si="353"/>
        <v>128.0220312191932</v>
      </c>
      <c r="L1645" s="30">
        <f t="shared" si="354"/>
        <v>61172.821458447608</v>
      </c>
      <c r="M1645" s="14">
        <f t="shared" si="345"/>
        <v>27.548490451851247</v>
      </c>
      <c r="N1645" s="6"/>
      <c r="O1645" s="7">
        <f t="shared" si="346"/>
        <v>29.678159305539147</v>
      </c>
      <c r="P1645" s="7"/>
      <c r="Q1645" s="43">
        <f t="shared" si="347"/>
        <v>1.5293949247564144E-2</v>
      </c>
      <c r="R1645" s="21">
        <f t="shared" si="357"/>
        <v>0.97676125696679006</v>
      </c>
      <c r="S1645" s="21">
        <f t="shared" si="358"/>
        <v>36.892095467328467</v>
      </c>
      <c r="T1645" s="36">
        <f t="shared" si="348"/>
        <v>5.2206843600240971E-2</v>
      </c>
      <c r="U1645" s="36">
        <f t="shared" si="349"/>
        <v>3.107944176870836E-2</v>
      </c>
      <c r="V1645" s="36">
        <f t="shared" si="350"/>
        <v>2.1127401831532611E-2</v>
      </c>
      <c r="Y1645" s="34"/>
      <c r="Z1645" s="34"/>
    </row>
    <row r="1646" spans="1:26" x14ac:dyDescent="0.2">
      <c r="A1646" s="1">
        <v>2007.06</v>
      </c>
      <c r="B1646" s="58">
        <v>1514.19</v>
      </c>
      <c r="C1646" s="4">
        <v>26.17</v>
      </c>
      <c r="D1646" s="11">
        <v>84.92</v>
      </c>
      <c r="E1646" s="11">
        <v>208.352</v>
      </c>
      <c r="F1646" s="4">
        <f t="shared" si="355"/>
        <v>2007.4583333332093</v>
      </c>
      <c r="G1646" s="23">
        <v>5.0999999999999996</v>
      </c>
      <c r="H1646" s="4">
        <f t="shared" si="351"/>
        <v>2294.2574437010448</v>
      </c>
      <c r="I1646" s="4">
        <f t="shared" si="352"/>
        <v>39.652036601520514</v>
      </c>
      <c r="J1646" s="30">
        <f t="shared" si="356"/>
        <v>1097844.9195375002</v>
      </c>
      <c r="K1646" s="4">
        <f t="shared" si="353"/>
        <v>128.66835873905703</v>
      </c>
      <c r="L1646" s="30">
        <f t="shared" si="354"/>
        <v>61570.206227173956</v>
      </c>
      <c r="M1646" s="14">
        <f t="shared" si="345"/>
        <v>27.418262740410597</v>
      </c>
      <c r="N1646" s="6"/>
      <c r="O1646" s="7">
        <f t="shared" si="346"/>
        <v>29.533318152944641</v>
      </c>
      <c r="P1646" s="7"/>
      <c r="Q1646" s="43">
        <f t="shared" si="347"/>
        <v>1.2036950871557865E-2</v>
      </c>
      <c r="R1646" s="21">
        <f t="shared" si="357"/>
        <v>1.0120561824406615</v>
      </c>
      <c r="S1646" s="21">
        <f t="shared" si="358"/>
        <v>35.965070127674252</v>
      </c>
      <c r="T1646" s="36">
        <f t="shared" si="348"/>
        <v>5.3806547068823596E-2</v>
      </c>
      <c r="U1646" s="36">
        <f t="shared" si="349"/>
        <v>3.4817484239501928E-2</v>
      </c>
      <c r="V1646" s="36">
        <f t="shared" si="350"/>
        <v>1.8989062829321668E-2</v>
      </c>
      <c r="Y1646" s="34"/>
      <c r="Z1646" s="34"/>
    </row>
    <row r="1647" spans="1:26" x14ac:dyDescent="0.2">
      <c r="A1647" s="1">
        <v>2007.07</v>
      </c>
      <c r="B1647" s="59">
        <v>1520.71</v>
      </c>
      <c r="C1647" s="4">
        <f>C1646*2/3+C1649/3</f>
        <v>26.440000000000005</v>
      </c>
      <c r="D1647" s="11">
        <f>D1646*2/3+D1649/3</f>
        <v>82.813333333333333</v>
      </c>
      <c r="E1647" s="11">
        <v>208.29900000000001</v>
      </c>
      <c r="F1647" s="4">
        <f t="shared" si="355"/>
        <v>2007.5416666665426</v>
      </c>
      <c r="G1647" s="23">
        <v>5</v>
      </c>
      <c r="H1647" s="4">
        <f t="shared" si="351"/>
        <v>2304.7226304014907</v>
      </c>
      <c r="I1647" s="4">
        <f t="shared" si="352"/>
        <v>40.071326122545017</v>
      </c>
      <c r="J1647" s="30">
        <f t="shared" si="356"/>
        <v>1104450.6126240666</v>
      </c>
      <c r="K1647" s="4">
        <f t="shared" si="353"/>
        <v>125.5083240277998</v>
      </c>
      <c r="L1647" s="30">
        <f t="shared" si="354"/>
        <v>60145.08797432846</v>
      </c>
      <c r="M1647" s="14">
        <f t="shared" si="345"/>
        <v>27.410088167204318</v>
      </c>
      <c r="N1647" s="6"/>
      <c r="O1647" s="7">
        <f t="shared" si="346"/>
        <v>29.520310708990596</v>
      </c>
      <c r="P1647" s="7"/>
      <c r="Q1647" s="43">
        <f t="shared" si="347"/>
        <v>1.2893722157572639E-2</v>
      </c>
      <c r="R1647" s="21">
        <f t="shared" si="357"/>
        <v>1.0303200256980465</v>
      </c>
      <c r="S1647" s="21">
        <f t="shared" si="358"/>
        <v>36.407932922943466</v>
      </c>
      <c r="T1647" s="36">
        <f t="shared" si="348"/>
        <v>5.4284274856436499E-2</v>
      </c>
      <c r="U1647" s="36">
        <f t="shared" si="349"/>
        <v>3.2618065999610479E-2</v>
      </c>
      <c r="V1647" s="36">
        <f t="shared" si="350"/>
        <v>2.1666208856826019E-2</v>
      </c>
      <c r="Y1647" s="34"/>
      <c r="Z1647" s="34"/>
    </row>
    <row r="1648" spans="1:26" x14ac:dyDescent="0.2">
      <c r="A1648" s="1">
        <v>2007.08</v>
      </c>
      <c r="B1648" s="58">
        <v>1454.62</v>
      </c>
      <c r="C1648" s="4">
        <f>C1646/3+C1649*2/3</f>
        <v>26.71</v>
      </c>
      <c r="D1648" s="11">
        <f>D1646/3+D1649*2/3</f>
        <v>80.706666666666663</v>
      </c>
      <c r="E1648" s="11">
        <v>207.917</v>
      </c>
      <c r="F1648" s="4">
        <f t="shared" si="355"/>
        <v>2007.6249999998759</v>
      </c>
      <c r="G1648" s="23">
        <v>4.67</v>
      </c>
      <c r="H1648" s="4">
        <f t="shared" si="351"/>
        <v>2208.6098451786052</v>
      </c>
      <c r="I1648" s="4">
        <f t="shared" si="352"/>
        <v>40.554900224608872</v>
      </c>
      <c r="J1648" s="30">
        <f t="shared" si="356"/>
        <v>1060011.7506674987</v>
      </c>
      <c r="K1648" s="4">
        <f t="shared" si="353"/>
        <v>122.54027757871333</v>
      </c>
      <c r="L1648" s="30">
        <f t="shared" si="354"/>
        <v>58812.621182076145</v>
      </c>
      <c r="M1648" s="14">
        <f t="shared" si="345"/>
        <v>26.148607189312312</v>
      </c>
      <c r="N1648" s="6"/>
      <c r="O1648" s="7">
        <f t="shared" si="346"/>
        <v>28.160884339006873</v>
      </c>
      <c r="P1648" s="7"/>
      <c r="Q1648" s="43">
        <f t="shared" si="347"/>
        <v>1.7573749248513813E-2</v>
      </c>
      <c r="R1648" s="21">
        <f t="shared" si="357"/>
        <v>1.0158620078148781</v>
      </c>
      <c r="S1648" s="21">
        <f t="shared" si="358"/>
        <v>37.580741790845678</v>
      </c>
      <c r="T1648" s="36">
        <f t="shared" si="348"/>
        <v>5.8569534818487146E-2</v>
      </c>
      <c r="U1648" s="36">
        <f t="shared" si="349"/>
        <v>3.0241430147207815E-2</v>
      </c>
      <c r="V1648" s="36">
        <f t="shared" si="350"/>
        <v>2.8328104671279331E-2</v>
      </c>
      <c r="Y1648" s="34"/>
      <c r="Z1648" s="34"/>
    </row>
    <row r="1649" spans="1:26" x14ac:dyDescent="0.2">
      <c r="A1649" s="1">
        <v>2007.09</v>
      </c>
      <c r="B1649" s="58">
        <v>1497.12</v>
      </c>
      <c r="C1649" s="4">
        <v>26.98</v>
      </c>
      <c r="D1649" s="11">
        <v>78.599999999999994</v>
      </c>
      <c r="E1649" s="11">
        <v>208.49</v>
      </c>
      <c r="F1649" s="4">
        <f t="shared" si="355"/>
        <v>2007.7083333332091</v>
      </c>
      <c r="G1649" s="23">
        <v>4.5199999999999996</v>
      </c>
      <c r="H1649" s="4">
        <f t="shared" si="351"/>
        <v>2266.8920124706224</v>
      </c>
      <c r="I1649" s="4">
        <f t="shared" si="352"/>
        <v>40.852267350952097</v>
      </c>
      <c r="J1649" s="30">
        <f t="shared" si="356"/>
        <v>1089617.9028267111</v>
      </c>
      <c r="K1649" s="4">
        <f t="shared" si="353"/>
        <v>119.01364765696198</v>
      </c>
      <c r="L1649" s="30">
        <f t="shared" si="354"/>
        <v>57205.813269597289</v>
      </c>
      <c r="M1649" s="14">
        <f t="shared" si="345"/>
        <v>26.725743047696909</v>
      </c>
      <c r="N1649" s="6"/>
      <c r="O1649" s="7">
        <f t="shared" si="346"/>
        <v>28.781596977212015</v>
      </c>
      <c r="P1649" s="7"/>
      <c r="Q1649" s="43">
        <f t="shared" si="347"/>
        <v>1.8275363450433922E-2</v>
      </c>
      <c r="R1649" s="21">
        <f t="shared" si="357"/>
        <v>1.0029690120248937</v>
      </c>
      <c r="S1649" s="21">
        <f t="shared" si="358"/>
        <v>38.071925110472762</v>
      </c>
      <c r="T1649" s="36">
        <f t="shared" si="348"/>
        <v>5.6832789146238794E-2</v>
      </c>
      <c r="U1649" s="36">
        <f t="shared" si="349"/>
        <v>2.8641865372378561E-2</v>
      </c>
      <c r="V1649" s="36">
        <f t="shared" si="350"/>
        <v>2.8190923773860233E-2</v>
      </c>
      <c r="Y1649" s="34"/>
      <c r="Z1649" s="34"/>
    </row>
    <row r="1650" spans="1:26" x14ac:dyDescent="0.2">
      <c r="A1650" s="1">
        <v>2007.1</v>
      </c>
      <c r="B1650" s="58">
        <v>1539.66</v>
      </c>
      <c r="C1650" s="4">
        <f>C1649*2/3+C1652/3</f>
        <v>27.230000000000004</v>
      </c>
      <c r="D1650" s="11">
        <f>D1649*2/3+D1652/3</f>
        <v>74.460000000000008</v>
      </c>
      <c r="E1650" s="11">
        <v>208.93600000000001</v>
      </c>
      <c r="F1650" s="4">
        <f t="shared" si="355"/>
        <v>2007.7916666665424</v>
      </c>
      <c r="G1650" s="23">
        <v>4.53</v>
      </c>
      <c r="H1650" s="4">
        <f t="shared" si="351"/>
        <v>2326.3282811004333</v>
      </c>
      <c r="I1650" s="4">
        <f t="shared" si="352"/>
        <v>41.142797172339876</v>
      </c>
      <c r="J1650" s="30">
        <f t="shared" si="356"/>
        <v>1119834.8912689104</v>
      </c>
      <c r="K1650" s="4">
        <f t="shared" si="353"/>
        <v>112.50432161044534</v>
      </c>
      <c r="L1650" s="30">
        <f t="shared" si="354"/>
        <v>54156.700832575421</v>
      </c>
      <c r="M1650" s="14">
        <f t="shared" si="345"/>
        <v>27.320648130462008</v>
      </c>
      <c r="N1650" s="6"/>
      <c r="O1650" s="7">
        <f t="shared" si="346"/>
        <v>29.421547626362972</v>
      </c>
      <c r="P1650" s="7"/>
      <c r="Q1650" s="43">
        <f t="shared" si="347"/>
        <v>1.7325578710255855E-2</v>
      </c>
      <c r="R1650" s="21">
        <f t="shared" si="357"/>
        <v>1.0346238087857089</v>
      </c>
      <c r="S1650" s="21">
        <f t="shared" si="358"/>
        <v>38.103450542963607</v>
      </c>
      <c r="T1650" s="36">
        <f t="shared" si="348"/>
        <v>5.6861010367949216E-2</v>
      </c>
      <c r="U1650" s="36">
        <f t="shared" si="349"/>
        <v>2.7349383691839924E-2</v>
      </c>
      <c r="V1650" s="36">
        <f t="shared" si="350"/>
        <v>2.9511626676109293E-2</v>
      </c>
      <c r="Y1650" s="34"/>
      <c r="Z1650" s="34"/>
    </row>
    <row r="1651" spans="1:26" x14ac:dyDescent="0.2">
      <c r="A1651" s="1">
        <v>2007.11</v>
      </c>
      <c r="B1651" s="58">
        <v>1463.39</v>
      </c>
      <c r="C1651" s="4">
        <f>C1649/3+C1652*2/3</f>
        <v>27.480000000000004</v>
      </c>
      <c r="D1651" s="11">
        <f>D1649/3+D1652*2/3</f>
        <v>70.320000000000007</v>
      </c>
      <c r="E1651" s="11">
        <v>210.17699999999999</v>
      </c>
      <c r="F1651" s="4">
        <f t="shared" si="355"/>
        <v>2007.8749999998756</v>
      </c>
      <c r="G1651" s="23">
        <v>4.1500000000000004</v>
      </c>
      <c r="H1651" s="4">
        <f t="shared" si="351"/>
        <v>2198.0336845135298</v>
      </c>
      <c r="I1651" s="4">
        <f t="shared" si="352"/>
        <v>41.275371329879121</v>
      </c>
      <c r="J1651" s="30">
        <f t="shared" si="356"/>
        <v>1059732.8984956867</v>
      </c>
      <c r="K1651" s="4">
        <f t="shared" si="353"/>
        <v>105.62169257340246</v>
      </c>
      <c r="L1651" s="30">
        <f t="shared" si="354"/>
        <v>50923.142444745892</v>
      </c>
      <c r="M1651" s="14">
        <f t="shared" si="345"/>
        <v>25.729053579498373</v>
      </c>
      <c r="N1651" s="6"/>
      <c r="O1651" s="7">
        <f t="shared" si="346"/>
        <v>27.711039143379473</v>
      </c>
      <c r="P1651" s="7"/>
      <c r="Q1651" s="43">
        <f t="shared" si="347"/>
        <v>2.4061140157559058E-2</v>
      </c>
      <c r="R1651" s="21">
        <f t="shared" si="357"/>
        <v>1.007526830349796</v>
      </c>
      <c r="S1651" s="21">
        <f t="shared" si="358"/>
        <v>39.18996371967102</v>
      </c>
      <c r="T1651" s="36">
        <f t="shared" si="348"/>
        <v>6.4382786384730384E-2</v>
      </c>
      <c r="U1651" s="36">
        <f t="shared" si="349"/>
        <v>2.4754117422086885E-2</v>
      </c>
      <c r="V1651" s="36">
        <f t="shared" si="350"/>
        <v>3.9628668962643498E-2</v>
      </c>
      <c r="Y1651" s="34"/>
      <c r="Z1651" s="34"/>
    </row>
    <row r="1652" spans="1:26" x14ac:dyDescent="0.2">
      <c r="A1652" s="1">
        <v>2007.12</v>
      </c>
      <c r="B1652" s="58">
        <v>1479.22</v>
      </c>
      <c r="C1652" s="4">
        <v>27.73</v>
      </c>
      <c r="D1652" s="11">
        <v>66.180000000000007</v>
      </c>
      <c r="E1652" s="11">
        <v>210.036</v>
      </c>
      <c r="F1652" s="4">
        <f t="shared" si="355"/>
        <v>2007.9583333332089</v>
      </c>
      <c r="G1652" s="23">
        <v>4.0999999999999996</v>
      </c>
      <c r="H1652" s="4">
        <f t="shared" si="351"/>
        <v>2223.3021128758887</v>
      </c>
      <c r="I1652" s="4">
        <f t="shared" si="352"/>
        <v>41.678835866232468</v>
      </c>
      <c r="J1652" s="30">
        <f t="shared" si="356"/>
        <v>1073590.0508397759</v>
      </c>
      <c r="K1652" s="4">
        <f t="shared" si="353"/>
        <v>99.470081414614668</v>
      </c>
      <c r="L1652" s="30">
        <f t="shared" si="354"/>
        <v>48032.199108027453</v>
      </c>
      <c r="M1652" s="14">
        <f t="shared" si="345"/>
        <v>25.955510105240219</v>
      </c>
      <c r="N1652" s="6"/>
      <c r="O1652" s="7">
        <f t="shared" si="346"/>
        <v>27.95998154576381</v>
      </c>
      <c r="P1652" s="7"/>
      <c r="Q1652" s="43">
        <f t="shared" si="347"/>
        <v>2.42803623121104E-2</v>
      </c>
      <c r="R1652" s="21">
        <f t="shared" si="357"/>
        <v>1.0332059347690226</v>
      </c>
      <c r="S1652" s="21">
        <f t="shared" si="358"/>
        <v>39.511446700794252</v>
      </c>
      <c r="T1652" s="36">
        <f t="shared" si="348"/>
        <v>6.6090525626558039E-2</v>
      </c>
      <c r="U1652" s="36">
        <f t="shared" si="349"/>
        <v>2.3726298391638645E-2</v>
      </c>
      <c r="V1652" s="36">
        <f t="shared" si="350"/>
        <v>4.2364227234919394E-2</v>
      </c>
      <c r="Y1652" s="34"/>
      <c r="Z1652" s="34"/>
    </row>
    <row r="1653" spans="1:26" x14ac:dyDescent="0.2">
      <c r="A1653" s="1">
        <v>2008.01</v>
      </c>
      <c r="B1653" s="58">
        <v>1378.76</v>
      </c>
      <c r="C1653" s="4">
        <f>C1652*2/3+C1655/3</f>
        <v>27.92</v>
      </c>
      <c r="D1653" s="11">
        <f>D1652*2/3+D1655/3</f>
        <v>64.25</v>
      </c>
      <c r="E1653" s="11">
        <v>211.08</v>
      </c>
      <c r="F1653" s="4">
        <f t="shared" si="355"/>
        <v>2008.0416666665421</v>
      </c>
      <c r="G1653" s="21">
        <v>3.74</v>
      </c>
      <c r="H1653" s="4">
        <f t="shared" si="351"/>
        <v>2062.0587722190644</v>
      </c>
      <c r="I1653" s="4">
        <f t="shared" si="352"/>
        <v>41.756854652264558</v>
      </c>
      <c r="J1653" s="30">
        <f t="shared" si="356"/>
        <v>997409.02562656533</v>
      </c>
      <c r="K1653" s="4">
        <f t="shared" si="353"/>
        <v>96.091615738108786</v>
      </c>
      <c r="L1653" s="30">
        <f t="shared" si="354"/>
        <v>46479.104337598139</v>
      </c>
      <c r="M1653" s="14">
        <f t="shared" si="345"/>
        <v>24.02231776083681</v>
      </c>
      <c r="N1653" s="6"/>
      <c r="O1653" s="7">
        <f t="shared" si="346"/>
        <v>25.886705943137191</v>
      </c>
      <c r="P1653" s="7"/>
      <c r="Q1653" s="43">
        <f t="shared" si="347"/>
        <v>3.1299207454085563E-2</v>
      </c>
      <c r="R1653" s="21">
        <f t="shared" si="357"/>
        <v>1.0031166666666667</v>
      </c>
      <c r="S1653" s="21">
        <f t="shared" si="358"/>
        <v>40.621548708280386</v>
      </c>
      <c r="T1653" s="36">
        <f t="shared" si="348"/>
        <v>7.8491894040190857E-2</v>
      </c>
      <c r="U1653" s="36">
        <f t="shared" si="349"/>
        <v>1.8929027834309498E-2</v>
      </c>
      <c r="V1653" s="36">
        <f t="shared" si="350"/>
        <v>5.956286620588136E-2</v>
      </c>
      <c r="Y1653" s="34"/>
      <c r="Z1653" s="34"/>
    </row>
    <row r="1654" spans="1:26" x14ac:dyDescent="0.2">
      <c r="A1654" s="1">
        <v>2008.02</v>
      </c>
      <c r="B1654" s="58">
        <v>1354.87</v>
      </c>
      <c r="C1654" s="4">
        <f>C1652/3+C1655*2/3</f>
        <v>28.11</v>
      </c>
      <c r="D1654" s="11">
        <f>D1652/3+D1655*2/3</f>
        <v>62.32</v>
      </c>
      <c r="E1654" s="11">
        <v>211.69300000000001</v>
      </c>
      <c r="F1654" s="4">
        <f t="shared" si="355"/>
        <v>2008.1249999998754</v>
      </c>
      <c r="G1654" s="23">
        <v>3.74</v>
      </c>
      <c r="H1654" s="4">
        <f t="shared" si="351"/>
        <v>2020.4614957981607</v>
      </c>
      <c r="I1654" s="4">
        <f t="shared" si="352"/>
        <v>41.919278341749617</v>
      </c>
      <c r="J1654" s="30">
        <f t="shared" si="356"/>
        <v>978978.28192425286</v>
      </c>
      <c r="K1654" s="4">
        <f t="shared" si="353"/>
        <v>92.935233947272707</v>
      </c>
      <c r="L1654" s="30">
        <f t="shared" si="354"/>
        <v>45030.096267183886</v>
      </c>
      <c r="M1654" s="14">
        <f t="shared" si="345"/>
        <v>23.495263401811766</v>
      </c>
      <c r="N1654" s="6"/>
      <c r="O1654" s="7">
        <f t="shared" si="346"/>
        <v>25.329469431905338</v>
      </c>
      <c r="P1654" s="7"/>
      <c r="Q1654" s="43">
        <f t="shared" si="347"/>
        <v>3.2340374978085396E-2</v>
      </c>
      <c r="R1654" s="21">
        <f t="shared" si="357"/>
        <v>1.0223551030241986</v>
      </c>
      <c r="S1654" s="21">
        <f t="shared" si="358"/>
        <v>40.630157998168791</v>
      </c>
      <c r="T1654" s="36">
        <f t="shared" si="348"/>
        <v>7.6858818213123792E-2</v>
      </c>
      <c r="U1654" s="36">
        <f t="shared" si="349"/>
        <v>1.6183304288415634E-2</v>
      </c>
      <c r="V1654" s="36">
        <f t="shared" si="350"/>
        <v>6.0675513924708158E-2</v>
      </c>
      <c r="Y1654" s="34"/>
      <c r="Z1654" s="34"/>
    </row>
    <row r="1655" spans="1:26" x14ac:dyDescent="0.2">
      <c r="A1655" s="1">
        <v>2008.03</v>
      </c>
      <c r="B1655" s="58">
        <v>1316.94</v>
      </c>
      <c r="C1655" s="4">
        <v>28.3</v>
      </c>
      <c r="D1655" s="11">
        <v>60.39</v>
      </c>
      <c r="E1655" s="11">
        <v>213.52799999999999</v>
      </c>
      <c r="F1655" s="4">
        <f t="shared" si="355"/>
        <v>2008.2083333332087</v>
      </c>
      <c r="G1655" s="23">
        <v>3.51</v>
      </c>
      <c r="H1655" s="4">
        <f t="shared" si="351"/>
        <v>1947.020866865236</v>
      </c>
      <c r="I1655" s="4">
        <f t="shared" si="352"/>
        <v>41.839939961035569</v>
      </c>
      <c r="J1655" s="30">
        <f t="shared" si="356"/>
        <v>945083.34513198701</v>
      </c>
      <c r="K1655" s="4">
        <f t="shared" si="353"/>
        <v>89.283179302011945</v>
      </c>
      <c r="L1655" s="30">
        <f t="shared" si="354"/>
        <v>43338.028469422068</v>
      </c>
      <c r="M1655" s="14">
        <f t="shared" si="345"/>
        <v>22.606810842249324</v>
      </c>
      <c r="N1655" s="6"/>
      <c r="O1655" s="7">
        <f t="shared" si="346"/>
        <v>24.384051798830306</v>
      </c>
      <c r="P1655" s="7"/>
      <c r="Q1655" s="43">
        <f t="shared" si="347"/>
        <v>3.7009681686571767E-2</v>
      </c>
      <c r="R1655" s="21">
        <f t="shared" si="357"/>
        <v>0.98881826703656417</v>
      </c>
      <c r="S1655" s="21">
        <f t="shared" si="358"/>
        <v>41.181479532704643</v>
      </c>
      <c r="T1655" s="36">
        <f t="shared" si="348"/>
        <v>8.0486857466501638E-2</v>
      </c>
      <c r="U1655" s="36">
        <f t="shared" si="349"/>
        <v>1.5001668304679638E-2</v>
      </c>
      <c r="V1655" s="36">
        <f t="shared" si="350"/>
        <v>6.5485189161821999E-2</v>
      </c>
      <c r="Y1655" s="34"/>
      <c r="Z1655" s="34"/>
    </row>
    <row r="1656" spans="1:26" x14ac:dyDescent="0.2">
      <c r="A1656" s="1">
        <v>2008.04</v>
      </c>
      <c r="B1656" s="58">
        <v>1370.47</v>
      </c>
      <c r="C1656" s="4">
        <f>C1655*2/3+C1658/3</f>
        <v>28.436666666666667</v>
      </c>
      <c r="D1656" s="11">
        <f>D1655*2/3+D1658/3</f>
        <v>57.383333333333326</v>
      </c>
      <c r="E1656" s="11">
        <v>214.82300000000001</v>
      </c>
      <c r="F1656" s="4">
        <f t="shared" si="355"/>
        <v>2008.2916666665419</v>
      </c>
      <c r="G1656" s="23">
        <v>3.68</v>
      </c>
      <c r="H1656" s="4">
        <f t="shared" si="351"/>
        <v>2013.9477794742652</v>
      </c>
      <c r="I1656" s="4">
        <f t="shared" si="352"/>
        <v>41.788555524005048</v>
      </c>
      <c r="J1656" s="30">
        <f t="shared" si="356"/>
        <v>979259.99447727017</v>
      </c>
      <c r="K1656" s="4">
        <f t="shared" si="353"/>
        <v>84.326571720284463</v>
      </c>
      <c r="L1656" s="30">
        <f t="shared" si="354"/>
        <v>41002.869587139707</v>
      </c>
      <c r="M1656" s="14">
        <f t="shared" si="345"/>
        <v>23.356040643201592</v>
      </c>
      <c r="N1656" s="6"/>
      <c r="O1656" s="7">
        <f t="shared" si="346"/>
        <v>25.204092441252179</v>
      </c>
      <c r="P1656" s="7"/>
      <c r="Q1656" s="43">
        <f t="shared" si="347"/>
        <v>3.4322355344470333E-2</v>
      </c>
      <c r="R1656" s="21">
        <f t="shared" si="357"/>
        <v>0.98662501786302048</v>
      </c>
      <c r="S1656" s="21">
        <f t="shared" si="358"/>
        <v>40.475524141405373</v>
      </c>
      <c r="T1656" s="36">
        <f t="shared" si="348"/>
        <v>7.4425037507496627E-2</v>
      </c>
      <c r="U1656" s="36">
        <f t="shared" si="349"/>
        <v>1.633261635775618E-2</v>
      </c>
      <c r="V1656" s="36">
        <f t="shared" si="350"/>
        <v>5.8092421149740447E-2</v>
      </c>
      <c r="Y1656" s="34"/>
      <c r="Z1656" s="34"/>
    </row>
    <row r="1657" spans="1:26" x14ac:dyDescent="0.2">
      <c r="A1657" s="1">
        <v>2008.05</v>
      </c>
      <c r="B1657" s="58">
        <v>1403.22</v>
      </c>
      <c r="C1657" s="4">
        <f>C1655/3+C1658*2/3</f>
        <v>28.573333333333334</v>
      </c>
      <c r="D1657" s="11">
        <f>D1655/3+D1658*2/3</f>
        <v>54.376666666666665</v>
      </c>
      <c r="E1657" s="11">
        <v>216.63200000000001</v>
      </c>
      <c r="F1657" s="4">
        <f t="shared" si="355"/>
        <v>2008.3749999998752</v>
      </c>
      <c r="G1657" s="23">
        <v>3.88</v>
      </c>
      <c r="H1657" s="4">
        <f t="shared" si="351"/>
        <v>2044.8554164666352</v>
      </c>
      <c r="I1657" s="4">
        <f t="shared" si="352"/>
        <v>41.638756170218009</v>
      </c>
      <c r="J1657" s="30">
        <f t="shared" si="356"/>
        <v>995975.69259599142</v>
      </c>
      <c r="K1657" s="4">
        <f t="shared" si="353"/>
        <v>79.240904036953623</v>
      </c>
      <c r="L1657" s="30">
        <f t="shared" si="354"/>
        <v>38595.400752836118</v>
      </c>
      <c r="M1657" s="14">
        <f t="shared" si="345"/>
        <v>23.696432116623168</v>
      </c>
      <c r="N1657" s="6"/>
      <c r="O1657" s="7">
        <f t="shared" si="346"/>
        <v>25.583647878051771</v>
      </c>
      <c r="P1657" s="7"/>
      <c r="Q1657" s="43">
        <f t="shared" si="347"/>
        <v>3.2380178781063022E-2</v>
      </c>
      <c r="R1657" s="21">
        <f t="shared" si="357"/>
        <v>0.9853319464608985</v>
      </c>
      <c r="S1657" s="21">
        <f t="shared" si="358"/>
        <v>39.600691816464042</v>
      </c>
      <c r="T1657" s="36">
        <f t="shared" si="348"/>
        <v>7.4248898963235055E-2</v>
      </c>
      <c r="U1657" s="36">
        <f t="shared" si="349"/>
        <v>1.7448841256749503E-2</v>
      </c>
      <c r="V1657" s="36">
        <f t="shared" si="350"/>
        <v>5.6800057706485552E-2</v>
      </c>
      <c r="Y1657" s="34"/>
      <c r="Z1657" s="34"/>
    </row>
    <row r="1658" spans="1:26" x14ac:dyDescent="0.2">
      <c r="A1658" s="1">
        <v>2008.06</v>
      </c>
      <c r="B1658" s="58">
        <v>1341.25</v>
      </c>
      <c r="C1658" s="4">
        <v>28.71</v>
      </c>
      <c r="D1658" s="11">
        <v>51.37</v>
      </c>
      <c r="E1658" s="11">
        <v>218.815</v>
      </c>
      <c r="F1658" s="4">
        <f t="shared" si="355"/>
        <v>2008.4583333332084</v>
      </c>
      <c r="G1658" s="23">
        <v>4.0999999999999996</v>
      </c>
      <c r="H1658" s="4">
        <f t="shared" si="351"/>
        <v>1935.049568128328</v>
      </c>
      <c r="I1658" s="4">
        <f t="shared" si="352"/>
        <v>41.420520485341513</v>
      </c>
      <c r="J1658" s="30">
        <f t="shared" si="356"/>
        <v>944174.40840803843</v>
      </c>
      <c r="K1658" s="4">
        <f t="shared" si="353"/>
        <v>74.11257879944246</v>
      </c>
      <c r="L1658" s="30">
        <f t="shared" si="354"/>
        <v>36161.967835914955</v>
      </c>
      <c r="M1658" s="14">
        <f t="shared" si="345"/>
        <v>22.416812802281928</v>
      </c>
      <c r="N1658" s="6"/>
      <c r="O1658" s="7">
        <f t="shared" si="346"/>
        <v>24.216735515654335</v>
      </c>
      <c r="P1658" s="7"/>
      <c r="Q1658" s="43">
        <f t="shared" si="347"/>
        <v>3.3494886255305931E-2</v>
      </c>
      <c r="R1658" s="21">
        <f t="shared" si="357"/>
        <v>1.0107706962630596</v>
      </c>
      <c r="S1658" s="21">
        <f t="shared" si="358"/>
        <v>38.630546846548732</v>
      </c>
      <c r="T1658" s="36">
        <f t="shared" si="348"/>
        <v>8.2091352218717439E-2</v>
      </c>
      <c r="U1658" s="36">
        <f t="shared" si="349"/>
        <v>2.064221025532742E-2</v>
      </c>
      <c r="V1658" s="36">
        <f t="shared" si="350"/>
        <v>6.1449141963390019E-2</v>
      </c>
      <c r="Y1658" s="34"/>
      <c r="Z1658" s="34"/>
    </row>
    <row r="1659" spans="1:26" x14ac:dyDescent="0.2">
      <c r="A1659" s="1">
        <v>2008.07</v>
      </c>
      <c r="B1659" s="58">
        <v>1257.33</v>
      </c>
      <c r="C1659" s="4">
        <f>C1658*2/3+C1661/3</f>
        <v>28.756666666666668</v>
      </c>
      <c r="D1659" s="11">
        <f>D1658*2/3+D1661/3</f>
        <v>49.563333333333333</v>
      </c>
      <c r="E1659" s="11">
        <v>219.964</v>
      </c>
      <c r="F1659" s="4">
        <f t="shared" si="355"/>
        <v>2008.5416666665417</v>
      </c>
      <c r="G1659" s="23">
        <v>4.01</v>
      </c>
      <c r="H1659" s="4">
        <f t="shared" si="351"/>
        <v>1804.5009654761693</v>
      </c>
      <c r="I1659" s="4">
        <f t="shared" si="352"/>
        <v>41.271132291344657</v>
      </c>
      <c r="J1659" s="30">
        <f t="shared" si="356"/>
        <v>882153.57472431962</v>
      </c>
      <c r="K1659" s="4">
        <f t="shared" si="353"/>
        <v>71.132545037672841</v>
      </c>
      <c r="L1659" s="30">
        <f t="shared" si="354"/>
        <v>34774.062239231564</v>
      </c>
      <c r="M1659" s="14">
        <f t="shared" si="345"/>
        <v>20.90720646266157</v>
      </c>
      <c r="N1659" s="6"/>
      <c r="O1659" s="7">
        <f t="shared" si="346"/>
        <v>22.603177385642216</v>
      </c>
      <c r="P1659" s="7"/>
      <c r="Q1659" s="43">
        <f t="shared" si="347"/>
        <v>3.8029082463546804E-2</v>
      </c>
      <c r="R1659" s="21">
        <f t="shared" si="357"/>
        <v>1.0132020522151037</v>
      </c>
      <c r="S1659" s="21">
        <f t="shared" si="358"/>
        <v>38.842661485403084</v>
      </c>
      <c r="T1659" s="36">
        <f t="shared" si="348"/>
        <v>9.1172768943963423E-2</v>
      </c>
      <c r="U1659" s="36">
        <f t="shared" si="349"/>
        <v>2.0498899592648057E-2</v>
      </c>
      <c r="V1659" s="36">
        <f t="shared" si="350"/>
        <v>7.0673869351315366E-2</v>
      </c>
      <c r="Y1659" s="34"/>
      <c r="Z1659" s="34"/>
    </row>
    <row r="1660" spans="1:26" x14ac:dyDescent="0.2">
      <c r="A1660" s="1">
        <v>2008.08</v>
      </c>
      <c r="B1660" s="58">
        <v>1281.47</v>
      </c>
      <c r="C1660" s="4">
        <f>C1658/3+C1661*2/3</f>
        <v>28.803333333333335</v>
      </c>
      <c r="D1660" s="11">
        <f>D1658/3+D1661*2/3</f>
        <v>47.756666666666668</v>
      </c>
      <c r="E1660" s="11">
        <v>219.08600000000001</v>
      </c>
      <c r="F1660" s="4">
        <f t="shared" si="355"/>
        <v>2008.6249999998749</v>
      </c>
      <c r="G1660" s="23">
        <v>3.89</v>
      </c>
      <c r="H1660" s="4">
        <f t="shared" si="351"/>
        <v>1846.5168145385835</v>
      </c>
      <c r="I1660" s="4">
        <f t="shared" si="352"/>
        <v>41.503772475953141</v>
      </c>
      <c r="J1660" s="30">
        <f t="shared" si="356"/>
        <v>904384.36908288684</v>
      </c>
      <c r="K1660" s="4">
        <f t="shared" si="353"/>
        <v>68.814321058092887</v>
      </c>
      <c r="L1660" s="30">
        <f t="shared" si="354"/>
        <v>33703.779919026638</v>
      </c>
      <c r="M1660" s="14">
        <f t="shared" si="345"/>
        <v>21.401617360047915</v>
      </c>
      <c r="N1660" s="6"/>
      <c r="O1660" s="7">
        <f t="shared" si="346"/>
        <v>23.155126607759222</v>
      </c>
      <c r="P1660" s="7"/>
      <c r="Q1660" s="43">
        <f t="shared" si="347"/>
        <v>3.7586008022024428E-2</v>
      </c>
      <c r="R1660" s="21">
        <f t="shared" si="357"/>
        <v>1.0198300499840234</v>
      </c>
      <c r="S1660" s="21">
        <f t="shared" si="358"/>
        <v>39.513183663016513</v>
      </c>
      <c r="T1660" s="36">
        <f t="shared" si="348"/>
        <v>9.103986829691868E-2</v>
      </c>
      <c r="U1660" s="36">
        <f t="shared" si="349"/>
        <v>1.8942279635364212E-2</v>
      </c>
      <c r="V1660" s="36">
        <f t="shared" si="350"/>
        <v>7.2097588661554468E-2</v>
      </c>
      <c r="Y1660" s="34"/>
      <c r="Z1660" s="34"/>
    </row>
    <row r="1661" spans="1:26" x14ac:dyDescent="0.2">
      <c r="A1661" s="1">
        <v>2008.09</v>
      </c>
      <c r="B1661" s="58">
        <v>1216.95</v>
      </c>
      <c r="C1661" s="4">
        <v>28.85</v>
      </c>
      <c r="D1661" s="11">
        <f>45.95</f>
        <v>45.95</v>
      </c>
      <c r="E1661" s="11">
        <v>218.78299999999999</v>
      </c>
      <c r="F1661" s="4">
        <f t="shared" si="355"/>
        <v>2008.7083333332082</v>
      </c>
      <c r="G1661" s="23">
        <v>3.69</v>
      </c>
      <c r="H1661" s="4">
        <f t="shared" si="351"/>
        <v>1755.9761432561038</v>
      </c>
      <c r="I1661" s="4">
        <f t="shared" si="352"/>
        <v>41.628589287101846</v>
      </c>
      <c r="J1661" s="30">
        <f t="shared" si="356"/>
        <v>861738.5542893518</v>
      </c>
      <c r="K1661" s="4">
        <f t="shared" si="353"/>
        <v>66.302727131449913</v>
      </c>
      <c r="L1661" s="30">
        <f t="shared" si="354"/>
        <v>32537.808923617009</v>
      </c>
      <c r="M1661" s="14">
        <f t="shared" si="345"/>
        <v>20.362733946097507</v>
      </c>
      <c r="N1661" s="6"/>
      <c r="O1661" s="7">
        <f t="shared" si="346"/>
        <v>22.050373871028587</v>
      </c>
      <c r="P1661" s="7"/>
      <c r="Q1661" s="43">
        <f t="shared" si="347"/>
        <v>4.170144061402542E-2</v>
      </c>
      <c r="R1661" s="21">
        <f t="shared" si="357"/>
        <v>0.99317770086629609</v>
      </c>
      <c r="S1661" s="21">
        <f t="shared" si="358"/>
        <v>40.352540381592689</v>
      </c>
      <c r="T1661" s="36">
        <f t="shared" si="348"/>
        <v>9.8024277924335435E-2</v>
      </c>
      <c r="U1661" s="36">
        <f t="shared" si="349"/>
        <v>1.5968976270918533E-2</v>
      </c>
      <c r="V1661" s="36">
        <f t="shared" si="350"/>
        <v>8.2055301653416901E-2</v>
      </c>
      <c r="Y1661" s="34"/>
      <c r="Z1661" s="34"/>
    </row>
    <row r="1662" spans="1:26" x14ac:dyDescent="0.2">
      <c r="A1662" s="1">
        <v>2008.1</v>
      </c>
      <c r="B1662" s="58">
        <v>968.8</v>
      </c>
      <c r="C1662" s="4">
        <f>C1661*2/3+C1664/3</f>
        <v>28.696666666666665</v>
      </c>
      <c r="D1662" s="11">
        <f>D1661*2/3+D1664/3</f>
        <v>35.593333333333334</v>
      </c>
      <c r="E1662" s="11">
        <v>216.57300000000001</v>
      </c>
      <c r="F1662" s="4">
        <f t="shared" si="355"/>
        <v>2008.7916666665415</v>
      </c>
      <c r="G1662" s="21">
        <v>3.81</v>
      </c>
      <c r="H1662" s="4">
        <f t="shared" si="351"/>
        <v>1412.1774330133489</v>
      </c>
      <c r="I1662" s="4">
        <f t="shared" si="352"/>
        <v>41.829877239237284</v>
      </c>
      <c r="J1662" s="30">
        <f t="shared" si="356"/>
        <v>694731.31077075691</v>
      </c>
      <c r="K1662" s="4">
        <f t="shared" si="353"/>
        <v>51.882846923054437</v>
      </c>
      <c r="L1662" s="30">
        <f t="shared" si="354"/>
        <v>25524.156813962782</v>
      </c>
      <c r="M1662" s="14">
        <f t="shared" si="345"/>
        <v>16.387356548789828</v>
      </c>
      <c r="N1662" s="6"/>
      <c r="O1662" s="7">
        <f t="shared" si="346"/>
        <v>17.77010791095574</v>
      </c>
      <c r="P1662" s="7"/>
      <c r="Q1662" s="43">
        <f t="shared" si="347"/>
        <v>5.111897773667283E-2</v>
      </c>
      <c r="R1662" s="21">
        <f t="shared" si="357"/>
        <v>1.0265737057388291</v>
      </c>
      <c r="S1662" s="21">
        <f t="shared" si="358"/>
        <v>40.486207960340771</v>
      </c>
      <c r="T1662" s="36">
        <f t="shared" si="348"/>
        <v>0.11734462068573026</v>
      </c>
      <c r="U1662" s="36">
        <f t="shared" si="349"/>
        <v>1.4406924360982343E-2</v>
      </c>
      <c r="V1662" s="36">
        <f t="shared" si="350"/>
        <v>0.10293769632474792</v>
      </c>
      <c r="Y1662" s="34"/>
      <c r="Z1662" s="34"/>
    </row>
    <row r="1663" spans="1:26" x14ac:dyDescent="0.2">
      <c r="A1663" s="1">
        <v>2008.11</v>
      </c>
      <c r="B1663" s="58">
        <v>883.04</v>
      </c>
      <c r="C1663" s="4">
        <f>C1661/3+C1664*2/3</f>
        <v>28.543333333333333</v>
      </c>
      <c r="D1663" s="11">
        <f>D1661/3+D1664*2/3</f>
        <v>25.236666666666668</v>
      </c>
      <c r="E1663" s="11">
        <v>212.42500000000001</v>
      </c>
      <c r="F1663" s="4">
        <f t="shared" si="355"/>
        <v>2008.8749999998747</v>
      </c>
      <c r="G1663" s="21">
        <v>3.53</v>
      </c>
      <c r="H1663" s="4">
        <f t="shared" si="351"/>
        <v>1312.3032343650702</v>
      </c>
      <c r="I1663" s="4">
        <f t="shared" si="352"/>
        <v>42.418813024204624</v>
      </c>
      <c r="J1663" s="30">
        <f t="shared" si="356"/>
        <v>647336.46865675284</v>
      </c>
      <c r="K1663" s="4">
        <f t="shared" si="353"/>
        <v>37.504710195755372</v>
      </c>
      <c r="L1663" s="30">
        <f t="shared" si="354"/>
        <v>18500.42430769567</v>
      </c>
      <c r="M1663" s="14">
        <f t="shared" si="345"/>
        <v>15.259659405704577</v>
      </c>
      <c r="N1663" s="6"/>
      <c r="O1663" s="7">
        <f t="shared" si="346"/>
        <v>16.575738507639581</v>
      </c>
      <c r="P1663" s="7"/>
      <c r="Q1663" s="43">
        <f t="shared" si="347"/>
        <v>5.6442109765604806E-2</v>
      </c>
      <c r="R1663" s="21">
        <f t="shared" si="357"/>
        <v>1.1007174876584529</v>
      </c>
      <c r="S1663" s="21">
        <f t="shared" si="358"/>
        <v>42.373654710520576</v>
      </c>
      <c r="T1663" s="36">
        <f t="shared" si="348"/>
        <v>0.1232877349303918</v>
      </c>
      <c r="U1663" s="36">
        <f t="shared" si="349"/>
        <v>1.0656217325840434E-2</v>
      </c>
      <c r="V1663" s="36">
        <f t="shared" si="350"/>
        <v>0.11263151760455137</v>
      </c>
      <c r="Y1663" s="34"/>
      <c r="Z1663" s="34"/>
    </row>
    <row r="1664" spans="1:26" x14ac:dyDescent="0.2">
      <c r="A1664" s="1">
        <v>2008.12</v>
      </c>
      <c r="B1664" s="58">
        <v>877.56</v>
      </c>
      <c r="C1664" s="4">
        <v>28.39</v>
      </c>
      <c r="D1664" s="11">
        <v>14.88</v>
      </c>
      <c r="E1664" s="11">
        <v>210.22800000000001</v>
      </c>
      <c r="F1664" s="4">
        <f t="shared" si="355"/>
        <v>2008.958333333208</v>
      </c>
      <c r="G1664" s="21">
        <v>2.42</v>
      </c>
      <c r="H1664" s="4">
        <f t="shared" si="351"/>
        <v>1317.7884907814375</v>
      </c>
      <c r="I1664" s="4">
        <f t="shared" si="352"/>
        <v>42.631860218429523</v>
      </c>
      <c r="J1664" s="30">
        <f t="shared" si="356"/>
        <v>651794.71391507331</v>
      </c>
      <c r="K1664" s="4">
        <f t="shared" si="353"/>
        <v>22.344560762600612</v>
      </c>
      <c r="L1664" s="30">
        <f t="shared" si="354"/>
        <v>11051.899976134158</v>
      </c>
      <c r="M1664" s="14">
        <f t="shared" si="345"/>
        <v>15.376080747423766</v>
      </c>
      <c r="N1664" s="6"/>
      <c r="O1664" s="7">
        <f t="shared" si="346"/>
        <v>16.732842670212008</v>
      </c>
      <c r="P1664" s="7"/>
      <c r="Q1664" s="43">
        <f t="shared" si="347"/>
        <v>6.6042129114535095E-2</v>
      </c>
      <c r="R1664" s="21">
        <f t="shared" si="357"/>
        <v>0.99325011039598909</v>
      </c>
      <c r="S1664" s="21">
        <f t="shared" si="358"/>
        <v>47.128851670167116</v>
      </c>
      <c r="T1664" s="36">
        <f t="shared" si="348"/>
        <v>0.11646979702600335</v>
      </c>
      <c r="U1664" s="36">
        <f t="shared" si="349"/>
        <v>3.0158747949355913E-3</v>
      </c>
      <c r="V1664" s="36">
        <f t="shared" si="350"/>
        <v>0.11345392223106776</v>
      </c>
      <c r="Y1664" s="34"/>
      <c r="Z1664" s="34"/>
    </row>
    <row r="1665" spans="1:26" x14ac:dyDescent="0.2">
      <c r="A1665" s="1">
        <v>2009.01</v>
      </c>
      <c r="B1665" s="58">
        <v>865.58</v>
      </c>
      <c r="C1665" s="4">
        <f>C1664*2/3+C1667/3</f>
        <v>28.013333333333335</v>
      </c>
      <c r="D1665" s="11">
        <f>D1664*2/3+D1667/3</f>
        <v>12.206666666666667</v>
      </c>
      <c r="E1665" s="11">
        <v>211.143</v>
      </c>
      <c r="F1665" s="4">
        <f t="shared" si="355"/>
        <v>2009.0416666665412</v>
      </c>
      <c r="G1665" s="21">
        <v>2.52</v>
      </c>
      <c r="H1665" s="4">
        <f t="shared" si="351"/>
        <v>1294.1659662882505</v>
      </c>
      <c r="I1665" s="4">
        <f t="shared" si="352"/>
        <v>41.883942099272389</v>
      </c>
      <c r="J1665" s="30">
        <f t="shared" si="356"/>
        <v>641837.07730323123</v>
      </c>
      <c r="K1665" s="4">
        <f t="shared" si="353"/>
        <v>18.250713465913311</v>
      </c>
      <c r="L1665" s="30">
        <f t="shared" si="354"/>
        <v>9051.3774081518859</v>
      </c>
      <c r="M1665" s="14">
        <f t="shared" ref="M1665:M1728" si="359">H1665/AVERAGE(K1545:K1664)</f>
        <v>15.174651936879668</v>
      </c>
      <c r="N1665" s="6"/>
      <c r="O1665" s="7">
        <f t="shared" ref="O1665:O1728" si="360">J1665/AVERAGE(L1545:L1664)</f>
        <v>16.545978292696976</v>
      </c>
      <c r="P1665" s="7"/>
      <c r="Q1665" s="43">
        <f t="shared" ref="Q1665:Q1728" si="361">1/M1665-(G1665/100-(((E1665/E1545)^(1/10))-1))</f>
        <v>6.6100784914300631E-2</v>
      </c>
      <c r="R1665" s="21">
        <f t="shared" si="357"/>
        <v>0.97192494277408814</v>
      </c>
      <c r="S1665" s="21">
        <f t="shared" si="358"/>
        <v>46.607880176717003</v>
      </c>
      <c r="T1665" s="36">
        <f t="shared" si="348"/>
        <v>0.11990380141313706</v>
      </c>
      <c r="U1665" s="36">
        <f t="shared" si="349"/>
        <v>5.216205961303011E-3</v>
      </c>
      <c r="V1665" s="36">
        <f t="shared" si="350"/>
        <v>0.11468759545183405</v>
      </c>
      <c r="Y1665" s="34"/>
      <c r="Z1665" s="34"/>
    </row>
    <row r="1666" spans="1:26" x14ac:dyDescent="0.2">
      <c r="A1666" s="1">
        <v>2009.02</v>
      </c>
      <c r="B1666" s="58">
        <v>805.23</v>
      </c>
      <c r="C1666" s="4">
        <f>C1664/3+C1667*2/3</f>
        <v>27.63666666666667</v>
      </c>
      <c r="D1666" s="11">
        <f>D1664/3+D1667*2/3</f>
        <v>9.5333333333333332</v>
      </c>
      <c r="E1666" s="11">
        <v>212.19300000000001</v>
      </c>
      <c r="F1666" s="4">
        <f t="shared" si="355"/>
        <v>2009.1249999998745</v>
      </c>
      <c r="G1666" s="21">
        <v>2.87</v>
      </c>
      <c r="H1666" s="4">
        <f t="shared" si="351"/>
        <v>1197.976622555881</v>
      </c>
      <c r="I1666" s="4">
        <f t="shared" si="352"/>
        <v>41.116302909772408</v>
      </c>
      <c r="J1666" s="30">
        <f t="shared" si="356"/>
        <v>595831.59977891715</v>
      </c>
      <c r="K1666" s="4">
        <f t="shared" si="353"/>
        <v>14.183165640085523</v>
      </c>
      <c r="L1666" s="30">
        <f t="shared" si="354"/>
        <v>7054.2096683254185</v>
      </c>
      <c r="M1666" s="14">
        <f t="shared" si="359"/>
        <v>14.122181801918899</v>
      </c>
      <c r="N1666" s="6"/>
      <c r="O1666" s="7">
        <f t="shared" si="360"/>
        <v>15.431495098996688</v>
      </c>
      <c r="P1666" s="7"/>
      <c r="Q1666" s="43">
        <f t="shared" si="361"/>
        <v>6.7895991981292786E-2</v>
      </c>
      <c r="R1666" s="21">
        <f t="shared" si="357"/>
        <v>1.0067126526027683</v>
      </c>
      <c r="S1666" s="21">
        <f t="shared" si="358"/>
        <v>45.075205296060268</v>
      </c>
      <c r="T1666" s="36">
        <f t="shared" ref="T1666:T1685" si="362">(($J1786/$J1666)^(1/10)-1)</f>
        <v>0.13419728561579247</v>
      </c>
      <c r="U1666" s="36">
        <f t="shared" ref="U1666:U1716" si="363">(($S1786/$S1666)^(1/10)-1)</f>
        <v>8.647385664905638E-3</v>
      </c>
      <c r="V1666" s="36">
        <f t="shared" ref="V1666:V1687" si="364">T1666-U1666</f>
        <v>0.12554989995088683</v>
      </c>
      <c r="Y1666" s="34"/>
      <c r="Z1666" s="34"/>
    </row>
    <row r="1667" spans="1:26" x14ac:dyDescent="0.2">
      <c r="A1667" s="1">
        <v>2009.03</v>
      </c>
      <c r="B1667" s="58">
        <v>757.13</v>
      </c>
      <c r="C1667" s="4">
        <v>27.26</v>
      </c>
      <c r="D1667" s="11">
        <v>6.86</v>
      </c>
      <c r="E1667" s="11">
        <v>212.709</v>
      </c>
      <c r="F1667" s="4">
        <f>F1666+1/12</f>
        <v>2009.2083333332077</v>
      </c>
      <c r="G1667" s="21">
        <v>2.82</v>
      </c>
      <c r="H1667" s="4">
        <f t="shared" si="351"/>
        <v>1123.6835891758226</v>
      </c>
      <c r="I1667" s="4">
        <f t="shared" si="352"/>
        <v>40.457536540531912</v>
      </c>
      <c r="J1667" s="30">
        <f t="shared" si="356"/>
        <v>560557.69467178651</v>
      </c>
      <c r="K1667" s="4">
        <f t="shared" si="353"/>
        <v>10.181170237272521</v>
      </c>
      <c r="L1667" s="30">
        <f t="shared" si="354"/>
        <v>5078.95049126102</v>
      </c>
      <c r="M1667" s="14">
        <f t="shared" si="359"/>
        <v>13.323667656863927</v>
      </c>
      <c r="N1667" s="6"/>
      <c r="O1667" s="7">
        <f t="shared" si="360"/>
        <v>14.592703772466301</v>
      </c>
      <c r="P1667" s="7"/>
      <c r="Q1667" s="43">
        <f t="shared" si="361"/>
        <v>7.2577640954996622E-2</v>
      </c>
      <c r="R1667" s="21">
        <f t="shared" si="357"/>
        <v>0.99289340879634969</v>
      </c>
      <c r="S1667" s="21">
        <f t="shared" si="358"/>
        <v>45.267699831066764</v>
      </c>
      <c r="T1667" s="36">
        <f t="shared" si="362"/>
        <v>0.14270204314620294</v>
      </c>
      <c r="U1667" s="36">
        <f t="shared" si="363"/>
        <v>8.8387323571454957E-3</v>
      </c>
      <c r="V1667" s="36">
        <f t="shared" si="364"/>
        <v>0.13386331078905744</v>
      </c>
      <c r="Y1667" s="34"/>
      <c r="Z1667" s="34"/>
    </row>
    <row r="1668" spans="1:26" x14ac:dyDescent="0.2">
      <c r="A1668" s="1">
        <v>2009.04</v>
      </c>
      <c r="B1668" s="58">
        <v>848.15</v>
      </c>
      <c r="C1668" s="4">
        <f>C1667*2/3+C1670/3</f>
        <v>26.703333333333333</v>
      </c>
      <c r="D1668" s="11">
        <f>D1667*2/3+D1670/3</f>
        <v>7.0766666666666662</v>
      </c>
      <c r="E1668" s="11">
        <v>213.24</v>
      </c>
      <c r="F1668" s="4">
        <f t="shared" si="355"/>
        <v>2009.291666666541</v>
      </c>
      <c r="G1668" s="21">
        <v>2.93</v>
      </c>
      <c r="H1668" s="4">
        <f t="shared" si="351"/>
        <v>1255.6350841774529</v>
      </c>
      <c r="I1668" s="4">
        <f t="shared" si="352"/>
        <v>39.532679594197468</v>
      </c>
      <c r="J1668" s="30">
        <f t="shared" si="356"/>
        <v>628026.08365752327</v>
      </c>
      <c r="K1668" s="4">
        <f t="shared" si="353"/>
        <v>10.476579550428314</v>
      </c>
      <c r="L1668" s="30">
        <f t="shared" si="354"/>
        <v>5240.0297730547736</v>
      </c>
      <c r="M1668" s="14">
        <f t="shared" si="359"/>
        <v>14.981866453039249</v>
      </c>
      <c r="N1668" s="6"/>
      <c r="O1668" s="7">
        <f t="shared" si="360"/>
        <v>16.441219972398418</v>
      </c>
      <c r="P1668" s="7"/>
      <c r="Q1668" s="43">
        <f t="shared" si="361"/>
        <v>6.268316394846539E-2</v>
      </c>
      <c r="R1668" s="21">
        <f t="shared" si="357"/>
        <v>0.9720157544991832</v>
      </c>
      <c r="S1668" s="21">
        <f t="shared" si="358"/>
        <v>44.834078422500028</v>
      </c>
      <c r="T1668" s="36">
        <f t="shared" si="362"/>
        <v>0.13332895853557436</v>
      </c>
      <c r="U1668" s="36">
        <f t="shared" si="363"/>
        <v>9.8455428084029961E-3</v>
      </c>
      <c r="V1668" s="36">
        <f t="shared" si="364"/>
        <v>0.12348341572717136</v>
      </c>
      <c r="Y1668" s="34"/>
      <c r="Z1668" s="34"/>
    </row>
    <row r="1669" spans="1:26" x14ac:dyDescent="0.2">
      <c r="A1669" s="1">
        <v>2009.05</v>
      </c>
      <c r="B1669" s="58">
        <v>902.41</v>
      </c>
      <c r="C1669" s="4">
        <f>C1667/3+C1670*2/3</f>
        <v>26.146666666666668</v>
      </c>
      <c r="D1669" s="11">
        <f>D1667/3+D1670*2/3</f>
        <v>7.293333333333333</v>
      </c>
      <c r="E1669" s="11">
        <v>213.85599999999999</v>
      </c>
      <c r="F1669" s="4">
        <f t="shared" si="355"/>
        <v>2009.3749999998743</v>
      </c>
      <c r="G1669" s="21">
        <v>3.29</v>
      </c>
      <c r="H1669" s="4">
        <f t="shared" si="351"/>
        <v>1332.115584739264</v>
      </c>
      <c r="I1669" s="4">
        <f t="shared" si="352"/>
        <v>38.597070240411</v>
      </c>
      <c r="J1669" s="30">
        <f t="shared" si="356"/>
        <v>667887.78162483859</v>
      </c>
      <c r="K1669" s="4">
        <f t="shared" si="353"/>
        <v>10.766240398523619</v>
      </c>
      <c r="L1669" s="30">
        <f t="shared" si="354"/>
        <v>5397.9102854029652</v>
      </c>
      <c r="M1669" s="14">
        <f t="shared" si="359"/>
        <v>15.996355755263151</v>
      </c>
      <c r="N1669" s="6"/>
      <c r="O1669" s="7">
        <f t="shared" si="360"/>
        <v>17.585230774696477</v>
      </c>
      <c r="P1669" s="7"/>
      <c r="Q1669" s="43">
        <f t="shared" si="361"/>
        <v>5.5145826881175128E-2</v>
      </c>
      <c r="R1669" s="21">
        <f t="shared" si="357"/>
        <v>0.96712671402633488</v>
      </c>
      <c r="S1669" s="21">
        <f t="shared" si="358"/>
        <v>43.453902503117028</v>
      </c>
      <c r="T1669" s="36">
        <f t="shared" si="362"/>
        <v>0.12440077540897709</v>
      </c>
      <c r="U1669" s="36">
        <f t="shared" si="363"/>
        <v>1.4158755547390545E-2</v>
      </c>
      <c r="V1669" s="36">
        <f t="shared" si="364"/>
        <v>0.11024201986158655</v>
      </c>
      <c r="Y1669" s="34"/>
      <c r="Z1669" s="34"/>
    </row>
    <row r="1670" spans="1:26" x14ac:dyDescent="0.2">
      <c r="A1670" s="1">
        <v>2009.06</v>
      </c>
      <c r="B1670" s="58">
        <v>926.12</v>
      </c>
      <c r="C1670" s="4">
        <v>25.59</v>
      </c>
      <c r="D1670" s="11">
        <v>7.51</v>
      </c>
      <c r="E1670" s="11">
        <v>215.69300000000001</v>
      </c>
      <c r="F1670" s="4">
        <f t="shared" si="355"/>
        <v>2009.4583333332075</v>
      </c>
      <c r="G1670" s="21">
        <v>3.72</v>
      </c>
      <c r="H1670" s="4">
        <f t="shared" si="351"/>
        <v>1355.4723457877633</v>
      </c>
      <c r="I1670" s="4">
        <f t="shared" si="352"/>
        <v>37.453610038341537</v>
      </c>
      <c r="J1670" s="30">
        <f t="shared" si="356"/>
        <v>681163.10315254785</v>
      </c>
      <c r="K1670" s="4">
        <f t="shared" si="353"/>
        <v>10.991661250017389</v>
      </c>
      <c r="L1670" s="30">
        <f t="shared" si="354"/>
        <v>5523.6199463089397</v>
      </c>
      <c r="M1670" s="14">
        <f t="shared" si="359"/>
        <v>16.384182816215343</v>
      </c>
      <c r="N1670" s="6"/>
      <c r="O1670" s="7">
        <f t="shared" si="360"/>
        <v>18.0407170812997</v>
      </c>
      <c r="P1670" s="7"/>
      <c r="Q1670" s="43">
        <f t="shared" si="361"/>
        <v>5.0243597361463208E-2</v>
      </c>
      <c r="R1670" s="21">
        <f t="shared" si="357"/>
        <v>1.0164518630076158</v>
      </c>
      <c r="S1670" s="21">
        <f t="shared" si="358"/>
        <v>41.667510513244387</v>
      </c>
      <c r="T1670" s="36">
        <f t="shared" si="362"/>
        <v>0.12373531710759567</v>
      </c>
      <c r="U1670" s="36">
        <f t="shared" si="363"/>
        <v>2.1664392570096558E-2</v>
      </c>
      <c r="V1670" s="36">
        <f t="shared" si="364"/>
        <v>0.10207092453749911</v>
      </c>
      <c r="Y1670" s="34"/>
      <c r="Z1670" s="34"/>
    </row>
    <row r="1671" spans="1:26" x14ac:dyDescent="0.2">
      <c r="A1671" s="1">
        <v>2009.07</v>
      </c>
      <c r="B1671" s="58">
        <v>935.82</v>
      </c>
      <c r="C1671" s="4">
        <f>C1670*2/3+C1673/3</f>
        <v>25.026666666666664</v>
      </c>
      <c r="D1671" s="11">
        <f>D1670*2/3+D1673/3</f>
        <v>9.1866666666666674</v>
      </c>
      <c r="E1671" s="11">
        <v>215.351</v>
      </c>
      <c r="F1671" s="4">
        <f t="shared" si="355"/>
        <v>2009.5416666665408</v>
      </c>
      <c r="G1671" s="21">
        <v>3.56</v>
      </c>
      <c r="H1671" s="4">
        <f t="shared" si="351"/>
        <v>1371.8444770630279</v>
      </c>
      <c r="I1671" s="4">
        <f t="shared" si="352"/>
        <v>36.68728435592746</v>
      </c>
      <c r="J1671" s="30">
        <f t="shared" si="356"/>
        <v>690926.92741940543</v>
      </c>
      <c r="K1671" s="4">
        <f t="shared" si="353"/>
        <v>13.466989302735229</v>
      </c>
      <c r="L1671" s="30">
        <f t="shared" si="354"/>
        <v>6782.6241939969987</v>
      </c>
      <c r="M1671" s="14">
        <f t="shared" si="359"/>
        <v>16.694620816995613</v>
      </c>
      <c r="N1671" s="6"/>
      <c r="O1671" s="7">
        <f t="shared" si="360"/>
        <v>18.410569541960569</v>
      </c>
      <c r="P1671" s="7"/>
      <c r="Q1671" s="43">
        <f t="shared" si="361"/>
        <v>5.0237564816960865E-2</v>
      </c>
      <c r="R1671" s="21">
        <f t="shared" si="357"/>
        <v>1.0004667153457725</v>
      </c>
      <c r="S1671" s="21">
        <f t="shared" si="358"/>
        <v>42.420279728848818</v>
      </c>
      <c r="T1671" s="36">
        <f t="shared" si="362"/>
        <v>0.12617285794027766</v>
      </c>
      <c r="U1671" s="36">
        <f t="shared" si="363"/>
        <v>2.3778419341503154E-2</v>
      </c>
      <c r="V1671" s="36">
        <f t="shared" si="364"/>
        <v>0.10239443859877451</v>
      </c>
      <c r="Y1671" s="34"/>
      <c r="Z1671" s="34"/>
    </row>
    <row r="1672" spans="1:26" x14ac:dyDescent="0.2">
      <c r="A1672" s="1">
        <v>2009.08</v>
      </c>
      <c r="B1672" s="58">
        <v>1009.73</v>
      </c>
      <c r="C1672" s="4">
        <f>C1670/3+C1673*2/3</f>
        <v>24.463333333333331</v>
      </c>
      <c r="D1672" s="11">
        <f>D1670/3+D1673*2/3</f>
        <v>10.863333333333333</v>
      </c>
      <c r="E1672" s="11">
        <v>215.834</v>
      </c>
      <c r="F1672" s="4">
        <f t="shared" si="355"/>
        <v>2009.624999999874</v>
      </c>
      <c r="G1672" s="21">
        <v>3.59</v>
      </c>
      <c r="H1672" s="4">
        <f t="shared" si="351"/>
        <v>1476.8787770694148</v>
      </c>
      <c r="I1672" s="4">
        <f t="shared" si="352"/>
        <v>35.781226482698131</v>
      </c>
      <c r="J1672" s="30">
        <f t="shared" si="356"/>
        <v>745329.02024476777</v>
      </c>
      <c r="K1672" s="4">
        <f t="shared" si="353"/>
        <v>15.889224295832296</v>
      </c>
      <c r="L1672" s="30">
        <f t="shared" si="354"/>
        <v>8018.7352955004417</v>
      </c>
      <c r="M1672" s="14">
        <f t="shared" si="359"/>
        <v>18.094069801576079</v>
      </c>
      <c r="N1672" s="6"/>
      <c r="O1672" s="7">
        <f t="shared" si="360"/>
        <v>19.979249781377359</v>
      </c>
      <c r="P1672" s="7"/>
      <c r="Q1672" s="43">
        <f t="shared" si="361"/>
        <v>4.5288721336082284E-2</v>
      </c>
      <c r="R1672" s="21">
        <f t="shared" si="357"/>
        <v>1.0189667410869547</v>
      </c>
      <c r="S1672" s="21">
        <f t="shared" si="358"/>
        <v>42.345104205505407</v>
      </c>
      <c r="T1672" s="36">
        <f t="shared" si="362"/>
        <v>0.1141228756118684</v>
      </c>
      <c r="U1672" s="36">
        <f t="shared" si="363"/>
        <v>2.4104218349018547E-2</v>
      </c>
      <c r="V1672" s="36">
        <f t="shared" si="364"/>
        <v>9.0018657262849855E-2</v>
      </c>
      <c r="Y1672" s="34"/>
      <c r="Z1672" s="34"/>
    </row>
    <row r="1673" spans="1:26" x14ac:dyDescent="0.2">
      <c r="A1673" s="1">
        <v>2009.09</v>
      </c>
      <c r="B1673" s="58">
        <v>1044.55</v>
      </c>
      <c r="C1673" s="4">
        <v>23.9</v>
      </c>
      <c r="D1673" s="11">
        <v>12.54</v>
      </c>
      <c r="E1673" s="11">
        <v>215.96899999999999</v>
      </c>
      <c r="F1673" s="4">
        <f t="shared" si="355"/>
        <v>2009.7083333332073</v>
      </c>
      <c r="G1673" s="21">
        <v>3.4</v>
      </c>
      <c r="H1673" s="4">
        <f t="shared" si="351"/>
        <v>1526.8531360982367</v>
      </c>
      <c r="I1673" s="4">
        <f t="shared" si="352"/>
        <v>34.935417120049642</v>
      </c>
      <c r="J1673" s="30">
        <f t="shared" si="356"/>
        <v>772018.55338868313</v>
      </c>
      <c r="K1673" s="4">
        <f t="shared" si="353"/>
        <v>18.330130991021864</v>
      </c>
      <c r="L1673" s="30">
        <f t="shared" si="354"/>
        <v>9268.2137374889535</v>
      </c>
      <c r="M1673" s="14">
        <f t="shared" si="359"/>
        <v>18.831902264840078</v>
      </c>
      <c r="N1673" s="6"/>
      <c r="O1673" s="7">
        <f t="shared" si="360"/>
        <v>20.817180576489939</v>
      </c>
      <c r="P1673" s="7"/>
      <c r="Q1673" s="43">
        <f t="shared" si="361"/>
        <v>4.459761953591003E-2</v>
      </c>
      <c r="R1673" s="21">
        <f t="shared" si="357"/>
        <v>1.0036745227795021</v>
      </c>
      <c r="S1673" s="21">
        <f t="shared" si="358"/>
        <v>43.121281304336676</v>
      </c>
      <c r="T1673" s="36">
        <f t="shared" si="362"/>
        <v>0.11350254571629592</v>
      </c>
      <c r="U1673" s="36">
        <f t="shared" si="363"/>
        <v>2.1650823143270381E-2</v>
      </c>
      <c r="V1673" s="36">
        <f t="shared" si="364"/>
        <v>9.185172257302554E-2</v>
      </c>
      <c r="Y1673" s="34"/>
      <c r="Z1673" s="34"/>
    </row>
    <row r="1674" spans="1:26" x14ac:dyDescent="0.2">
      <c r="A1674" s="1">
        <v>2009.1</v>
      </c>
      <c r="B1674" s="58">
        <v>1067.6600000000001</v>
      </c>
      <c r="C1674" s="4">
        <f>C1673*2/3+C1676/3</f>
        <v>23.403333333333332</v>
      </c>
      <c r="D1674" s="11">
        <f>D1673*2/3+D1676/3</f>
        <v>25.349999999999998</v>
      </c>
      <c r="E1674" s="11">
        <v>216.17699999999999</v>
      </c>
      <c r="F1674" s="4">
        <f t="shared" si="355"/>
        <v>2009.7916666665406</v>
      </c>
      <c r="G1674" s="21">
        <v>3.39</v>
      </c>
      <c r="H1674" s="4">
        <f t="shared" ref="H1674:H1737" si="365">B1674*$E$1858/E1674</f>
        <v>1559.1321821470374</v>
      </c>
      <c r="I1674" s="4">
        <f t="shared" ref="I1674:I1737" si="366">C1674*$E$1858/E1674</f>
        <v>34.176507661160386</v>
      </c>
      <c r="J1674" s="30">
        <f t="shared" si="356"/>
        <v>789779.76649725507</v>
      </c>
      <c r="K1674" s="4">
        <f t="shared" ref="K1674:K1737" si="367">D1674*$E$1858/E1674</f>
        <v>37.019276565036989</v>
      </c>
      <c r="L1674" s="30">
        <f t="shared" ref="L1674:L1737" si="368">K1674*(J1674/H1674)</f>
        <v>18752.146826429213</v>
      </c>
      <c r="M1674" s="14">
        <f t="shared" si="359"/>
        <v>19.358008443486835</v>
      </c>
      <c r="N1674" s="6"/>
      <c r="O1674" s="7">
        <f t="shared" si="360"/>
        <v>21.420018718305055</v>
      </c>
      <c r="P1674" s="7"/>
      <c r="Q1674" s="43">
        <f t="shared" si="361"/>
        <v>4.3170097780186552E-2</v>
      </c>
      <c r="R1674" s="21">
        <f t="shared" si="357"/>
        <v>1.0019842066094584</v>
      </c>
      <c r="S1674" s="21">
        <f t="shared" si="358"/>
        <v>43.238088780194055</v>
      </c>
      <c r="T1674" s="36">
        <f t="shared" si="362"/>
        <v>0.11073097359151762</v>
      </c>
      <c r="U1674" s="36">
        <f t="shared" si="363"/>
        <v>2.1192844126104893E-2</v>
      </c>
      <c r="V1674" s="36">
        <f t="shared" si="364"/>
        <v>8.953812946541273E-2</v>
      </c>
      <c r="Y1674" s="34"/>
      <c r="Z1674" s="34"/>
    </row>
    <row r="1675" spans="1:26" x14ac:dyDescent="0.2">
      <c r="A1675" s="1">
        <v>2009.11</v>
      </c>
      <c r="B1675" s="58">
        <v>1088.07</v>
      </c>
      <c r="C1675" s="4">
        <f>C1673/3+C1676*2/3</f>
        <v>22.906666666666666</v>
      </c>
      <c r="D1675" s="11">
        <f>D1673/3+D1676*2/3</f>
        <v>38.159999999999997</v>
      </c>
      <c r="E1675" s="11">
        <v>216.33</v>
      </c>
      <c r="F1675" s="4">
        <f t="shared" ref="F1675:F1738" si="369">F1674+1/12</f>
        <v>2009.8749999998738</v>
      </c>
      <c r="G1675" s="21">
        <v>3.4</v>
      </c>
      <c r="H1675" s="4">
        <f t="shared" si="365"/>
        <v>1587.8136653723479</v>
      </c>
      <c r="I1675" s="4">
        <f t="shared" si="366"/>
        <v>33.427553706528613</v>
      </c>
      <c r="J1675" s="30">
        <f t="shared" ref="J1675:J1738" si="370">J1674*((H1675+(I1675/12))/H1674)</f>
        <v>805719.45987655572</v>
      </c>
      <c r="K1675" s="4">
        <f t="shared" si="367"/>
        <v>55.686646512272922</v>
      </c>
      <c r="L1675" s="30">
        <f t="shared" si="368"/>
        <v>28257.607129035234</v>
      </c>
      <c r="M1675" s="14">
        <f t="shared" si="359"/>
        <v>19.812761079966055</v>
      </c>
      <c r="N1675" s="6"/>
      <c r="O1675" s="7">
        <f t="shared" si="360"/>
        <v>21.938367056892943</v>
      </c>
      <c r="P1675" s="7"/>
      <c r="Q1675" s="43">
        <f t="shared" si="361"/>
        <v>4.1896014709401859E-2</v>
      </c>
      <c r="R1675" s="21">
        <f t="shared" ref="R1675:R1738" si="371">((G1675/G1676+G1675/1200+((1+G1676/1200)^(-119))*(1-G1675/G1676)))</f>
        <v>0.98700030830100394</v>
      </c>
      <c r="S1675" s="21">
        <f t="shared" ref="S1675:S1738" si="372">S1674*R1674*E1674/E1675</f>
        <v>43.29324114446721</v>
      </c>
      <c r="T1675" s="36">
        <f t="shared" si="362"/>
        <v>0.11339393605862647</v>
      </c>
      <c r="U1675" s="36">
        <f t="shared" si="363"/>
        <v>2.0333961691598956E-2</v>
      </c>
      <c r="V1675" s="36">
        <f t="shared" si="364"/>
        <v>9.3059974367027509E-2</v>
      </c>
      <c r="Y1675" s="34"/>
      <c r="Z1675" s="34"/>
    </row>
    <row r="1676" spans="1:26" x14ac:dyDescent="0.2">
      <c r="A1676" s="1">
        <v>2009.12</v>
      </c>
      <c r="B1676" s="58">
        <v>1110.3800000000001</v>
      </c>
      <c r="C1676" s="4">
        <v>22.41</v>
      </c>
      <c r="D1676" s="11">
        <v>50.97</v>
      </c>
      <c r="E1676" s="11">
        <v>215.94900000000001</v>
      </c>
      <c r="F1676" s="4">
        <f t="shared" si="369"/>
        <v>2009.9583333332071</v>
      </c>
      <c r="G1676" s="21">
        <v>3.59</v>
      </c>
      <c r="H1676" s="4">
        <f t="shared" si="365"/>
        <v>1623.2293357227868</v>
      </c>
      <c r="I1676" s="4">
        <f t="shared" si="366"/>
        <v>32.760468860703227</v>
      </c>
      <c r="J1676" s="30">
        <f t="shared" si="370"/>
        <v>825076.10169323056</v>
      </c>
      <c r="K1676" s="4">
        <f t="shared" si="367"/>
        <v>74.511427837128224</v>
      </c>
      <c r="L1676" s="30">
        <f t="shared" si="368"/>
        <v>37873.636866031411</v>
      </c>
      <c r="M1676" s="14">
        <f t="shared" si="359"/>
        <v>20.322376500216535</v>
      </c>
      <c r="N1676" s="6"/>
      <c r="O1676" s="7">
        <f t="shared" si="360"/>
        <v>22.511278992034349</v>
      </c>
      <c r="P1676" s="7"/>
      <c r="Q1676" s="43">
        <f t="shared" si="361"/>
        <v>3.8549596504991027E-2</v>
      </c>
      <c r="R1676" s="21">
        <f t="shared" si="371"/>
        <v>0.99140152775318757</v>
      </c>
      <c r="S1676" s="21">
        <f t="shared" si="372"/>
        <v>42.805831909740633</v>
      </c>
      <c r="T1676" s="36">
        <f t="shared" si="362"/>
        <v>0.11356901199859681</v>
      </c>
      <c r="U1676" s="36">
        <f t="shared" si="363"/>
        <v>2.1274266242021111E-2</v>
      </c>
      <c r="V1676" s="36">
        <f t="shared" si="364"/>
        <v>9.2294745756575702E-2</v>
      </c>
      <c r="Y1676" s="34"/>
      <c r="Z1676" s="34"/>
    </row>
    <row r="1677" spans="1:26" x14ac:dyDescent="0.2">
      <c r="A1677" s="1">
        <v>2010.01</v>
      </c>
      <c r="B1677" s="58">
        <v>1123.58</v>
      </c>
      <c r="C1677" s="4">
        <f>C1676*2/3+C1679/3</f>
        <v>22.24</v>
      </c>
      <c r="D1677" s="11">
        <f>D1676*2/3+D1679/3</f>
        <v>54.289999999999992</v>
      </c>
      <c r="E1677" s="11">
        <v>216.68700000000001</v>
      </c>
      <c r="F1677" s="4">
        <f t="shared" si="369"/>
        <v>2010.0416666665403</v>
      </c>
      <c r="G1677" s="21">
        <v>3.73</v>
      </c>
      <c r="H1677" s="4">
        <f t="shared" si="365"/>
        <v>1636.9318261824662</v>
      </c>
      <c r="I1677" s="4">
        <f t="shared" si="366"/>
        <v>32.401220931574116</v>
      </c>
      <c r="J1677" s="30">
        <f t="shared" si="370"/>
        <v>833413.42442113417</v>
      </c>
      <c r="K1677" s="4">
        <f t="shared" si="367"/>
        <v>79.094527175142034</v>
      </c>
      <c r="L1677" s="30">
        <f t="shared" si="368"/>
        <v>40269.508901745648</v>
      </c>
      <c r="M1677" s="14">
        <f t="shared" si="359"/>
        <v>20.527859801454415</v>
      </c>
      <c r="N1677" s="6"/>
      <c r="O1677" s="7">
        <f t="shared" si="360"/>
        <v>22.741430277197431</v>
      </c>
      <c r="P1677" s="7"/>
      <c r="Q1677" s="43">
        <f t="shared" si="361"/>
        <v>3.6702678750251273E-2</v>
      </c>
      <c r="R1677" s="21">
        <f t="shared" si="371"/>
        <v>1.0064260099968045</v>
      </c>
      <c r="S1677" s="21">
        <f t="shared" si="372"/>
        <v>42.293231152403486</v>
      </c>
      <c r="T1677" s="36">
        <f t="shared" si="362"/>
        <v>0.1156869295242009</v>
      </c>
      <c r="U1677" s="36">
        <f t="shared" si="363"/>
        <v>2.3192198999803626E-2</v>
      </c>
      <c r="V1677" s="36">
        <f t="shared" si="364"/>
        <v>9.2494730524397273E-2</v>
      </c>
      <c r="Y1677" s="34"/>
      <c r="Z1677" s="34"/>
    </row>
    <row r="1678" spans="1:26" x14ac:dyDescent="0.2">
      <c r="A1678" s="1">
        <v>2010.02</v>
      </c>
      <c r="B1678" s="58">
        <v>1089.1600000000001</v>
      </c>
      <c r="C1678" s="4">
        <f>C1676/3+C1679*2/3</f>
        <v>22.07</v>
      </c>
      <c r="D1678" s="11">
        <f>D1676/3+D1679*2/3</f>
        <v>57.61</v>
      </c>
      <c r="E1678" s="11">
        <v>216.74100000000001</v>
      </c>
      <c r="F1678" s="4">
        <f t="shared" si="369"/>
        <v>2010.1249999998736</v>
      </c>
      <c r="G1678" s="21">
        <v>3.69</v>
      </c>
      <c r="H1678" s="4">
        <f t="shared" si="365"/>
        <v>1586.3903518023819</v>
      </c>
      <c r="I1678" s="4">
        <f t="shared" si="366"/>
        <v>32.145538822834631</v>
      </c>
      <c r="J1678" s="30">
        <f t="shared" si="370"/>
        <v>809045.0304734708</v>
      </c>
      <c r="K1678" s="4">
        <f t="shared" si="367"/>
        <v>83.910488970706993</v>
      </c>
      <c r="L1678" s="30">
        <f t="shared" si="368"/>
        <v>42793.606270498967</v>
      </c>
      <c r="M1678" s="14">
        <f t="shared" si="359"/>
        <v>19.920539306600439</v>
      </c>
      <c r="N1678" s="6"/>
      <c r="O1678" s="7">
        <f t="shared" si="360"/>
        <v>22.070377804640142</v>
      </c>
      <c r="P1678" s="7"/>
      <c r="Q1678" s="43">
        <f t="shared" si="361"/>
        <v>3.8007944073646077E-2</v>
      </c>
      <c r="R1678" s="21">
        <f t="shared" si="371"/>
        <v>0.99976353173900601</v>
      </c>
      <c r="S1678" s="21">
        <f t="shared" si="372"/>
        <v>42.554403007216735</v>
      </c>
      <c r="T1678" s="36">
        <f t="shared" si="362"/>
        <v>0.11883422247401376</v>
      </c>
      <c r="U1678" s="36">
        <f t="shared" si="363"/>
        <v>2.4851064787257959E-2</v>
      </c>
      <c r="V1678" s="36">
        <f t="shared" si="364"/>
        <v>9.3983157686755803E-2</v>
      </c>
      <c r="Y1678" s="34"/>
      <c r="Z1678" s="34"/>
    </row>
    <row r="1679" spans="1:26" x14ac:dyDescent="0.2">
      <c r="A1679" s="1">
        <v>2010.03</v>
      </c>
      <c r="B1679" s="58">
        <v>1152.05</v>
      </c>
      <c r="C1679" s="4">
        <v>21.9</v>
      </c>
      <c r="D1679" s="11">
        <v>60.93</v>
      </c>
      <c r="E1679" s="11">
        <v>217.631</v>
      </c>
      <c r="F1679" s="4">
        <f t="shared" si="369"/>
        <v>2010.2083333332068</v>
      </c>
      <c r="G1679" s="21">
        <v>3.73</v>
      </c>
      <c r="H1679" s="4">
        <f t="shared" si="365"/>
        <v>1671.1291702468861</v>
      </c>
      <c r="I1679" s="4">
        <f t="shared" si="366"/>
        <v>31.76748303320759</v>
      </c>
      <c r="J1679" s="30">
        <f t="shared" si="370"/>
        <v>853611.17202470801</v>
      </c>
      <c r="K1679" s="4">
        <f t="shared" si="367"/>
        <v>88.383230192389902</v>
      </c>
      <c r="L1679" s="30">
        <f t="shared" si="368"/>
        <v>45146.068930571993</v>
      </c>
      <c r="M1679" s="14">
        <f t="shared" si="359"/>
        <v>21.004601209715357</v>
      </c>
      <c r="N1679" s="6"/>
      <c r="O1679" s="7">
        <f t="shared" si="360"/>
        <v>23.269199472972936</v>
      </c>
      <c r="P1679" s="7"/>
      <c r="Q1679" s="43">
        <f t="shared" si="361"/>
        <v>3.4595708150527094E-2</v>
      </c>
      <c r="R1679" s="21">
        <f t="shared" si="371"/>
        <v>0.9932295149287379</v>
      </c>
      <c r="S1679" s="21">
        <f t="shared" si="372"/>
        <v>42.370355548114091</v>
      </c>
      <c r="T1679" s="36">
        <f t="shared" si="362"/>
        <v>8.9995831852772934E-2</v>
      </c>
      <c r="U1679" s="36">
        <f t="shared" si="363"/>
        <v>3.1617360277725215E-2</v>
      </c>
      <c r="V1679" s="36">
        <f t="shared" si="364"/>
        <v>5.8378471575047719E-2</v>
      </c>
      <c r="Y1679" s="34"/>
      <c r="Z1679" s="34"/>
    </row>
    <row r="1680" spans="1:26" x14ac:dyDescent="0.2">
      <c r="A1680" s="1">
        <v>2010.04</v>
      </c>
      <c r="B1680" s="58">
        <v>1197.32</v>
      </c>
      <c r="C1680" s="4">
        <f>C1679*2/3+C1682/3</f>
        <v>21.946666666666665</v>
      </c>
      <c r="D1680" s="11">
        <f>D1679*2/3+D1682/3</f>
        <v>62.986666666666665</v>
      </c>
      <c r="E1680" s="11">
        <v>218.00899999999999</v>
      </c>
      <c r="F1680" s="4">
        <f t="shared" si="369"/>
        <v>2010.2916666665401</v>
      </c>
      <c r="G1680" s="21">
        <v>3.85</v>
      </c>
      <c r="H1680" s="4">
        <f t="shared" si="365"/>
        <v>1733.7850890559569</v>
      </c>
      <c r="I1680" s="4">
        <f t="shared" si="366"/>
        <v>31.779978135459245</v>
      </c>
      <c r="J1680" s="30">
        <f t="shared" si="370"/>
        <v>886968.52024568419</v>
      </c>
      <c r="K1680" s="4">
        <f t="shared" si="367"/>
        <v>91.208151100795547</v>
      </c>
      <c r="L1680" s="30">
        <f t="shared" si="368"/>
        <v>46660.199886865244</v>
      </c>
      <c r="M1680" s="14">
        <f t="shared" si="359"/>
        <v>21.804845599625153</v>
      </c>
      <c r="N1680" s="6"/>
      <c r="O1680" s="7">
        <f t="shared" si="360"/>
        <v>24.150482266532812</v>
      </c>
      <c r="P1680" s="7"/>
      <c r="Q1680" s="43">
        <f t="shared" si="361"/>
        <v>3.1766404576117541E-2</v>
      </c>
      <c r="R1680" s="21">
        <f t="shared" si="371"/>
        <v>1.039328421597483</v>
      </c>
      <c r="S1680" s="21">
        <f t="shared" si="372"/>
        <v>42.010520249699262</v>
      </c>
      <c r="T1680" s="36">
        <f t="shared" si="362"/>
        <v>9.1157985758824056E-2</v>
      </c>
      <c r="U1680" s="36">
        <f t="shared" si="363"/>
        <v>3.5327636286682118E-2</v>
      </c>
      <c r="V1680" s="36">
        <f t="shared" si="364"/>
        <v>5.5830349472141938E-2</v>
      </c>
      <c r="Y1680" s="34"/>
      <c r="Z1680" s="34"/>
    </row>
    <row r="1681" spans="1:26" x14ac:dyDescent="0.2">
      <c r="A1681" s="1">
        <v>2010.05</v>
      </c>
      <c r="B1681" s="58">
        <v>1125.06</v>
      </c>
      <c r="C1681" s="4">
        <f>C1679/3+C1682*2/3</f>
        <v>21.993333333333332</v>
      </c>
      <c r="D1681" s="11">
        <f>D1679/3+D1682*2/3</f>
        <v>65.043333333333322</v>
      </c>
      <c r="E1681" s="11">
        <v>218.178</v>
      </c>
      <c r="F1681" s="4">
        <f t="shared" si="369"/>
        <v>2010.3749999998734</v>
      </c>
      <c r="G1681" s="21">
        <v>3.42</v>
      </c>
      <c r="H1681" s="4">
        <f t="shared" si="365"/>
        <v>1627.8867087424035</v>
      </c>
      <c r="I1681" s="4">
        <f t="shared" si="366"/>
        <v>31.822885014376645</v>
      </c>
      <c r="J1681" s="30">
        <f t="shared" si="370"/>
        <v>834149.76424265816</v>
      </c>
      <c r="K1681" s="4">
        <f t="shared" si="367"/>
        <v>94.113360910204833</v>
      </c>
      <c r="L1681" s="30">
        <f t="shared" si="368"/>
        <v>48224.87793144954</v>
      </c>
      <c r="M1681" s="14">
        <f t="shared" si="359"/>
        <v>20.480068638423404</v>
      </c>
      <c r="N1681" s="6"/>
      <c r="O1681" s="7">
        <f t="shared" si="360"/>
        <v>22.679628014583422</v>
      </c>
      <c r="P1681" s="7"/>
      <c r="Q1681" s="43">
        <f t="shared" si="361"/>
        <v>3.899284791518768E-2</v>
      </c>
      <c r="R1681" s="21">
        <f t="shared" si="371"/>
        <v>1.0215228025568179</v>
      </c>
      <c r="S1681" s="21">
        <f t="shared" si="372"/>
        <v>43.628906688575761</v>
      </c>
      <c r="T1681" s="36">
        <f t="shared" si="362"/>
        <v>0.10417436781651523</v>
      </c>
      <c r="U1681" s="36">
        <f t="shared" si="363"/>
        <v>3.1377276679924737E-2</v>
      </c>
      <c r="V1681" s="36">
        <f t="shared" si="364"/>
        <v>7.2797091136590497E-2</v>
      </c>
      <c r="Y1681" s="34"/>
      <c r="Z1681" s="34"/>
    </row>
    <row r="1682" spans="1:26" x14ac:dyDescent="0.2">
      <c r="A1682" s="1">
        <v>2010.06</v>
      </c>
      <c r="B1682" s="58">
        <v>1083.3599999999999</v>
      </c>
      <c r="C1682" s="4">
        <v>22.04</v>
      </c>
      <c r="D1682" s="11">
        <v>67.099999999999994</v>
      </c>
      <c r="E1682" s="11">
        <v>217.965</v>
      </c>
      <c r="F1682" s="4">
        <f t="shared" si="369"/>
        <v>2010.4583333332066</v>
      </c>
      <c r="G1682" s="21">
        <v>3.2</v>
      </c>
      <c r="H1682" s="4">
        <f t="shared" si="365"/>
        <v>1569.0814352763059</v>
      </c>
      <c r="I1682" s="4">
        <f t="shared" si="366"/>
        <v>31.921572546050978</v>
      </c>
      <c r="J1682" s="30">
        <f t="shared" si="370"/>
        <v>805380.28227441432</v>
      </c>
      <c r="K1682" s="4">
        <f t="shared" si="367"/>
        <v>97.184097905627056</v>
      </c>
      <c r="L1682" s="30">
        <f t="shared" si="368"/>
        <v>49882.787753482873</v>
      </c>
      <c r="M1682" s="14">
        <f t="shared" si="359"/>
        <v>19.742039853739449</v>
      </c>
      <c r="N1682" s="6"/>
      <c r="O1682" s="7">
        <f t="shared" si="360"/>
        <v>21.859418086479764</v>
      </c>
      <c r="P1682" s="7"/>
      <c r="Q1682" s="43">
        <f t="shared" si="361"/>
        <v>4.238219488690164E-2</v>
      </c>
      <c r="R1682" s="21">
        <f t="shared" si="371"/>
        <v>1.0189388850860499</v>
      </c>
      <c r="S1682" s="21">
        <f t="shared" si="372"/>
        <v>44.611475748375675</v>
      </c>
      <c r="T1682" s="36">
        <f t="shared" si="362"/>
        <v>0.11445705377866244</v>
      </c>
      <c r="U1682" s="36">
        <f t="shared" si="363"/>
        <v>2.7987409428008148E-2</v>
      </c>
      <c r="V1682" s="36">
        <f t="shared" si="364"/>
        <v>8.6469644350654296E-2</v>
      </c>
      <c r="Y1682" s="34"/>
      <c r="Z1682" s="34"/>
    </row>
    <row r="1683" spans="1:26" x14ac:dyDescent="0.2">
      <c r="A1683" s="1">
        <v>2010.07</v>
      </c>
      <c r="B1683" s="58">
        <v>1079.8</v>
      </c>
      <c r="C1683" s="4">
        <f>C1682*2/3+C1685/3</f>
        <v>22.143333333333334</v>
      </c>
      <c r="D1683" s="11">
        <f>D1682*2/3+D1685/3</f>
        <v>68.686666666666667</v>
      </c>
      <c r="E1683" s="11">
        <v>218.011</v>
      </c>
      <c r="F1683" s="4">
        <f t="shared" si="369"/>
        <v>2010.5416666665399</v>
      </c>
      <c r="G1683" s="21">
        <v>3.01</v>
      </c>
      <c r="H1683" s="4">
        <f t="shared" si="365"/>
        <v>1563.5953332630008</v>
      </c>
      <c r="I1683" s="4">
        <f t="shared" si="366"/>
        <v>32.064468107878362</v>
      </c>
      <c r="J1683" s="30">
        <f t="shared" si="370"/>
        <v>803935.87613602029</v>
      </c>
      <c r="K1683" s="4">
        <f t="shared" si="367"/>
        <v>99.461151562688755</v>
      </c>
      <c r="L1683" s="30">
        <f t="shared" si="368"/>
        <v>51138.799356852607</v>
      </c>
      <c r="M1683" s="14">
        <f t="shared" si="359"/>
        <v>19.6686604707177</v>
      </c>
      <c r="N1683" s="6"/>
      <c r="O1683" s="7">
        <f t="shared" si="360"/>
        <v>21.774656015068214</v>
      </c>
      <c r="P1683" s="7"/>
      <c r="Q1683" s="43">
        <f t="shared" si="361"/>
        <v>4.4255547690110766E-2</v>
      </c>
      <c r="R1683" s="21">
        <f t="shared" si="371"/>
        <v>1.0294520196577643</v>
      </c>
      <c r="S1683" s="21">
        <f t="shared" si="372"/>
        <v>45.446776134510152</v>
      </c>
      <c r="T1683" s="36">
        <f t="shared" si="362"/>
        <v>0.1179078523833712</v>
      </c>
      <c r="U1683" s="36">
        <f t="shared" si="363"/>
        <v>2.6706010440047612E-2</v>
      </c>
      <c r="V1683" s="36">
        <f t="shared" si="364"/>
        <v>9.1201841943323592E-2</v>
      </c>
      <c r="Y1683" s="34"/>
      <c r="Z1683" s="34"/>
    </row>
    <row r="1684" spans="1:26" x14ac:dyDescent="0.2">
      <c r="A1684" s="1">
        <v>2010.08</v>
      </c>
      <c r="B1684" s="58">
        <v>1087.28</v>
      </c>
      <c r="C1684" s="4">
        <f>C1682/3+C1685*2/3</f>
        <v>22.246666666666666</v>
      </c>
      <c r="D1684" s="11">
        <f>D1682/3+D1685*2/3</f>
        <v>70.273333333333326</v>
      </c>
      <c r="E1684" s="11">
        <v>218.31200000000001</v>
      </c>
      <c r="F1684" s="4">
        <f t="shared" si="369"/>
        <v>2010.6249999998731</v>
      </c>
      <c r="G1684" s="21">
        <v>2.7</v>
      </c>
      <c r="H1684" s="4">
        <f t="shared" si="365"/>
        <v>1572.2559269302653</v>
      </c>
      <c r="I1684" s="4">
        <f t="shared" si="366"/>
        <v>32.169683541597962</v>
      </c>
      <c r="J1684" s="30">
        <f t="shared" si="370"/>
        <v>809767.15399760671</v>
      </c>
      <c r="K1684" s="4">
        <f t="shared" si="367"/>
        <v>101.61841001258138</v>
      </c>
      <c r="L1684" s="30">
        <f t="shared" si="368"/>
        <v>52337.058655781831</v>
      </c>
      <c r="M1684" s="14">
        <f t="shared" si="359"/>
        <v>19.770299174358573</v>
      </c>
      <c r="N1684" s="6"/>
      <c r="O1684" s="7">
        <f t="shared" si="360"/>
        <v>21.882717641224708</v>
      </c>
      <c r="P1684" s="7"/>
      <c r="Q1684" s="43">
        <f t="shared" si="361"/>
        <v>4.7235393545863251E-2</v>
      </c>
      <c r="R1684" s="21">
        <f t="shared" si="371"/>
        <v>1.006606134301999</v>
      </c>
      <c r="S1684" s="21">
        <f t="shared" si="372"/>
        <v>46.720769780709809</v>
      </c>
      <c r="T1684" s="36">
        <f t="shared" si="362"/>
        <v>0.12316107219014549</v>
      </c>
      <c r="U1684" s="36">
        <f t="shared" si="363"/>
        <v>2.330691784663852E-2</v>
      </c>
      <c r="V1684" s="36">
        <f t="shared" si="364"/>
        <v>9.9854154343506973E-2</v>
      </c>
      <c r="Y1684" s="34"/>
      <c r="Z1684" s="34"/>
    </row>
    <row r="1685" spans="1:26" x14ac:dyDescent="0.2">
      <c r="A1685" s="1">
        <v>2010.09</v>
      </c>
      <c r="B1685" s="58">
        <v>1122.08</v>
      </c>
      <c r="C1685" s="4">
        <v>22.35</v>
      </c>
      <c r="D1685" s="11">
        <v>71.86</v>
      </c>
      <c r="E1685" s="11">
        <v>218.43899999999999</v>
      </c>
      <c r="F1685" s="4">
        <f t="shared" si="369"/>
        <v>2010.7083333332064</v>
      </c>
      <c r="G1685" s="21">
        <v>2.65</v>
      </c>
      <c r="H1685" s="4">
        <f t="shared" si="365"/>
        <v>1621.6349329561117</v>
      </c>
      <c r="I1685" s="4">
        <f t="shared" si="366"/>
        <v>32.30031793773091</v>
      </c>
      <c r="J1685" s="30">
        <f t="shared" si="370"/>
        <v>836585.3972399201</v>
      </c>
      <c r="K1685" s="4">
        <f t="shared" si="367"/>
        <v>103.85238689061937</v>
      </c>
      <c r="L1685" s="30">
        <f t="shared" si="368"/>
        <v>53576.417586678894</v>
      </c>
      <c r="M1685" s="14">
        <f t="shared" si="359"/>
        <v>20.381395233204017</v>
      </c>
      <c r="N1685" s="6"/>
      <c r="O1685" s="7">
        <f t="shared" si="360"/>
        <v>22.552614727121668</v>
      </c>
      <c r="P1685" s="7"/>
      <c r="Q1685" s="43">
        <f t="shared" si="361"/>
        <v>4.5746695534279902E-2</v>
      </c>
      <c r="R1685" s="21">
        <f t="shared" si="371"/>
        <v>1.0118423248854442</v>
      </c>
      <c r="S1685" s="21">
        <f t="shared" si="372"/>
        <v>47.002070653156359</v>
      </c>
      <c r="T1685" s="36">
        <f t="shared" si="362"/>
        <v>0.11864716983627455</v>
      </c>
      <c r="U1685" s="36">
        <f t="shared" si="363"/>
        <v>2.2311539911794798E-2</v>
      </c>
      <c r="V1685" s="36">
        <f t="shared" si="364"/>
        <v>9.6335629924479749E-2</v>
      </c>
      <c r="Y1685" s="34"/>
      <c r="Z1685" s="34"/>
    </row>
    <row r="1686" spans="1:26" x14ac:dyDescent="0.2">
      <c r="A1686" s="1">
        <v>2010.1</v>
      </c>
      <c r="B1686" s="58">
        <v>1171.58</v>
      </c>
      <c r="C1686" s="4">
        <f>C1685*2/3+C1688/3</f>
        <v>22.476666666666667</v>
      </c>
      <c r="D1686" s="11">
        <f>D1685*2/3+D1688/3</f>
        <v>73.69</v>
      </c>
      <c r="E1686" s="11">
        <v>218.71100000000001</v>
      </c>
      <c r="F1686" s="4">
        <f t="shared" si="369"/>
        <v>2010.7916666665396</v>
      </c>
      <c r="G1686" s="21">
        <v>2.54</v>
      </c>
      <c r="H1686" s="4">
        <f t="shared" si="365"/>
        <v>1691.0668353214976</v>
      </c>
      <c r="I1686" s="4">
        <f t="shared" si="366"/>
        <v>32.442979197815085</v>
      </c>
      <c r="J1686" s="30">
        <f t="shared" si="370"/>
        <v>873799.37880981329</v>
      </c>
      <c r="K1686" s="4">
        <f t="shared" si="367"/>
        <v>106.3646657461216</v>
      </c>
      <c r="L1686" s="30">
        <f t="shared" si="368"/>
        <v>54960.204360346826</v>
      </c>
      <c r="M1686" s="14">
        <f t="shared" si="359"/>
        <v>21.240127651759416</v>
      </c>
      <c r="N1686" s="6"/>
      <c r="O1686" s="7">
        <f t="shared" si="360"/>
        <v>23.493816810047161</v>
      </c>
      <c r="P1686" s="7"/>
      <c r="Q1686" s="43">
        <f t="shared" si="361"/>
        <v>4.4813802887339091E-2</v>
      </c>
      <c r="R1686" s="21">
        <f t="shared" si="371"/>
        <v>0.98304994184036232</v>
      </c>
      <c r="S1686" s="21">
        <f t="shared" si="372"/>
        <v>47.499538072109083</v>
      </c>
      <c r="T1686" s="36">
        <f t="shared" ref="T1686:T1691" si="373">(J1806/J1686)^(1/10)-1</f>
        <v>0.1156499808974365</v>
      </c>
      <c r="U1686" s="36">
        <f t="shared" si="363"/>
        <v>2.01756368609185E-2</v>
      </c>
      <c r="V1686" s="36">
        <f t="shared" si="364"/>
        <v>9.5474344036518E-2</v>
      </c>
      <c r="Y1686" s="34"/>
      <c r="Z1686" s="34"/>
    </row>
    <row r="1687" spans="1:26" x14ac:dyDescent="0.2">
      <c r="A1687" s="1">
        <v>2010.11</v>
      </c>
      <c r="B1687" s="58">
        <v>1198.8900000000001</v>
      </c>
      <c r="C1687" s="4">
        <f>C1685/3+C1688*2/3</f>
        <v>22.603333333333335</v>
      </c>
      <c r="D1687" s="11">
        <f>D1685/3+D1688*2/3</f>
        <v>75.52</v>
      </c>
      <c r="E1687" s="11">
        <v>218.803</v>
      </c>
      <c r="F1687" s="4">
        <f t="shared" si="369"/>
        <v>2010.8749999998729</v>
      </c>
      <c r="G1687" s="21">
        <v>2.76</v>
      </c>
      <c r="H1687" s="4">
        <f t="shared" si="365"/>
        <v>1729.7586651462739</v>
      </c>
      <c r="I1687" s="4">
        <f t="shared" si="366"/>
        <v>32.612092597755378</v>
      </c>
      <c r="J1687" s="30">
        <f t="shared" si="370"/>
        <v>895196.28536485555</v>
      </c>
      <c r="K1687" s="4">
        <f t="shared" si="367"/>
        <v>108.96026690676091</v>
      </c>
      <c r="L1687" s="30">
        <f t="shared" si="368"/>
        <v>56389.846833949647</v>
      </c>
      <c r="M1687" s="14">
        <f t="shared" si="359"/>
        <v>21.700723827760605</v>
      </c>
      <c r="N1687" s="6"/>
      <c r="O1687" s="7">
        <f t="shared" si="360"/>
        <v>23.99318584990348</v>
      </c>
      <c r="P1687" s="7"/>
      <c r="Q1687" s="43">
        <f t="shared" si="361"/>
        <v>4.1598763705560954E-2</v>
      </c>
      <c r="R1687" s="21">
        <f t="shared" si="371"/>
        <v>0.95750629597564929</v>
      </c>
      <c r="S1687" s="21">
        <f t="shared" si="372"/>
        <v>46.674784558024029</v>
      </c>
      <c r="T1687" s="36">
        <f t="shared" si="373"/>
        <v>0.11734634061825466</v>
      </c>
      <c r="U1687" s="36">
        <f t="shared" si="363"/>
        <v>2.1315070488141297E-2</v>
      </c>
      <c r="V1687" s="36">
        <f t="shared" si="364"/>
        <v>9.6031270130113366E-2</v>
      </c>
      <c r="Y1687" s="34"/>
      <c r="Z1687" s="34"/>
    </row>
    <row r="1688" spans="1:26" x14ac:dyDescent="0.2">
      <c r="A1688" s="1">
        <v>2010.12</v>
      </c>
      <c r="B1688" s="58">
        <v>1241.53</v>
      </c>
      <c r="C1688" s="4">
        <v>22.73</v>
      </c>
      <c r="D1688" s="11">
        <v>77.349999999999994</v>
      </c>
      <c r="E1688" s="11">
        <v>219.179</v>
      </c>
      <c r="F1688" s="4">
        <f t="shared" si="369"/>
        <v>2010.9583333332062</v>
      </c>
      <c r="G1688" s="21">
        <v>3.29</v>
      </c>
      <c r="H1688" s="4">
        <f t="shared" si="365"/>
        <v>1788.2067359099187</v>
      </c>
      <c r="I1688" s="4">
        <f t="shared" si="366"/>
        <v>32.738587957787935</v>
      </c>
      <c r="J1688" s="30">
        <f t="shared" si="370"/>
        <v>926856.6467003203</v>
      </c>
      <c r="K1688" s="4">
        <f t="shared" si="367"/>
        <v>111.40914115859643</v>
      </c>
      <c r="L1688" s="30">
        <f t="shared" si="368"/>
        <v>57745.170573622694</v>
      </c>
      <c r="M1688" s="14">
        <f t="shared" si="359"/>
        <v>22.396379773044199</v>
      </c>
      <c r="N1688" s="6"/>
      <c r="O1688" s="7">
        <f t="shared" si="360"/>
        <v>24.750553777970595</v>
      </c>
      <c r="P1688" s="7"/>
      <c r="Q1688" s="43">
        <f t="shared" si="361"/>
        <v>3.5101900448263793E-2</v>
      </c>
      <c r="R1688" s="21">
        <f t="shared" si="371"/>
        <v>0.99432977220497754</v>
      </c>
      <c r="S1688" s="21">
        <f t="shared" si="372"/>
        <v>44.614732301828184</v>
      </c>
      <c r="T1688" s="36">
        <f t="shared" si="373"/>
        <v>0.11801886562262798</v>
      </c>
      <c r="U1688" s="36">
        <f t="shared" si="363"/>
        <v>2.5329539767073417E-2</v>
      </c>
      <c r="V1688" s="36">
        <f t="shared" ref="V1688:V1693" si="374">T1688-U1688</f>
        <v>9.2689325855554561E-2</v>
      </c>
      <c r="Y1688" s="34"/>
      <c r="Z1688" s="34"/>
    </row>
    <row r="1689" spans="1:26" x14ac:dyDescent="0.2">
      <c r="A1689" s="1">
        <v>2011.01</v>
      </c>
      <c r="B1689" s="58">
        <v>1282.6199999999999</v>
      </c>
      <c r="C1689" s="4">
        <f>C1688*2/3+C1691/3</f>
        <v>22.963333333333335</v>
      </c>
      <c r="D1689" s="11">
        <f>D1688*2/3+D1691/3</f>
        <v>78.67</v>
      </c>
      <c r="E1689" s="11">
        <v>220.22300000000001</v>
      </c>
      <c r="F1689" s="4">
        <f t="shared" si="369"/>
        <v>2011.0416666665394</v>
      </c>
      <c r="G1689" s="21">
        <v>3.39</v>
      </c>
      <c r="H1689" s="4">
        <f t="shared" si="365"/>
        <v>1838.6318648824147</v>
      </c>
      <c r="I1689" s="4">
        <f t="shared" si="366"/>
        <v>32.917868418224565</v>
      </c>
      <c r="J1689" s="30">
        <f t="shared" si="370"/>
        <v>954414.63373513019</v>
      </c>
      <c r="K1689" s="4">
        <f t="shared" si="367"/>
        <v>112.7732054780836</v>
      </c>
      <c r="L1689" s="30">
        <f t="shared" si="368"/>
        <v>58539.395328267696</v>
      </c>
      <c r="M1689" s="14">
        <f t="shared" si="359"/>
        <v>22.978299430554966</v>
      </c>
      <c r="N1689" s="6"/>
      <c r="O1689" s="7">
        <f t="shared" si="360"/>
        <v>25.380551443716609</v>
      </c>
      <c r="P1689" s="7"/>
      <c r="Q1689" s="43">
        <f t="shared" si="361"/>
        <v>3.2812539448880629E-2</v>
      </c>
      <c r="R1689" s="21">
        <f t="shared" si="371"/>
        <v>0.98698454237292954</v>
      </c>
      <c r="S1689" s="21">
        <f t="shared" si="372"/>
        <v>44.151453078433043</v>
      </c>
      <c r="T1689" s="36">
        <f t="shared" si="373"/>
        <v>0.11735056505854025</v>
      </c>
      <c r="U1689" s="36">
        <f t="shared" si="363"/>
        <v>2.4589398477465663E-2</v>
      </c>
      <c r="V1689" s="36">
        <f t="shared" si="374"/>
        <v>9.2761166581074583E-2</v>
      </c>
      <c r="Y1689" s="34"/>
      <c r="Z1689" s="34"/>
    </row>
    <row r="1690" spans="1:26" x14ac:dyDescent="0.2">
      <c r="A1690" s="1">
        <v>2011.02</v>
      </c>
      <c r="B1690" s="58">
        <v>1321.12</v>
      </c>
      <c r="C1690" s="4">
        <f>C1688/3+C1691*2/3</f>
        <v>23.196666666666665</v>
      </c>
      <c r="D1690" s="11">
        <f>D1688/3+D1691*2/3</f>
        <v>79.990000000000009</v>
      </c>
      <c r="E1690" s="11">
        <v>221.309</v>
      </c>
      <c r="F1690" s="4">
        <f t="shared" si="369"/>
        <v>2011.1249999998727</v>
      </c>
      <c r="G1690" s="21">
        <v>3.58</v>
      </c>
      <c r="H1690" s="4">
        <f t="shared" si="365"/>
        <v>1884.5282012028435</v>
      </c>
      <c r="I1690" s="4">
        <f t="shared" si="366"/>
        <v>33.089176234736655</v>
      </c>
      <c r="J1690" s="30">
        <f t="shared" si="370"/>
        <v>979670.2973297229</v>
      </c>
      <c r="K1690" s="4">
        <f t="shared" si="367"/>
        <v>114.10273920174963</v>
      </c>
      <c r="L1690" s="30">
        <f t="shared" si="368"/>
        <v>59316.206766534866</v>
      </c>
      <c r="M1690" s="14">
        <f t="shared" si="359"/>
        <v>23.489828703298517</v>
      </c>
      <c r="N1690" s="6"/>
      <c r="O1690" s="7">
        <f t="shared" si="360"/>
        <v>25.931891523572435</v>
      </c>
      <c r="P1690" s="7"/>
      <c r="Q1690" s="43">
        <f t="shared" si="361"/>
        <v>3.0059945553653114E-2</v>
      </c>
      <c r="R1690" s="21">
        <f t="shared" si="371"/>
        <v>1.0172700924103824</v>
      </c>
      <c r="S1690" s="21">
        <f t="shared" si="372"/>
        <v>43.362963112026527</v>
      </c>
      <c r="T1690" s="36">
        <f t="shared" si="373"/>
        <v>0.11657182162075608</v>
      </c>
      <c r="U1690" s="36">
        <f t="shared" si="363"/>
        <v>2.4237185033735509E-2</v>
      </c>
      <c r="V1690" s="36">
        <f t="shared" si="374"/>
        <v>9.2334636587020569E-2</v>
      </c>
      <c r="Y1690" s="34"/>
      <c r="Z1690" s="34"/>
    </row>
    <row r="1691" spans="1:26" x14ac:dyDescent="0.2">
      <c r="A1691" s="1">
        <v>2011.03</v>
      </c>
      <c r="B1691" s="58">
        <v>1304.49</v>
      </c>
      <c r="C1691" s="4">
        <v>23.43</v>
      </c>
      <c r="D1691" s="11">
        <v>81.31</v>
      </c>
      <c r="E1691" s="11">
        <v>223.46700000000001</v>
      </c>
      <c r="F1691" s="4">
        <f t="shared" si="369"/>
        <v>2011.2083333332059</v>
      </c>
      <c r="G1691" s="21">
        <v>3.41</v>
      </c>
      <c r="H1691" s="4">
        <f t="shared" si="365"/>
        <v>1842.8364976036733</v>
      </c>
      <c r="I1691" s="4">
        <f t="shared" si="366"/>
        <v>33.099264186658438</v>
      </c>
      <c r="J1691" s="30">
        <f t="shared" si="370"/>
        <v>959430.78779559012</v>
      </c>
      <c r="K1691" s="4">
        <f t="shared" si="367"/>
        <v>114.86560695762687</v>
      </c>
      <c r="L1691" s="30">
        <f t="shared" si="368"/>
        <v>59802.158204094652</v>
      </c>
      <c r="M1691" s="14">
        <f t="shared" si="359"/>
        <v>22.899336430143627</v>
      </c>
      <c r="N1691" s="6"/>
      <c r="O1691" s="7">
        <f t="shared" si="360"/>
        <v>25.267990036105829</v>
      </c>
      <c r="P1691" s="7"/>
      <c r="Q1691" s="43">
        <f t="shared" si="361"/>
        <v>3.3618415146610438E-2</v>
      </c>
      <c r="R1691" s="21">
        <f t="shared" si="371"/>
        <v>0.99864955434184033</v>
      </c>
      <c r="S1691" s="21">
        <f t="shared" si="372"/>
        <v>43.685861509861702</v>
      </c>
      <c r="T1691" s="36">
        <f t="shared" si="373"/>
        <v>0.1190302059269932</v>
      </c>
      <c r="U1691" s="36">
        <f t="shared" si="363"/>
        <v>1.953879574426054E-2</v>
      </c>
      <c r="V1691" s="36">
        <f t="shared" si="374"/>
        <v>9.9491410182732665E-2</v>
      </c>
      <c r="Y1691" s="34"/>
      <c r="Z1691" s="34"/>
    </row>
    <row r="1692" spans="1:26" x14ac:dyDescent="0.2">
      <c r="A1692" s="1">
        <v>2011.04</v>
      </c>
      <c r="B1692" s="58">
        <v>1331.51</v>
      </c>
      <c r="C1692" s="4">
        <f>C1691*2/3+C1694/3</f>
        <v>23.733333333333334</v>
      </c>
      <c r="D1692" s="11">
        <f>D1691*2/3+D1694/3</f>
        <v>82.163333333333341</v>
      </c>
      <c r="E1692" s="11">
        <v>224.90600000000001</v>
      </c>
      <c r="F1692" s="4">
        <f t="shared" si="369"/>
        <v>2011.2916666665392</v>
      </c>
      <c r="G1692" s="21">
        <v>3.46</v>
      </c>
      <c r="H1692" s="4">
        <f t="shared" si="365"/>
        <v>1868.9721945612839</v>
      </c>
      <c r="I1692" s="4">
        <f t="shared" si="366"/>
        <v>33.313260947536605</v>
      </c>
      <c r="J1692" s="30">
        <f t="shared" si="370"/>
        <v>974483.05805429653</v>
      </c>
      <c r="K1692" s="4">
        <f t="shared" si="367"/>
        <v>115.32845071570645</v>
      </c>
      <c r="L1692" s="30">
        <f t="shared" si="368"/>
        <v>60132.313183228965</v>
      </c>
      <c r="M1692" s="14">
        <f t="shared" si="359"/>
        <v>23.143929447285934</v>
      </c>
      <c r="N1692" s="6"/>
      <c r="O1692" s="7">
        <f t="shared" si="360"/>
        <v>25.526061033561639</v>
      </c>
      <c r="P1692" s="7"/>
      <c r="Q1692" s="43">
        <f t="shared" si="361"/>
        <v>3.290822396948332E-2</v>
      </c>
      <c r="R1692" s="21">
        <f t="shared" si="371"/>
        <v>1.0275324139969944</v>
      </c>
      <c r="S1692" s="21">
        <f t="shared" si="372"/>
        <v>43.347731465568302</v>
      </c>
      <c r="T1692" s="36">
        <f t="shared" ref="T1692:T1697" si="375">(J1812/J1692)^(1/10)-1</f>
        <v>0.12292232877039755</v>
      </c>
      <c r="U1692" s="36">
        <f t="shared" si="363"/>
        <v>1.9353414887507636E-2</v>
      </c>
      <c r="V1692" s="36">
        <f t="shared" si="374"/>
        <v>0.10356891388288991</v>
      </c>
      <c r="Y1692" s="34"/>
      <c r="Z1692" s="34"/>
    </row>
    <row r="1693" spans="1:26" x14ac:dyDescent="0.2">
      <c r="A1693" s="1">
        <v>2011.05</v>
      </c>
      <c r="B1693" s="58">
        <v>1338.31</v>
      </c>
      <c r="C1693" s="4">
        <f>C1691/3+C1694*2/3</f>
        <v>24.036666666666665</v>
      </c>
      <c r="D1693" s="11">
        <f>D1691/3+D1694*2/3</f>
        <v>83.016666666666666</v>
      </c>
      <c r="E1693" s="11">
        <v>225.964</v>
      </c>
      <c r="F1693" s="4">
        <f t="shared" si="369"/>
        <v>2011.3749999998724</v>
      </c>
      <c r="G1693" s="21">
        <v>3.17</v>
      </c>
      <c r="H1693" s="4">
        <f t="shared" si="365"/>
        <v>1869.7214847940384</v>
      </c>
      <c r="I1693" s="4">
        <f t="shared" si="366"/>
        <v>33.581062750408627</v>
      </c>
      <c r="J1693" s="30">
        <f t="shared" si="370"/>
        <v>976332.83697249356</v>
      </c>
      <c r="K1693" s="4">
        <f t="shared" si="367"/>
        <v>115.98063622228914</v>
      </c>
      <c r="L1693" s="30">
        <f t="shared" si="368"/>
        <v>60562.872340987153</v>
      </c>
      <c r="M1693" s="14">
        <f t="shared" si="359"/>
        <v>23.05949150609533</v>
      </c>
      <c r="N1693" s="6"/>
      <c r="O1693" s="7">
        <f t="shared" si="360"/>
        <v>25.422751410495891</v>
      </c>
      <c r="P1693" s="7"/>
      <c r="Q1693" s="43">
        <f t="shared" si="361"/>
        <v>3.5984982522714586E-2</v>
      </c>
      <c r="R1693" s="21">
        <f t="shared" si="371"/>
        <v>1.0172079264743594</v>
      </c>
      <c r="S1693" s="21">
        <f t="shared" si="372"/>
        <v>44.33265005467247</v>
      </c>
      <c r="T1693" s="36">
        <f t="shared" si="375"/>
        <v>0.12266336224044849</v>
      </c>
      <c r="U1693" s="36">
        <f t="shared" si="363"/>
        <v>1.6578487443136503E-2</v>
      </c>
      <c r="V1693" s="36">
        <f t="shared" si="374"/>
        <v>0.10608487479731199</v>
      </c>
      <c r="Y1693" s="34"/>
      <c r="Z1693" s="34"/>
    </row>
    <row r="1694" spans="1:26" x14ac:dyDescent="0.2">
      <c r="A1694" s="1">
        <v>2011.06</v>
      </c>
      <c r="B1694" s="58">
        <v>1287.29</v>
      </c>
      <c r="C1694" s="4">
        <v>24.34</v>
      </c>
      <c r="D1694" s="11">
        <v>83.87</v>
      </c>
      <c r="E1694" s="11">
        <v>225.72200000000001</v>
      </c>
      <c r="F1694" s="4">
        <f t="shared" si="369"/>
        <v>2011.4583333332057</v>
      </c>
      <c r="G1694" s="21">
        <v>3</v>
      </c>
      <c r="H1694" s="4">
        <f t="shared" si="365"/>
        <v>1800.3707782582117</v>
      </c>
      <c r="I1694" s="4">
        <f t="shared" si="366"/>
        <v>34.041299740388624</v>
      </c>
      <c r="J1694" s="30">
        <f t="shared" si="370"/>
        <v>941600.53271015908</v>
      </c>
      <c r="K1694" s="4">
        <f t="shared" si="367"/>
        <v>117.29843094603099</v>
      </c>
      <c r="L1694" s="30">
        <f t="shared" si="368"/>
        <v>61347.510412106873</v>
      </c>
      <c r="M1694" s="14">
        <f t="shared" si="359"/>
        <v>22.100831286610983</v>
      </c>
      <c r="N1694" s="6"/>
      <c r="O1694" s="7">
        <f t="shared" si="360"/>
        <v>24.359226657703775</v>
      </c>
      <c r="P1694" s="7"/>
      <c r="Q1694" s="43">
        <f t="shared" si="361"/>
        <v>3.9283553984869671E-2</v>
      </c>
      <c r="R1694" s="21">
        <f t="shared" si="371"/>
        <v>1.0024999999999999</v>
      </c>
      <c r="S1694" s="21">
        <f t="shared" si="372"/>
        <v>45.143870635489286</v>
      </c>
      <c r="T1694" s="36">
        <f t="shared" si="375"/>
        <v>0.12771753734754654</v>
      </c>
      <c r="U1694" s="36">
        <f t="shared" si="363"/>
        <v>1.4863335423374924E-2</v>
      </c>
      <c r="V1694" s="36">
        <f t="shared" ref="V1694:V1699" si="376">T1694-U1694</f>
        <v>0.11285420192417162</v>
      </c>
      <c r="Y1694" s="34"/>
      <c r="Z1694" s="34"/>
    </row>
    <row r="1695" spans="1:26" x14ac:dyDescent="0.2">
      <c r="A1695" s="1">
        <v>2011.07</v>
      </c>
      <c r="B1695" s="58">
        <v>1325.19</v>
      </c>
      <c r="C1695" s="4">
        <f>C1694*2/3+C1697/3</f>
        <v>24.619999999999997</v>
      </c>
      <c r="D1695" s="11">
        <f>D1694*2/3+D1697/3</f>
        <v>84.906666666666666</v>
      </c>
      <c r="E1695" s="11">
        <v>225.922</v>
      </c>
      <c r="F1695" s="4">
        <f t="shared" si="369"/>
        <v>2011.541666666539</v>
      </c>
      <c r="G1695" s="21">
        <v>3</v>
      </c>
      <c r="H1695" s="4">
        <f t="shared" si="365"/>
        <v>1851.7360235390981</v>
      </c>
      <c r="I1695" s="4">
        <f t="shared" si="366"/>
        <v>34.402418445304136</v>
      </c>
      <c r="J1695" s="30">
        <f t="shared" si="370"/>
        <v>969964.12734512566</v>
      </c>
      <c r="K1695" s="4">
        <f t="shared" si="367"/>
        <v>118.64316309758829</v>
      </c>
      <c r="L1695" s="30">
        <f t="shared" si="368"/>
        <v>62146.877684797495</v>
      </c>
      <c r="M1695" s="14">
        <f t="shared" si="359"/>
        <v>22.610981701156618</v>
      </c>
      <c r="N1695" s="6"/>
      <c r="O1695" s="7">
        <f t="shared" si="360"/>
        <v>24.915089078411906</v>
      </c>
      <c r="P1695" s="7"/>
      <c r="Q1695" s="43">
        <f t="shared" si="361"/>
        <v>3.8641504124610926E-2</v>
      </c>
      <c r="R1695" s="21">
        <f t="shared" si="371"/>
        <v>1.0645164336237931</v>
      </c>
      <c r="S1695" s="21">
        <f t="shared" si="372"/>
        <v>45.216666280852998</v>
      </c>
      <c r="T1695" s="36">
        <f t="shared" si="375"/>
        <v>0.127238653575799</v>
      </c>
      <c r="U1695" s="36">
        <f t="shared" si="363"/>
        <v>1.6208166046813854E-2</v>
      </c>
      <c r="V1695" s="36">
        <f t="shared" si="376"/>
        <v>0.11103048752898514</v>
      </c>
      <c r="Y1695" s="34"/>
      <c r="Z1695" s="34"/>
    </row>
    <row r="1696" spans="1:26" x14ac:dyDescent="0.2">
      <c r="A1696" s="1">
        <v>2011.08</v>
      </c>
      <c r="B1696" s="58">
        <v>1185.31</v>
      </c>
      <c r="C1696" s="4">
        <f>C1694/3+C1697*2/3</f>
        <v>24.9</v>
      </c>
      <c r="D1696" s="11">
        <f>D1694/3+D1697*2/3</f>
        <v>85.943333333333342</v>
      </c>
      <c r="E1696" s="11">
        <v>226.54499999999999</v>
      </c>
      <c r="F1696" s="4">
        <f t="shared" si="369"/>
        <v>2011.6249999998722</v>
      </c>
      <c r="G1696" s="21">
        <v>2.2999999999999998</v>
      </c>
      <c r="H1696" s="4">
        <f t="shared" si="365"/>
        <v>1651.721859189124</v>
      </c>
      <c r="I1696" s="4">
        <f t="shared" si="366"/>
        <v>34.697989803350332</v>
      </c>
      <c r="J1696" s="30">
        <f t="shared" si="370"/>
        <v>866708.63547164784</v>
      </c>
      <c r="K1696" s="4">
        <f t="shared" si="367"/>
        <v>119.76148207493733</v>
      </c>
      <c r="L1696" s="30">
        <f t="shared" si="368"/>
        <v>62842.487755286238</v>
      </c>
      <c r="M1696" s="14">
        <f t="shared" si="359"/>
        <v>20.049852721660493</v>
      </c>
      <c r="N1696" s="6"/>
      <c r="O1696" s="7">
        <f t="shared" si="360"/>
        <v>22.092618712120753</v>
      </c>
      <c r="P1696" s="7"/>
      <c r="Q1696" s="43">
        <f t="shared" si="361"/>
        <v>5.1573026527262561E-2</v>
      </c>
      <c r="R1696" s="21">
        <f t="shared" si="371"/>
        <v>1.0307073647848104</v>
      </c>
      <c r="S1696" s="21">
        <f t="shared" si="372"/>
        <v>48.001515882157548</v>
      </c>
      <c r="T1696" s="36">
        <f t="shared" si="375"/>
        <v>0.1422302518538705</v>
      </c>
      <c r="U1696" s="36">
        <f t="shared" si="363"/>
        <v>1.0430351899859192E-2</v>
      </c>
      <c r="V1696" s="36">
        <f t="shared" si="376"/>
        <v>0.13179989995401131</v>
      </c>
      <c r="Y1696" s="34"/>
      <c r="Z1696" s="34"/>
    </row>
    <row r="1697" spans="1:26" x14ac:dyDescent="0.2">
      <c r="A1697" s="1">
        <v>2011.09</v>
      </c>
      <c r="B1697" s="58">
        <v>1173.8800000000001</v>
      </c>
      <c r="C1697" s="4">
        <v>25.18</v>
      </c>
      <c r="D1697" s="11">
        <v>86.98</v>
      </c>
      <c r="E1697" s="11">
        <v>226.88900000000001</v>
      </c>
      <c r="F1697" s="4">
        <f t="shared" si="369"/>
        <v>2011.7083333332055</v>
      </c>
      <c r="G1697" s="21">
        <v>1.98</v>
      </c>
      <c r="H1697" s="4">
        <f t="shared" si="365"/>
        <v>1633.3141021380504</v>
      </c>
      <c r="I1697" s="4">
        <f t="shared" si="366"/>
        <v>35.03496872920239</v>
      </c>
      <c r="J1697" s="30">
        <f t="shared" si="370"/>
        <v>858581.51885529677</v>
      </c>
      <c r="K1697" s="4">
        <f t="shared" si="367"/>
        <v>121.02230262374998</v>
      </c>
      <c r="L1697" s="30">
        <f t="shared" si="368"/>
        <v>63617.593374138516</v>
      </c>
      <c r="M1697" s="14">
        <f t="shared" si="359"/>
        <v>19.69811456887771</v>
      </c>
      <c r="N1697" s="6"/>
      <c r="O1697" s="7">
        <f t="shared" si="360"/>
        <v>21.706400031075042</v>
      </c>
      <c r="P1697" s="7"/>
      <c r="Q1697" s="43">
        <f t="shared" si="361"/>
        <v>5.5358354551440614E-2</v>
      </c>
      <c r="R1697" s="21">
        <f t="shared" si="371"/>
        <v>0.98647982816789093</v>
      </c>
      <c r="S1697" s="21">
        <f t="shared" si="372"/>
        <v>49.400503148048266</v>
      </c>
      <c r="T1697" s="36">
        <f t="shared" si="375"/>
        <v>0.14290119686247293</v>
      </c>
      <c r="U1697" s="36">
        <f t="shared" si="363"/>
        <v>6.5234102391205084E-3</v>
      </c>
      <c r="V1697" s="36">
        <f t="shared" si="376"/>
        <v>0.13637778662335243</v>
      </c>
      <c r="Y1697" s="34"/>
      <c r="Z1697" s="34"/>
    </row>
    <row r="1698" spans="1:26" x14ac:dyDescent="0.2">
      <c r="A1698" s="1">
        <v>2011.1</v>
      </c>
      <c r="B1698" s="58">
        <v>1207.22</v>
      </c>
      <c r="C1698" s="4">
        <f>C1697*2/3+C1700/3</f>
        <v>25.596666666666664</v>
      </c>
      <c r="D1698" s="11">
        <f>D1697*2/3+D1700/3</f>
        <v>86.97</v>
      </c>
      <c r="E1698" s="11">
        <v>226.42099999999999</v>
      </c>
      <c r="F1698" s="4">
        <f t="shared" si="369"/>
        <v>2011.7916666665387</v>
      </c>
      <c r="G1698" s="21">
        <v>2.15</v>
      </c>
      <c r="H1698" s="4">
        <f t="shared" si="365"/>
        <v>1683.1745932576932</v>
      </c>
      <c r="I1698" s="4">
        <f t="shared" si="366"/>
        <v>35.688324419260297</v>
      </c>
      <c r="J1698" s="30">
        <f t="shared" si="370"/>
        <v>886354.95250517898</v>
      </c>
      <c r="K1698" s="4">
        <f t="shared" si="367"/>
        <v>121.25850663145206</v>
      </c>
      <c r="L1698" s="30">
        <f t="shared" si="368"/>
        <v>63854.384635257367</v>
      </c>
      <c r="M1698" s="14">
        <f t="shared" si="359"/>
        <v>20.155824786688751</v>
      </c>
      <c r="N1698" s="6"/>
      <c r="O1698" s="7">
        <f t="shared" si="360"/>
        <v>22.212668163493912</v>
      </c>
      <c r="P1698" s="7"/>
      <c r="Q1698" s="43">
        <f t="shared" si="361"/>
        <v>5.2639316240052039E-2</v>
      </c>
      <c r="R1698" s="21">
        <f t="shared" si="371"/>
        <v>1.0143693635798472</v>
      </c>
      <c r="S1698" s="21">
        <f t="shared" si="372"/>
        <v>48.833327513485166</v>
      </c>
      <c r="T1698" s="36">
        <f t="shared" ref="T1698:T1703" si="377">(J1818/J1698)^(1/10)-1</f>
        <v>0.13884072918840951</v>
      </c>
      <c r="U1698" s="36">
        <f t="shared" si="363"/>
        <v>5.0132943302627631E-3</v>
      </c>
      <c r="V1698" s="36">
        <f t="shared" si="376"/>
        <v>0.13382743485814674</v>
      </c>
      <c r="Y1698" s="34"/>
      <c r="Z1698" s="34"/>
    </row>
    <row r="1699" spans="1:26" x14ac:dyDescent="0.2">
      <c r="A1699" s="1">
        <v>2011.11</v>
      </c>
      <c r="B1699" s="58">
        <v>1226.42</v>
      </c>
      <c r="C1699" s="4">
        <f>C1697/3+C1700*2/3</f>
        <v>26.013333333333335</v>
      </c>
      <c r="D1699" s="11">
        <f>D1697/3+D1700*2/3</f>
        <v>86.960000000000008</v>
      </c>
      <c r="E1699" s="11">
        <v>226.23</v>
      </c>
      <c r="F1699" s="4">
        <f t="shared" si="369"/>
        <v>2011.874999999872</v>
      </c>
      <c r="G1699" s="21">
        <v>2.0099999999999998</v>
      </c>
      <c r="H1699" s="4">
        <f t="shared" si="365"/>
        <v>1711.3879829377188</v>
      </c>
      <c r="I1699" s="4">
        <f t="shared" si="366"/>
        <v>36.299885897832603</v>
      </c>
      <c r="J1699" s="30">
        <f t="shared" si="370"/>
        <v>902804.99463638151</v>
      </c>
      <c r="K1699" s="4">
        <f t="shared" si="367"/>
        <v>121.34692764001242</v>
      </c>
      <c r="L1699" s="30">
        <f t="shared" si="368"/>
        <v>64013.896001027177</v>
      </c>
      <c r="M1699" s="14">
        <f t="shared" si="359"/>
        <v>20.345246797645817</v>
      </c>
      <c r="N1699" s="6"/>
      <c r="O1699" s="7">
        <f t="shared" si="360"/>
        <v>22.423888769998168</v>
      </c>
      <c r="P1699" s="7"/>
      <c r="Q1699" s="43">
        <f t="shared" si="361"/>
        <v>5.3664048821724597E-2</v>
      </c>
      <c r="R1699" s="21">
        <f t="shared" si="371"/>
        <v>1.0043741279485761</v>
      </c>
      <c r="S1699" s="21">
        <f t="shared" si="372"/>
        <v>49.576852466966351</v>
      </c>
      <c r="T1699" s="36">
        <f t="shared" si="377"/>
        <v>0.14147135410418965</v>
      </c>
      <c r="U1699" s="36">
        <f t="shared" si="363"/>
        <v>3.3198404340519794E-3</v>
      </c>
      <c r="V1699" s="36">
        <f t="shared" si="376"/>
        <v>0.13815151367013767</v>
      </c>
      <c r="Y1699" s="34"/>
      <c r="Z1699" s="34"/>
    </row>
    <row r="1700" spans="1:26" x14ac:dyDescent="0.2">
      <c r="A1700" s="1">
        <v>2011.12</v>
      </c>
      <c r="B1700" s="58">
        <v>1243.32</v>
      </c>
      <c r="C1700" s="4">
        <v>26.43</v>
      </c>
      <c r="D1700" s="11">
        <v>86.95</v>
      </c>
      <c r="E1700" s="11">
        <v>225.672</v>
      </c>
      <c r="F1700" s="4">
        <f t="shared" si="369"/>
        <v>2011.9583333332052</v>
      </c>
      <c r="G1700" s="21">
        <v>1.98</v>
      </c>
      <c r="H1700" s="4">
        <f t="shared" si="365"/>
        <v>1739.2607300861432</v>
      </c>
      <c r="I1700" s="4">
        <f t="shared" si="366"/>
        <v>36.972509970222276</v>
      </c>
      <c r="J1700" s="30">
        <f t="shared" si="370"/>
        <v>919133.98383923364</v>
      </c>
      <c r="K1700" s="4">
        <f t="shared" si="367"/>
        <v>121.63298304619097</v>
      </c>
      <c r="L1700" s="30">
        <f t="shared" si="368"/>
        <v>64278.464027620706</v>
      </c>
      <c r="M1700" s="14">
        <f t="shared" si="359"/>
        <v>20.523575499431697</v>
      </c>
      <c r="N1700" s="6"/>
      <c r="O1700" s="7">
        <f t="shared" si="360"/>
        <v>22.623608815264781</v>
      </c>
      <c r="P1700" s="7"/>
      <c r="Q1700" s="43">
        <f t="shared" si="361"/>
        <v>5.3689049554547064E-2</v>
      </c>
      <c r="R1700" s="21">
        <f t="shared" si="371"/>
        <v>1.0025501440208808</v>
      </c>
      <c r="S1700" s="21">
        <f t="shared" si="372"/>
        <v>49.916828638275653</v>
      </c>
      <c r="T1700" s="36">
        <f t="shared" si="377"/>
        <v>0.13938028915548362</v>
      </c>
      <c r="U1700" s="36">
        <f t="shared" si="363"/>
        <v>3.2849756444806033E-3</v>
      </c>
      <c r="V1700" s="36">
        <f t="shared" ref="V1700:V1705" si="378">T1700-U1700</f>
        <v>0.13609531351100301</v>
      </c>
      <c r="Y1700" s="34"/>
      <c r="Z1700" s="34"/>
    </row>
    <row r="1701" spans="1:26" x14ac:dyDescent="0.2">
      <c r="A1701" s="1">
        <v>2012.01</v>
      </c>
      <c r="B1701" s="58">
        <v>1300.58</v>
      </c>
      <c r="C1701" s="4">
        <f>C1700*2/3+C1703/3</f>
        <v>26.736666666666668</v>
      </c>
      <c r="D1701" s="11">
        <f>D1700*2/3+D1703/3</f>
        <v>87.48</v>
      </c>
      <c r="E1701" s="11">
        <v>226.66499999999999</v>
      </c>
      <c r="F1701" s="4">
        <f t="shared" si="369"/>
        <v>2012.0416666665385</v>
      </c>
      <c r="G1701" s="21">
        <v>1.97</v>
      </c>
      <c r="H1701" s="4">
        <f t="shared" si="365"/>
        <v>1811.390376193943</v>
      </c>
      <c r="I1701" s="4">
        <f t="shared" si="366"/>
        <v>37.237648350355535</v>
      </c>
      <c r="J1701" s="30">
        <f t="shared" si="370"/>
        <v>958891.68479242746</v>
      </c>
      <c r="K1701" s="4">
        <f t="shared" si="367"/>
        <v>121.83827992852893</v>
      </c>
      <c r="L1701" s="30">
        <f t="shared" si="368"/>
        <v>64497.258596658081</v>
      </c>
      <c r="M1701" s="14">
        <f t="shared" si="359"/>
        <v>21.213008091803449</v>
      </c>
      <c r="N1701" s="6"/>
      <c r="O1701" s="7">
        <f t="shared" si="360"/>
        <v>23.386046013731395</v>
      </c>
      <c r="P1701" s="7"/>
      <c r="Q1701" s="43">
        <f t="shared" si="361"/>
        <v>5.2423716122966438E-2</v>
      </c>
      <c r="R1701" s="21">
        <f t="shared" si="371"/>
        <v>1.0016416666666668</v>
      </c>
      <c r="S1701" s="21">
        <f t="shared" si="372"/>
        <v>49.824884709754606</v>
      </c>
      <c r="T1701" s="36">
        <f t="shared" si="377"/>
        <v>0.13126854152476031</v>
      </c>
      <c r="U1701" s="36">
        <f t="shared" si="363"/>
        <v>7.9281946645526347E-5</v>
      </c>
      <c r="V1701" s="36">
        <f t="shared" si="378"/>
        <v>0.13118925957811478</v>
      </c>
      <c r="Y1701" s="34"/>
      <c r="Z1701" s="34"/>
    </row>
    <row r="1702" spans="1:26" x14ac:dyDescent="0.2">
      <c r="A1702" s="1">
        <v>2012.02</v>
      </c>
      <c r="B1702" s="58">
        <v>1352.49</v>
      </c>
      <c r="C1702" s="4">
        <f>C1700/3+C1703*2/3</f>
        <v>27.043333333333337</v>
      </c>
      <c r="D1702" s="11">
        <f>D1700/3+D1703*2/3</f>
        <v>88.01</v>
      </c>
      <c r="E1702" s="11">
        <v>227.66300000000001</v>
      </c>
      <c r="F1702" s="4">
        <f t="shared" si="369"/>
        <v>2012.1249999998718</v>
      </c>
      <c r="G1702" s="21">
        <v>1.97</v>
      </c>
      <c r="H1702" s="4">
        <f t="shared" si="365"/>
        <v>1875.4308588132465</v>
      </c>
      <c r="I1702" s="4">
        <f t="shared" si="366"/>
        <v>37.499650170061315</v>
      </c>
      <c r="J1702" s="30">
        <f t="shared" si="370"/>
        <v>994446.91114289581</v>
      </c>
      <c r="K1702" s="4">
        <f t="shared" si="367"/>
        <v>122.03910556392566</v>
      </c>
      <c r="L1702" s="30">
        <f t="shared" si="368"/>
        <v>64711.216090090318</v>
      </c>
      <c r="M1702" s="14">
        <f t="shared" si="359"/>
        <v>21.797435963717533</v>
      </c>
      <c r="N1702" s="6"/>
      <c r="O1702" s="7">
        <f t="shared" si="360"/>
        <v>24.031932260644194</v>
      </c>
      <c r="P1702" s="7"/>
      <c r="Q1702" s="43">
        <f t="shared" si="361"/>
        <v>5.1205760095649283E-2</v>
      </c>
      <c r="R1702" s="21">
        <f t="shared" si="371"/>
        <v>0.98381158299933291</v>
      </c>
      <c r="S1702" s="21">
        <f t="shared" si="372"/>
        <v>49.687906026101899</v>
      </c>
      <c r="T1702" s="36">
        <f t="shared" si="377"/>
        <v>0.12282176668922729</v>
      </c>
      <c r="U1702" s="36">
        <f t="shared" si="363"/>
        <v>-1.9490135365755057E-3</v>
      </c>
      <c r="V1702" s="36">
        <f t="shared" si="378"/>
        <v>0.12477078022580279</v>
      </c>
      <c r="Y1702" s="34"/>
      <c r="Z1702" s="34"/>
    </row>
    <row r="1703" spans="1:26" x14ac:dyDescent="0.2">
      <c r="A1703" s="1">
        <v>2012.03</v>
      </c>
      <c r="B1703" s="58">
        <v>1389.24</v>
      </c>
      <c r="C1703" s="4">
        <v>27.35</v>
      </c>
      <c r="D1703" s="11">
        <v>88.54</v>
      </c>
      <c r="E1703" s="11">
        <v>229.392</v>
      </c>
      <c r="F1703" s="4">
        <f t="shared" si="369"/>
        <v>2012.208333333205</v>
      </c>
      <c r="G1703" s="21">
        <v>2.17</v>
      </c>
      <c r="H1703" s="4">
        <f t="shared" si="365"/>
        <v>1911.8704504080356</v>
      </c>
      <c r="I1703" s="4">
        <f t="shared" si="366"/>
        <v>37.639037760689135</v>
      </c>
      <c r="J1703" s="30">
        <f t="shared" si="370"/>
        <v>1015432.1731995717</v>
      </c>
      <c r="K1703" s="4">
        <f t="shared" si="367"/>
        <v>121.84864363186166</v>
      </c>
      <c r="L1703" s="30">
        <f t="shared" si="368"/>
        <v>64716.222261877061</v>
      </c>
      <c r="M1703" s="14">
        <f t="shared" si="359"/>
        <v>22.053943972904708</v>
      </c>
      <c r="N1703" s="6"/>
      <c r="O1703" s="7">
        <f t="shared" si="360"/>
        <v>24.315942005487784</v>
      </c>
      <c r="P1703" s="7"/>
      <c r="Q1703" s="43">
        <f t="shared" si="361"/>
        <v>4.8872819302674703E-2</v>
      </c>
      <c r="R1703" s="21">
        <f t="shared" si="371"/>
        <v>1.0125684261707941</v>
      </c>
      <c r="S1703" s="21">
        <f t="shared" si="372"/>
        <v>48.515086812518632</v>
      </c>
      <c r="T1703" s="36">
        <f t="shared" si="377"/>
        <v>0.11799260850579585</v>
      </c>
      <c r="U1703" s="36">
        <f t="shared" si="363"/>
        <v>-2.5243235935009656E-3</v>
      </c>
      <c r="V1703" s="36">
        <f t="shared" si="378"/>
        <v>0.12051693209929681</v>
      </c>
      <c r="Y1703" s="34"/>
      <c r="Z1703" s="34"/>
    </row>
    <row r="1704" spans="1:26" x14ac:dyDescent="0.2">
      <c r="A1704" s="1">
        <v>2012.04</v>
      </c>
      <c r="B1704" s="58">
        <v>1386.43</v>
      </c>
      <c r="C1704" s="4">
        <f>C1703*2/3+C1706/3</f>
        <v>27.673333333333332</v>
      </c>
      <c r="D1704" s="11">
        <f>D1703*2/3+D1706/3</f>
        <v>88.333333333333343</v>
      </c>
      <c r="E1704" s="11">
        <v>230.08500000000001</v>
      </c>
      <c r="F1704" s="4">
        <f t="shared" si="369"/>
        <v>2012.2916666665383</v>
      </c>
      <c r="G1704" s="21">
        <v>2.0499999999999998</v>
      </c>
      <c r="H1704" s="4">
        <f t="shared" si="365"/>
        <v>1902.2565585327168</v>
      </c>
      <c r="I1704" s="4">
        <f t="shared" si="366"/>
        <v>37.969302330298227</v>
      </c>
      <c r="J1704" s="30">
        <f t="shared" si="370"/>
        <v>1012006.5658211433</v>
      </c>
      <c r="K1704" s="4">
        <f t="shared" si="367"/>
        <v>121.19808621451496</v>
      </c>
      <c r="L1704" s="30">
        <f t="shared" si="368"/>
        <v>64477.76902851279</v>
      </c>
      <c r="M1704" s="14">
        <f t="shared" si="359"/>
        <v>21.779246906824895</v>
      </c>
      <c r="N1704" s="6"/>
      <c r="O1704" s="7">
        <f t="shared" si="360"/>
        <v>24.015130965765483</v>
      </c>
      <c r="P1704" s="7"/>
      <c r="Q1704" s="43">
        <f t="shared" si="361"/>
        <v>5.0382220122844448E-2</v>
      </c>
      <c r="R1704" s="21">
        <f t="shared" si="371"/>
        <v>1.0243977858120352</v>
      </c>
      <c r="S1704" s="21">
        <f t="shared" si="372"/>
        <v>48.976884486240564</v>
      </c>
      <c r="T1704" s="36">
        <f t="shared" ref="T1704:T1709" si="379">(J1824/J1704)^(1/10)-1</f>
        <v>0.11788165486930313</v>
      </c>
      <c r="U1704" s="36">
        <f t="shared" si="363"/>
        <v>-9.3262172199778393E-3</v>
      </c>
      <c r="V1704" s="36">
        <f t="shared" si="378"/>
        <v>0.12720787208928097</v>
      </c>
      <c r="Y1704" s="34"/>
      <c r="Z1704" s="34"/>
    </row>
    <row r="1705" spans="1:26" x14ac:dyDescent="0.2">
      <c r="A1705" s="1">
        <v>2012.05</v>
      </c>
      <c r="B1705" s="58">
        <v>1341.27</v>
      </c>
      <c r="C1705" s="4">
        <f>C1703/3+C1706*2/3</f>
        <v>27.996666666666666</v>
      </c>
      <c r="D1705" s="11">
        <f>D1703/3+D1706*2/3</f>
        <v>88.126666666666665</v>
      </c>
      <c r="E1705" s="11">
        <v>229.815</v>
      </c>
      <c r="F1705" s="4">
        <f t="shared" si="369"/>
        <v>2012.3749999998715</v>
      </c>
      <c r="G1705" s="21">
        <v>1.8</v>
      </c>
      <c r="H1705" s="4">
        <f t="shared" si="365"/>
        <v>1842.4566935578623</v>
      </c>
      <c r="I1705" s="4">
        <f t="shared" si="366"/>
        <v>38.458062804139566</v>
      </c>
      <c r="J1705" s="30">
        <f t="shared" si="370"/>
        <v>981897.83098164515</v>
      </c>
      <c r="K1705" s="4">
        <f t="shared" si="367"/>
        <v>121.05658583353281</v>
      </c>
      <c r="L1705" s="30">
        <f t="shared" si="368"/>
        <v>64514.514491222835</v>
      </c>
      <c r="M1705" s="14">
        <f t="shared" si="359"/>
        <v>20.941467419743475</v>
      </c>
      <c r="N1705" s="6"/>
      <c r="O1705" s="7">
        <f t="shared" si="360"/>
        <v>23.095237989596857</v>
      </c>
      <c r="P1705" s="7"/>
      <c r="Q1705" s="43">
        <f t="shared" si="361"/>
        <v>5.459875443949011E-2</v>
      </c>
      <c r="R1705" s="21">
        <f t="shared" si="371"/>
        <v>1.0179797396872907</v>
      </c>
      <c r="S1705" s="21">
        <f t="shared" si="372"/>
        <v>50.230756780313044</v>
      </c>
      <c r="T1705" s="36">
        <f t="shared" si="379"/>
        <v>0.11088943740564594</v>
      </c>
      <c r="U1705" s="36">
        <f t="shared" si="363"/>
        <v>-1.3963687404937475E-2</v>
      </c>
      <c r="V1705" s="36">
        <f t="shared" si="378"/>
        <v>0.12485312481058342</v>
      </c>
      <c r="Y1705" s="34"/>
      <c r="Z1705" s="34"/>
    </row>
    <row r="1706" spans="1:26" x14ac:dyDescent="0.2">
      <c r="A1706" s="1">
        <v>2012.06</v>
      </c>
      <c r="B1706" s="58">
        <v>1323.48</v>
      </c>
      <c r="C1706" s="4">
        <v>28.32</v>
      </c>
      <c r="D1706" s="11">
        <v>87.92</v>
      </c>
      <c r="E1706" s="11">
        <v>229.47800000000001</v>
      </c>
      <c r="F1706" s="4">
        <f t="shared" si="369"/>
        <v>2012.4583333332048</v>
      </c>
      <c r="G1706" s="21">
        <v>1.62</v>
      </c>
      <c r="H1706" s="4">
        <f t="shared" si="365"/>
        <v>1820.6890321512305</v>
      </c>
      <c r="I1706" s="4">
        <f t="shared" si="366"/>
        <v>38.959344599482314</v>
      </c>
      <c r="J1706" s="30">
        <f t="shared" si="370"/>
        <v>972027.43443207664</v>
      </c>
      <c r="K1706" s="4">
        <f t="shared" si="367"/>
        <v>120.95005569161316</v>
      </c>
      <c r="L1706" s="30">
        <f t="shared" si="368"/>
        <v>64572.681140076289</v>
      </c>
      <c r="M1706" s="14">
        <f t="shared" si="359"/>
        <v>20.547504086856094</v>
      </c>
      <c r="N1706" s="6"/>
      <c r="O1706" s="7">
        <f t="shared" si="360"/>
        <v>22.665536337915736</v>
      </c>
      <c r="P1706" s="7"/>
      <c r="Q1706" s="43">
        <f t="shared" si="361"/>
        <v>5.710696444269775E-2</v>
      </c>
      <c r="R1706" s="21">
        <f t="shared" si="371"/>
        <v>1.009626024902085</v>
      </c>
      <c r="S1706" s="21">
        <f t="shared" si="372"/>
        <v>51.208985408177099</v>
      </c>
      <c r="T1706" s="36">
        <f t="shared" si="379"/>
        <v>0.10669827465301562</v>
      </c>
      <c r="U1706" s="36">
        <f t="shared" si="363"/>
        <v>-1.8990050147513204E-2</v>
      </c>
      <c r="V1706" s="36">
        <f t="shared" ref="V1706:V1711" si="380">T1706-U1706</f>
        <v>0.12568832480052883</v>
      </c>
      <c r="Y1706" s="34"/>
      <c r="Z1706" s="34"/>
    </row>
    <row r="1707" spans="1:26" x14ac:dyDescent="0.2">
      <c r="A1707" s="1">
        <v>2012.07</v>
      </c>
      <c r="B1707" s="58">
        <v>1359.78</v>
      </c>
      <c r="C1707" s="4">
        <f>C1706*2/3+C1709/3</f>
        <v>28.743333333333332</v>
      </c>
      <c r="D1707" s="11">
        <f>D1706*2/3+D1709/3</f>
        <v>87.446666666666673</v>
      </c>
      <c r="E1707" s="11">
        <v>229.10400000000001</v>
      </c>
      <c r="F1707" s="4">
        <f t="shared" si="369"/>
        <v>2012.541666666538</v>
      </c>
      <c r="G1707" s="21">
        <v>1.53</v>
      </c>
      <c r="H1707" s="4">
        <f t="shared" si="365"/>
        <v>1873.6800248795309</v>
      </c>
      <c r="I1707" s="4">
        <f t="shared" si="366"/>
        <v>39.606266833694164</v>
      </c>
      <c r="J1707" s="30">
        <f t="shared" si="370"/>
        <v>1002080.2858004019</v>
      </c>
      <c r="K1707" s="4">
        <f t="shared" si="367"/>
        <v>120.49528054217011</v>
      </c>
      <c r="L1707" s="30">
        <f t="shared" si="368"/>
        <v>64443.204581348327</v>
      </c>
      <c r="M1707" s="14">
        <f t="shared" si="359"/>
        <v>20.999341293380564</v>
      </c>
      <c r="N1707" s="6"/>
      <c r="O1707" s="7">
        <f t="shared" si="360"/>
        <v>23.168289603671148</v>
      </c>
      <c r="P1707" s="7"/>
      <c r="Q1707" s="43">
        <f t="shared" si="361"/>
        <v>5.6678853537401985E-2</v>
      </c>
      <c r="R1707" s="21">
        <f t="shared" si="371"/>
        <v>0.98758185677390697</v>
      </c>
      <c r="S1707" s="21">
        <f t="shared" si="372"/>
        <v>51.786324997243128</v>
      </c>
      <c r="T1707" s="36">
        <f t="shared" si="379"/>
        <v>0.10385926245499966</v>
      </c>
      <c r="U1707" s="36">
        <f t="shared" si="363"/>
        <v>-1.7820101163145141E-2</v>
      </c>
      <c r="V1707" s="36">
        <f t="shared" si="380"/>
        <v>0.1216793636181448</v>
      </c>
      <c r="Y1707" s="34"/>
      <c r="Z1707" s="34"/>
    </row>
    <row r="1708" spans="1:26" x14ac:dyDescent="0.2">
      <c r="A1708" s="1">
        <v>2012.08</v>
      </c>
      <c r="B1708" s="58">
        <v>1403.45</v>
      </c>
      <c r="C1708" s="4">
        <f>C1706/3+C1709*2/3</f>
        <v>29.166666666666664</v>
      </c>
      <c r="D1708" s="11">
        <f>D1706/3+D1709*2/3</f>
        <v>86.973333333333329</v>
      </c>
      <c r="E1708" s="11">
        <v>230.37899999999999</v>
      </c>
      <c r="F1708" s="4">
        <f t="shared" si="369"/>
        <v>2012.6249999998713</v>
      </c>
      <c r="G1708" s="21">
        <v>1.68</v>
      </c>
      <c r="H1708" s="4">
        <f t="shared" si="365"/>
        <v>1923.1515331258497</v>
      </c>
      <c r="I1708" s="4">
        <f t="shared" si="366"/>
        <v>39.967166422865517</v>
      </c>
      <c r="J1708" s="30">
        <f t="shared" si="370"/>
        <v>1030319.8721843266</v>
      </c>
      <c r="K1708" s="4">
        <f t="shared" si="367"/>
        <v>119.17980643490368</v>
      </c>
      <c r="L1708" s="30">
        <f t="shared" si="368"/>
        <v>63850.050720328356</v>
      </c>
      <c r="M1708" s="14">
        <f t="shared" si="359"/>
        <v>21.410428453442933</v>
      </c>
      <c r="N1708" s="6"/>
      <c r="O1708" s="7">
        <f t="shared" si="360"/>
        <v>23.625464836831117</v>
      </c>
      <c r="P1708" s="7"/>
      <c r="Q1708" s="43">
        <f t="shared" si="361"/>
        <v>5.4492344264520584E-2</v>
      </c>
      <c r="R1708" s="21">
        <f t="shared" si="371"/>
        <v>0.99775557799757064</v>
      </c>
      <c r="S1708" s="21">
        <f t="shared" si="372"/>
        <v>50.860189993820796</v>
      </c>
      <c r="T1708" s="36">
        <f t="shared" si="379"/>
        <v>0.10773537236902442</v>
      </c>
      <c r="U1708" s="36">
        <f t="shared" si="363"/>
        <v>-1.5773679081037995E-2</v>
      </c>
      <c r="V1708" s="36">
        <f t="shared" si="380"/>
        <v>0.12350905145006241</v>
      </c>
      <c r="Y1708" s="34"/>
      <c r="Z1708" s="34"/>
    </row>
    <row r="1709" spans="1:26" x14ac:dyDescent="0.2">
      <c r="A1709" s="1">
        <v>2012.09</v>
      </c>
      <c r="B1709" s="58">
        <v>1443.42</v>
      </c>
      <c r="C1709" s="4">
        <v>29.59</v>
      </c>
      <c r="D1709" s="11">
        <v>86.5</v>
      </c>
      <c r="E1709" s="11">
        <v>231.40700000000001</v>
      </c>
      <c r="F1709" s="4">
        <f t="shared" si="369"/>
        <v>2012.7083333332046</v>
      </c>
      <c r="G1709" s="21">
        <v>1.72</v>
      </c>
      <c r="H1709" s="4">
        <f t="shared" si="365"/>
        <v>1969.1358359081623</v>
      </c>
      <c r="I1709" s="4">
        <f t="shared" si="366"/>
        <v>40.367134572420035</v>
      </c>
      <c r="J1709" s="30">
        <f t="shared" si="370"/>
        <v>1056757.9670685821</v>
      </c>
      <c r="K1709" s="4">
        <f t="shared" si="367"/>
        <v>118.00463469125829</v>
      </c>
      <c r="L1709" s="30">
        <f t="shared" si="368"/>
        <v>63328.458904152874</v>
      </c>
      <c r="M1709" s="14">
        <f t="shared" si="359"/>
        <v>21.783690301727681</v>
      </c>
      <c r="N1709" s="6"/>
      <c r="O1709" s="7">
        <f t="shared" si="360"/>
        <v>24.04058910875289</v>
      </c>
      <c r="P1709" s="7"/>
      <c r="Q1709" s="43">
        <f t="shared" si="361"/>
        <v>5.3578290187035284E-2</v>
      </c>
      <c r="R1709" s="21">
        <f t="shared" si="371"/>
        <v>0.99870399172195323</v>
      </c>
      <c r="S1709" s="21">
        <f t="shared" si="372"/>
        <v>50.520604602725506</v>
      </c>
      <c r="T1709" s="36">
        <f t="shared" si="379"/>
        <v>9.6380583447934542E-2</v>
      </c>
      <c r="U1709" s="36">
        <f t="shared" si="363"/>
        <v>-2.0303581951340743E-2</v>
      </c>
      <c r="V1709" s="36">
        <f t="shared" si="380"/>
        <v>0.11668416539927529</v>
      </c>
      <c r="Y1709" s="34"/>
      <c r="Z1709" s="34"/>
    </row>
    <row r="1710" spans="1:26" x14ac:dyDescent="0.2">
      <c r="A1710" s="1">
        <v>2012.1</v>
      </c>
      <c r="B1710" s="58">
        <v>1437.82</v>
      </c>
      <c r="C1710" s="4">
        <f>C1709*2/3+C1712/3</f>
        <v>30.143333333333331</v>
      </c>
      <c r="D1710" s="11">
        <f>D1709*2/3+D1712/3</f>
        <v>86.50333333333333</v>
      </c>
      <c r="E1710" s="11">
        <v>231.31700000000001</v>
      </c>
      <c r="F1710" s="5">
        <f t="shared" si="369"/>
        <v>2012.7916666665378</v>
      </c>
      <c r="G1710" s="21">
        <v>1.75</v>
      </c>
      <c r="H1710" s="4">
        <f t="shared" si="365"/>
        <v>1962.25940151394</v>
      </c>
      <c r="I1710" s="4">
        <f t="shared" si="366"/>
        <v>41.138000046112772</v>
      </c>
      <c r="J1710" s="30">
        <f t="shared" si="370"/>
        <v>1054907.4170338057</v>
      </c>
      <c r="K1710" s="4">
        <f t="shared" si="367"/>
        <v>118.05509667109062</v>
      </c>
      <c r="L1710" s="30">
        <f t="shared" si="368"/>
        <v>63466.225210026976</v>
      </c>
      <c r="M1710" s="14">
        <f t="shared" si="359"/>
        <v>21.577109654528776</v>
      </c>
      <c r="N1710" s="6"/>
      <c r="O1710" s="7">
        <f t="shared" si="360"/>
        <v>23.816813659366215</v>
      </c>
      <c r="P1710" s="7"/>
      <c r="Q1710" s="43">
        <f t="shared" si="361"/>
        <v>5.3508222372874698E-2</v>
      </c>
      <c r="R1710" s="21">
        <f t="shared" si="371"/>
        <v>1.0106004066436509</v>
      </c>
      <c r="S1710" s="21">
        <f t="shared" si="372"/>
        <v>50.47476038422527</v>
      </c>
      <c r="T1710" s="36">
        <f t="shared" ref="T1710:T1715" si="381">(J1830/J1710)^(1/10)-1</f>
        <v>9.2693827456812317E-2</v>
      </c>
      <c r="U1710" s="36">
        <f t="shared" si="363"/>
        <v>-2.4064601069763936E-2</v>
      </c>
      <c r="V1710" s="36">
        <f t="shared" si="380"/>
        <v>0.11675842852657625</v>
      </c>
      <c r="Y1710" s="34"/>
      <c r="Z1710" s="34"/>
    </row>
    <row r="1711" spans="1:26" x14ac:dyDescent="0.2">
      <c r="A1711" s="1">
        <v>2012.11</v>
      </c>
      <c r="B1711" s="58">
        <v>1394.51</v>
      </c>
      <c r="C1711" s="4">
        <f>C1709/3+C1712*2/3</f>
        <v>30.696666666666665</v>
      </c>
      <c r="D1711" s="11">
        <f>D1709/3+D1712*2/3</f>
        <v>86.506666666666675</v>
      </c>
      <c r="E1711" s="11">
        <v>230.221</v>
      </c>
      <c r="F1711" s="5">
        <f t="shared" si="369"/>
        <v>2012.8749999998711</v>
      </c>
      <c r="G1711" s="21">
        <v>1.65</v>
      </c>
      <c r="H1711" s="4">
        <f t="shared" si="365"/>
        <v>1912.212471451345</v>
      </c>
      <c r="I1711" s="4">
        <f t="shared" si="366"/>
        <v>42.092597996417943</v>
      </c>
      <c r="J1711" s="30">
        <f t="shared" si="370"/>
        <v>1029888.01260005</v>
      </c>
      <c r="K1711" s="4">
        <f t="shared" si="367"/>
        <v>118.62168565566714</v>
      </c>
      <c r="L1711" s="30">
        <f t="shared" si="368"/>
        <v>63887.802174232049</v>
      </c>
      <c r="M1711" s="14">
        <f t="shared" si="359"/>
        <v>20.898162059573689</v>
      </c>
      <c r="N1711" s="6"/>
      <c r="O1711" s="7">
        <f t="shared" si="360"/>
        <v>23.073935342391593</v>
      </c>
      <c r="P1711" s="7"/>
      <c r="Q1711" s="43">
        <f t="shared" si="361"/>
        <v>5.552737765751057E-2</v>
      </c>
      <c r="R1711" s="21">
        <f t="shared" si="371"/>
        <v>0.99499726149574863</v>
      </c>
      <c r="S1711" s="21">
        <f t="shared" si="372"/>
        <v>51.252652882237626</v>
      </c>
      <c r="T1711" s="36">
        <f t="shared" si="381"/>
        <v>0.10108790636910037</v>
      </c>
      <c r="U1711" s="36">
        <f t="shared" si="363"/>
        <v>-2.4418648856516456E-2</v>
      </c>
      <c r="V1711" s="36">
        <f t="shared" si="380"/>
        <v>0.12550655522561682</v>
      </c>
      <c r="Y1711" s="34"/>
      <c r="Z1711" s="34"/>
    </row>
    <row r="1712" spans="1:26" x14ac:dyDescent="0.2">
      <c r="A1712" s="1">
        <v>2012.12</v>
      </c>
      <c r="B1712" s="58">
        <v>1422.29</v>
      </c>
      <c r="C1712" s="4">
        <v>31.25</v>
      </c>
      <c r="D1712" s="11">
        <v>86.51</v>
      </c>
      <c r="E1712" s="11">
        <v>229.601</v>
      </c>
      <c r="F1712" s="5">
        <f t="shared" si="369"/>
        <v>2012.9583333332043</v>
      </c>
      <c r="G1712" s="21">
        <v>1.72</v>
      </c>
      <c r="H1712" s="4">
        <f t="shared" si="365"/>
        <v>1955.5720916285211</v>
      </c>
      <c r="I1712" s="4">
        <f t="shared" si="366"/>
        <v>42.967065692222604</v>
      </c>
      <c r="J1712" s="30">
        <f t="shared" si="370"/>
        <v>1055169.2819486167</v>
      </c>
      <c r="K1712" s="4">
        <f t="shared" si="367"/>
        <v>118.9465872970937</v>
      </c>
      <c r="L1712" s="30">
        <f t="shared" si="368"/>
        <v>64180.086045303593</v>
      </c>
      <c r="M1712" s="14">
        <f t="shared" si="359"/>
        <v>21.238261139845605</v>
      </c>
      <c r="N1712" s="6"/>
      <c r="O1712" s="7">
        <f t="shared" si="360"/>
        <v>23.456313867189603</v>
      </c>
      <c r="P1712" s="7"/>
      <c r="Q1712" s="43">
        <f t="shared" si="361"/>
        <v>5.4011137971734811E-2</v>
      </c>
      <c r="R1712" s="21">
        <f t="shared" si="371"/>
        <v>0.98428092591792593</v>
      </c>
      <c r="S1712" s="21">
        <f t="shared" si="372"/>
        <v>51.133956304185233</v>
      </c>
      <c r="T1712" s="36">
        <f t="shared" si="381"/>
        <v>9.8771828705218834E-2</v>
      </c>
      <c r="U1712" s="36">
        <f t="shared" si="363"/>
        <v>-2.1411373169075598E-2</v>
      </c>
      <c r="V1712" s="36">
        <f t="shared" ref="V1712:V1717" si="382">T1712-U1712</f>
        <v>0.12018320187429443</v>
      </c>
      <c r="Y1712" s="34"/>
      <c r="Z1712" s="34"/>
    </row>
    <row r="1713" spans="1:26" x14ac:dyDescent="0.2">
      <c r="A1713" s="1">
        <v>2013.01</v>
      </c>
      <c r="B1713" s="58">
        <v>1480.4</v>
      </c>
      <c r="C1713" s="4">
        <f>C1712*2/3+C1715/3</f>
        <v>31.536666666666665</v>
      </c>
      <c r="D1713" s="11">
        <f>D1712*2/3+D1715/3</f>
        <v>86.906666666666666</v>
      </c>
      <c r="E1713" s="11">
        <v>230.28</v>
      </c>
      <c r="F1713" s="5">
        <f t="shared" si="369"/>
        <v>2013.0416666665376</v>
      </c>
      <c r="G1713" s="21">
        <v>1.91</v>
      </c>
      <c r="H1713" s="4">
        <f t="shared" si="365"/>
        <v>2029.4684540559324</v>
      </c>
      <c r="I1713" s="4">
        <f t="shared" si="366"/>
        <v>43.233362703375612</v>
      </c>
      <c r="J1713" s="30">
        <f t="shared" si="370"/>
        <v>1096985.5438264268</v>
      </c>
      <c r="K1713" s="4">
        <f t="shared" si="367"/>
        <v>119.13965039661865</v>
      </c>
      <c r="L1713" s="30">
        <f t="shared" si="368"/>
        <v>64398.376787000365</v>
      </c>
      <c r="M1713" s="14">
        <f t="shared" si="359"/>
        <v>21.900475413821802</v>
      </c>
      <c r="N1713" s="6"/>
      <c r="O1713" s="7">
        <f t="shared" si="360"/>
        <v>24.193771416596846</v>
      </c>
      <c r="P1713" s="7"/>
      <c r="Q1713" s="43">
        <f t="shared" si="361"/>
        <v>5.0537938236435147E-2</v>
      </c>
      <c r="R1713" s="21">
        <f t="shared" si="371"/>
        <v>0.99529370145332274</v>
      </c>
      <c r="S1713" s="21">
        <f t="shared" si="372"/>
        <v>50.18177508306858</v>
      </c>
      <c r="T1713" s="36">
        <f t="shared" si="381"/>
        <v>9.5135580101542105E-2</v>
      </c>
      <c r="U1713" s="36">
        <f t="shared" si="363"/>
        <v>-1.9323204210377476E-2</v>
      </c>
      <c r="V1713" s="36">
        <f t="shared" si="382"/>
        <v>0.11445878431191958</v>
      </c>
      <c r="Y1713" s="34"/>
      <c r="Z1713" s="34"/>
    </row>
    <row r="1714" spans="1:26" x14ac:dyDescent="0.2">
      <c r="A1714" s="1">
        <v>2013.02</v>
      </c>
      <c r="B1714" s="58">
        <v>1512.31</v>
      </c>
      <c r="C1714" s="4">
        <f>C1712/3+C1715*2/3</f>
        <v>31.823333333333331</v>
      </c>
      <c r="D1714" s="11">
        <f>D1712/3+D1715*2/3</f>
        <v>87.303333333333342</v>
      </c>
      <c r="E1714" s="11">
        <v>232.166</v>
      </c>
      <c r="F1714" s="5">
        <f t="shared" si="369"/>
        <v>2013.1249999998709</v>
      </c>
      <c r="G1714" s="21">
        <v>1.98</v>
      </c>
      <c r="H1714" s="4">
        <f t="shared" si="365"/>
        <v>2056.3718700843369</v>
      </c>
      <c r="I1714" s="4">
        <f t="shared" si="366"/>
        <v>43.271953157080141</v>
      </c>
      <c r="J1714" s="30">
        <f t="shared" si="370"/>
        <v>1113476.750666667</v>
      </c>
      <c r="K1714" s="4">
        <f t="shared" si="367"/>
        <v>118.71118939322156</v>
      </c>
      <c r="L1714" s="30">
        <f t="shared" si="368"/>
        <v>64279.302472620642</v>
      </c>
      <c r="M1714" s="14">
        <f t="shared" si="359"/>
        <v>22.052724336861942</v>
      </c>
      <c r="N1714" s="6"/>
      <c r="O1714" s="7">
        <f t="shared" si="360"/>
        <v>24.367396962422951</v>
      </c>
      <c r="P1714" s="7"/>
      <c r="Q1714" s="43">
        <f t="shared" si="361"/>
        <v>4.9571974966961668E-2</v>
      </c>
      <c r="R1714" s="21">
        <f t="shared" si="371"/>
        <v>1.0034511580252754</v>
      </c>
      <c r="S1714" s="21">
        <f t="shared" si="372"/>
        <v>49.539871656185113</v>
      </c>
      <c r="T1714" s="36">
        <f t="shared" si="381"/>
        <v>9.6286685089266522E-2</v>
      </c>
      <c r="U1714" s="36">
        <f t="shared" si="363"/>
        <v>-2.0113744427384672E-2</v>
      </c>
      <c r="V1714" s="36">
        <f t="shared" si="382"/>
        <v>0.11640042951665119</v>
      </c>
      <c r="Y1714" s="34"/>
      <c r="Z1714" s="34"/>
    </row>
    <row r="1715" spans="1:26" x14ac:dyDescent="0.2">
      <c r="A1715" s="1">
        <v>2013.03</v>
      </c>
      <c r="B1715" s="58">
        <v>1550.83</v>
      </c>
      <c r="C1715" s="4">
        <v>32.11</v>
      </c>
      <c r="D1715" s="11">
        <v>87.7</v>
      </c>
      <c r="E1715" s="11">
        <v>232.773</v>
      </c>
      <c r="F1715" s="5">
        <f t="shared" si="369"/>
        <v>2013.2083333332041</v>
      </c>
      <c r="G1715" s="21">
        <v>1.96</v>
      </c>
      <c r="H1715" s="4">
        <f t="shared" si="365"/>
        <v>2103.2506857324524</v>
      </c>
      <c r="I1715" s="4">
        <f t="shared" si="366"/>
        <v>43.547893398289332</v>
      </c>
      <c r="J1715" s="30">
        <f t="shared" si="370"/>
        <v>1140825.5339182508</v>
      </c>
      <c r="K1715" s="4">
        <f t="shared" si="367"/>
        <v>118.93959050233492</v>
      </c>
      <c r="L1715" s="30">
        <f t="shared" si="368"/>
        <v>64514.098466389347</v>
      </c>
      <c r="M1715" s="14">
        <f t="shared" si="359"/>
        <v>22.419207114602575</v>
      </c>
      <c r="N1715" s="6"/>
      <c r="O1715" s="7">
        <f t="shared" si="360"/>
        <v>24.77720080536967</v>
      </c>
      <c r="P1715" s="7"/>
      <c r="Q1715" s="43">
        <f t="shared" si="361"/>
        <v>4.8684797595349022E-2</v>
      </c>
      <c r="R1715" s="21">
        <f t="shared" si="371"/>
        <v>1.019820122666715</v>
      </c>
      <c r="S1715" s="21">
        <f t="shared" si="372"/>
        <v>49.581211079830545</v>
      </c>
      <c r="T1715" s="36">
        <f t="shared" si="381"/>
        <v>9.0409359165969594E-2</v>
      </c>
      <c r="U1715" s="36">
        <f t="shared" si="363"/>
        <v>-1.9485916171135154E-2</v>
      </c>
      <c r="V1715" s="36">
        <f t="shared" si="382"/>
        <v>0.10989527533710475</v>
      </c>
      <c r="Y1715" s="34"/>
      <c r="Z1715" s="34"/>
    </row>
    <row r="1716" spans="1:26" x14ac:dyDescent="0.2">
      <c r="A1716" s="1">
        <v>2013.04</v>
      </c>
      <c r="B1716" s="58">
        <v>1570.7</v>
      </c>
      <c r="C1716" s="4">
        <f>C1715*2/3+C1718/3</f>
        <v>32.49666666666667</v>
      </c>
      <c r="D1716" s="11">
        <f>D1715*2/3+D1718/3</f>
        <v>88.783333333333331</v>
      </c>
      <c r="E1716" s="11">
        <v>232.53100000000001</v>
      </c>
      <c r="F1716" s="5">
        <f t="shared" si="369"/>
        <v>2013.2916666665374</v>
      </c>
      <c r="G1716" s="21">
        <v>1.76</v>
      </c>
      <c r="H1716" s="4">
        <f t="shared" si="365"/>
        <v>2132.4155157806922</v>
      </c>
      <c r="I1716" s="4">
        <f t="shared" si="366"/>
        <v>44.118161463776168</v>
      </c>
      <c r="J1716" s="30">
        <f t="shared" si="370"/>
        <v>1158639.0278071107</v>
      </c>
      <c r="K1716" s="4">
        <f t="shared" si="367"/>
        <v>120.53412971460438</v>
      </c>
      <c r="L1716" s="30">
        <f t="shared" si="368"/>
        <v>65491.713897502996</v>
      </c>
      <c r="M1716" s="14">
        <f t="shared" si="359"/>
        <v>22.595655396105588</v>
      </c>
      <c r="N1716" s="6"/>
      <c r="O1716" s="7">
        <f t="shared" si="360"/>
        <v>24.976932098870407</v>
      </c>
      <c r="P1716" s="7"/>
      <c r="Q1716" s="43">
        <f t="shared" si="361"/>
        <v>5.045254718824474E-2</v>
      </c>
      <c r="R1716" s="21">
        <f t="shared" si="371"/>
        <v>0.98613460955449705</v>
      </c>
      <c r="S1716" s="21">
        <f t="shared" si="372"/>
        <v>50.616539718281743</v>
      </c>
      <c r="T1716" s="36">
        <f t="shared" ref="T1716:T1721" si="383">(J1836/J1716)^(1/10)-1</f>
        <v>9.2444602239405871E-2</v>
      </c>
      <c r="U1716" s="36">
        <f t="shared" si="363"/>
        <v>-2.0082681848827222E-2</v>
      </c>
      <c r="V1716" s="36">
        <f t="shared" si="382"/>
        <v>0.11252728408823309</v>
      </c>
      <c r="Y1716" s="34"/>
      <c r="Z1716" s="34"/>
    </row>
    <row r="1717" spans="1:26" x14ac:dyDescent="0.2">
      <c r="A1717" s="1">
        <v>2013.05</v>
      </c>
      <c r="B1717" s="58">
        <v>1639.84</v>
      </c>
      <c r="C1717" s="4">
        <f>C1715/3+C1718*2/3</f>
        <v>32.88333333333334</v>
      </c>
      <c r="D1717" s="11">
        <f>D1715/3+D1718*2/3</f>
        <v>89.866666666666674</v>
      </c>
      <c r="E1717" s="11">
        <v>232.94499999999999</v>
      </c>
      <c r="F1717" s="5">
        <f t="shared" si="369"/>
        <v>2013.3749999998706</v>
      </c>
      <c r="G1717" s="21">
        <v>1.93</v>
      </c>
      <c r="H1717" s="4">
        <f t="shared" si="365"/>
        <v>2222.3247966687422</v>
      </c>
      <c r="I1717" s="4">
        <f t="shared" si="366"/>
        <v>44.563766625884526</v>
      </c>
      <c r="J1717" s="30">
        <f t="shared" si="370"/>
        <v>1209508.6531683244</v>
      </c>
      <c r="K1717" s="4">
        <f t="shared" si="367"/>
        <v>121.78805354625918</v>
      </c>
      <c r="L1717" s="30">
        <f t="shared" si="368"/>
        <v>66283.607525567597</v>
      </c>
      <c r="M1717" s="14">
        <f t="shared" si="359"/>
        <v>23.411841781842394</v>
      </c>
      <c r="N1717" s="6"/>
      <c r="O1717" s="7">
        <f t="shared" si="360"/>
        <v>25.881910504712469</v>
      </c>
      <c r="P1717" s="7"/>
      <c r="Q1717" s="43">
        <f t="shared" si="361"/>
        <v>4.7559095488884824E-2</v>
      </c>
      <c r="R1717" s="21">
        <f t="shared" si="371"/>
        <v>0.96882821841789979</v>
      </c>
      <c r="S1717" s="21">
        <f t="shared" si="372"/>
        <v>49.826011014749959</v>
      </c>
      <c r="T1717" s="36">
        <f t="shared" si="383"/>
        <v>8.8287021832289092E-2</v>
      </c>
      <c r="U1717" s="36">
        <f t="shared" ref="U1717:U1738" si="384">(($S1837/$S1717)^(1/10)-1)</f>
        <v>-1.9404900566528327E-2</v>
      </c>
      <c r="V1717" s="36">
        <f t="shared" si="382"/>
        <v>0.10769192239881742</v>
      </c>
      <c r="Y1717" s="34"/>
      <c r="Z1717" s="34"/>
    </row>
    <row r="1718" spans="1:26" x14ac:dyDescent="0.2">
      <c r="A1718" s="1">
        <v>2013.06</v>
      </c>
      <c r="B1718" s="58">
        <v>1618.77</v>
      </c>
      <c r="C1718" s="4">
        <v>33.270000000000003</v>
      </c>
      <c r="D1718" s="11">
        <v>90.95</v>
      </c>
      <c r="E1718" s="11">
        <v>233.50399999999999</v>
      </c>
      <c r="F1718" s="5">
        <f t="shared" si="369"/>
        <v>2013.4583333332039</v>
      </c>
      <c r="G1718" s="21">
        <v>2.2999999999999998</v>
      </c>
      <c r="H1718" s="4">
        <f t="shared" si="365"/>
        <v>2188.5187514132526</v>
      </c>
      <c r="I1718" s="4">
        <f t="shared" si="366"/>
        <v>44.979842015554354</v>
      </c>
      <c r="J1718" s="30">
        <f t="shared" si="370"/>
        <v>1193149.6229120744</v>
      </c>
      <c r="K1718" s="4">
        <f t="shared" si="367"/>
        <v>122.96112507708652</v>
      </c>
      <c r="L1718" s="30">
        <f t="shared" si="368"/>
        <v>67036.674885161687</v>
      </c>
      <c r="M1718" s="14">
        <f t="shared" si="359"/>
        <v>22.92533317391532</v>
      </c>
      <c r="N1718" s="6"/>
      <c r="O1718" s="7">
        <f t="shared" si="360"/>
        <v>25.347211669351619</v>
      </c>
      <c r="P1718" s="7"/>
      <c r="Q1718" s="43">
        <f t="shared" si="361"/>
        <v>4.4899452656777174E-2</v>
      </c>
      <c r="R1718" s="21">
        <f t="shared" si="371"/>
        <v>0.97744062666193965</v>
      </c>
      <c r="S1718" s="21">
        <f t="shared" si="372"/>
        <v>48.157282063143434</v>
      </c>
      <c r="T1718" s="36">
        <f t="shared" si="383"/>
        <v>9.4687106207307137E-2</v>
      </c>
      <c r="U1718" s="36">
        <f t="shared" si="384"/>
        <v>-1.7554058565415032E-2</v>
      </c>
      <c r="V1718" s="36">
        <f t="shared" ref="V1718:V1723" si="385">T1718-U1718</f>
        <v>0.11224116477272217</v>
      </c>
      <c r="Y1718" s="34"/>
      <c r="Z1718" s="34"/>
    </row>
    <row r="1719" spans="1:26" x14ac:dyDescent="0.2">
      <c r="A1719" s="1">
        <v>2013.07</v>
      </c>
      <c r="B1719" s="58">
        <v>1668.68</v>
      </c>
      <c r="C1719" s="4">
        <f>C1718*2/3+C1721/3</f>
        <v>33.646666666666668</v>
      </c>
      <c r="D1719" s="11">
        <f>D1718*2/3+D1721/3</f>
        <v>92.09</v>
      </c>
      <c r="E1719" s="11">
        <v>233.596</v>
      </c>
      <c r="F1719" s="5">
        <f t="shared" si="369"/>
        <v>2013.5416666665371</v>
      </c>
      <c r="G1719" s="21">
        <v>2.58</v>
      </c>
      <c r="H1719" s="4">
        <f t="shared" si="365"/>
        <v>2255.1067677528731</v>
      </c>
      <c r="I1719" s="4">
        <f t="shared" si="366"/>
        <v>45.471166258554668</v>
      </c>
      <c r="J1719" s="30">
        <f t="shared" si="370"/>
        <v>1231518.3256117522</v>
      </c>
      <c r="K1719" s="4">
        <f t="shared" si="367"/>
        <v>124.45332972311174</v>
      </c>
      <c r="L1719" s="30">
        <f t="shared" si="368"/>
        <v>67964.21279429624</v>
      </c>
      <c r="M1719" s="14">
        <f t="shared" si="359"/>
        <v>23.492460177159632</v>
      </c>
      <c r="N1719" s="6"/>
      <c r="O1719" s="7">
        <f t="shared" si="360"/>
        <v>25.976012306614148</v>
      </c>
      <c r="P1719" s="7"/>
      <c r="Q1719" s="43">
        <f t="shared" si="361"/>
        <v>4.0975328731904334E-2</v>
      </c>
      <c r="R1719" s="21">
        <f t="shared" si="371"/>
        <v>0.98827007178827742</v>
      </c>
      <c r="S1719" s="21">
        <f t="shared" si="372"/>
        <v>47.052345450094542</v>
      </c>
      <c r="T1719" s="36">
        <f t="shared" si="383"/>
        <v>9.5177071372000821E-2</v>
      </c>
      <c r="U1719" s="36">
        <f t="shared" si="384"/>
        <v>-1.6367659498454534E-2</v>
      </c>
      <c r="V1719" s="36">
        <f t="shared" si="385"/>
        <v>0.11154473087045536</v>
      </c>
      <c r="Y1719" s="34"/>
      <c r="Z1719" s="34"/>
    </row>
    <row r="1720" spans="1:26" x14ac:dyDescent="0.2">
      <c r="A1720" s="1">
        <v>2013.08</v>
      </c>
      <c r="B1720" s="58">
        <v>1670.09</v>
      </c>
      <c r="C1720" s="4">
        <f>C1718/3+C1721*2/3</f>
        <v>34.023333333333333</v>
      </c>
      <c r="D1720" s="11">
        <f>D1718/3+D1721*2/3</f>
        <v>93.23</v>
      </c>
      <c r="E1720" s="11">
        <v>233.87700000000001</v>
      </c>
      <c r="F1720" s="5">
        <f t="shared" si="369"/>
        <v>2013.6249999998704</v>
      </c>
      <c r="G1720" s="21">
        <v>2.74</v>
      </c>
      <c r="H1720" s="4">
        <f t="shared" si="365"/>
        <v>2254.3005169811486</v>
      </c>
      <c r="I1720" s="4">
        <f t="shared" si="366"/>
        <v>45.924960883997443</v>
      </c>
      <c r="J1720" s="30">
        <f t="shared" si="370"/>
        <v>1233168.0065479651</v>
      </c>
      <c r="K1720" s="4">
        <f t="shared" si="367"/>
        <v>125.84258165616973</v>
      </c>
      <c r="L1720" s="30">
        <f t="shared" si="368"/>
        <v>68839.555503276351</v>
      </c>
      <c r="M1720" s="14">
        <f t="shared" si="359"/>
        <v>23.356649094916087</v>
      </c>
      <c r="N1720" s="6"/>
      <c r="O1720" s="7">
        <f t="shared" si="360"/>
        <v>25.827397250944138</v>
      </c>
      <c r="P1720" s="7"/>
      <c r="Q1720" s="43">
        <f t="shared" si="361"/>
        <v>3.9356890135809078E-2</v>
      </c>
      <c r="R1720" s="21">
        <f t="shared" si="371"/>
        <v>0.99623107360015073</v>
      </c>
      <c r="S1720" s="21">
        <f t="shared" si="372"/>
        <v>46.444555194675061</v>
      </c>
      <c r="T1720" s="36">
        <f t="shared" si="383"/>
        <v>9.3456913563226385E-2</v>
      </c>
      <c r="U1720" s="36">
        <f t="shared" si="384"/>
        <v>-1.7368565067377606E-2</v>
      </c>
      <c r="V1720" s="36">
        <f t="shared" si="385"/>
        <v>0.11082547863060399</v>
      </c>
      <c r="Y1720" s="34"/>
      <c r="Z1720" s="34"/>
    </row>
    <row r="1721" spans="1:26" x14ac:dyDescent="0.2">
      <c r="A1721" s="1">
        <v>2013.09</v>
      </c>
      <c r="B1721" s="58">
        <v>1687.17</v>
      </c>
      <c r="C1721" s="4">
        <v>34.4</v>
      </c>
      <c r="D1721" s="11">
        <v>94.37</v>
      </c>
      <c r="E1721" s="11">
        <v>234.149</v>
      </c>
      <c r="F1721" s="5">
        <f t="shared" si="369"/>
        <v>2013.7083333332037</v>
      </c>
      <c r="G1721" s="21">
        <v>2.81</v>
      </c>
      <c r="H1721" s="4">
        <f t="shared" si="365"/>
        <v>2274.7097366634075</v>
      </c>
      <c r="I1721" s="4">
        <f t="shared" si="366"/>
        <v>46.379448983339678</v>
      </c>
      <c r="J1721" s="30">
        <f t="shared" si="370"/>
        <v>1246446.6862297182</v>
      </c>
      <c r="K1721" s="4">
        <f t="shared" si="367"/>
        <v>127.23338955109784</v>
      </c>
      <c r="L1721" s="30">
        <f t="shared" si="368"/>
        <v>69718.625733920402</v>
      </c>
      <c r="M1721" s="14">
        <f t="shared" si="359"/>
        <v>23.442287167960586</v>
      </c>
      <c r="N1721" s="6"/>
      <c r="O1721" s="7">
        <f t="shared" si="360"/>
        <v>25.923107076121408</v>
      </c>
      <c r="P1721" s="7"/>
      <c r="Q1721" s="43">
        <f t="shared" si="361"/>
        <v>3.8287251690726429E-2</v>
      </c>
      <c r="R1721" s="21">
        <f t="shared" si="371"/>
        <v>1.0189187020214248</v>
      </c>
      <c r="S1721" s="21">
        <f t="shared" si="372"/>
        <v>46.215759948362788</v>
      </c>
      <c r="T1721" s="36">
        <f t="shared" si="383"/>
        <v>9.0969927078267787E-2</v>
      </c>
      <c r="U1721" s="36">
        <f t="shared" si="384"/>
        <v>-1.8451454905172304E-2</v>
      </c>
      <c r="V1721" s="36">
        <f t="shared" si="385"/>
        <v>0.10942138198344009</v>
      </c>
      <c r="Y1721" s="34"/>
      <c r="Z1721" s="34"/>
    </row>
    <row r="1722" spans="1:26" x14ac:dyDescent="0.2">
      <c r="A1722" s="1">
        <v>2013.1</v>
      </c>
      <c r="B1722" s="58">
        <v>1720.03</v>
      </c>
      <c r="C1722" s="4">
        <f>C1721*2/3+C1724/3</f>
        <v>34.596666666666664</v>
      </c>
      <c r="D1722" s="11">
        <f>D1721*2/3+D1724/3</f>
        <v>96.313333333333333</v>
      </c>
      <c r="E1722" s="11">
        <v>233.54599999999999</v>
      </c>
      <c r="F1722" s="5">
        <f t="shared" si="369"/>
        <v>2013.7916666665369</v>
      </c>
      <c r="G1722" s="21">
        <v>2.62</v>
      </c>
      <c r="H1722" s="4">
        <f t="shared" si="365"/>
        <v>2325.0004310499867</v>
      </c>
      <c r="I1722" s="4">
        <f t="shared" si="366"/>
        <v>46.765036024309282</v>
      </c>
      <c r="J1722" s="30">
        <f t="shared" si="370"/>
        <v>1276139.344869354</v>
      </c>
      <c r="K1722" s="4">
        <f t="shared" si="367"/>
        <v>130.18874177535335</v>
      </c>
      <c r="L1722" s="30">
        <f t="shared" si="368"/>
        <v>71457.610682478626</v>
      </c>
      <c r="M1722" s="14">
        <f t="shared" si="359"/>
        <v>23.83473788763142</v>
      </c>
      <c r="N1722" s="6"/>
      <c r="O1722" s="7">
        <f t="shared" si="360"/>
        <v>26.356918954589553</v>
      </c>
      <c r="P1722" s="7"/>
      <c r="Q1722" s="43">
        <f t="shared" si="361"/>
        <v>3.9331513230855583E-2</v>
      </c>
      <c r="R1722" s="21">
        <f t="shared" si="371"/>
        <v>0.99350010533486743</v>
      </c>
      <c r="S1722" s="21">
        <f t="shared" si="372"/>
        <v>47.211685603120436</v>
      </c>
      <c r="T1722" s="36">
        <f t="shared" ref="T1722:T1727" si="386">(J1842/J1722)^(1/10)-1</f>
        <v>8.5094937339579513E-2</v>
      </c>
      <c r="U1722" s="36">
        <f t="shared" si="384"/>
        <v>-2.3426729790562928E-2</v>
      </c>
      <c r="V1722" s="36">
        <f t="shared" si="385"/>
        <v>0.10852166713014244</v>
      </c>
      <c r="Y1722" s="34"/>
      <c r="Z1722" s="34"/>
    </row>
    <row r="1723" spans="1:26" x14ac:dyDescent="0.2">
      <c r="A1723" s="1">
        <v>2013.11</v>
      </c>
      <c r="B1723" s="58">
        <v>1783.54</v>
      </c>
      <c r="C1723" s="4">
        <f>C1721/3+C1724*2/3</f>
        <v>34.793333333333337</v>
      </c>
      <c r="D1723" s="11">
        <f>D1721/3+D1724*2/3</f>
        <v>98.256666666666661</v>
      </c>
      <c r="E1723" s="11">
        <v>233.06899999999999</v>
      </c>
      <c r="F1723" s="5">
        <f t="shared" si="369"/>
        <v>2013.8749999998702</v>
      </c>
      <c r="G1723" s="21">
        <v>2.72</v>
      </c>
      <c r="H1723" s="4">
        <f t="shared" si="365"/>
        <v>2415.7822750344326</v>
      </c>
      <c r="I1723" s="4">
        <f t="shared" si="366"/>
        <v>47.127128046486966</v>
      </c>
      <c r="J1723" s="30">
        <f t="shared" si="370"/>
        <v>1328122.9974973218</v>
      </c>
      <c r="K1723" s="4">
        <f t="shared" si="367"/>
        <v>133.08740691955319</v>
      </c>
      <c r="L1723" s="30">
        <f t="shared" si="368"/>
        <v>73167.374243038299</v>
      </c>
      <c r="M1723" s="14">
        <f t="shared" si="359"/>
        <v>24.642077092412045</v>
      </c>
      <c r="N1723" s="6"/>
      <c r="O1723" s="7">
        <f t="shared" si="360"/>
        <v>27.246316008132869</v>
      </c>
      <c r="P1723" s="7"/>
      <c r="Q1723" s="43">
        <f t="shared" si="361"/>
        <v>3.7024686012149415E-2</v>
      </c>
      <c r="R1723" s="21">
        <f t="shared" si="371"/>
        <v>0.98677017693488689</v>
      </c>
      <c r="S1723" s="21">
        <f t="shared" si="372"/>
        <v>47.000810211486936</v>
      </c>
      <c r="T1723" s="36">
        <f t="shared" si="386"/>
        <v>8.5864096873947693E-2</v>
      </c>
      <c r="U1723" s="36">
        <f t="shared" si="384"/>
        <v>-2.0093601815271867E-2</v>
      </c>
      <c r="V1723" s="36">
        <f t="shared" si="385"/>
        <v>0.10595769868921956</v>
      </c>
      <c r="Y1723" s="34"/>
      <c r="Z1723" s="34"/>
    </row>
    <row r="1724" spans="1:26" x14ac:dyDescent="0.2">
      <c r="A1724" s="1">
        <v>2013.12</v>
      </c>
      <c r="B1724" s="58">
        <v>1807.78</v>
      </c>
      <c r="C1724" s="4">
        <v>34.99</v>
      </c>
      <c r="D1724" s="11">
        <v>100.2</v>
      </c>
      <c r="E1724" s="11">
        <v>233.04900000000001</v>
      </c>
      <c r="F1724" s="5">
        <f t="shared" si="369"/>
        <v>2013.9583333332034</v>
      </c>
      <c r="G1724" s="21">
        <v>2.9</v>
      </c>
      <c r="H1724" s="4">
        <f t="shared" si="365"/>
        <v>2448.8251844890997</v>
      </c>
      <c r="I1724" s="4">
        <f t="shared" si="366"/>
        <v>47.397577805525891</v>
      </c>
      <c r="J1724" s="30">
        <f t="shared" si="370"/>
        <v>1348460.4534915148</v>
      </c>
      <c r="K1724" s="4">
        <f t="shared" si="367"/>
        <v>135.73127453883092</v>
      </c>
      <c r="L1724" s="30">
        <f t="shared" si="368"/>
        <v>74741.250284796683</v>
      </c>
      <c r="M1724" s="14">
        <f t="shared" si="359"/>
        <v>24.861869296461933</v>
      </c>
      <c r="N1724" s="6"/>
      <c r="O1724" s="7">
        <f t="shared" si="360"/>
        <v>27.483753598662695</v>
      </c>
      <c r="P1724" s="7"/>
      <c r="Q1724" s="43">
        <f t="shared" si="361"/>
        <v>3.4968173305041088E-2</v>
      </c>
      <c r="R1724" s="21">
        <f t="shared" si="371"/>
        <v>1.0058668846418555</v>
      </c>
      <c r="S1724" s="21">
        <f t="shared" si="372"/>
        <v>46.382978001290546</v>
      </c>
      <c r="T1724" s="36">
        <f t="shared" si="386"/>
        <v>8.9808652495178221E-2</v>
      </c>
      <c r="U1724" s="36">
        <f t="shared" si="384"/>
        <v>-1.456289910728148E-2</v>
      </c>
      <c r="V1724" s="36">
        <f t="shared" ref="V1724:V1729" si="387">T1724-U1724</f>
        <v>0.1043715516024597</v>
      </c>
      <c r="Y1724" s="34"/>
      <c r="Z1724" s="34"/>
    </row>
    <row r="1725" spans="1:26" x14ac:dyDescent="0.2">
      <c r="A1725" s="1">
        <v>2014.01</v>
      </c>
      <c r="B1725" s="58">
        <v>1822.36</v>
      </c>
      <c r="C1725" s="4">
        <f>C1724*2/3+C1727/3</f>
        <v>35.403333333333336</v>
      </c>
      <c r="D1725" s="11">
        <f>D1724*2/3+D1727/3</f>
        <v>100.41666666666666</v>
      </c>
      <c r="E1725" s="11">
        <v>233.916</v>
      </c>
      <c r="F1725" s="5">
        <f t="shared" si="369"/>
        <v>2014.0416666665367</v>
      </c>
      <c r="G1725" s="21">
        <v>2.86</v>
      </c>
      <c r="H1725" s="4">
        <f t="shared" si="365"/>
        <v>2459.425631594248</v>
      </c>
      <c r="I1725" s="4">
        <f t="shared" si="366"/>
        <v>47.779728178776445</v>
      </c>
      <c r="J1725" s="30">
        <f t="shared" si="370"/>
        <v>1356490.1704877056</v>
      </c>
      <c r="K1725" s="4">
        <f t="shared" si="367"/>
        <v>135.52060176872612</v>
      </c>
      <c r="L1725" s="30">
        <f t="shared" si="368"/>
        <v>74746.055272544269</v>
      </c>
      <c r="M1725" s="14">
        <f t="shared" si="359"/>
        <v>24.859609093632699</v>
      </c>
      <c r="N1725" s="6"/>
      <c r="O1725" s="7">
        <f t="shared" si="360"/>
        <v>27.474102609349295</v>
      </c>
      <c r="P1725" s="7"/>
      <c r="Q1725" s="43">
        <f t="shared" si="361"/>
        <v>3.5253275788467729E-2</v>
      </c>
      <c r="R1725" s="21">
        <f t="shared" si="371"/>
        <v>1.0154143860838949</v>
      </c>
      <c r="S1725" s="21">
        <f t="shared" si="372"/>
        <v>46.482176374067258</v>
      </c>
      <c r="T1725" s="36">
        <f t="shared" si="386"/>
        <v>9.1699550059708201E-2</v>
      </c>
      <c r="U1725" s="36">
        <f t="shared" si="384"/>
        <v>-1.529972843184757E-2</v>
      </c>
      <c r="V1725" s="36">
        <f t="shared" si="387"/>
        <v>0.10699927849155577</v>
      </c>
      <c r="Y1725" s="34"/>
      <c r="Z1725" s="34"/>
    </row>
    <row r="1726" spans="1:26" x14ac:dyDescent="0.2">
      <c r="A1726" s="1">
        <v>2014.02</v>
      </c>
      <c r="B1726" s="58">
        <v>1817.04</v>
      </c>
      <c r="C1726" s="4">
        <f>C1724/3+C1727*2/3</f>
        <v>35.816666666666663</v>
      </c>
      <c r="D1726" s="11">
        <f>D1724/3+D1727*2/3</f>
        <v>100.63333333333333</v>
      </c>
      <c r="E1726" s="11">
        <v>234.78100000000001</v>
      </c>
      <c r="F1726" s="5">
        <f t="shared" si="369"/>
        <v>2014.1249999998699</v>
      </c>
      <c r="G1726" s="21">
        <v>2.71</v>
      </c>
      <c r="H1726" s="4">
        <f t="shared" si="365"/>
        <v>2443.211079942585</v>
      </c>
      <c r="I1726" s="4">
        <f t="shared" si="366"/>
        <v>48.159466410541462</v>
      </c>
      <c r="J1726" s="30">
        <f t="shared" si="370"/>
        <v>1349760.5939469161</v>
      </c>
      <c r="K1726" s="4">
        <f t="shared" si="367"/>
        <v>135.31263759276379</v>
      </c>
      <c r="L1726" s="30">
        <f t="shared" si="368"/>
        <v>74753.944751275718</v>
      </c>
      <c r="M1726" s="14">
        <f t="shared" si="359"/>
        <v>24.590930877894117</v>
      </c>
      <c r="N1726" s="6"/>
      <c r="O1726" s="7">
        <f t="shared" si="360"/>
        <v>27.170675136889411</v>
      </c>
      <c r="P1726" s="7"/>
      <c r="Q1726" s="43">
        <f t="shared" si="361"/>
        <v>3.7019397023219075E-2</v>
      </c>
      <c r="R1726" s="21">
        <f t="shared" si="371"/>
        <v>1.0013900105334868</v>
      </c>
      <c r="S1726" s="21">
        <f t="shared" si="372"/>
        <v>47.024777256091646</v>
      </c>
      <c r="T1726" s="36">
        <f t="shared" si="386"/>
        <v>9.6068584008855984E-2</v>
      </c>
      <c r="U1726" s="36">
        <f t="shared" si="384"/>
        <v>-1.7913080091109368E-2</v>
      </c>
      <c r="V1726" s="36">
        <f t="shared" si="387"/>
        <v>0.11398166409996535</v>
      </c>
      <c r="Y1726" s="34"/>
      <c r="Z1726" s="34"/>
    </row>
    <row r="1727" spans="1:26" x14ac:dyDescent="0.2">
      <c r="A1727" s="1">
        <v>2014.03</v>
      </c>
      <c r="B1727" s="58">
        <v>1863.52</v>
      </c>
      <c r="C1727" s="4">
        <v>36.229999999999997</v>
      </c>
      <c r="D1727" s="11">
        <v>100.85</v>
      </c>
      <c r="E1727" s="11">
        <v>236.29300000000001</v>
      </c>
      <c r="F1727" s="5">
        <f t="shared" si="369"/>
        <v>2014.2083333332032</v>
      </c>
      <c r="G1727" s="21">
        <v>2.72</v>
      </c>
      <c r="H1727" s="4">
        <f t="shared" si="365"/>
        <v>2489.6749598168381</v>
      </c>
      <c r="I1727" s="4">
        <f t="shared" si="366"/>
        <v>48.403517962868136</v>
      </c>
      <c r="J1727" s="30">
        <f t="shared" si="370"/>
        <v>1377658.1197693574</v>
      </c>
      <c r="K1727" s="4">
        <f t="shared" si="367"/>
        <v>134.73626239456948</v>
      </c>
      <c r="L1727" s="30">
        <f t="shared" si="368"/>
        <v>74556.120341471877</v>
      </c>
      <c r="M1727" s="14">
        <f t="shared" si="359"/>
        <v>24.956039153965367</v>
      </c>
      <c r="N1727" s="6"/>
      <c r="O1727" s="7">
        <f t="shared" si="360"/>
        <v>27.56681236508285</v>
      </c>
      <c r="P1727" s="7"/>
      <c r="Q1727" s="43">
        <f t="shared" si="361"/>
        <v>3.6323988184061101E-2</v>
      </c>
      <c r="R1727" s="21">
        <f t="shared" si="371"/>
        <v>1.0031354035167042</v>
      </c>
      <c r="S1727" s="21">
        <f t="shared" si="372"/>
        <v>46.788820125589524</v>
      </c>
      <c r="T1727" s="36">
        <f t="shared" si="386"/>
        <v>9.6660150754855456E-2</v>
      </c>
      <c r="U1727" s="36">
        <f t="shared" si="384"/>
        <v>-1.7707883318866635E-2</v>
      </c>
      <c r="V1727" s="36">
        <f t="shared" si="387"/>
        <v>0.11436803407372209</v>
      </c>
      <c r="Y1727" s="34"/>
      <c r="Z1727" s="34"/>
    </row>
    <row r="1728" spans="1:26" x14ac:dyDescent="0.2">
      <c r="A1728" s="1">
        <v>2014.04</v>
      </c>
      <c r="B1728" s="58">
        <v>1864.26</v>
      </c>
      <c r="C1728" s="4">
        <f>C1727*2/3+C1730/3</f>
        <v>36.61333333333333</v>
      </c>
      <c r="D1728" s="11">
        <f>D1727*2/3+D1730/3</f>
        <v>101.60666666666667</v>
      </c>
      <c r="E1728" s="11">
        <v>237.072</v>
      </c>
      <c r="F1728" s="5">
        <f t="shared" si="369"/>
        <v>2014.2916666665365</v>
      </c>
      <c r="G1728" s="21">
        <v>2.71</v>
      </c>
      <c r="H1728" s="4">
        <f t="shared" si="365"/>
        <v>2482.4794793986644</v>
      </c>
      <c r="I1728" s="4">
        <f t="shared" si="366"/>
        <v>48.754920811680286</v>
      </c>
      <c r="J1728" s="30">
        <f t="shared" si="370"/>
        <v>1375924.7163938908</v>
      </c>
      <c r="K1728" s="4">
        <f t="shared" si="367"/>
        <v>135.30111946300426</v>
      </c>
      <c r="L1728" s="30">
        <f t="shared" si="368"/>
        <v>74991.215826688305</v>
      </c>
      <c r="M1728" s="14">
        <f t="shared" si="359"/>
        <v>24.786315396962621</v>
      </c>
      <c r="N1728" s="6"/>
      <c r="O1728" s="7">
        <f t="shared" si="360"/>
        <v>27.372610571113672</v>
      </c>
      <c r="P1728" s="7"/>
      <c r="Q1728" s="43">
        <f t="shared" si="361"/>
        <v>3.6708065945364923E-2</v>
      </c>
      <c r="R1728" s="21">
        <f t="shared" si="371"/>
        <v>1.0153830378430897</v>
      </c>
      <c r="S1728" s="21">
        <f t="shared" si="372"/>
        <v>46.781295512448587</v>
      </c>
      <c r="T1728" s="36">
        <f t="shared" ref="T1728:T1733" si="388">(J1848/J1728)^(1/10)-1</f>
        <v>9.5261374639840524E-2</v>
      </c>
      <c r="U1728" s="36">
        <f t="shared" si="384"/>
        <v>-2.0336021968586415E-2</v>
      </c>
      <c r="V1728" s="36">
        <f t="shared" si="387"/>
        <v>0.11559739660842694</v>
      </c>
      <c r="Y1728" s="34"/>
      <c r="Z1728" s="34"/>
    </row>
    <row r="1729" spans="1:26" x14ac:dyDescent="0.2">
      <c r="A1729" s="1">
        <v>2014.05</v>
      </c>
      <c r="B1729" s="58">
        <v>1889.77</v>
      </c>
      <c r="C1729" s="4">
        <f>C1727/3+C1730*2/3</f>
        <v>36.99666666666667</v>
      </c>
      <c r="D1729" s="11">
        <f>D1727/3+D1730*2/3</f>
        <v>102.36333333333334</v>
      </c>
      <c r="E1729" s="11">
        <v>237.9</v>
      </c>
      <c r="F1729" s="5">
        <f t="shared" si="369"/>
        <v>2014.3749999998697</v>
      </c>
      <c r="G1729" s="21">
        <v>2.56</v>
      </c>
      <c r="H1729" s="4">
        <f t="shared" si="365"/>
        <v>2507.690632744851</v>
      </c>
      <c r="I1729" s="4">
        <f t="shared" si="366"/>
        <v>49.09390795852601</v>
      </c>
      <c r="J1729" s="30">
        <f t="shared" si="370"/>
        <v>1392165.6465342774</v>
      </c>
      <c r="K1729" s="4">
        <f t="shared" si="367"/>
        <v>135.83429313437023</v>
      </c>
      <c r="L1729" s="30">
        <f t="shared" si="368"/>
        <v>75409.555729746877</v>
      </c>
      <c r="M1729" s="14">
        <f t="shared" ref="M1729:M1792" si="389">H1729/AVERAGE(K1609:K1728)</f>
        <v>24.943274109902564</v>
      </c>
      <c r="N1729" s="6"/>
      <c r="O1729" s="7">
        <f t="shared" ref="O1729:O1792" si="390">J1729/AVERAGE(L1609:L1728)</f>
        <v>27.538632386895756</v>
      </c>
      <c r="P1729" s="7"/>
      <c r="Q1729" s="43">
        <f t="shared" ref="Q1729:Q1792" si="391">1/M1729-(G1729/100-(((E1729/E1609)^(1/10))-1))</f>
        <v>3.7713962344599741E-2</v>
      </c>
      <c r="R1729" s="21">
        <f t="shared" si="371"/>
        <v>0.99864009586182401</v>
      </c>
      <c r="S1729" s="21">
        <f t="shared" si="372"/>
        <v>47.335609137407339</v>
      </c>
      <c r="T1729" s="36">
        <f t="shared" si="388"/>
        <v>9.651802864250314E-2</v>
      </c>
      <c r="U1729" s="36">
        <f t="shared" si="384"/>
        <v>-2.0815540757668116E-2</v>
      </c>
      <c r="V1729" s="36">
        <f t="shared" si="387"/>
        <v>0.11733356940017126</v>
      </c>
      <c r="Y1729" s="34"/>
      <c r="Z1729" s="34"/>
    </row>
    <row r="1730" spans="1:26" x14ac:dyDescent="0.2">
      <c r="A1730" s="1">
        <v>2014.06</v>
      </c>
      <c r="B1730" s="58">
        <v>1947.09</v>
      </c>
      <c r="C1730" s="4">
        <v>37.380000000000003</v>
      </c>
      <c r="D1730" s="11">
        <v>103.12</v>
      </c>
      <c r="E1730" s="11">
        <v>238.34299999999999</v>
      </c>
      <c r="F1730" s="5">
        <f t="shared" si="369"/>
        <v>2014.458333333203</v>
      </c>
      <c r="G1730" s="21">
        <v>2.6</v>
      </c>
      <c r="H1730" s="4">
        <f t="shared" si="365"/>
        <v>2578.9509027326171</v>
      </c>
      <c r="I1730" s="4">
        <f t="shared" si="366"/>
        <v>49.510389732444438</v>
      </c>
      <c r="J1730" s="30">
        <f t="shared" si="370"/>
        <v>1434016.8968893446</v>
      </c>
      <c r="K1730" s="4">
        <f t="shared" si="367"/>
        <v>136.58403930469959</v>
      </c>
      <c r="L1730" s="30">
        <f t="shared" si="368"/>
        <v>75947.091509498394</v>
      </c>
      <c r="M1730" s="14">
        <f t="shared" si="389"/>
        <v>25.55800762351128</v>
      </c>
      <c r="N1730" s="6"/>
      <c r="O1730" s="7">
        <f t="shared" si="390"/>
        <v>28.208601072722161</v>
      </c>
      <c r="P1730" s="7"/>
      <c r="Q1730" s="43">
        <f t="shared" si="391"/>
        <v>3.6215896801316892E-2</v>
      </c>
      <c r="R1730" s="21">
        <f t="shared" si="371"/>
        <v>1.0074215711496362</v>
      </c>
      <c r="S1730" s="21">
        <f t="shared" si="372"/>
        <v>47.183375811246862</v>
      </c>
      <c r="T1730" s="36">
        <f t="shared" si="388"/>
        <v>9.70597897578096E-2</v>
      </c>
      <c r="U1730" s="36">
        <f t="shared" si="384"/>
        <v>-1.8838959434372637E-2</v>
      </c>
      <c r="V1730" s="36">
        <f t="shared" ref="V1730:V1735" si="392">T1730-U1730</f>
        <v>0.11589874919218224</v>
      </c>
      <c r="Y1730" s="34"/>
      <c r="Z1730" s="34"/>
    </row>
    <row r="1731" spans="1:26" x14ac:dyDescent="0.2">
      <c r="A1731" s="1">
        <v>2014.07</v>
      </c>
      <c r="B1731" s="58">
        <v>1973.1</v>
      </c>
      <c r="C1731" s="4">
        <f>C1730*2/3+C1733/3</f>
        <v>37.75</v>
      </c>
      <c r="D1731" s="11">
        <f>D1730*2/3+D1733/3</f>
        <v>104.06666666666666</v>
      </c>
      <c r="E1731" s="11">
        <v>238.25</v>
      </c>
      <c r="F1731" s="5">
        <f t="shared" si="369"/>
        <v>2014.5416666665362</v>
      </c>
      <c r="G1731" s="21">
        <v>2.54</v>
      </c>
      <c r="H1731" s="4">
        <f t="shared" si="365"/>
        <v>2614.4216826862544</v>
      </c>
      <c r="I1731" s="4">
        <f t="shared" si="366"/>
        <v>50.019977964323203</v>
      </c>
      <c r="J1731" s="30">
        <f t="shared" si="370"/>
        <v>1456058.0902822479</v>
      </c>
      <c r="K1731" s="4">
        <f t="shared" si="367"/>
        <v>137.89171850297308</v>
      </c>
      <c r="L1731" s="30">
        <f t="shared" si="368"/>
        <v>76796.46846521004</v>
      </c>
      <c r="M1731" s="14">
        <f t="shared" si="389"/>
        <v>25.817545976158719</v>
      </c>
      <c r="N1731" s="6"/>
      <c r="O1731" s="7">
        <f t="shared" si="390"/>
        <v>28.485636237139367</v>
      </c>
      <c r="P1731" s="7"/>
      <c r="Q1731" s="43">
        <f t="shared" si="391"/>
        <v>3.6544567621686591E-2</v>
      </c>
      <c r="R1731" s="21">
        <f t="shared" si="371"/>
        <v>1.0126870256928058</v>
      </c>
      <c r="S1731" s="21">
        <f t="shared" si="372"/>
        <v>47.55210513631738</v>
      </c>
      <c r="T1731" s="36">
        <f t="shared" si="388"/>
        <v>9.7840142810726283E-2</v>
      </c>
      <c r="U1731" s="36">
        <f t="shared" si="384"/>
        <v>-1.8892036444462246E-2</v>
      </c>
      <c r="V1731" s="36">
        <f t="shared" si="392"/>
        <v>0.11673217925518853</v>
      </c>
      <c r="Y1731" s="34"/>
      <c r="Z1731" s="34"/>
    </row>
    <row r="1732" spans="1:26" x14ac:dyDescent="0.2">
      <c r="A1732" s="1">
        <v>2014.08</v>
      </c>
      <c r="B1732" s="58">
        <v>1961.53</v>
      </c>
      <c r="C1732" s="4">
        <f>C1730/3+C1733*2/3</f>
        <v>38.120000000000005</v>
      </c>
      <c r="D1732" s="11">
        <f>D1730/3+D1733*2/3</f>
        <v>105.01333333333334</v>
      </c>
      <c r="E1732" s="11">
        <v>237.852</v>
      </c>
      <c r="F1732" s="5">
        <f t="shared" si="369"/>
        <v>2014.6249999998695</v>
      </c>
      <c r="G1732" s="21">
        <v>2.42</v>
      </c>
      <c r="H1732" s="4">
        <f t="shared" si="365"/>
        <v>2603.4401399609847</v>
      </c>
      <c r="I1732" s="4">
        <f t="shared" si="366"/>
        <v>50.594759262062141</v>
      </c>
      <c r="J1732" s="30">
        <f t="shared" si="370"/>
        <v>1452290.2633545208</v>
      </c>
      <c r="K1732" s="4">
        <f t="shared" si="367"/>
        <v>139.37891708569478</v>
      </c>
      <c r="L1732" s="30">
        <f t="shared" si="368"/>
        <v>77750.45068003179</v>
      </c>
      <c r="M1732" s="14">
        <f t="shared" si="389"/>
        <v>25.617606421799373</v>
      </c>
      <c r="N1732" s="6"/>
      <c r="O1732" s="7">
        <f t="shared" si="390"/>
        <v>28.256055533515131</v>
      </c>
      <c r="P1732" s="7"/>
      <c r="Q1732" s="43">
        <f t="shared" si="391"/>
        <v>3.7821815914264735E-2</v>
      </c>
      <c r="R1732" s="21">
        <f t="shared" si="371"/>
        <v>0.99237806645546012</v>
      </c>
      <c r="S1732" s="21">
        <f t="shared" si="372"/>
        <v>48.235978801818128</v>
      </c>
      <c r="T1732" s="36">
        <f t="shared" si="388"/>
        <v>9.6965642776506433E-2</v>
      </c>
      <c r="U1732" s="36">
        <f t="shared" si="384"/>
        <v>-1.7015245552202574E-2</v>
      </c>
      <c r="V1732" s="36">
        <f t="shared" si="392"/>
        <v>0.11398088832870901</v>
      </c>
      <c r="Y1732" s="34"/>
      <c r="Z1732" s="34"/>
    </row>
    <row r="1733" spans="1:26" x14ac:dyDescent="0.2">
      <c r="A1733" s="1">
        <v>2014.09</v>
      </c>
      <c r="B1733" s="58">
        <v>1993.23</v>
      </c>
      <c r="C1733" s="4">
        <v>38.49</v>
      </c>
      <c r="D1733" s="11">
        <v>105.96</v>
      </c>
      <c r="E1733" s="11">
        <v>238.03100000000001</v>
      </c>
      <c r="F1733" s="5">
        <f t="shared" si="369"/>
        <v>2014.7083333332027</v>
      </c>
      <c r="G1733" s="21">
        <v>2.5299999999999998</v>
      </c>
      <c r="H1733" s="4">
        <f t="shared" si="365"/>
        <v>2643.5245218900063</v>
      </c>
      <c r="I1733" s="4">
        <f t="shared" si="366"/>
        <v>51.047424957253483</v>
      </c>
      <c r="J1733" s="30">
        <f t="shared" si="370"/>
        <v>1477023.7418724077</v>
      </c>
      <c r="K1733" s="4">
        <f t="shared" si="367"/>
        <v>140.52962193999943</v>
      </c>
      <c r="L1733" s="30">
        <f t="shared" si="368"/>
        <v>78518.502976977237</v>
      </c>
      <c r="M1733" s="14">
        <f t="shared" si="389"/>
        <v>25.918436892606174</v>
      </c>
      <c r="N1733" s="6"/>
      <c r="O1733" s="7">
        <f t="shared" si="390"/>
        <v>28.578155878854137</v>
      </c>
      <c r="P1733" s="7"/>
      <c r="Q1733" s="43">
        <f t="shared" si="391"/>
        <v>3.612999738374495E-2</v>
      </c>
      <c r="R1733" s="21">
        <f t="shared" si="371"/>
        <v>1.0224851615240083</v>
      </c>
      <c r="S1733" s="21">
        <f t="shared" si="372"/>
        <v>47.832330256389731</v>
      </c>
      <c r="T1733" s="36">
        <f t="shared" si="388"/>
        <v>9.7884629559264136E-2</v>
      </c>
      <c r="U1733" s="36">
        <f t="shared" si="384"/>
        <v>-1.4817972567779281E-2</v>
      </c>
      <c r="V1733" s="36">
        <f t="shared" si="392"/>
        <v>0.11270260212704342</v>
      </c>
      <c r="Y1733" s="34"/>
      <c r="Z1733" s="34"/>
    </row>
    <row r="1734" spans="1:26" x14ac:dyDescent="0.2">
      <c r="A1734" s="1">
        <v>2014.1</v>
      </c>
      <c r="B1734" s="58">
        <v>1937.27</v>
      </c>
      <c r="C1734" s="4">
        <f>C1733*2/3+C1736/3</f>
        <v>38.806666666666665</v>
      </c>
      <c r="D1734" s="11">
        <f>D1733*2/3+D1736/3</f>
        <v>104.74333333333334</v>
      </c>
      <c r="E1734" s="11">
        <v>237.43299999999999</v>
      </c>
      <c r="F1734" s="5">
        <f t="shared" si="369"/>
        <v>2014.791666666536</v>
      </c>
      <c r="G1734" s="21">
        <v>2.2999999999999998</v>
      </c>
      <c r="H1734" s="4">
        <f t="shared" si="365"/>
        <v>2575.7785523916227</v>
      </c>
      <c r="I1734" s="4">
        <f t="shared" si="366"/>
        <v>51.597030713225777</v>
      </c>
      <c r="J1734" s="30">
        <f t="shared" si="370"/>
        <v>1441574.2622194579</v>
      </c>
      <c r="K1734" s="4">
        <f t="shared" si="367"/>
        <v>139.26589040557411</v>
      </c>
      <c r="L1734" s="30">
        <f t="shared" si="368"/>
        <v>77942.307201580974</v>
      </c>
      <c r="M1734" s="14">
        <f t="shared" si="389"/>
        <v>25.162748283083232</v>
      </c>
      <c r="N1734" s="6"/>
      <c r="O1734" s="7">
        <f t="shared" si="390"/>
        <v>27.736945618288235</v>
      </c>
      <c r="P1734" s="7"/>
      <c r="Q1734" s="43">
        <f t="shared" si="391"/>
        <v>3.8794517149685966E-2</v>
      </c>
      <c r="R1734" s="21">
        <f t="shared" si="371"/>
        <v>0.99926264515940255</v>
      </c>
      <c r="S1734" s="21">
        <f t="shared" si="372"/>
        <v>49.031027490766135</v>
      </c>
      <c r="T1734" s="36">
        <f>(J1854/J1734)^(1/10)-1</f>
        <v>0.10384932199804986</v>
      </c>
      <c r="U1734" s="36">
        <f t="shared" si="384"/>
        <v>-2.0135087228841497E-2</v>
      </c>
      <c r="V1734" s="36">
        <f t="shared" si="392"/>
        <v>0.12398440922689136</v>
      </c>
      <c r="Y1734" s="34"/>
      <c r="Z1734" s="34"/>
    </row>
    <row r="1735" spans="1:26" x14ac:dyDescent="0.2">
      <c r="A1735" s="1">
        <v>2014.11</v>
      </c>
      <c r="B1735" s="58">
        <v>2044.57</v>
      </c>
      <c r="C1735" s="4">
        <f>C1733/3+C1736*2/3</f>
        <v>39.123333333333335</v>
      </c>
      <c r="D1735" s="11">
        <f>D1733/3+D1736*2/3</f>
        <v>103.52666666666667</v>
      </c>
      <c r="E1735" s="11">
        <v>236.15100000000001</v>
      </c>
      <c r="F1735" s="5">
        <f t="shared" si="369"/>
        <v>2014.8749999998693</v>
      </c>
      <c r="G1735" s="21">
        <v>2.33</v>
      </c>
      <c r="H1735" s="4">
        <f t="shared" si="365"/>
        <v>2733.2014631739867</v>
      </c>
      <c r="I1735" s="4">
        <f t="shared" si="366"/>
        <v>52.300460199900357</v>
      </c>
      <c r="J1735" s="30">
        <f t="shared" si="370"/>
        <v>1532117.6564467482</v>
      </c>
      <c r="K1735" s="4">
        <f t="shared" si="367"/>
        <v>138.39547523971248</v>
      </c>
      <c r="L1735" s="30">
        <f t="shared" si="368"/>
        <v>77578.676158349685</v>
      </c>
      <c r="M1735" s="14">
        <f t="shared" si="389"/>
        <v>26.606817147143403</v>
      </c>
      <c r="N1735" s="6"/>
      <c r="O1735" s="7">
        <f t="shared" si="390"/>
        <v>29.318654523381454</v>
      </c>
      <c r="P1735" s="7"/>
      <c r="Q1735" s="43">
        <f t="shared" si="391"/>
        <v>3.5730893913858919E-2</v>
      </c>
      <c r="R1735" s="21">
        <f t="shared" si="371"/>
        <v>1.0126191447923387</v>
      </c>
      <c r="S1735" s="21">
        <f t="shared" si="372"/>
        <v>49.260854165077269</v>
      </c>
      <c r="T1735" s="36">
        <f>(J1855/J1735)^(1/10)-1</f>
        <v>9.9898924015714874E-2</v>
      </c>
      <c r="U1735" s="36">
        <f t="shared" si="384"/>
        <v>-2.2266435389391215E-2</v>
      </c>
      <c r="V1735" s="36">
        <f t="shared" si="392"/>
        <v>0.12216535940510609</v>
      </c>
      <c r="Y1735" s="34"/>
      <c r="Z1735" s="34"/>
    </row>
    <row r="1736" spans="1:26" x14ac:dyDescent="0.2">
      <c r="A1736" s="1">
        <v>2014.12</v>
      </c>
      <c r="B1736" s="58">
        <v>2054.27</v>
      </c>
      <c r="C1736" s="4">
        <v>39.44</v>
      </c>
      <c r="D1736" s="11">
        <v>102.31</v>
      </c>
      <c r="E1736" s="11">
        <v>234.81200000000001</v>
      </c>
      <c r="F1736" s="5">
        <f t="shared" si="369"/>
        <v>2014.9583333332025</v>
      </c>
      <c r="G1736" s="21">
        <v>2.21</v>
      </c>
      <c r="H1736" s="4">
        <f t="shared" si="365"/>
        <v>2761.8283649472774</v>
      </c>
      <c r="I1736" s="4">
        <f t="shared" si="366"/>
        <v>53.024437251929214</v>
      </c>
      <c r="J1736" s="30">
        <f t="shared" si="370"/>
        <v>1550641.6311274022</v>
      </c>
      <c r="K1736" s="4">
        <f t="shared" si="367"/>
        <v>137.54893953460643</v>
      </c>
      <c r="L1736" s="30">
        <f t="shared" si="368"/>
        <v>77227.50431084742</v>
      </c>
      <c r="M1736" s="14">
        <f t="shared" si="389"/>
        <v>26.794085482572534</v>
      </c>
      <c r="N1736" s="6"/>
      <c r="O1736" s="7">
        <f t="shared" si="390"/>
        <v>29.515332882231377</v>
      </c>
      <c r="P1736" s="7"/>
      <c r="Q1736" s="43">
        <f t="shared" si="391"/>
        <v>3.6462452421064565E-2</v>
      </c>
      <c r="R1736" s="21">
        <f t="shared" si="371"/>
        <v>1.0316759538025049</v>
      </c>
      <c r="S1736" s="21">
        <f t="shared" si="372"/>
        <v>50.166935603599093</v>
      </c>
      <c r="T1736" s="36">
        <f>(J1856/J1736)^(1/10)-1</f>
        <v>0.1001442187939432</v>
      </c>
      <c r="U1736" s="36">
        <f t="shared" si="384"/>
        <v>-2.3962041581859439E-2</v>
      </c>
      <c r="V1736" s="36">
        <f>T1736-U1736</f>
        <v>0.12410626037580264</v>
      </c>
      <c r="Y1736" s="34"/>
      <c r="Z1736" s="34"/>
    </row>
    <row r="1737" spans="1:26" x14ac:dyDescent="0.2">
      <c r="A1737" s="1">
        <v>2015.01</v>
      </c>
      <c r="B1737" s="58">
        <v>2028.18</v>
      </c>
      <c r="C1737" s="4">
        <f>C1736*2/3+C1739/3</f>
        <v>39.896666666666668</v>
      </c>
      <c r="D1737" s="11">
        <f>D1736*2/3+D1739/3</f>
        <v>101.28999999999999</v>
      </c>
      <c r="E1737" s="11">
        <v>233.70699999999999</v>
      </c>
      <c r="F1737" s="5">
        <f t="shared" si="369"/>
        <v>2015.0416666665358</v>
      </c>
      <c r="G1737" s="21">
        <v>1.88</v>
      </c>
      <c r="H1737" s="4">
        <f t="shared" si="365"/>
        <v>2739.6445806929196</v>
      </c>
      <c r="I1737" s="4">
        <f t="shared" si="366"/>
        <v>53.892004960627354</v>
      </c>
      <c r="J1737" s="30">
        <f t="shared" si="370"/>
        <v>1540707.9337468725</v>
      </c>
      <c r="K1737" s="4">
        <f t="shared" si="367"/>
        <v>136.82148506463224</v>
      </c>
      <c r="L1737" s="30">
        <f t="shared" si="368"/>
        <v>76944.998278861211</v>
      </c>
      <c r="M1737" s="14">
        <f t="shared" si="389"/>
        <v>26.492295420383105</v>
      </c>
      <c r="N1737" s="6"/>
      <c r="O1737" s="7">
        <f t="shared" si="390"/>
        <v>29.174671165351533</v>
      </c>
      <c r="P1737" s="7"/>
      <c r="Q1737" s="43">
        <f t="shared" si="391"/>
        <v>3.9491690665337358E-2</v>
      </c>
      <c r="R1737" s="21">
        <f t="shared" si="371"/>
        <v>0.99256957350474684</v>
      </c>
      <c r="S1737" s="21">
        <f t="shared" si="372"/>
        <v>52.000730981532968</v>
      </c>
      <c r="T1737" s="36">
        <f>(J1857/J1737)^(1/10)-1</f>
        <v>0.1002556693168184</v>
      </c>
      <c r="U1737" s="36">
        <f t="shared" si="384"/>
        <v>-2.8985052785831189E-2</v>
      </c>
      <c r="V1737" s="36">
        <f>T1737-U1737</f>
        <v>0.12924072210264959</v>
      </c>
      <c r="Y1737" s="34"/>
      <c r="Z1737" s="34"/>
    </row>
    <row r="1738" spans="1:26" x14ac:dyDescent="0.2">
      <c r="A1738" s="1">
        <v>2015.02</v>
      </c>
      <c r="B1738" s="58">
        <v>2082.1999999999998</v>
      </c>
      <c r="C1738" s="4">
        <f>C1736/3+C1739*2/3</f>
        <v>40.353333333333332</v>
      </c>
      <c r="D1738" s="11">
        <f>D1736/3+D1739*2/3</f>
        <v>100.27000000000001</v>
      </c>
      <c r="E1738" s="11">
        <v>234.72200000000001</v>
      </c>
      <c r="F1738" s="5">
        <f t="shared" si="369"/>
        <v>2015.124999999869</v>
      </c>
      <c r="G1738" s="21">
        <v>1.98</v>
      </c>
      <c r="H1738" s="4">
        <f t="shared" ref="H1738:H1801" si="393">B1738*$E$1858/E1738</f>
        <v>2800.4517505815393</v>
      </c>
      <c r="I1738" s="4">
        <f t="shared" ref="I1738:I1801" si="394">C1738*$E$1858/E1738</f>
        <v>54.273154824288603</v>
      </c>
      <c r="J1738" s="30">
        <f t="shared" si="370"/>
        <v>1577447.8621562126</v>
      </c>
      <c r="K1738" s="4">
        <f t="shared" ref="K1738:K1801" si="395">D1738*$E$1858/E1738</f>
        <v>134.85798531880272</v>
      </c>
      <c r="L1738" s="30">
        <f t="shared" ref="L1738:L1796" si="396">K1738*(J1738/H1738)</f>
        <v>75963.258639133361</v>
      </c>
      <c r="M1738" s="14">
        <f t="shared" si="389"/>
        <v>26.995513699383228</v>
      </c>
      <c r="N1738" s="6"/>
      <c r="O1738" s="7">
        <f t="shared" si="390"/>
        <v>29.719916695619272</v>
      </c>
      <c r="P1738" s="7"/>
      <c r="Q1738" s="43">
        <f t="shared" si="391"/>
        <v>3.7643355355397118E-2</v>
      </c>
      <c r="R1738" s="21">
        <f t="shared" si="371"/>
        <v>0.99626735737370631</v>
      </c>
      <c r="S1738" s="21">
        <f t="shared" si="372"/>
        <v>51.391149302171641</v>
      </c>
      <c r="T1738" s="36">
        <f>(J1858/J1738)^(1/10)-1</f>
        <v>9.8722811978708025E-2</v>
      </c>
      <c r="U1738" s="36">
        <f t="shared" si="384"/>
        <v>-2.6703549532982596E-2</v>
      </c>
      <c r="V1738" s="36">
        <f>T1738-U1738</f>
        <v>0.12542636151169062</v>
      </c>
      <c r="Y1738" s="34"/>
      <c r="Z1738" s="34"/>
    </row>
    <row r="1739" spans="1:26" x14ac:dyDescent="0.2">
      <c r="A1739" s="1">
        <v>2015.03</v>
      </c>
      <c r="B1739" s="58">
        <v>2079.9899999999998</v>
      </c>
      <c r="C1739" s="4">
        <v>40.81</v>
      </c>
      <c r="D1739" s="11">
        <v>99.25</v>
      </c>
      <c r="E1739" s="11">
        <v>236.119</v>
      </c>
      <c r="F1739" s="5">
        <f t="shared" ref="F1739:F1797" si="397">F1738+1/12</f>
        <v>2015.2083333332023</v>
      </c>
      <c r="G1739" s="21">
        <v>2.04</v>
      </c>
      <c r="H1739" s="4">
        <f t="shared" si="393"/>
        <v>2780.9281045150969</v>
      </c>
      <c r="I1739" s="4">
        <f t="shared" si="394"/>
        <v>54.562606524676127</v>
      </c>
      <c r="J1739" s="30">
        <f t="shared" ref="J1739:J1799" si="398">J1738*((H1739+(I1739/12))/H1738)</f>
        <v>1569011.7012786816</v>
      </c>
      <c r="K1739" s="4">
        <f t="shared" si="395"/>
        <v>132.69636602729983</v>
      </c>
      <c r="L1739" s="30">
        <f t="shared" si="396"/>
        <v>74867.865399309201</v>
      </c>
      <c r="M1739" s="14">
        <f t="shared" si="389"/>
        <v>26.728605452928463</v>
      </c>
      <c r="N1739" s="6"/>
      <c r="O1739" s="7">
        <f t="shared" si="390"/>
        <v>29.418369171807672</v>
      </c>
      <c r="P1739" s="7"/>
      <c r="Q1739" s="43">
        <f t="shared" si="391"/>
        <v>3.7223880316747802E-2</v>
      </c>
      <c r="R1739" s="21">
        <f t="shared" ref="R1739:R1802" si="399">((G1739/G1740+G1739/1200+((1+G1740/1200)^(-119))*(1-G1739/G1740)))</f>
        <v>1.0107144985822074</v>
      </c>
      <c r="S1739" s="21">
        <f t="shared" ref="S1739:S1802" si="400">S1738*R1738*E1738/E1739</f>
        <v>50.896403284317735</v>
      </c>
      <c r="T1739" s="36"/>
      <c r="U1739" s="36"/>
      <c r="Y1739" s="34"/>
      <c r="Z1739" s="34"/>
    </row>
    <row r="1740" spans="1:26" x14ac:dyDescent="0.2">
      <c r="A1740" s="1">
        <v>2015.04</v>
      </c>
      <c r="B1740" s="58">
        <v>2094.86</v>
      </c>
      <c r="C1740" s="4">
        <f>C1739*2/3+C1742/3</f>
        <v>41.120000000000005</v>
      </c>
      <c r="D1740" s="11">
        <f>D1739*2/3+D1742/3</f>
        <v>97.803333333333342</v>
      </c>
      <c r="E1740" s="11">
        <v>236.59899999999999</v>
      </c>
      <c r="F1740" s="5">
        <f t="shared" si="397"/>
        <v>2015.2916666665355</v>
      </c>
      <c r="G1740" s="21">
        <v>1.94</v>
      </c>
      <c r="H1740" s="4">
        <f t="shared" si="393"/>
        <v>2795.1270231066073</v>
      </c>
      <c r="I1740" s="4">
        <f t="shared" si="394"/>
        <v>54.865539076665598</v>
      </c>
      <c r="J1740" s="30">
        <f t="shared" si="398"/>
        <v>1579602.4073461222</v>
      </c>
      <c r="K1740" s="4">
        <f t="shared" si="395"/>
        <v>130.49690191702703</v>
      </c>
      <c r="L1740" s="30">
        <f t="shared" si="396"/>
        <v>73747.353417320774</v>
      </c>
      <c r="M1740" s="14">
        <f t="shared" si="389"/>
        <v>26.791371680192306</v>
      </c>
      <c r="N1740" s="6"/>
      <c r="O1740" s="7">
        <f t="shared" si="390"/>
        <v>29.480373846198763</v>
      </c>
      <c r="P1740" s="7"/>
      <c r="Q1740" s="43">
        <f t="shared" si="391"/>
        <v>3.7659701264943571E-2</v>
      </c>
      <c r="R1740" s="21">
        <f t="shared" si="399"/>
        <v>0.97847099852944608</v>
      </c>
      <c r="S1740" s="21">
        <f t="shared" si="400"/>
        <v>51.337370357985399</v>
      </c>
      <c r="T1740" s="36"/>
      <c r="U1740" s="36"/>
      <c r="Y1740" s="34"/>
      <c r="Z1740" s="34"/>
    </row>
    <row r="1741" spans="1:26" x14ac:dyDescent="0.2">
      <c r="A1741" s="1">
        <v>2015.05</v>
      </c>
      <c r="B1741" s="58">
        <v>2111.94</v>
      </c>
      <c r="C1741" s="4">
        <f>C1739/3+C1742*2/3</f>
        <v>41.43</v>
      </c>
      <c r="D1741" s="11">
        <f>D1739/3+D1742*2/3</f>
        <v>96.356666666666669</v>
      </c>
      <c r="E1741" s="11">
        <v>237.80500000000001</v>
      </c>
      <c r="F1741" s="5">
        <f t="shared" si="397"/>
        <v>2015.3749999998688</v>
      </c>
      <c r="G1741" s="21">
        <v>2.2000000000000002</v>
      </c>
      <c r="H1741" s="4">
        <f t="shared" si="393"/>
        <v>2803.6257717878098</v>
      </c>
      <c r="I1741" s="4">
        <f t="shared" si="394"/>
        <v>54.998823700090419</v>
      </c>
      <c r="J1741" s="30">
        <f t="shared" si="398"/>
        <v>1586995.3927925508</v>
      </c>
      <c r="K1741" s="4">
        <f t="shared" si="395"/>
        <v>127.91463486189669</v>
      </c>
      <c r="L1741" s="30">
        <f t="shared" si="396"/>
        <v>72406.217063386081</v>
      </c>
      <c r="M1741" s="14">
        <f t="shared" si="389"/>
        <v>26.806111379650808</v>
      </c>
      <c r="N1741" s="6"/>
      <c r="O1741" s="7">
        <f t="shared" si="390"/>
        <v>29.48989618635326</v>
      </c>
      <c r="P1741" s="7"/>
      <c r="Q1741" s="43">
        <f t="shared" si="391"/>
        <v>3.5662686878219968E-2</v>
      </c>
      <c r="R1741" s="21">
        <f t="shared" si="399"/>
        <v>0.98769891518516217</v>
      </c>
      <c r="S1741" s="21">
        <f t="shared" si="400"/>
        <v>49.977381725373014</v>
      </c>
      <c r="T1741" s="36"/>
      <c r="U1741" s="36"/>
      <c r="Y1741" s="34"/>
      <c r="Z1741" s="34"/>
    </row>
    <row r="1742" spans="1:26" x14ac:dyDescent="0.2">
      <c r="A1742" s="1">
        <v>2015.06</v>
      </c>
      <c r="B1742" s="58">
        <v>2099.29</v>
      </c>
      <c r="C1742" s="4">
        <v>41.74</v>
      </c>
      <c r="D1742" s="11">
        <v>94.91</v>
      </c>
      <c r="E1742" s="11">
        <v>238.63800000000001</v>
      </c>
      <c r="F1742" s="5">
        <f t="shared" si="397"/>
        <v>2015.4583333332021</v>
      </c>
      <c r="G1742" s="21">
        <v>2.36</v>
      </c>
      <c r="H1742" s="4">
        <f t="shared" si="393"/>
        <v>2777.1049070558761</v>
      </c>
      <c r="I1742" s="4">
        <f t="shared" si="394"/>
        <v>55.216934687685963</v>
      </c>
      <c r="J1742" s="30">
        <f t="shared" si="398"/>
        <v>1574587.862486721</v>
      </c>
      <c r="K1742" s="4">
        <f t="shared" si="395"/>
        <v>125.55436682338942</v>
      </c>
      <c r="L1742" s="30">
        <f t="shared" si="396"/>
        <v>71187.941651041387</v>
      </c>
      <c r="M1742" s="14">
        <f t="shared" si="389"/>
        <v>26.495895292784834</v>
      </c>
      <c r="N1742" s="6"/>
      <c r="O1742" s="7">
        <f t="shared" si="390"/>
        <v>29.142936079173253</v>
      </c>
      <c r="P1742" s="7"/>
      <c r="Q1742" s="43">
        <f t="shared" si="391"/>
        <v>3.4803820835284618E-2</v>
      </c>
      <c r="R1742" s="21">
        <f t="shared" si="399"/>
        <v>1.0055070611790184</v>
      </c>
      <c r="S1742" s="21">
        <f t="shared" si="400"/>
        <v>49.19029849313543</v>
      </c>
      <c r="T1742" s="36"/>
      <c r="U1742" s="36"/>
      <c r="Y1742" s="34"/>
      <c r="Z1742" s="34"/>
    </row>
    <row r="1743" spans="1:26" x14ac:dyDescent="0.2">
      <c r="A1743" s="1">
        <v>2015.07</v>
      </c>
      <c r="B1743" s="58">
        <v>2094.14</v>
      </c>
      <c r="C1743" s="4">
        <f>C1742*2/3+C1745/3</f>
        <v>41.99666666666667</v>
      </c>
      <c r="D1743" s="11">
        <f>D1742*2/3+D1745/3</f>
        <v>93.493333333333339</v>
      </c>
      <c r="E1743" s="11">
        <v>238.654</v>
      </c>
      <c r="F1743" s="5">
        <f t="shared" si="397"/>
        <v>2015.5416666665353</v>
      </c>
      <c r="G1743" s="21">
        <v>2.3199999999999998</v>
      </c>
      <c r="H1743" s="4">
        <f t="shared" si="393"/>
        <v>2770.106356734017</v>
      </c>
      <c r="I1743" s="4">
        <f t="shared" si="394"/>
        <v>55.55274876320253</v>
      </c>
      <c r="J1743" s="30">
        <f t="shared" si="398"/>
        <v>1573244.5779551219</v>
      </c>
      <c r="K1743" s="4">
        <f t="shared" si="395"/>
        <v>123.67199756411657</v>
      </c>
      <c r="L1743" s="30">
        <f t="shared" si="396"/>
        <v>70237.844528836446</v>
      </c>
      <c r="M1743" s="14">
        <f t="shared" si="389"/>
        <v>26.381136336399685</v>
      </c>
      <c r="N1743" s="6"/>
      <c r="O1743" s="7">
        <f t="shared" si="390"/>
        <v>29.011703864238914</v>
      </c>
      <c r="P1743" s="7"/>
      <c r="Q1743" s="43">
        <f t="shared" si="391"/>
        <v>3.4903750808582525E-2</v>
      </c>
      <c r="R1743" s="21">
        <f t="shared" si="399"/>
        <v>1.0153058960838337</v>
      </c>
      <c r="S1743" s="21">
        <f t="shared" si="400"/>
        <v>49.45787646622945</v>
      </c>
      <c r="T1743" s="36"/>
      <c r="U1743" s="36"/>
      <c r="Y1743" s="34"/>
      <c r="Z1743" s="34"/>
    </row>
    <row r="1744" spans="1:26" x14ac:dyDescent="0.2">
      <c r="A1744" s="1">
        <v>2015.08</v>
      </c>
      <c r="B1744" s="58">
        <v>2039.87</v>
      </c>
      <c r="C1744" s="4">
        <f>C1742/3+C1745*2/3</f>
        <v>42.25333333333333</v>
      </c>
      <c r="D1744" s="11">
        <f>D1742/3+D1745*2/3</f>
        <v>92.076666666666668</v>
      </c>
      <c r="E1744" s="11">
        <v>238.316</v>
      </c>
      <c r="F1744" s="5">
        <f t="shared" si="397"/>
        <v>2015.6249999998686</v>
      </c>
      <c r="G1744" s="21">
        <v>2.17</v>
      </c>
      <c r="H1744" s="4">
        <f t="shared" si="393"/>
        <v>2702.1455564460639</v>
      </c>
      <c r="I1744" s="4">
        <f t="shared" si="394"/>
        <v>55.971535887924723</v>
      </c>
      <c r="J1744" s="30">
        <f t="shared" si="398"/>
        <v>1537296.1805064783</v>
      </c>
      <c r="K1744" s="4">
        <f t="shared" si="395"/>
        <v>121.97079014138093</v>
      </c>
      <c r="L1744" s="30">
        <f t="shared" si="396"/>
        <v>69391.239628228665</v>
      </c>
      <c r="M1744" s="14">
        <f t="shared" si="389"/>
        <v>25.693658417057691</v>
      </c>
      <c r="N1744" s="6"/>
      <c r="O1744" s="7">
        <f t="shared" si="390"/>
        <v>28.252525181771919</v>
      </c>
      <c r="P1744" s="7"/>
      <c r="Q1744" s="43">
        <f t="shared" si="391"/>
        <v>3.6752837833655252E-2</v>
      </c>
      <c r="R1744" s="21">
        <f t="shared" si="399"/>
        <v>1.0018083333333334</v>
      </c>
      <c r="S1744" s="21">
        <f t="shared" si="400"/>
        <v>50.286092584231355</v>
      </c>
      <c r="T1744" s="36"/>
      <c r="U1744" s="36"/>
      <c r="Y1744" s="34"/>
      <c r="Z1744" s="34"/>
    </row>
    <row r="1745" spans="1:26" x14ac:dyDescent="0.2">
      <c r="A1745" s="1">
        <v>2015.09</v>
      </c>
      <c r="B1745" s="58">
        <v>1944.41</v>
      </c>
      <c r="C1745" s="4">
        <v>42.51</v>
      </c>
      <c r="D1745" s="11">
        <v>90.66</v>
      </c>
      <c r="E1745" s="11">
        <v>237.94499999999999</v>
      </c>
      <c r="F1745" s="5">
        <f t="shared" si="397"/>
        <v>2015.7083333332018</v>
      </c>
      <c r="G1745" s="21">
        <v>2.17</v>
      </c>
      <c r="H1745" s="4">
        <f t="shared" si="393"/>
        <v>2579.7089600117679</v>
      </c>
      <c r="I1745" s="4">
        <f t="shared" si="394"/>
        <v>56.399333417386387</v>
      </c>
      <c r="J1745" s="30">
        <f t="shared" si="398"/>
        <v>1470313.8134881367</v>
      </c>
      <c r="K1745" s="4">
        <f t="shared" si="395"/>
        <v>120.28142949000822</v>
      </c>
      <c r="L1745" s="30">
        <f t="shared" si="396"/>
        <v>68554.805998135416</v>
      </c>
      <c r="M1745" s="14">
        <f t="shared" si="389"/>
        <v>24.496752170486428</v>
      </c>
      <c r="N1745" s="6"/>
      <c r="O1745" s="7">
        <f t="shared" si="390"/>
        <v>26.93610526853826</v>
      </c>
      <c r="P1745" s="7"/>
      <c r="Q1745" s="43">
        <f t="shared" si="391"/>
        <v>3.7258269041931802E-2</v>
      </c>
      <c r="R1745" s="21">
        <f t="shared" si="399"/>
        <v>1.0107664318974605</v>
      </c>
      <c r="S1745" s="21">
        <f t="shared" si="400"/>
        <v>50.45557364769126</v>
      </c>
      <c r="T1745" s="36"/>
      <c r="U1745" s="36"/>
      <c r="Y1745" s="34"/>
      <c r="Z1745" s="34"/>
    </row>
    <row r="1746" spans="1:26" x14ac:dyDescent="0.2">
      <c r="A1746" s="1">
        <v>2015.1</v>
      </c>
      <c r="B1746" s="58">
        <v>2024.81</v>
      </c>
      <c r="C1746" s="4">
        <f>C1745*2/3+C1748/3</f>
        <v>42.803333333333335</v>
      </c>
      <c r="D1746" s="11">
        <f>D1745*2/3+D1748/3</f>
        <v>89.283333333333331</v>
      </c>
      <c r="E1746" s="11">
        <v>237.83799999999999</v>
      </c>
      <c r="F1746" s="5">
        <f t="shared" si="397"/>
        <v>2015.7916666665351</v>
      </c>
      <c r="G1746" s="21">
        <v>2.0699999999999998</v>
      </c>
      <c r="H1746" s="4">
        <f t="shared" si="393"/>
        <v>2687.5866938420277</v>
      </c>
      <c r="I1746" s="4">
        <f t="shared" si="394"/>
        <v>56.81405619231019</v>
      </c>
      <c r="J1746" s="30">
        <f t="shared" si="398"/>
        <v>1534497.5382493436</v>
      </c>
      <c r="K1746" s="4">
        <f t="shared" si="395"/>
        <v>118.50825442808414</v>
      </c>
      <c r="L1746" s="30">
        <f t="shared" si="396"/>
        <v>67663.166028760999</v>
      </c>
      <c r="M1746" s="14">
        <f t="shared" si="389"/>
        <v>25.491441046066747</v>
      </c>
      <c r="N1746" s="6"/>
      <c r="O1746" s="7">
        <f t="shared" si="390"/>
        <v>28.028090261451556</v>
      </c>
      <c r="P1746" s="7"/>
      <c r="Q1746" s="43">
        <f t="shared" si="391"/>
        <v>3.6414970181741113E-2</v>
      </c>
      <c r="R1746" s="21">
        <f t="shared" si="399"/>
        <v>0.98485958803942653</v>
      </c>
      <c r="S1746" s="21">
        <f t="shared" si="400"/>
        <v>51.02174379432018</v>
      </c>
      <c r="T1746" s="36"/>
      <c r="U1746" s="36"/>
      <c r="Y1746" s="34"/>
      <c r="Z1746" s="34"/>
    </row>
    <row r="1747" spans="1:26" x14ac:dyDescent="0.2">
      <c r="A1747" s="1">
        <v>2015.11</v>
      </c>
      <c r="B1747" s="58">
        <v>2080.62</v>
      </c>
      <c r="C1747" s="4">
        <f>C1745/3+C1748*2/3</f>
        <v>43.096666666666664</v>
      </c>
      <c r="D1747" s="11">
        <f>D1745/3+D1748*2/3</f>
        <v>87.906666666666666</v>
      </c>
      <c r="E1747" s="11">
        <v>237.33600000000001</v>
      </c>
      <c r="F1747" s="5">
        <f t="shared" si="397"/>
        <v>2015.8749999998684</v>
      </c>
      <c r="G1747" s="21">
        <v>2.2599999999999998</v>
      </c>
      <c r="H1747" s="4">
        <f t="shared" si="393"/>
        <v>2767.5061818687436</v>
      </c>
      <c r="I1747" s="4">
        <f t="shared" si="394"/>
        <v>57.324399178099128</v>
      </c>
      <c r="J1747" s="30">
        <f t="shared" si="398"/>
        <v>1582855.6446940459</v>
      </c>
      <c r="K1747" s="4">
        <f t="shared" si="395"/>
        <v>116.92776356445435</v>
      </c>
      <c r="L1747" s="30">
        <f t="shared" si="396"/>
        <v>66876.009814176185</v>
      </c>
      <c r="M1747" s="14">
        <f t="shared" si="389"/>
        <v>26.225851890971928</v>
      </c>
      <c r="N1747" s="6"/>
      <c r="O1747" s="7">
        <f t="shared" si="390"/>
        <v>28.832783137035243</v>
      </c>
      <c r="P1747" s="7"/>
      <c r="Q1747" s="43">
        <f t="shared" si="391"/>
        <v>3.4022422553502671E-2</v>
      </c>
      <c r="R1747" s="21">
        <f t="shared" si="399"/>
        <v>1.0036603474335184</v>
      </c>
      <c r="S1747" s="21">
        <f t="shared" si="400"/>
        <v>50.355538020405099</v>
      </c>
      <c r="T1747" s="36"/>
      <c r="U1747" s="36"/>
      <c r="Y1747" s="34"/>
      <c r="Z1747" s="34"/>
    </row>
    <row r="1748" spans="1:26" x14ac:dyDescent="0.2">
      <c r="A1748" s="1">
        <v>2015.12</v>
      </c>
      <c r="B1748" s="58">
        <v>2054.08</v>
      </c>
      <c r="C1748" s="4">
        <v>43.39</v>
      </c>
      <c r="D1748" s="11">
        <v>86.53</v>
      </c>
      <c r="E1748" s="11">
        <v>236.52500000000001</v>
      </c>
      <c r="F1748" s="5">
        <f t="shared" si="397"/>
        <v>2015.9583333332016</v>
      </c>
      <c r="G1748" s="21">
        <v>2.2400000000000002</v>
      </c>
      <c r="H1748" s="4">
        <f t="shared" si="393"/>
        <v>2741.5726080541172</v>
      </c>
      <c r="I1748" s="4">
        <f t="shared" si="394"/>
        <v>57.912464686608189</v>
      </c>
      <c r="J1748" s="30">
        <f t="shared" si="398"/>
        <v>1570783.3388459701</v>
      </c>
      <c r="K1748" s="4">
        <f t="shared" si="395"/>
        <v>115.49125534298702</v>
      </c>
      <c r="L1748" s="30">
        <f t="shared" si="396"/>
        <v>66170.685810845622</v>
      </c>
      <c r="M1748" s="14">
        <f t="shared" si="389"/>
        <v>25.965424037124166</v>
      </c>
      <c r="N1748" s="6"/>
      <c r="O1748" s="7">
        <f t="shared" si="390"/>
        <v>28.54437678360917</v>
      </c>
      <c r="P1748" s="7"/>
      <c r="Q1748" s="43">
        <f t="shared" si="391"/>
        <v>3.4669421198152722E-2</v>
      </c>
      <c r="R1748" s="21">
        <f t="shared" si="399"/>
        <v>1.0152908634069941</v>
      </c>
      <c r="S1748" s="21">
        <f t="shared" si="400"/>
        <v>50.713148503829032</v>
      </c>
      <c r="T1748" s="36"/>
      <c r="U1748" s="36"/>
      <c r="Y1748" s="34"/>
      <c r="Z1748" s="34"/>
    </row>
    <row r="1749" spans="1:26" x14ac:dyDescent="0.2">
      <c r="A1749" s="1">
        <v>2016.01</v>
      </c>
      <c r="B1749" s="58">
        <v>1918.6</v>
      </c>
      <c r="C1749" s="4">
        <f>C1748*2/3+C1751/3</f>
        <v>43.553333333333335</v>
      </c>
      <c r="D1749" s="11">
        <f>D1748*2/3+D1751/3</f>
        <v>86.5</v>
      </c>
      <c r="E1749" s="11">
        <v>236.916</v>
      </c>
      <c r="F1749" s="5">
        <f t="shared" si="397"/>
        <v>2016.0416666665349</v>
      </c>
      <c r="G1749" s="21">
        <v>2.09</v>
      </c>
      <c r="H1749" s="4">
        <f t="shared" si="393"/>
        <v>2556.5217857806151</v>
      </c>
      <c r="I1749" s="4">
        <f t="shared" si="394"/>
        <v>58.034528046508768</v>
      </c>
      <c r="J1749" s="30">
        <f t="shared" si="398"/>
        <v>1467529.4222832981</v>
      </c>
      <c r="K1749" s="4">
        <f t="shared" si="395"/>
        <v>115.2606767799558</v>
      </c>
      <c r="L1749" s="30">
        <f t="shared" si="396"/>
        <v>66163.502047068323</v>
      </c>
      <c r="M1749" s="14">
        <f t="shared" si="389"/>
        <v>24.206167203878465</v>
      </c>
      <c r="N1749" s="6"/>
      <c r="O1749" s="7">
        <f t="shared" si="390"/>
        <v>26.611684960823297</v>
      </c>
      <c r="P1749" s="7"/>
      <c r="Q1749" s="43">
        <f t="shared" si="391"/>
        <v>3.8363476058954793E-2</v>
      </c>
      <c r="R1749" s="21">
        <f t="shared" si="399"/>
        <v>1.0299038708817461</v>
      </c>
      <c r="S1749" s="21">
        <f t="shared" si="400"/>
        <v>51.403620891290167</v>
      </c>
      <c r="T1749" s="36"/>
      <c r="U1749" s="36"/>
      <c r="Y1749" s="34"/>
      <c r="Z1749" s="34"/>
    </row>
    <row r="1750" spans="1:26" x14ac:dyDescent="0.2">
      <c r="A1750" s="1">
        <v>2016.02</v>
      </c>
      <c r="B1750" s="58">
        <v>1904.42</v>
      </c>
      <c r="C1750" s="4">
        <f>C1748/3+C1751*2/3</f>
        <v>43.716666666666669</v>
      </c>
      <c r="D1750" s="11">
        <f>D1748/3+D1751*2/3</f>
        <v>86.47</v>
      </c>
      <c r="E1750" s="11">
        <v>237.11099999999999</v>
      </c>
      <c r="F1750" s="5">
        <f t="shared" si="397"/>
        <v>2016.1249999998681</v>
      </c>
      <c r="G1750" s="21">
        <v>1.78</v>
      </c>
      <c r="H1750" s="4">
        <f t="shared" si="393"/>
        <v>2535.5400862043525</v>
      </c>
      <c r="I1750" s="4">
        <f t="shared" si="394"/>
        <v>58.204262068538945</v>
      </c>
      <c r="J1750" s="30">
        <f t="shared" si="398"/>
        <v>1458269.4884680044</v>
      </c>
      <c r="K1750" s="4">
        <f t="shared" si="395"/>
        <v>115.12594451543794</v>
      </c>
      <c r="L1750" s="30">
        <f t="shared" si="396"/>
        <v>66212.580558820162</v>
      </c>
      <c r="M1750" s="14">
        <f t="shared" si="389"/>
        <v>24.002606777289753</v>
      </c>
      <c r="N1750" s="6"/>
      <c r="O1750" s="7">
        <f t="shared" si="390"/>
        <v>26.38956204045429</v>
      </c>
      <c r="P1750" s="7"/>
      <c r="Q1750" s="43">
        <f t="shared" si="391"/>
        <v>4.169246065319604E-2</v>
      </c>
      <c r="R1750" s="21">
        <f t="shared" si="399"/>
        <v>0.99154338121189667</v>
      </c>
      <c r="S1750" s="21">
        <f t="shared" si="400"/>
        <v>52.89724964840763</v>
      </c>
      <c r="T1750" s="36"/>
      <c r="U1750" s="36"/>
      <c r="Y1750" s="34"/>
      <c r="Z1750" s="34"/>
    </row>
    <row r="1751" spans="1:26" x14ac:dyDescent="0.2">
      <c r="A1751" s="1">
        <v>2016.03</v>
      </c>
      <c r="B1751" s="58">
        <v>2021.95</v>
      </c>
      <c r="C1751" s="4">
        <v>43.88</v>
      </c>
      <c r="D1751" s="11">
        <v>86.44</v>
      </c>
      <c r="E1751" s="11">
        <v>238.13200000000001</v>
      </c>
      <c r="F1751" s="5">
        <f t="shared" si="397"/>
        <v>2016.2083333332014</v>
      </c>
      <c r="G1751" s="21">
        <v>1.89</v>
      </c>
      <c r="H1751" s="4">
        <f t="shared" si="393"/>
        <v>2680.4771032452595</v>
      </c>
      <c r="I1751" s="4">
        <f t="shared" si="394"/>
        <v>58.171238304805755</v>
      </c>
      <c r="J1751" s="30">
        <f t="shared" si="398"/>
        <v>1544415.3722250594</v>
      </c>
      <c r="K1751" s="4">
        <f t="shared" si="395"/>
        <v>114.59256697965836</v>
      </c>
      <c r="L1751" s="30">
        <f t="shared" si="396"/>
        <v>66025.007925583777</v>
      </c>
      <c r="M1751" s="14">
        <f t="shared" si="389"/>
        <v>25.372298620187902</v>
      </c>
      <c r="N1751" s="6"/>
      <c r="O1751" s="7">
        <f t="shared" si="390"/>
        <v>27.893951322288938</v>
      </c>
      <c r="P1751" s="7"/>
      <c r="Q1751" s="43">
        <f t="shared" si="391"/>
        <v>3.8218811175538915E-2</v>
      </c>
      <c r="R1751" s="21">
        <f t="shared" si="399"/>
        <v>1.0088321078779696</v>
      </c>
      <c r="S1751" s="21">
        <f t="shared" si="400"/>
        <v>52.225036757425741</v>
      </c>
      <c r="T1751" s="36"/>
      <c r="U1751" s="36"/>
      <c r="Y1751" s="34"/>
      <c r="Z1751" s="34"/>
    </row>
    <row r="1752" spans="1:26" x14ac:dyDescent="0.2">
      <c r="A1752" s="1">
        <v>2016.04</v>
      </c>
      <c r="B1752" s="58">
        <v>2075.54</v>
      </c>
      <c r="C1752" s="4">
        <f>C1751*2/3+C1754/3</f>
        <v>44.073333333333338</v>
      </c>
      <c r="D1752" s="11">
        <f>D1751*2/3+D1754/3</f>
        <v>86.6</v>
      </c>
      <c r="E1752" s="11">
        <v>239.261</v>
      </c>
      <c r="F1752" s="5">
        <f t="shared" si="397"/>
        <v>2016.2916666665346</v>
      </c>
      <c r="G1752" s="21">
        <v>1.81</v>
      </c>
      <c r="H1752" s="4">
        <f t="shared" si="393"/>
        <v>2738.5371918532487</v>
      </c>
      <c r="I1752" s="4">
        <f t="shared" si="394"/>
        <v>58.151836390664052</v>
      </c>
      <c r="J1752" s="30">
        <f t="shared" si="398"/>
        <v>1580660.0799595055</v>
      </c>
      <c r="K1752" s="4">
        <f t="shared" si="395"/>
        <v>114.26294882993888</v>
      </c>
      <c r="L1752" s="30">
        <f t="shared" si="396"/>
        <v>65951.589911296905</v>
      </c>
      <c r="M1752" s="14">
        <f t="shared" si="389"/>
        <v>25.922337543673873</v>
      </c>
      <c r="N1752" s="6"/>
      <c r="O1752" s="7">
        <f t="shared" si="390"/>
        <v>28.495838319794839</v>
      </c>
      <c r="P1752" s="7"/>
      <c r="Q1752" s="43">
        <f t="shared" si="391"/>
        <v>3.7801695835920898E-2</v>
      </c>
      <c r="R1752" s="21">
        <f t="shared" si="399"/>
        <v>1.0015083333333332</v>
      </c>
      <c r="S1752" s="21">
        <f t="shared" si="400"/>
        <v>52.437683294830734</v>
      </c>
      <c r="T1752" s="36"/>
      <c r="U1752" s="36"/>
      <c r="Y1752" s="34"/>
      <c r="Z1752" s="34"/>
    </row>
    <row r="1753" spans="1:26" x14ac:dyDescent="0.2">
      <c r="A1753" s="1">
        <v>2016.05</v>
      </c>
      <c r="B1753" s="58">
        <v>2065.5500000000002</v>
      </c>
      <c r="C1753" s="4">
        <f>C1751/3+C1754*2/3</f>
        <v>44.266666666666666</v>
      </c>
      <c r="D1753" s="11">
        <f>D1751/3+D1754*2/3</f>
        <v>86.759999999999991</v>
      </c>
      <c r="E1753" s="11">
        <v>240.22900000000001</v>
      </c>
      <c r="F1753" s="5">
        <f t="shared" si="397"/>
        <v>2016.3749999998679</v>
      </c>
      <c r="G1753" s="21">
        <v>1.81</v>
      </c>
      <c r="H1753" s="4">
        <f t="shared" si="393"/>
        <v>2714.3742593525353</v>
      </c>
      <c r="I1753" s="4">
        <f t="shared" si="394"/>
        <v>58.171576842651533</v>
      </c>
      <c r="J1753" s="30">
        <f t="shared" si="398"/>
        <v>1569511.4545300235</v>
      </c>
      <c r="K1753" s="4">
        <f t="shared" si="395"/>
        <v>114.01278629973902</v>
      </c>
      <c r="L1753" s="30">
        <f t="shared" si="396"/>
        <v>65924.724066241353</v>
      </c>
      <c r="M1753" s="14">
        <f t="shared" si="389"/>
        <v>25.69470992344997</v>
      </c>
      <c r="N1753" s="6"/>
      <c r="O1753" s="7">
        <f t="shared" si="390"/>
        <v>28.243292837964653</v>
      </c>
      <c r="P1753" s="7"/>
      <c r="Q1753" s="43">
        <f t="shared" si="391"/>
        <v>3.8050579748610744E-2</v>
      </c>
      <c r="R1753" s="21">
        <f t="shared" si="399"/>
        <v>1.0170574109450992</v>
      </c>
      <c r="S1753" s="21">
        <f t="shared" si="400"/>
        <v>52.305161050733084</v>
      </c>
      <c r="T1753" s="36"/>
      <c r="U1753" s="36"/>
      <c r="Y1753" s="34"/>
      <c r="Z1753" s="34"/>
    </row>
    <row r="1754" spans="1:26" x14ac:dyDescent="0.2">
      <c r="A1754" s="1">
        <v>2016.06</v>
      </c>
      <c r="B1754" s="58">
        <v>2083.89</v>
      </c>
      <c r="C1754" s="4">
        <v>44.46</v>
      </c>
      <c r="D1754" s="11">
        <v>86.92</v>
      </c>
      <c r="E1754" s="11">
        <v>241.018</v>
      </c>
      <c r="F1754" s="5">
        <f t="shared" si="397"/>
        <v>2016.4583333332012</v>
      </c>
      <c r="G1754" s="21">
        <v>1.64</v>
      </c>
      <c r="H1754" s="4">
        <f t="shared" si="393"/>
        <v>2729.5104523728523</v>
      </c>
      <c r="I1754" s="4">
        <f t="shared" si="394"/>
        <v>58.23437643661471</v>
      </c>
      <c r="J1754" s="30">
        <f t="shared" si="398"/>
        <v>1581069.5714529166</v>
      </c>
      <c r="K1754" s="4">
        <f t="shared" si="395"/>
        <v>113.84912280410595</v>
      </c>
      <c r="L1754" s="30">
        <f t="shared" si="396"/>
        <v>65947.131158884367</v>
      </c>
      <c r="M1754" s="14">
        <f t="shared" si="389"/>
        <v>25.840372927670504</v>
      </c>
      <c r="N1754" s="6"/>
      <c r="O1754" s="7">
        <f t="shared" si="390"/>
        <v>28.400742884581778</v>
      </c>
      <c r="P1754" s="7"/>
      <c r="Q1754" s="43">
        <f t="shared" si="391"/>
        <v>3.966401577475908E-2</v>
      </c>
      <c r="R1754" s="21">
        <f t="shared" si="399"/>
        <v>1.0142593049193578</v>
      </c>
      <c r="S1754" s="21">
        <f t="shared" si="400"/>
        <v>53.023204059830036</v>
      </c>
      <c r="T1754" s="36"/>
      <c r="U1754" s="36"/>
      <c r="Y1754" s="34"/>
      <c r="Z1754" s="34"/>
    </row>
    <row r="1755" spans="1:26" x14ac:dyDescent="0.2">
      <c r="A1755" s="1">
        <v>2016.07</v>
      </c>
      <c r="B1755" s="58">
        <v>2148.9</v>
      </c>
      <c r="C1755" s="4">
        <f>C1754*2/3+C1757/3</f>
        <v>44.65</v>
      </c>
      <c r="D1755" s="11">
        <f>D1754*2/3+D1757/3</f>
        <v>87.643333333333331</v>
      </c>
      <c r="E1755" s="11">
        <v>240.62799999999999</v>
      </c>
      <c r="F1755" s="5">
        <f t="shared" si="397"/>
        <v>2016.5416666665344</v>
      </c>
      <c r="G1755" s="21">
        <v>1.5</v>
      </c>
      <c r="H1755" s="4">
        <f t="shared" si="393"/>
        <v>2819.22341581196</v>
      </c>
      <c r="I1755" s="4">
        <f t="shared" si="394"/>
        <v>58.578028533670242</v>
      </c>
      <c r="J1755" s="30">
        <f t="shared" si="398"/>
        <v>1635863.4380237323</v>
      </c>
      <c r="K1755" s="4">
        <f t="shared" si="395"/>
        <v>114.98261323148876</v>
      </c>
      <c r="L1755" s="30">
        <f t="shared" si="396"/>
        <v>66719.03047444117</v>
      </c>
      <c r="M1755" s="14">
        <f t="shared" si="389"/>
        <v>26.694003256096295</v>
      </c>
      <c r="N1755" s="6"/>
      <c r="O1755" s="7">
        <f t="shared" si="390"/>
        <v>29.33464911597547</v>
      </c>
      <c r="P1755" s="7"/>
      <c r="Q1755" s="43">
        <f t="shared" si="391"/>
        <v>3.9361427411852355E-2</v>
      </c>
      <c r="R1755" s="21">
        <f t="shared" si="399"/>
        <v>0.99574070049945806</v>
      </c>
      <c r="S1755" s="21">
        <f t="shared" si="400"/>
        <v>53.866441344053619</v>
      </c>
      <c r="T1755" s="36"/>
      <c r="U1755" s="36"/>
      <c r="Y1755" s="34"/>
      <c r="Z1755" s="34"/>
    </row>
    <row r="1756" spans="1:26" x14ac:dyDescent="0.2">
      <c r="A1756" s="1">
        <v>2016.08</v>
      </c>
      <c r="B1756" s="58">
        <v>2170.9499999999998</v>
      </c>
      <c r="C1756" s="4">
        <f>C1754/3+C1757*2/3</f>
        <v>44.84</v>
      </c>
      <c r="D1756" s="11">
        <f>D1754/3+D1757*2/3</f>
        <v>88.366666666666674</v>
      </c>
      <c r="E1756" s="11">
        <v>240.84899999999999</v>
      </c>
      <c r="F1756" s="5">
        <f t="shared" si="397"/>
        <v>2016.6249999998677</v>
      </c>
      <c r="G1756" s="21">
        <v>1.56</v>
      </c>
      <c r="H1756" s="4">
        <f t="shared" si="393"/>
        <v>2845.5382191746703</v>
      </c>
      <c r="I1756" s="4">
        <f t="shared" si="394"/>
        <v>58.773317555813001</v>
      </c>
      <c r="J1756" s="30">
        <f t="shared" si="398"/>
        <v>1653974.6376742735</v>
      </c>
      <c r="K1756" s="4">
        <f t="shared" si="395"/>
        <v>115.82520431196868</v>
      </c>
      <c r="L1756" s="30">
        <f t="shared" si="396"/>
        <v>67323.625823940354</v>
      </c>
      <c r="M1756" s="14">
        <f t="shared" si="389"/>
        <v>26.94887243372386</v>
      </c>
      <c r="N1756" s="6"/>
      <c r="O1756" s="7">
        <f t="shared" si="390"/>
        <v>29.609327744137751</v>
      </c>
      <c r="P1756" s="7"/>
      <c r="Q1756" s="43">
        <f t="shared" si="391"/>
        <v>3.8300806050264369E-2</v>
      </c>
      <c r="R1756" s="21">
        <f t="shared" si="399"/>
        <v>0.99489432651798682</v>
      </c>
      <c r="S1756" s="21">
        <f t="shared" si="400"/>
        <v>53.587791396307523</v>
      </c>
      <c r="T1756" s="36"/>
      <c r="U1756" s="36"/>
      <c r="Y1756" s="34"/>
      <c r="Z1756" s="34"/>
    </row>
    <row r="1757" spans="1:26" x14ac:dyDescent="0.2">
      <c r="A1757" s="1">
        <v>2016.09</v>
      </c>
      <c r="B1757" s="58">
        <v>2157.69</v>
      </c>
      <c r="C1757" s="4">
        <v>45.03</v>
      </c>
      <c r="D1757" s="11">
        <v>89.09</v>
      </c>
      <c r="E1757" s="11">
        <v>241.428</v>
      </c>
      <c r="F1757" s="5">
        <f t="shared" si="397"/>
        <v>2016.7083333332009</v>
      </c>
      <c r="G1757" s="21">
        <v>1.63</v>
      </c>
      <c r="H1757" s="4">
        <f t="shared" si="393"/>
        <v>2821.3753102788419</v>
      </c>
      <c r="I1757" s="4">
        <f t="shared" si="394"/>
        <v>58.880807818480058</v>
      </c>
      <c r="J1757" s="30">
        <f t="shared" si="398"/>
        <v>1642781.9484646458</v>
      </c>
      <c r="K1757" s="4">
        <f t="shared" si="395"/>
        <v>116.49325268817208</v>
      </c>
      <c r="L1757" s="30">
        <f t="shared" si="396"/>
        <v>67829.689987308317</v>
      </c>
      <c r="M1757" s="14">
        <f t="shared" si="389"/>
        <v>26.727873346478532</v>
      </c>
      <c r="N1757" s="6"/>
      <c r="O1757" s="7">
        <f t="shared" si="390"/>
        <v>29.360965010602907</v>
      </c>
      <c r="P1757" s="7"/>
      <c r="Q1757" s="43">
        <f t="shared" si="391"/>
        <v>3.8651942503325029E-2</v>
      </c>
      <c r="R1757" s="21">
        <f t="shared" si="399"/>
        <v>0.98953692026663531</v>
      </c>
      <c r="S1757" s="21">
        <f t="shared" si="400"/>
        <v>53.186329913648542</v>
      </c>
      <c r="T1757" s="36"/>
      <c r="U1757" s="36"/>
      <c r="Y1757" s="34"/>
      <c r="Z1757" s="34"/>
    </row>
    <row r="1758" spans="1:26" x14ac:dyDescent="0.2">
      <c r="A1758" s="1">
        <v>2016.1</v>
      </c>
      <c r="B1758" s="58">
        <v>2143.02</v>
      </c>
      <c r="C1758" s="4">
        <f>C1757*2/3+C1760/3</f>
        <v>45.25333333333333</v>
      </c>
      <c r="D1758" s="11">
        <f>D1757*2/3+D1760/3</f>
        <v>90.91</v>
      </c>
      <c r="E1758" s="11">
        <v>241.72900000000001</v>
      </c>
      <c r="F1758" s="5">
        <f t="shared" si="397"/>
        <v>2016.7916666665342</v>
      </c>
      <c r="G1758" s="21">
        <v>1.76</v>
      </c>
      <c r="H1758" s="4">
        <f t="shared" si="393"/>
        <v>2798.7036755209351</v>
      </c>
      <c r="I1758" s="4">
        <f t="shared" si="394"/>
        <v>59.09915461805025</v>
      </c>
      <c r="J1758" s="30">
        <f t="shared" si="398"/>
        <v>1632448.7018201503</v>
      </c>
      <c r="K1758" s="4">
        <f t="shared" si="395"/>
        <v>118.72504742914589</v>
      </c>
      <c r="L1758" s="30">
        <f t="shared" si="396"/>
        <v>69250.82896215147</v>
      </c>
      <c r="M1758" s="14">
        <f t="shared" si="389"/>
        <v>26.525143085070596</v>
      </c>
      <c r="N1758" s="6"/>
      <c r="O1758" s="7">
        <f t="shared" si="390"/>
        <v>29.132461051587647</v>
      </c>
      <c r="P1758" s="7"/>
      <c r="Q1758" s="43">
        <f t="shared" si="391"/>
        <v>3.8318053948397796E-2</v>
      </c>
      <c r="R1758" s="21">
        <f t="shared" si="399"/>
        <v>0.96754053622219582</v>
      </c>
      <c r="S1758" s="21">
        <f t="shared" si="400"/>
        <v>52.564302636886822</v>
      </c>
      <c r="T1758" s="36"/>
      <c r="U1758" s="36"/>
      <c r="Y1758" s="34"/>
      <c r="Z1758" s="34"/>
    </row>
    <row r="1759" spans="1:26" x14ac:dyDescent="0.2">
      <c r="A1759" s="1">
        <v>2016.11</v>
      </c>
      <c r="B1759" s="58">
        <v>2164.9899999999998</v>
      </c>
      <c r="C1759" s="4">
        <f>C1757/3+C1760*2/3</f>
        <v>45.476666666666667</v>
      </c>
      <c r="D1759" s="11">
        <f>D1757/3+D1760*2/3</f>
        <v>92.73</v>
      </c>
      <c r="E1759" s="11">
        <v>241.35300000000001</v>
      </c>
      <c r="F1759" s="5">
        <f t="shared" si="397"/>
        <v>2016.8749999998674</v>
      </c>
      <c r="G1759" s="21">
        <v>2.14</v>
      </c>
      <c r="H1759" s="4">
        <f t="shared" si="393"/>
        <v>2831.8004255592432</v>
      </c>
      <c r="I1759" s="4">
        <f t="shared" si="394"/>
        <v>59.483343581117019</v>
      </c>
      <c r="J1759" s="30">
        <f t="shared" si="398"/>
        <v>1654644.9443503097</v>
      </c>
      <c r="K1759" s="4">
        <f t="shared" si="395"/>
        <v>121.29056183266836</v>
      </c>
      <c r="L1759" s="30">
        <f t="shared" si="396"/>
        <v>70871.101339777204</v>
      </c>
      <c r="M1759" s="14">
        <f t="shared" si="389"/>
        <v>26.850953531056255</v>
      </c>
      <c r="N1759" s="6"/>
      <c r="O1759" s="7">
        <f t="shared" si="390"/>
        <v>29.482997451792787</v>
      </c>
      <c r="P1759" s="7"/>
      <c r="Q1759" s="43">
        <f t="shared" si="391"/>
        <v>3.4053579702832945E-2</v>
      </c>
      <c r="R1759" s="21">
        <f t="shared" si="399"/>
        <v>0.97105630787266772</v>
      </c>
      <c r="S1759" s="21">
        <f t="shared" si="400"/>
        <v>50.937324574501631</v>
      </c>
      <c r="T1759" s="36"/>
      <c r="U1759" s="36"/>
      <c r="Y1759" s="34"/>
      <c r="Z1759" s="34"/>
    </row>
    <row r="1760" spans="1:26" x14ac:dyDescent="0.2">
      <c r="A1760" s="1">
        <v>2016.12</v>
      </c>
      <c r="B1760" s="58">
        <v>2246.63</v>
      </c>
      <c r="C1760" s="4">
        <v>45.7</v>
      </c>
      <c r="D1760" s="11">
        <v>94.55</v>
      </c>
      <c r="E1760" s="11">
        <v>241.43199999999999</v>
      </c>
      <c r="F1760" s="5">
        <f t="shared" si="397"/>
        <v>2016.9583333332007</v>
      </c>
      <c r="G1760" s="21">
        <v>2.4900000000000002</v>
      </c>
      <c r="H1760" s="4">
        <f t="shared" si="393"/>
        <v>2937.6237535620808</v>
      </c>
      <c r="I1760" s="4">
        <f t="shared" si="394"/>
        <v>59.755903525630423</v>
      </c>
      <c r="J1760" s="30">
        <f t="shared" si="398"/>
        <v>1719388.0667792123</v>
      </c>
      <c r="K1760" s="4">
        <f t="shared" si="395"/>
        <v>123.63064941681304</v>
      </c>
      <c r="L1760" s="30">
        <f t="shared" si="396"/>
        <v>72360.887958397463</v>
      </c>
      <c r="M1760" s="14">
        <f t="shared" si="389"/>
        <v>27.865098223923532</v>
      </c>
      <c r="N1760" s="6"/>
      <c r="O1760" s="7">
        <f t="shared" si="390"/>
        <v>30.586141859448862</v>
      </c>
      <c r="P1760" s="7"/>
      <c r="Q1760" s="43">
        <f t="shared" si="391"/>
        <v>2.9079989463697938E-2</v>
      </c>
      <c r="R1760" s="21">
        <f t="shared" si="399"/>
        <v>1.007357647465936</v>
      </c>
      <c r="S1760" s="21">
        <f t="shared" si="400"/>
        <v>49.4468253305144</v>
      </c>
      <c r="T1760" s="36"/>
      <c r="U1760" s="36"/>
      <c r="Y1760" s="34"/>
      <c r="Z1760" s="34"/>
    </row>
    <row r="1761" spans="1:26" x14ac:dyDescent="0.2">
      <c r="A1761" s="1">
        <v>2017.01</v>
      </c>
      <c r="B1761" s="58">
        <v>2275.12</v>
      </c>
      <c r="C1761" s="4">
        <f>C1760*2/3+C1763/3</f>
        <v>45.926666666666669</v>
      </c>
      <c r="D1761" s="11">
        <f>D1760*2/3+D1763/3</f>
        <v>96.463333333333338</v>
      </c>
      <c r="E1761" s="11">
        <v>242.839</v>
      </c>
      <c r="F1761" s="5">
        <f t="shared" si="397"/>
        <v>2017.041666666534</v>
      </c>
      <c r="G1761" s="21">
        <v>2.4300000000000002</v>
      </c>
      <c r="H1761" s="4">
        <f t="shared" si="393"/>
        <v>2957.6400729701577</v>
      </c>
      <c r="I1761" s="4">
        <f t="shared" si="394"/>
        <v>59.704345155981279</v>
      </c>
      <c r="J1761" s="30">
        <f t="shared" si="398"/>
        <v>1734015.6714529977</v>
      </c>
      <c r="K1761" s="4">
        <f t="shared" si="395"/>
        <v>125.40165803955162</v>
      </c>
      <c r="L1761" s="30">
        <f t="shared" si="396"/>
        <v>73520.92712498433</v>
      </c>
      <c r="M1761" s="14">
        <f t="shared" si="389"/>
        <v>28.063573742124461</v>
      </c>
      <c r="N1761" s="6"/>
      <c r="O1761" s="7">
        <f t="shared" si="390"/>
        <v>30.792138471115774</v>
      </c>
      <c r="P1761" s="7"/>
      <c r="Q1761" s="43">
        <f t="shared" si="391"/>
        <v>2.9707513831380636E-2</v>
      </c>
      <c r="R1761" s="21">
        <f t="shared" si="399"/>
        <v>1.0029058632521781</v>
      </c>
      <c r="S1761" s="21">
        <f t="shared" si="400"/>
        <v>49.522036685233282</v>
      </c>
      <c r="T1761" s="36"/>
      <c r="U1761" s="36"/>
      <c r="Y1761" s="34"/>
      <c r="Z1761" s="34"/>
    </row>
    <row r="1762" spans="1:26" x14ac:dyDescent="0.2">
      <c r="A1762" s="1">
        <v>2017.02</v>
      </c>
      <c r="B1762" s="58">
        <v>2329.91</v>
      </c>
      <c r="C1762" s="4">
        <f>C1760/3+C1763*2/3</f>
        <v>46.153333333333336</v>
      </c>
      <c r="D1762" s="11">
        <f>D1760/3+D1763*2/3</f>
        <v>98.376666666666665</v>
      </c>
      <c r="E1762" s="11">
        <v>243.60300000000001</v>
      </c>
      <c r="F1762" s="5">
        <f t="shared" si="397"/>
        <v>2017.1249999998672</v>
      </c>
      <c r="G1762" s="21">
        <v>2.42</v>
      </c>
      <c r="H1762" s="4">
        <f t="shared" si="393"/>
        <v>3019.3674051222692</v>
      </c>
      <c r="I1762" s="4">
        <f t="shared" si="394"/>
        <v>59.81083831753579</v>
      </c>
      <c r="J1762" s="30">
        <f t="shared" si="398"/>
        <v>1773127.5656327687</v>
      </c>
      <c r="K1762" s="4">
        <f t="shared" si="395"/>
        <v>127.48788612346046</v>
      </c>
      <c r="L1762" s="30">
        <f t="shared" si="396"/>
        <v>74867.432425172214</v>
      </c>
      <c r="M1762" s="14">
        <f t="shared" si="389"/>
        <v>28.655106525184138</v>
      </c>
      <c r="N1762" s="6"/>
      <c r="O1762" s="7">
        <f t="shared" si="390"/>
        <v>31.427485362109675</v>
      </c>
      <c r="P1762" s="7"/>
      <c r="Q1762" s="43">
        <f t="shared" si="391"/>
        <v>2.8848426114245387E-2</v>
      </c>
      <c r="R1762" s="21">
        <f t="shared" si="399"/>
        <v>0.99674665450456046</v>
      </c>
      <c r="S1762" s="21">
        <f t="shared" si="400"/>
        <v>49.510176125895683</v>
      </c>
      <c r="T1762" s="36"/>
      <c r="U1762" s="36"/>
      <c r="Y1762" s="34"/>
      <c r="Z1762" s="34"/>
    </row>
    <row r="1763" spans="1:26" x14ac:dyDescent="0.2">
      <c r="A1763" s="1">
        <v>2017.03</v>
      </c>
      <c r="B1763" s="58">
        <v>2366.8200000000002</v>
      </c>
      <c r="C1763" s="4">
        <v>46.38</v>
      </c>
      <c r="D1763" s="11">
        <v>100.29</v>
      </c>
      <c r="E1763" s="11">
        <v>243.80099999999999</v>
      </c>
      <c r="F1763" s="5">
        <f t="shared" si="397"/>
        <v>2017.2083333332005</v>
      </c>
      <c r="G1763" s="21">
        <v>2.48</v>
      </c>
      <c r="H1763" s="4">
        <f t="shared" si="393"/>
        <v>3064.7086721547503</v>
      </c>
      <c r="I1763" s="4">
        <f t="shared" si="394"/>
        <v>60.055766055102332</v>
      </c>
      <c r="J1763" s="30">
        <f t="shared" si="398"/>
        <v>1802693.2713962307</v>
      </c>
      <c r="K1763" s="4">
        <f t="shared" si="395"/>
        <v>129.86185376598132</v>
      </c>
      <c r="L1763" s="30">
        <f t="shared" si="396"/>
        <v>76386.082671402124</v>
      </c>
      <c r="M1763" s="14">
        <f t="shared" si="389"/>
        <v>29.086921742464646</v>
      </c>
      <c r="N1763" s="6"/>
      <c r="O1763" s="7">
        <f t="shared" si="390"/>
        <v>31.886026295005646</v>
      </c>
      <c r="P1763" s="7"/>
      <c r="Q1763" s="43">
        <f t="shared" si="391"/>
        <v>2.6890511033075323E-2</v>
      </c>
      <c r="R1763" s="21">
        <f t="shared" si="399"/>
        <v>1.0180137495984991</v>
      </c>
      <c r="S1763" s="21">
        <f t="shared" si="400"/>
        <v>49.309024147523175</v>
      </c>
      <c r="T1763" s="36"/>
      <c r="U1763" s="36"/>
      <c r="Y1763" s="34"/>
      <c r="Z1763" s="34"/>
    </row>
    <row r="1764" spans="1:26" x14ac:dyDescent="0.2">
      <c r="A1764" s="1">
        <v>2017.04</v>
      </c>
      <c r="B1764" s="58">
        <v>2359.31</v>
      </c>
      <c r="C1764" s="4">
        <f>C1763*2/3+C1766/3</f>
        <v>46.660000000000004</v>
      </c>
      <c r="D1764" s="11">
        <f>D1763*2/3+D1766/3</f>
        <v>101.53333333333333</v>
      </c>
      <c r="E1764" s="11">
        <v>244.524</v>
      </c>
      <c r="F1764" s="5">
        <f t="shared" si="397"/>
        <v>2017.2916666665337</v>
      </c>
      <c r="G1764" s="21">
        <v>2.2999999999999998</v>
      </c>
      <c r="H1764" s="4">
        <f t="shared" si="393"/>
        <v>3045.9513773290155</v>
      </c>
      <c r="I1764" s="4">
        <f t="shared" si="394"/>
        <v>60.239685020693287</v>
      </c>
      <c r="J1764" s="30">
        <f t="shared" si="398"/>
        <v>1794612.837359505</v>
      </c>
      <c r="K1764" s="4">
        <f t="shared" si="395"/>
        <v>131.08306941922541</v>
      </c>
      <c r="L1764" s="30">
        <f t="shared" si="396"/>
        <v>77231.488621631637</v>
      </c>
      <c r="M1764" s="14">
        <f t="shared" si="389"/>
        <v>28.904245956275162</v>
      </c>
      <c r="N1764" s="6"/>
      <c r="O1764" s="7">
        <f t="shared" si="390"/>
        <v>31.670821333081481</v>
      </c>
      <c r="P1764" s="7"/>
      <c r="Q1764" s="43">
        <f t="shared" si="391"/>
        <v>2.8550370848229596E-2</v>
      </c>
      <c r="R1764" s="21">
        <f t="shared" si="399"/>
        <v>1.0019166666666666</v>
      </c>
      <c r="S1764" s="21">
        <f t="shared" si="400"/>
        <v>50.048843047509614</v>
      </c>
      <c r="T1764" s="36"/>
      <c r="U1764" s="36"/>
      <c r="Y1764" s="34"/>
      <c r="Z1764" s="34"/>
    </row>
    <row r="1765" spans="1:26" x14ac:dyDescent="0.2">
      <c r="A1765" s="1">
        <v>2017.05</v>
      </c>
      <c r="B1765" s="58">
        <v>2395.35</v>
      </c>
      <c r="C1765" s="4">
        <f>C1763/3+C1766*2/3</f>
        <v>46.94</v>
      </c>
      <c r="D1765" s="11">
        <f>D1763/3+D1766*2/3</f>
        <v>102.77666666666667</v>
      </c>
      <c r="E1765" s="11">
        <v>244.733</v>
      </c>
      <c r="F1765" s="5">
        <f t="shared" si="397"/>
        <v>2017.374999999867</v>
      </c>
      <c r="G1765" s="21">
        <v>2.2999999999999998</v>
      </c>
      <c r="H1765" s="4">
        <f t="shared" si="393"/>
        <v>3089.8393193807133</v>
      </c>
      <c r="I1765" s="4">
        <f t="shared" si="394"/>
        <v>60.549421859741031</v>
      </c>
      <c r="J1765" s="30">
        <f t="shared" si="398"/>
        <v>1823443.5979811521</v>
      </c>
      <c r="K1765" s="4">
        <f t="shared" si="395"/>
        <v>132.57494135786078</v>
      </c>
      <c r="L1765" s="30">
        <f t="shared" si="396"/>
        <v>78238.025697779551</v>
      </c>
      <c r="M1765" s="14">
        <f t="shared" si="389"/>
        <v>29.313344980271445</v>
      </c>
      <c r="N1765" s="6"/>
      <c r="O1765" s="7">
        <f t="shared" si="390"/>
        <v>32.103121568918979</v>
      </c>
      <c r="P1765" s="7"/>
      <c r="Q1765" s="43">
        <f t="shared" si="391"/>
        <v>2.7535015841958332E-2</v>
      </c>
      <c r="R1765" s="21">
        <f t="shared" si="399"/>
        <v>1.0117137776044203</v>
      </c>
      <c r="S1765" s="21">
        <f t="shared" si="400"/>
        <v>50.101946769210365</v>
      </c>
      <c r="T1765" s="36"/>
      <c r="U1765" s="36"/>
      <c r="Y1765" s="34"/>
      <c r="Z1765" s="34"/>
    </row>
    <row r="1766" spans="1:26" x14ac:dyDescent="0.2">
      <c r="A1766" s="1">
        <v>2017.06</v>
      </c>
      <c r="B1766" s="58">
        <v>2433.9899999999998</v>
      </c>
      <c r="C1766" s="4">
        <v>47.22</v>
      </c>
      <c r="D1766" s="11">
        <v>104.02</v>
      </c>
      <c r="E1766" s="11">
        <v>244.95500000000001</v>
      </c>
      <c r="F1766" s="5">
        <f t="shared" si="397"/>
        <v>2017.4583333332002</v>
      </c>
      <c r="G1766" s="21">
        <v>2.19</v>
      </c>
      <c r="H1766" s="4">
        <f t="shared" si="393"/>
        <v>3136.83684395093</v>
      </c>
      <c r="I1766" s="4">
        <f t="shared" si="394"/>
        <v>60.855400298013926</v>
      </c>
      <c r="J1766" s="30">
        <f t="shared" si="398"/>
        <v>1854171.5824028638</v>
      </c>
      <c r="K1766" s="4">
        <f t="shared" si="395"/>
        <v>134.05715245657368</v>
      </c>
      <c r="L1766" s="30">
        <f t="shared" si="396"/>
        <v>79240.64108790335</v>
      </c>
      <c r="M1766" s="14">
        <f t="shared" si="389"/>
        <v>29.748503240632765</v>
      </c>
      <c r="N1766" s="6"/>
      <c r="O1766" s="7">
        <f t="shared" si="390"/>
        <v>32.562583794402144</v>
      </c>
      <c r="P1766" s="7"/>
      <c r="Q1766" s="43">
        <f t="shared" si="391"/>
        <v>2.8031372275517264E-2</v>
      </c>
      <c r="R1766" s="21">
        <f t="shared" si="399"/>
        <v>0.9903187178348567</v>
      </c>
      <c r="S1766" s="21">
        <f t="shared" si="400"/>
        <v>50.642891106865946</v>
      </c>
      <c r="T1766" s="36"/>
      <c r="U1766" s="36"/>
      <c r="Y1766" s="34"/>
      <c r="Z1766" s="34"/>
    </row>
    <row r="1767" spans="1:26" x14ac:dyDescent="0.2">
      <c r="A1767" s="1">
        <v>2017.07</v>
      </c>
      <c r="B1767" s="58">
        <v>2454.1</v>
      </c>
      <c r="C1767" s="4">
        <f>C1766*2/3+C1769/3</f>
        <v>47.536666666666669</v>
      </c>
      <c r="D1767" s="11">
        <f>D1766*2/3+D1769/3</f>
        <v>105.03999999999999</v>
      </c>
      <c r="E1767" s="11">
        <v>244.786</v>
      </c>
      <c r="F1767" s="5">
        <f t="shared" si="397"/>
        <v>2017.5416666665335</v>
      </c>
      <c r="G1767" s="21">
        <v>2.3199999999999998</v>
      </c>
      <c r="H1767" s="4">
        <f t="shared" si="393"/>
        <v>3164.9374347389153</v>
      </c>
      <c r="I1767" s="4">
        <f t="shared" si="394"/>
        <v>61.305804920760743</v>
      </c>
      <c r="J1767" s="30">
        <f t="shared" si="398"/>
        <v>1873801.5291914335</v>
      </c>
      <c r="K1767" s="4">
        <f t="shared" si="395"/>
        <v>135.46515143839929</v>
      </c>
      <c r="L1767" s="30">
        <f t="shared" si="396"/>
        <v>80202.156646537711</v>
      </c>
      <c r="M1767" s="14">
        <f t="shared" si="389"/>
        <v>30.00222074401858</v>
      </c>
      <c r="N1767" s="6"/>
      <c r="O1767" s="7">
        <f t="shared" si="390"/>
        <v>32.822440838488497</v>
      </c>
      <c r="P1767" s="7"/>
      <c r="Q1767" s="43">
        <f t="shared" si="391"/>
        <v>2.6402816566006133E-2</v>
      </c>
      <c r="R1767" s="21">
        <f t="shared" si="399"/>
        <v>1.0117210216151993</v>
      </c>
      <c r="S1767" s="21">
        <f t="shared" si="400"/>
        <v>50.187228293382596</v>
      </c>
      <c r="T1767" s="36"/>
      <c r="U1767" s="36"/>
      <c r="Y1767" s="34"/>
      <c r="Z1767" s="34"/>
    </row>
    <row r="1768" spans="1:26" x14ac:dyDescent="0.2">
      <c r="A1768" s="1">
        <v>2017.08</v>
      </c>
      <c r="B1768" s="58">
        <v>2456.2199999999998</v>
      </c>
      <c r="C1768" s="4">
        <f>C1766/3+C1769*2/3</f>
        <v>47.853333333333339</v>
      </c>
      <c r="D1768" s="11">
        <f>D1766/3+D1769*2/3</f>
        <v>106.06</v>
      </c>
      <c r="E1768" s="11">
        <v>245.51900000000001</v>
      </c>
      <c r="F1768" s="5">
        <f t="shared" si="397"/>
        <v>2017.6249999998668</v>
      </c>
      <c r="G1768" s="21">
        <v>2.21</v>
      </c>
      <c r="H1768" s="4">
        <f t="shared" si="393"/>
        <v>3158.2143768099418</v>
      </c>
      <c r="I1768" s="4">
        <f t="shared" si="394"/>
        <v>61.529946548603867</v>
      </c>
      <c r="J1768" s="30">
        <f t="shared" si="398"/>
        <v>1872856.8763206215</v>
      </c>
      <c r="K1768" s="4">
        <f t="shared" si="395"/>
        <v>136.3722373421202</v>
      </c>
      <c r="L1768" s="30">
        <f t="shared" si="396"/>
        <v>80870.280472663333</v>
      </c>
      <c r="M1768" s="14">
        <f t="shared" si="389"/>
        <v>29.914959397497505</v>
      </c>
      <c r="N1768" s="6"/>
      <c r="O1768" s="7">
        <f t="shared" si="390"/>
        <v>32.710126862242042</v>
      </c>
      <c r="P1768" s="7"/>
      <c r="Q1768" s="43">
        <f t="shared" si="391"/>
        <v>2.8090568896086621E-2</v>
      </c>
      <c r="R1768" s="21">
        <f t="shared" si="399"/>
        <v>1.0027318846719444</v>
      </c>
      <c r="S1768" s="21">
        <f t="shared" si="400"/>
        <v>50.62388307804467</v>
      </c>
      <c r="T1768" s="36"/>
      <c r="U1768" s="36"/>
      <c r="Y1768" s="34"/>
      <c r="Z1768" s="34"/>
    </row>
    <row r="1769" spans="1:26" x14ac:dyDescent="0.2">
      <c r="A1769" s="1">
        <v>2017.09</v>
      </c>
      <c r="B1769" s="58">
        <v>2492.84</v>
      </c>
      <c r="C1769" s="4">
        <v>48.17</v>
      </c>
      <c r="D1769" s="11">
        <v>107.08</v>
      </c>
      <c r="E1769" s="11">
        <v>246.81899999999999</v>
      </c>
      <c r="F1769" s="5">
        <f t="shared" si="397"/>
        <v>2017.7083333332</v>
      </c>
      <c r="G1769" s="21">
        <v>2.2000000000000002</v>
      </c>
      <c r="H1769" s="4">
        <f t="shared" si="393"/>
        <v>3188.4180989307965</v>
      </c>
      <c r="I1769" s="4">
        <f t="shared" si="394"/>
        <v>61.610893529266406</v>
      </c>
      <c r="J1769" s="30">
        <f t="shared" si="398"/>
        <v>1893812.6885513233</v>
      </c>
      <c r="K1769" s="4">
        <f t="shared" si="395"/>
        <v>136.95857336752846</v>
      </c>
      <c r="L1769" s="30">
        <f t="shared" si="396"/>
        <v>81348.767947431712</v>
      </c>
      <c r="M1769" s="14">
        <f t="shared" si="389"/>
        <v>30.168114410678914</v>
      </c>
      <c r="N1769" s="6"/>
      <c r="O1769" s="7">
        <f t="shared" si="390"/>
        <v>32.970280770701358</v>
      </c>
      <c r="P1769" s="7"/>
      <c r="Q1769" s="43">
        <f t="shared" si="391"/>
        <v>2.8167211336622023E-2</v>
      </c>
      <c r="R1769" s="21">
        <f t="shared" si="399"/>
        <v>0.98769891518516217</v>
      </c>
      <c r="S1769" s="21">
        <f t="shared" si="400"/>
        <v>50.494816387392703</v>
      </c>
      <c r="T1769" s="36"/>
      <c r="U1769" s="36"/>
      <c r="Y1769" s="34"/>
      <c r="Z1769" s="34"/>
    </row>
    <row r="1770" spans="1:26" x14ac:dyDescent="0.2">
      <c r="A1770" s="1">
        <v>2017.1</v>
      </c>
      <c r="B1770" s="58">
        <v>2557</v>
      </c>
      <c r="C1770" s="4">
        <f>C1769*2/3+C1772/3</f>
        <v>48.423333333333332</v>
      </c>
      <c r="D1770" s="11">
        <f>D1769*2/3+D1772/3</f>
        <v>108.01333333333334</v>
      </c>
      <c r="E1770" s="11">
        <v>246.66300000000001</v>
      </c>
      <c r="F1770" s="5">
        <f t="shared" si="397"/>
        <v>2017.7916666665333</v>
      </c>
      <c r="G1770" s="21">
        <v>2.36</v>
      </c>
      <c r="H1770" s="4">
        <f t="shared" si="393"/>
        <v>3272.549077080876</v>
      </c>
      <c r="I1770" s="4">
        <f t="shared" si="394"/>
        <v>61.974084790449595</v>
      </c>
      <c r="J1770" s="30">
        <f t="shared" si="398"/>
        <v>1946851.1915597662</v>
      </c>
      <c r="K1770" s="4">
        <f t="shared" si="395"/>
        <v>138.23970837404343</v>
      </c>
      <c r="L1770" s="30">
        <f t="shared" si="396"/>
        <v>82239.298672014949</v>
      </c>
      <c r="M1770" s="14">
        <f t="shared" si="389"/>
        <v>30.920393290333848</v>
      </c>
      <c r="N1770" s="6"/>
      <c r="O1770" s="7">
        <f t="shared" si="390"/>
        <v>33.775350452959337</v>
      </c>
      <c r="P1770" s="7"/>
      <c r="Q1770" s="43">
        <f t="shared" si="391"/>
        <v>2.5479157179329272E-2</v>
      </c>
      <c r="R1770" s="21">
        <f t="shared" si="399"/>
        <v>1.0028504917557177</v>
      </c>
      <c r="S1770" s="21">
        <f t="shared" si="400"/>
        <v>49.905217566999767</v>
      </c>
      <c r="T1770" s="36"/>
      <c r="U1770" s="36"/>
      <c r="Y1770" s="34"/>
      <c r="Z1770" s="34"/>
    </row>
    <row r="1771" spans="1:26" x14ac:dyDescent="0.2">
      <c r="A1771" s="1">
        <v>2017.11</v>
      </c>
      <c r="B1771" s="58">
        <v>2593.61</v>
      </c>
      <c r="C1771" s="4">
        <f>C1769/3+C1772*2/3</f>
        <v>48.676666666666662</v>
      </c>
      <c r="D1771" s="11">
        <f>D1769/3+D1772*2/3</f>
        <v>108.94666666666666</v>
      </c>
      <c r="E1771" s="11">
        <v>246.66900000000001</v>
      </c>
      <c r="F1771" s="5">
        <f t="shared" si="397"/>
        <v>2017.8749999998665</v>
      </c>
      <c r="G1771" s="21">
        <v>2.35</v>
      </c>
      <c r="H1771" s="4">
        <f t="shared" si="393"/>
        <v>3319.3232521719397</v>
      </c>
      <c r="I1771" s="4">
        <f t="shared" si="394"/>
        <v>62.296795395178705</v>
      </c>
      <c r="J1771" s="30">
        <f t="shared" si="398"/>
        <v>1977765.6984643633</v>
      </c>
      <c r="K1771" s="4">
        <f t="shared" si="395"/>
        <v>139.43083343806211</v>
      </c>
      <c r="L1771" s="30">
        <f t="shared" si="396"/>
        <v>83077.633219861178</v>
      </c>
      <c r="M1771" s="14">
        <f t="shared" si="389"/>
        <v>31.298913333880279</v>
      </c>
      <c r="N1771" s="6"/>
      <c r="O1771" s="7">
        <f t="shared" si="390"/>
        <v>34.172935972227108</v>
      </c>
      <c r="P1771" s="7"/>
      <c r="Q1771" s="43">
        <f t="shared" si="391"/>
        <v>2.4588565855586067E-2</v>
      </c>
      <c r="R1771" s="21">
        <f t="shared" si="399"/>
        <v>0.99754979283024348</v>
      </c>
      <c r="S1771" s="21">
        <f t="shared" si="400"/>
        <v>50.04625461881735</v>
      </c>
      <c r="T1771" s="36"/>
      <c r="U1771" s="36"/>
      <c r="Y1771" s="34"/>
      <c r="Z1771" s="34"/>
    </row>
    <row r="1772" spans="1:26" x14ac:dyDescent="0.2">
      <c r="A1772" s="1">
        <v>2017.12</v>
      </c>
      <c r="B1772" s="58">
        <v>2664.34</v>
      </c>
      <c r="C1772" s="4">
        <v>48.93</v>
      </c>
      <c r="D1772" s="11">
        <v>109.88</v>
      </c>
      <c r="E1772" s="11">
        <v>246.524</v>
      </c>
      <c r="F1772" s="5">
        <f t="shared" si="397"/>
        <v>2017.9583333331998</v>
      </c>
      <c r="G1772" s="21">
        <v>2.4</v>
      </c>
      <c r="H1772" s="4">
        <f t="shared" si="393"/>
        <v>3411.8496789764904</v>
      </c>
      <c r="I1772" s="4">
        <f t="shared" si="394"/>
        <v>62.657845767552061</v>
      </c>
      <c r="J1772" s="30">
        <f t="shared" si="398"/>
        <v>2036007.2304344452</v>
      </c>
      <c r="K1772" s="4">
        <f t="shared" si="395"/>
        <v>140.70803378170078</v>
      </c>
      <c r="L1772" s="30">
        <f t="shared" si="396"/>
        <v>83966.939084402431</v>
      </c>
      <c r="M1772" s="14">
        <f t="shared" si="389"/>
        <v>32.086132007706013</v>
      </c>
      <c r="N1772" s="6"/>
      <c r="O1772" s="7">
        <f t="shared" si="390"/>
        <v>35.017141106605791</v>
      </c>
      <c r="P1772" s="7"/>
      <c r="Q1772" s="43">
        <f t="shared" si="391"/>
        <v>2.3313129772496794E-2</v>
      </c>
      <c r="R1772" s="21">
        <f t="shared" si="399"/>
        <v>0.98626540285410402</v>
      </c>
      <c r="S1772" s="21">
        <f t="shared" si="400"/>
        <v>49.952994909684698</v>
      </c>
      <c r="T1772" s="36"/>
      <c r="U1772" s="36"/>
      <c r="Y1772" s="34"/>
      <c r="Z1772" s="34"/>
    </row>
    <row r="1773" spans="1:26" x14ac:dyDescent="0.2">
      <c r="A1773" s="1">
        <v>2018.01</v>
      </c>
      <c r="B1773" s="58">
        <v>2789.8</v>
      </c>
      <c r="C1773" s="4">
        <f>C1772*2/3+C1775/3</f>
        <v>49.286666666666662</v>
      </c>
      <c r="D1773" s="11">
        <f>D1772*2/3+D1775/3</f>
        <v>111.73333333333332</v>
      </c>
      <c r="E1773" s="11">
        <v>247.86699999999999</v>
      </c>
      <c r="F1773" s="5">
        <f t="shared" si="397"/>
        <v>2018.041666666533</v>
      </c>
      <c r="G1773" s="21">
        <v>2.58</v>
      </c>
      <c r="H1773" s="4">
        <f t="shared" si="393"/>
        <v>3553.1521832272965</v>
      </c>
      <c r="I1773" s="4">
        <f t="shared" si="394"/>
        <v>62.772609961525077</v>
      </c>
      <c r="J1773" s="30">
        <f t="shared" si="398"/>
        <v>2123450.5253382064</v>
      </c>
      <c r="K1773" s="4">
        <f t="shared" si="395"/>
        <v>142.30609264914924</v>
      </c>
      <c r="L1773" s="30">
        <f t="shared" si="396"/>
        <v>85045.596589166089</v>
      </c>
      <c r="M1773" s="14">
        <f t="shared" si="389"/>
        <v>33.307343828030675</v>
      </c>
      <c r="N1773" s="6"/>
      <c r="O1773" s="7">
        <f t="shared" si="390"/>
        <v>36.333940411695849</v>
      </c>
      <c r="P1773" s="7"/>
      <c r="Q1773" s="43">
        <f t="shared" si="391"/>
        <v>2.0418663333554889E-2</v>
      </c>
      <c r="R1773" s="21">
        <f t="shared" si="399"/>
        <v>0.97799847417367836</v>
      </c>
      <c r="S1773" s="21">
        <f t="shared" si="400"/>
        <v>48.999971277655213</v>
      </c>
      <c r="T1773" s="36"/>
      <c r="U1773" s="36"/>
      <c r="Y1773" s="34"/>
      <c r="Z1773" s="34"/>
    </row>
    <row r="1774" spans="1:26" x14ac:dyDescent="0.2">
      <c r="A1774" s="1">
        <v>2018.02</v>
      </c>
      <c r="B1774" s="58">
        <v>2705.16</v>
      </c>
      <c r="C1774" s="4">
        <f>C1772/3+C1775*2/3</f>
        <v>49.643333333333331</v>
      </c>
      <c r="D1774" s="11">
        <f>D1772/3+D1775*2/3</f>
        <v>113.58666666666666</v>
      </c>
      <c r="E1774" s="11">
        <v>248.99100000000001</v>
      </c>
      <c r="F1774" s="5">
        <f t="shared" si="397"/>
        <v>2018.1249999998663</v>
      </c>
      <c r="G1774" s="21">
        <v>2.86</v>
      </c>
      <c r="H1774" s="4">
        <f t="shared" si="393"/>
        <v>3429.7996925190073</v>
      </c>
      <c r="I1774" s="4">
        <f t="shared" si="394"/>
        <v>62.941448713675065</v>
      </c>
      <c r="J1774" s="30">
        <f t="shared" si="398"/>
        <v>2052866.6764339036</v>
      </c>
      <c r="K1774" s="4">
        <f t="shared" si="395"/>
        <v>144.01348327181842</v>
      </c>
      <c r="L1774" s="30">
        <f t="shared" si="396"/>
        <v>86197.593815968619</v>
      </c>
      <c r="M1774" s="14">
        <f t="shared" si="389"/>
        <v>32.035382339250305</v>
      </c>
      <c r="N1774" s="6"/>
      <c r="O1774" s="7">
        <f t="shared" si="390"/>
        <v>34.934084784156312</v>
      </c>
      <c r="P1774" s="7"/>
      <c r="Q1774" s="43">
        <f t="shared" si="391"/>
        <v>1.8975837596655429E-2</v>
      </c>
      <c r="R1774" s="21">
        <f t="shared" si="399"/>
        <v>1.0041100839387809</v>
      </c>
      <c r="S1774" s="21">
        <f t="shared" si="400"/>
        <v>47.705567186833449</v>
      </c>
      <c r="T1774" s="36"/>
      <c r="U1774" s="36"/>
      <c r="Y1774" s="34"/>
      <c r="Z1774" s="34"/>
    </row>
    <row r="1775" spans="1:26" x14ac:dyDescent="0.2">
      <c r="A1775" s="1">
        <v>2018.03</v>
      </c>
      <c r="B1775" s="58">
        <v>2702.77</v>
      </c>
      <c r="C1775" s="4">
        <v>50</v>
      </c>
      <c r="D1775" s="11">
        <v>115.44</v>
      </c>
      <c r="E1775" s="11">
        <v>249.554</v>
      </c>
      <c r="F1775" s="5">
        <f t="shared" si="397"/>
        <v>2018.2083333331996</v>
      </c>
      <c r="G1775" s="21">
        <v>2.84</v>
      </c>
      <c r="H1775" s="4">
        <f t="shared" si="393"/>
        <v>3419.0385989805823</v>
      </c>
      <c r="I1775" s="4">
        <f t="shared" si="394"/>
        <v>63.250639140226177</v>
      </c>
      <c r="J1775" s="30">
        <f t="shared" si="398"/>
        <v>2049580.5769845897</v>
      </c>
      <c r="K1775" s="4">
        <f t="shared" si="395"/>
        <v>146.03307564695422</v>
      </c>
      <c r="L1775" s="30">
        <f t="shared" si="396"/>
        <v>87541.145494104596</v>
      </c>
      <c r="M1775" s="14">
        <f t="shared" si="389"/>
        <v>31.808409057643139</v>
      </c>
      <c r="N1775" s="6"/>
      <c r="O1775" s="7">
        <f t="shared" si="390"/>
        <v>34.675728647302485</v>
      </c>
      <c r="P1775" s="7"/>
      <c r="Q1775" s="43">
        <f t="shared" si="391"/>
        <v>1.8751132383798611E-2</v>
      </c>
      <c r="R1775" s="21">
        <f t="shared" si="399"/>
        <v>0.99978023319015985</v>
      </c>
      <c r="S1775" s="21">
        <f t="shared" si="400"/>
        <v>47.793573784582307</v>
      </c>
      <c r="T1775" s="36"/>
      <c r="U1775" s="36"/>
      <c r="Y1775" s="34"/>
      <c r="Z1775" s="34"/>
    </row>
    <row r="1776" spans="1:26" x14ac:dyDescent="0.2">
      <c r="A1776" s="1">
        <v>2018.04</v>
      </c>
      <c r="B1776" s="58">
        <v>2653.63</v>
      </c>
      <c r="C1776" s="4">
        <f>C1775*2/3+C1778/3</f>
        <v>50.33</v>
      </c>
      <c r="D1776" s="11">
        <f>D1775*2/3+D1778/3</f>
        <v>117.78666666666666</v>
      </c>
      <c r="E1776" s="11">
        <v>250.54599999999999</v>
      </c>
      <c r="F1776" s="5">
        <f t="shared" si="397"/>
        <v>2018.2916666665328</v>
      </c>
      <c r="G1776" s="21">
        <v>2.87</v>
      </c>
      <c r="H1776" s="4">
        <f t="shared" si="393"/>
        <v>3343.5848150439451</v>
      </c>
      <c r="I1776" s="4">
        <f t="shared" si="394"/>
        <v>63.416008916526323</v>
      </c>
      <c r="J1776" s="30">
        <f t="shared" si="398"/>
        <v>2007516.9224880778</v>
      </c>
      <c r="K1776" s="4">
        <f t="shared" si="395"/>
        <v>148.41168892472177</v>
      </c>
      <c r="L1776" s="30">
        <f t="shared" si="396"/>
        <v>89107.647477906008</v>
      </c>
      <c r="M1776" s="14">
        <f t="shared" si="389"/>
        <v>30.970179293325238</v>
      </c>
      <c r="N1776" s="6"/>
      <c r="O1776" s="7">
        <f t="shared" si="390"/>
        <v>33.753721250693474</v>
      </c>
      <c r="P1776" s="7"/>
      <c r="Q1776" s="43">
        <f t="shared" si="391"/>
        <v>1.909086006388137E-2</v>
      </c>
      <c r="R1776" s="21">
        <f t="shared" si="399"/>
        <v>0.993298828410901</v>
      </c>
      <c r="S1776" s="21">
        <f t="shared" si="400"/>
        <v>47.593880311248526</v>
      </c>
      <c r="T1776" s="36"/>
      <c r="U1776" s="36"/>
      <c r="Y1776" s="34"/>
      <c r="Z1776" s="34"/>
    </row>
    <row r="1777" spans="1:26" x14ac:dyDescent="0.2">
      <c r="A1777" s="1">
        <v>2018.05</v>
      </c>
      <c r="B1777" s="58">
        <v>2701.49</v>
      </c>
      <c r="C1777" s="4">
        <f>C1775/3+C1778*2/3</f>
        <v>50.66</v>
      </c>
      <c r="D1777" s="11">
        <f>D1775/3+D1778*2/3</f>
        <v>120.13333333333333</v>
      </c>
      <c r="E1777" s="11">
        <v>251.58799999999999</v>
      </c>
      <c r="F1777" s="5">
        <f t="shared" si="397"/>
        <v>2018.3749999998661</v>
      </c>
      <c r="G1777" s="21">
        <v>2.976</v>
      </c>
      <c r="H1777" s="4">
        <f t="shared" si="393"/>
        <v>3389.7907555606794</v>
      </c>
      <c r="I1777" s="4">
        <f t="shared" si="394"/>
        <v>63.567438590075852</v>
      </c>
      <c r="J1777" s="30">
        <f t="shared" si="398"/>
        <v>2038439.9005541198</v>
      </c>
      <c r="K1777" s="4">
        <f t="shared" si="395"/>
        <v>150.74157696975482</v>
      </c>
      <c r="L1777" s="30">
        <f t="shared" si="396"/>
        <v>90647.968363101449</v>
      </c>
      <c r="M1777" s="14">
        <f t="shared" si="389"/>
        <v>31.243615074864621</v>
      </c>
      <c r="N1777" s="6"/>
      <c r="O1777" s="7">
        <f t="shared" si="390"/>
        <v>34.04418706141891</v>
      </c>
      <c r="P1777" s="7"/>
      <c r="Q1777" s="43">
        <f t="shared" si="391"/>
        <v>1.731826625532527E-2</v>
      </c>
      <c r="R1777" s="21">
        <f t="shared" si="399"/>
        <v>1.0081593472990933</v>
      </c>
      <c r="S1777" s="21">
        <f t="shared" si="400"/>
        <v>47.079147290191592</v>
      </c>
      <c r="T1777" s="36"/>
      <c r="U1777" s="36"/>
      <c r="Y1777" s="34"/>
      <c r="Z1777" s="34"/>
    </row>
    <row r="1778" spans="1:26" x14ac:dyDescent="0.2">
      <c r="A1778" s="1">
        <v>2018.06</v>
      </c>
      <c r="B1778" s="58">
        <v>2754.35</v>
      </c>
      <c r="C1778" s="4">
        <v>50.99</v>
      </c>
      <c r="D1778" s="11">
        <v>122.48</v>
      </c>
      <c r="E1778" s="11">
        <v>251.989</v>
      </c>
      <c r="F1778" s="5">
        <f t="shared" si="397"/>
        <v>2018.4583333331993</v>
      </c>
      <c r="G1778" s="21">
        <v>2.91</v>
      </c>
      <c r="H1778" s="4">
        <f t="shared" si="393"/>
        <v>3450.6188649107708</v>
      </c>
      <c r="I1778" s="4">
        <f t="shared" si="394"/>
        <v>63.879701534590815</v>
      </c>
      <c r="J1778" s="30">
        <f t="shared" si="398"/>
        <v>2078219.8454736085</v>
      </c>
      <c r="K1778" s="4">
        <f t="shared" si="395"/>
        <v>153.44157371948782</v>
      </c>
      <c r="L1778" s="30">
        <f t="shared" si="396"/>
        <v>92413.951267488752</v>
      </c>
      <c r="M1778" s="14">
        <f t="shared" si="389"/>
        <v>31.630556496454616</v>
      </c>
      <c r="N1778" s="6"/>
      <c r="O1778" s="7">
        <f t="shared" si="390"/>
        <v>34.458919633674292</v>
      </c>
      <c r="P1778" s="7"/>
      <c r="Q1778" s="43">
        <f t="shared" si="391"/>
        <v>1.6730979295013701E-2</v>
      </c>
      <c r="R1778" s="21">
        <f t="shared" si="399"/>
        <v>1.0041476505871525</v>
      </c>
      <c r="S1778" s="21">
        <f t="shared" si="400"/>
        <v>47.387752216668503</v>
      </c>
      <c r="T1778" s="36"/>
      <c r="U1778" s="36"/>
      <c r="Y1778" s="34"/>
      <c r="Z1778" s="34"/>
    </row>
    <row r="1779" spans="1:26" x14ac:dyDescent="0.2">
      <c r="A1779" s="1">
        <v>2018.07</v>
      </c>
      <c r="B1779" s="58">
        <v>2793.64</v>
      </c>
      <c r="C1779" s="4">
        <f>C1778*2/3+C1781/3</f>
        <v>51.44</v>
      </c>
      <c r="D1779" s="11">
        <f>D1778*2/3+D1781/3</f>
        <v>125.11666666666667</v>
      </c>
      <c r="E1779" s="11">
        <v>252.006</v>
      </c>
      <c r="F1779" s="5">
        <f t="shared" si="397"/>
        <v>2018.5416666665326</v>
      </c>
      <c r="G1779" s="21">
        <v>2.89</v>
      </c>
      <c r="H1779" s="4">
        <f t="shared" si="393"/>
        <v>3499.6048425831141</v>
      </c>
      <c r="I1779" s="4">
        <f t="shared" si="394"/>
        <v>64.439109227558092</v>
      </c>
      <c r="J1779" s="30">
        <f t="shared" si="398"/>
        <v>2110957.0215202281</v>
      </c>
      <c r="K1779" s="4">
        <f t="shared" si="395"/>
        <v>156.73418642148738</v>
      </c>
      <c r="L1779" s="30">
        <f t="shared" si="396"/>
        <v>94541.854358187134</v>
      </c>
      <c r="M1779" s="14">
        <f t="shared" si="389"/>
        <v>31.886366962159006</v>
      </c>
      <c r="N1779" s="6"/>
      <c r="O1779" s="7">
        <f t="shared" si="390"/>
        <v>34.731777571325345</v>
      </c>
      <c r="P1779" s="7"/>
      <c r="Q1779" s="43">
        <f t="shared" si="391"/>
        <v>1.6153150850947914E-2</v>
      </c>
      <c r="R1779" s="21">
        <f t="shared" si="399"/>
        <v>1.0024083333333333</v>
      </c>
      <c r="S1779" s="21">
        <f t="shared" si="400"/>
        <v>47.581090079413954</v>
      </c>
      <c r="T1779" s="36"/>
      <c r="U1779" s="36"/>
      <c r="Y1779" s="34"/>
      <c r="Z1779" s="34"/>
    </row>
    <row r="1780" spans="1:26" x14ac:dyDescent="0.2">
      <c r="A1780" s="1">
        <v>2018.08</v>
      </c>
      <c r="B1780" s="58">
        <v>2857.82</v>
      </c>
      <c r="C1780" s="4">
        <f>C1778/3+C1781*2/3</f>
        <v>51.89</v>
      </c>
      <c r="D1780" s="11">
        <f>D1778/3+D1781*2/3</f>
        <v>127.75333333333333</v>
      </c>
      <c r="E1780" s="11">
        <v>252.14599999999999</v>
      </c>
      <c r="F1780" s="5">
        <f>F1779+1/12</f>
        <v>2018.6249999998658</v>
      </c>
      <c r="G1780" s="21">
        <v>2.89</v>
      </c>
      <c r="H1780" s="4">
        <f t="shared" si="393"/>
        <v>3578.0156654477973</v>
      </c>
      <c r="I1780" s="4">
        <f t="shared" si="394"/>
        <v>64.966734391979273</v>
      </c>
      <c r="J1780" s="30">
        <f t="shared" si="398"/>
        <v>2161519.9804045432</v>
      </c>
      <c r="K1780" s="4">
        <f t="shared" si="395"/>
        <v>159.94829204772901</v>
      </c>
      <c r="L1780" s="30">
        <f t="shared" si="396"/>
        <v>96626.583396883536</v>
      </c>
      <c r="M1780" s="14">
        <f t="shared" si="389"/>
        <v>32.390276880301137</v>
      </c>
      <c r="N1780" s="6"/>
      <c r="O1780" s="7">
        <f t="shared" si="390"/>
        <v>35.274629408295624</v>
      </c>
      <c r="P1780" s="7"/>
      <c r="Q1780" s="43">
        <f t="shared" si="391"/>
        <v>1.6127083652587585E-2</v>
      </c>
      <c r="R1780" s="21">
        <f t="shared" si="399"/>
        <v>0.99298310639894383</v>
      </c>
      <c r="S1780" s="21">
        <f t="shared" si="400"/>
        <v>47.669198946914648</v>
      </c>
      <c r="T1780" s="36"/>
      <c r="U1780" s="36"/>
      <c r="Y1780" s="34"/>
      <c r="Z1780" s="34"/>
    </row>
    <row r="1781" spans="1:26" x14ac:dyDescent="0.2">
      <c r="A1781" s="1">
        <v>2018.09</v>
      </c>
      <c r="B1781" s="58">
        <v>2901.5</v>
      </c>
      <c r="C1781" s="4">
        <v>52.34</v>
      </c>
      <c r="D1781" s="11">
        <v>130.38999999999999</v>
      </c>
      <c r="E1781" s="11">
        <v>252.43899999999999</v>
      </c>
      <c r="F1781" s="5">
        <f t="shared" si="397"/>
        <v>2018.7083333331991</v>
      </c>
      <c r="G1781" s="21">
        <v>3</v>
      </c>
      <c r="H1781" s="4">
        <f t="shared" si="393"/>
        <v>3628.4870146847366</v>
      </c>
      <c r="I1781" s="4">
        <f t="shared" si="394"/>
        <v>65.454079044838579</v>
      </c>
      <c r="J1781" s="30">
        <f t="shared" si="398"/>
        <v>2195305.4263298311</v>
      </c>
      <c r="K1781" s="4">
        <f t="shared" si="395"/>
        <v>163.05994204540508</v>
      </c>
      <c r="L1781" s="30">
        <f t="shared" si="396"/>
        <v>98654.445817386426</v>
      </c>
      <c r="M1781" s="14">
        <f t="shared" si="389"/>
        <v>32.622891120500206</v>
      </c>
      <c r="N1781" s="6"/>
      <c r="O1781" s="7">
        <f t="shared" si="390"/>
        <v>35.522018512241402</v>
      </c>
      <c r="P1781" s="7"/>
      <c r="Q1781" s="43">
        <f t="shared" si="391"/>
        <v>1.5065111583944898E-2</v>
      </c>
      <c r="R1781" s="21">
        <f t="shared" si="399"/>
        <v>0.98973841038753507</v>
      </c>
      <c r="S1781" s="21">
        <f t="shared" si="400"/>
        <v>47.27976896800547</v>
      </c>
      <c r="T1781" s="36"/>
      <c r="U1781" s="36"/>
      <c r="Y1781" s="34"/>
      <c r="Z1781" s="34"/>
    </row>
    <row r="1782" spans="1:26" x14ac:dyDescent="0.2">
      <c r="A1782" s="1">
        <v>2018.1</v>
      </c>
      <c r="B1782" s="58">
        <v>2785.46</v>
      </c>
      <c r="C1782" s="4">
        <f>C1781*2/3+C1784/3</f>
        <v>52.81</v>
      </c>
      <c r="D1782" s="11">
        <f>D1781*2/3+D1784/3</f>
        <v>131.05666666666667</v>
      </c>
      <c r="E1782" s="11">
        <v>252.88499999999999</v>
      </c>
      <c r="F1782" s="5">
        <f t="shared" si="397"/>
        <v>2018.7916666665324</v>
      </c>
      <c r="G1782" s="21">
        <v>3.15</v>
      </c>
      <c r="H1782" s="4">
        <f t="shared" si="393"/>
        <v>3477.2291039009833</v>
      </c>
      <c r="I1782" s="4">
        <f t="shared" si="394"/>
        <v>65.925365640508559</v>
      </c>
      <c r="J1782" s="30">
        <f t="shared" si="398"/>
        <v>2107115.2840069043</v>
      </c>
      <c r="K1782" s="4">
        <f t="shared" si="395"/>
        <v>163.60459514535597</v>
      </c>
      <c r="L1782" s="30">
        <f t="shared" si="396"/>
        <v>99140.359367692057</v>
      </c>
      <c r="M1782" s="14">
        <f t="shared" si="389"/>
        <v>31.037961078006514</v>
      </c>
      <c r="N1782" s="6"/>
      <c r="O1782" s="7">
        <f t="shared" si="390"/>
        <v>33.793743849936085</v>
      </c>
      <c r="P1782" s="7"/>
      <c r="Q1782" s="43">
        <f t="shared" si="391"/>
        <v>1.6340087128316694E-2</v>
      </c>
      <c r="R1782" s="21">
        <f t="shared" si="399"/>
        <v>1.0051809433745449</v>
      </c>
      <c r="S1782" s="21">
        <f t="shared" si="400"/>
        <v>46.712074196252551</v>
      </c>
      <c r="T1782" s="36"/>
      <c r="U1782" s="36"/>
      <c r="Y1782" s="34"/>
      <c r="Z1782" s="34"/>
    </row>
    <row r="1783" spans="1:26" x14ac:dyDescent="0.2">
      <c r="A1783" s="1">
        <v>2018.11</v>
      </c>
      <c r="B1783" s="58">
        <v>2723.23</v>
      </c>
      <c r="C1783" s="4">
        <f>C1781/3+C1784*2/3</f>
        <v>53.28</v>
      </c>
      <c r="D1783" s="11">
        <f>D1781/3+D1784*2/3</f>
        <v>131.72333333333333</v>
      </c>
      <c r="E1783" s="11">
        <v>252.03800000000001</v>
      </c>
      <c r="F1783" s="5">
        <f t="shared" si="397"/>
        <v>2018.8749999998656</v>
      </c>
      <c r="G1783" s="21">
        <v>3.12</v>
      </c>
      <c r="H1783" s="4">
        <f t="shared" si="393"/>
        <v>3410.9688041882582</v>
      </c>
      <c r="I1783" s="4">
        <f t="shared" si="394"/>
        <v>66.735610979296794</v>
      </c>
      <c r="J1783" s="30">
        <f t="shared" si="398"/>
        <v>2070333.1841598623</v>
      </c>
      <c r="K1783" s="4">
        <f t="shared" si="395"/>
        <v>164.98943562743187</v>
      </c>
      <c r="L1783" s="30">
        <f t="shared" si="396"/>
        <v>100142.54694908285</v>
      </c>
      <c r="M1783" s="14">
        <f t="shared" si="389"/>
        <v>30.195583406705254</v>
      </c>
      <c r="N1783" s="6"/>
      <c r="O1783" s="7">
        <f t="shared" si="390"/>
        <v>32.880333947032</v>
      </c>
      <c r="P1783" s="7"/>
      <c r="Q1783" s="43">
        <f t="shared" si="391"/>
        <v>1.9163540746558325E-2</v>
      </c>
      <c r="R1783" s="21">
        <f t="shared" si="399"/>
        <v>1.0276497972023233</v>
      </c>
      <c r="S1783" s="21">
        <f t="shared" si="400"/>
        <v>47.111880916102173</v>
      </c>
      <c r="T1783" s="36"/>
      <c r="U1783" s="36"/>
      <c r="Y1783" s="34"/>
      <c r="Z1783" s="34"/>
    </row>
    <row r="1784" spans="1:26" x14ac:dyDescent="0.2">
      <c r="A1784" s="1">
        <v>2018.12</v>
      </c>
      <c r="B1784" s="58">
        <v>2567.31</v>
      </c>
      <c r="C1784" s="4">
        <v>53.75</v>
      </c>
      <c r="D1784" s="11">
        <v>132.38999999999999</v>
      </c>
      <c r="E1784" s="11">
        <v>251.233</v>
      </c>
      <c r="F1784" s="5">
        <f t="shared" si="397"/>
        <v>2018.9583333331989</v>
      </c>
      <c r="G1784" s="21">
        <v>2.83</v>
      </c>
      <c r="H1784" s="4">
        <f t="shared" si="393"/>
        <v>3225.9755947268077</v>
      </c>
      <c r="I1784" s="4">
        <f t="shared" si="394"/>
        <v>67.540027583955947</v>
      </c>
      <c r="J1784" s="30">
        <f t="shared" si="398"/>
        <v>1961465.2725255492</v>
      </c>
      <c r="K1784" s="4">
        <f t="shared" si="395"/>
        <v>166.35580003423121</v>
      </c>
      <c r="L1784" s="30">
        <f t="shared" si="396"/>
        <v>101148.04500806583</v>
      </c>
      <c r="M1784" s="14">
        <f t="shared" si="389"/>
        <v>28.291857012072885</v>
      </c>
      <c r="N1784" s="6"/>
      <c r="O1784" s="7">
        <f t="shared" si="390"/>
        <v>30.818335095022324</v>
      </c>
      <c r="P1784" s="7"/>
      <c r="Q1784" s="43">
        <f t="shared" si="391"/>
        <v>2.5024375553964858E-2</v>
      </c>
      <c r="R1784" s="21">
        <f t="shared" si="399"/>
        <v>1.0127831755337824</v>
      </c>
      <c r="S1784" s="21">
        <f t="shared" si="400"/>
        <v>48.569644507754305</v>
      </c>
      <c r="T1784" s="36"/>
      <c r="U1784" s="36"/>
      <c r="Y1784" s="34"/>
      <c r="Z1784" s="34"/>
    </row>
    <row r="1785" spans="1:26" x14ac:dyDescent="0.2">
      <c r="A1785" s="1">
        <v>2019.01</v>
      </c>
      <c r="B1785" s="58">
        <v>2607.39</v>
      </c>
      <c r="C1785" s="4">
        <f>C1784*2/3+C1787/3</f>
        <v>54.146666666666668</v>
      </c>
      <c r="D1785" s="11">
        <f>D1784*2/3+D1787/3</f>
        <v>133.05666666666664</v>
      </c>
      <c r="E1785" s="11">
        <v>251.71199999999999</v>
      </c>
      <c r="F1785" s="5">
        <f t="shared" si="397"/>
        <v>2019.0416666665321</v>
      </c>
      <c r="G1785" s="21">
        <v>2.71</v>
      </c>
      <c r="H1785" s="4">
        <f t="shared" si="393"/>
        <v>3270.1036967248292</v>
      </c>
      <c r="I1785" s="4">
        <f t="shared" si="394"/>
        <v>67.908987467158255</v>
      </c>
      <c r="J1785" s="30">
        <f t="shared" si="398"/>
        <v>1991736.9934757366</v>
      </c>
      <c r="K1785" s="4">
        <f t="shared" si="395"/>
        <v>166.87534183246464</v>
      </c>
      <c r="L1785" s="30">
        <f t="shared" si="396"/>
        <v>101639.5265873421</v>
      </c>
      <c r="M1785" s="14">
        <f t="shared" si="389"/>
        <v>28.380164463547597</v>
      </c>
      <c r="N1785" s="6"/>
      <c r="O1785" s="7">
        <f t="shared" si="390"/>
        <v>30.929105694293337</v>
      </c>
      <c r="P1785" s="7"/>
      <c r="Q1785" s="43">
        <f t="shared" si="391"/>
        <v>2.5866221302712558E-2</v>
      </c>
      <c r="R1785" s="21">
        <f t="shared" si="399"/>
        <v>1.0048682752251044</v>
      </c>
      <c r="S1785" s="21">
        <f t="shared" si="400"/>
        <v>49.096910792719015</v>
      </c>
      <c r="T1785" s="36"/>
      <c r="U1785" s="36"/>
      <c r="Y1785" s="34"/>
      <c r="Z1785" s="34"/>
    </row>
    <row r="1786" spans="1:26" x14ac:dyDescent="0.2">
      <c r="A1786" s="1">
        <v>2019.02</v>
      </c>
      <c r="B1786" s="58">
        <v>2754.86</v>
      </c>
      <c r="C1786" s="4">
        <f>C1784/3+C1787*2/3</f>
        <v>54.543333333333337</v>
      </c>
      <c r="D1786" s="11">
        <f>D1784/3+D1787*2/3</f>
        <v>133.7233333333333</v>
      </c>
      <c r="E1786" s="11">
        <v>252.77600000000001</v>
      </c>
      <c r="F1786" s="5">
        <f t="shared" si="397"/>
        <v>2019.1249999998654</v>
      </c>
      <c r="G1786" s="21">
        <v>2.68</v>
      </c>
      <c r="H1786" s="4">
        <f t="shared" si="393"/>
        <v>3440.5125428838192</v>
      </c>
      <c r="I1786" s="4">
        <f t="shared" si="394"/>
        <v>68.118533233640335</v>
      </c>
      <c r="J1786" s="30">
        <f t="shared" si="398"/>
        <v>2098986.1265262258</v>
      </c>
      <c r="K1786" s="4">
        <f t="shared" si="395"/>
        <v>167.00551229810844</v>
      </c>
      <c r="L1786" s="30">
        <f t="shared" si="396"/>
        <v>101886.63723728558</v>
      </c>
      <c r="M1786" s="14">
        <f t="shared" si="389"/>
        <v>29.541548965131224</v>
      </c>
      <c r="N1786" s="6"/>
      <c r="O1786" s="7">
        <f t="shared" si="390"/>
        <v>32.208640010689507</v>
      </c>
      <c r="P1786" s="7"/>
      <c r="Q1786" s="43">
        <f t="shared" si="391"/>
        <v>2.4705412201290352E-2</v>
      </c>
      <c r="R1786" s="21">
        <f t="shared" si="399"/>
        <v>1.0118535170500875</v>
      </c>
      <c r="S1786" s="21">
        <f t="shared" si="400"/>
        <v>49.128260300190959</v>
      </c>
      <c r="T1786" s="36"/>
      <c r="U1786" s="36"/>
      <c r="Y1786" s="34"/>
      <c r="Z1786" s="34"/>
    </row>
    <row r="1787" spans="1:26" x14ac:dyDescent="0.2">
      <c r="A1787" s="1">
        <v>2019.03</v>
      </c>
      <c r="B1787" s="58">
        <v>2803.98</v>
      </c>
      <c r="C1787" s="18">
        <v>54.94</v>
      </c>
      <c r="D1787" s="11">
        <v>134.38999999999999</v>
      </c>
      <c r="E1787" s="11">
        <v>254.202</v>
      </c>
      <c r="F1787" s="5">
        <f t="shared" si="397"/>
        <v>2019.2083333331987</v>
      </c>
      <c r="G1787" s="21">
        <v>2.57</v>
      </c>
      <c r="H1787" s="4">
        <f t="shared" si="393"/>
        <v>3482.2135239691279</v>
      </c>
      <c r="I1787" s="4">
        <f t="shared" si="394"/>
        <v>68.229021250816288</v>
      </c>
      <c r="J1787" s="30">
        <f t="shared" si="398"/>
        <v>2127895.8001887491</v>
      </c>
      <c r="K1787" s="4">
        <f t="shared" si="395"/>
        <v>166.8965811047907</v>
      </c>
      <c r="L1787" s="30">
        <f t="shared" si="396"/>
        <v>101986.43235235842</v>
      </c>
      <c r="M1787" s="14">
        <f t="shared" si="389"/>
        <v>29.576196014784838</v>
      </c>
      <c r="N1787" s="6"/>
      <c r="O1787" s="7">
        <f t="shared" si="390"/>
        <v>32.261038631649448</v>
      </c>
      <c r="P1787" s="7"/>
      <c r="Q1787" s="43">
        <f t="shared" si="391"/>
        <v>2.6091124483199831E-2</v>
      </c>
      <c r="R1787" s="21">
        <f t="shared" si="399"/>
        <v>1.0056466121980145</v>
      </c>
      <c r="S1787" s="21">
        <f t="shared" si="400"/>
        <v>49.431740807206211</v>
      </c>
      <c r="T1787" s="36"/>
      <c r="U1787" s="36"/>
      <c r="Y1787" s="34"/>
      <c r="Z1787" s="34"/>
    </row>
    <row r="1788" spans="1:26" x14ac:dyDescent="0.2">
      <c r="A1788" s="1">
        <v>2019.04</v>
      </c>
      <c r="B1788" s="58">
        <v>2903.8</v>
      </c>
      <c r="C1788" s="4">
        <f>C1787*2/3+C1790/3</f>
        <v>55.319091580592705</v>
      </c>
      <c r="D1788" s="11">
        <f>D1787*2/3+D1790/3</f>
        <v>134.68333333333334</v>
      </c>
      <c r="E1788" s="11">
        <v>255.548</v>
      </c>
      <c r="F1788" s="5">
        <f t="shared" si="397"/>
        <v>2019.2916666665319</v>
      </c>
      <c r="G1788" s="21">
        <v>2.5299999999999998</v>
      </c>
      <c r="H1788" s="4">
        <f t="shared" si="393"/>
        <v>3587.184083616386</v>
      </c>
      <c r="I1788" s="4">
        <f t="shared" si="394"/>
        <v>68.337958825683373</v>
      </c>
      <c r="J1788" s="30">
        <f t="shared" si="398"/>
        <v>2195520.7221033606</v>
      </c>
      <c r="K1788" s="4">
        <f t="shared" si="395"/>
        <v>166.37988486181334</v>
      </c>
      <c r="L1788" s="30">
        <f t="shared" si="396"/>
        <v>101832.09906167352</v>
      </c>
      <c r="M1788" s="14">
        <f t="shared" si="389"/>
        <v>30.133517171387524</v>
      </c>
      <c r="N1788" s="6"/>
      <c r="O1788" s="7">
        <f t="shared" si="390"/>
        <v>32.883690363719708</v>
      </c>
      <c r="P1788" s="7"/>
      <c r="Q1788" s="43">
        <f t="shared" si="391"/>
        <v>2.6149618052130178E-2</v>
      </c>
      <c r="R1788" s="21">
        <f t="shared" si="399"/>
        <v>1.0135705386413667</v>
      </c>
      <c r="S1788" s="21">
        <f t="shared" si="400"/>
        <v>49.449029984294569</v>
      </c>
      <c r="T1788" s="36"/>
      <c r="U1788" s="36"/>
      <c r="Y1788" s="34"/>
      <c r="Z1788" s="34"/>
    </row>
    <row r="1789" spans="1:26" x14ac:dyDescent="0.2">
      <c r="A1789" s="1">
        <v>2019.05</v>
      </c>
      <c r="B1789" s="58">
        <v>2854.71</v>
      </c>
      <c r="C1789" s="4">
        <f>C1787/3+C1790*2/3</f>
        <v>55.698183161185412</v>
      </c>
      <c r="D1789" s="11">
        <f>D1787/3+D1790*2/3</f>
        <v>134.97666666666666</v>
      </c>
      <c r="E1789" s="11">
        <v>256.09199999999998</v>
      </c>
      <c r="F1789" s="5">
        <f t="shared" si="397"/>
        <v>2019.3749999998652</v>
      </c>
      <c r="G1789" s="21">
        <v>2.4</v>
      </c>
      <c r="H1789" s="4">
        <f t="shared" si="393"/>
        <v>3519.049971065087</v>
      </c>
      <c r="I1789" s="4">
        <f t="shared" si="394"/>
        <v>68.660105524465678</v>
      </c>
      <c r="J1789" s="30">
        <f t="shared" si="398"/>
        <v>2157321.4561175574</v>
      </c>
      <c r="K1789" s="4">
        <f t="shared" si="395"/>
        <v>166.38805165070889</v>
      </c>
      <c r="L1789" s="30">
        <f t="shared" si="396"/>
        <v>102002.67595490522</v>
      </c>
      <c r="M1789" s="14">
        <f t="shared" si="389"/>
        <v>29.242030936939862</v>
      </c>
      <c r="N1789" s="6"/>
      <c r="O1789" s="7">
        <f t="shared" si="390"/>
        <v>31.92664834012994</v>
      </c>
      <c r="P1789" s="7"/>
      <c r="Q1789" s="43">
        <f t="shared" si="391"/>
        <v>2.8384138933322742E-2</v>
      </c>
      <c r="R1789" s="21">
        <f t="shared" si="399"/>
        <v>1.0324722275649159</v>
      </c>
      <c r="S1789" s="21">
        <f t="shared" si="400"/>
        <v>50.013613048112227</v>
      </c>
      <c r="T1789" s="36"/>
      <c r="U1789" s="36"/>
      <c r="Y1789" s="34"/>
      <c r="Z1789" s="34"/>
    </row>
    <row r="1790" spans="1:26" x14ac:dyDescent="0.2">
      <c r="A1790" s="1">
        <v>2019.06</v>
      </c>
      <c r="B1790" s="58">
        <v>2890.17</v>
      </c>
      <c r="C1790" s="18">
        <v>56.077274741778119</v>
      </c>
      <c r="D1790" s="11">
        <v>135.27000000000001</v>
      </c>
      <c r="E1790" s="11">
        <v>256.14299999999997</v>
      </c>
      <c r="F1790" s="5">
        <f t="shared" si="397"/>
        <v>2019.4583333331984</v>
      </c>
      <c r="G1790" s="21">
        <v>2.06</v>
      </c>
      <c r="H1790" s="4">
        <f t="shared" si="393"/>
        <v>3562.0527483866449</v>
      </c>
      <c r="I1790" s="4">
        <f t="shared" si="394"/>
        <v>69.113654427242579</v>
      </c>
      <c r="J1790" s="30">
        <f t="shared" si="398"/>
        <v>2187214.7073796736</v>
      </c>
      <c r="K1790" s="4">
        <f t="shared" si="395"/>
        <v>166.71644757030259</v>
      </c>
      <c r="L1790" s="30">
        <f t="shared" si="396"/>
        <v>102369.24937538223</v>
      </c>
      <c r="M1790" s="14">
        <f t="shared" si="389"/>
        <v>29.283796275306276</v>
      </c>
      <c r="N1790" s="6"/>
      <c r="O1790" s="7">
        <f t="shared" si="390"/>
        <v>31.987942034596241</v>
      </c>
      <c r="P1790" s="7"/>
      <c r="Q1790" s="43">
        <f t="shared" si="391"/>
        <v>3.0885119389954155E-2</v>
      </c>
      <c r="R1790" s="21">
        <f t="shared" si="399"/>
        <v>1.0410658037704619</v>
      </c>
      <c r="S1790" s="21">
        <f t="shared" si="400"/>
        <v>51.62738502413935</v>
      </c>
      <c r="T1790" s="36"/>
      <c r="U1790" s="36"/>
      <c r="Y1790" s="34"/>
      <c r="Z1790" s="34"/>
    </row>
    <row r="1791" spans="1:26" x14ac:dyDescent="0.2">
      <c r="A1791" s="1">
        <v>2019.07</v>
      </c>
      <c r="B1791" s="58">
        <v>2996.1136363636365</v>
      </c>
      <c r="C1791" s="4">
        <f>C1790*2/3+C1793/3</f>
        <v>56.458183161185417</v>
      </c>
      <c r="D1791" s="11">
        <f>D1790*2/3+D1793/3</f>
        <v>134.48000000000002</v>
      </c>
      <c r="E1791" s="11">
        <v>256.57100000000003</v>
      </c>
      <c r="F1791" s="5">
        <f t="shared" si="397"/>
        <v>2019.5416666665317</v>
      </c>
      <c r="G1791" s="21">
        <v>1.63</v>
      </c>
      <c r="H1791" s="4">
        <f t="shared" si="393"/>
        <v>3686.4654140569287</v>
      </c>
      <c r="I1791" s="4">
        <f t="shared" si="394"/>
        <v>69.467037911422054</v>
      </c>
      <c r="J1791" s="30">
        <f>J1790*((H1791+(I1791/12))/H1790)</f>
        <v>2267162.6595402649</v>
      </c>
      <c r="K1791" s="4">
        <f t="shared" si="395"/>
        <v>165.46631037802408</v>
      </c>
      <c r="L1791" s="30">
        <f t="shared" si="396"/>
        <v>101761.17179087222</v>
      </c>
      <c r="M1791" s="14">
        <f t="shared" si="389"/>
        <v>29.986685335042541</v>
      </c>
      <c r="N1791" s="6"/>
      <c r="O1791" s="7">
        <f>J1791/AVERAGE(L1671:L1790)</f>
        <v>32.770388154606209</v>
      </c>
      <c r="P1791" s="7"/>
      <c r="Q1791" s="43">
        <f t="shared" si="391"/>
        <v>3.4716014055352351E-2</v>
      </c>
      <c r="R1791" s="21">
        <f t="shared" si="399"/>
        <v>1.0013583333333334</v>
      </c>
      <c r="S1791" s="21">
        <f t="shared" si="400"/>
        <v>53.657845958539426</v>
      </c>
      <c r="T1791" s="36"/>
      <c r="U1791" s="36"/>
      <c r="Y1791" s="34"/>
      <c r="Z1791" s="34"/>
    </row>
    <row r="1792" spans="1:26" x14ac:dyDescent="0.2">
      <c r="A1792" s="1">
        <v>2019.08</v>
      </c>
      <c r="B1792" s="60">
        <v>2897.4981818181818</v>
      </c>
      <c r="C1792" s="4">
        <f>C1790/3+C1793*2/3</f>
        <v>56.839091580592708</v>
      </c>
      <c r="D1792" s="11">
        <f>D1790/3+D1793*2/3</f>
        <v>133.69</v>
      </c>
      <c r="E1792" s="11">
        <v>256.55799999999999</v>
      </c>
      <c r="F1792" s="5">
        <f t="shared" si="397"/>
        <v>2019.6249999998649</v>
      </c>
      <c r="G1792" s="21">
        <v>1.63</v>
      </c>
      <c r="H1792" s="4">
        <f t="shared" si="393"/>
        <v>3565.3080532277309</v>
      </c>
      <c r="I1792" s="4">
        <f t="shared" si="394"/>
        <v>69.939257329671008</v>
      </c>
      <c r="J1792" s="30">
        <f t="shared" si="398"/>
        <v>2196235.6941018882</v>
      </c>
      <c r="K1792" s="4">
        <f t="shared" si="395"/>
        <v>164.50261699108978</v>
      </c>
      <c r="L1792" s="30">
        <f t="shared" si="396"/>
        <v>101333.88582844184</v>
      </c>
      <c r="M1792" s="14">
        <f t="shared" si="389"/>
        <v>28.705397371833083</v>
      </c>
      <c r="N1792" s="6"/>
      <c r="O1792" s="7">
        <f t="shared" si="390"/>
        <v>31.386112854170058</v>
      </c>
      <c r="P1792" s="7"/>
      <c r="Q1792" s="43">
        <f t="shared" si="391"/>
        <v>3.5971412380679177E-2</v>
      </c>
      <c r="R1792" s="21">
        <f t="shared" si="399"/>
        <v>0.99497440143010019</v>
      </c>
      <c r="S1792" s="21">
        <f t="shared" si="400"/>
        <v>53.733453778621382</v>
      </c>
      <c r="T1792" s="36"/>
      <c r="U1792" s="36"/>
      <c r="Y1792" s="34"/>
      <c r="Z1792" s="34"/>
    </row>
    <row r="1793" spans="1:26" x14ac:dyDescent="0.2">
      <c r="A1793" s="1">
        <v>2019.09</v>
      </c>
      <c r="B1793" s="60">
        <v>2982.1559999999999</v>
      </c>
      <c r="C1793" s="4">
        <v>57.22</v>
      </c>
      <c r="D1793" s="11">
        <v>132.9</v>
      </c>
      <c r="E1793" s="11">
        <v>256.75900000000001</v>
      </c>
      <c r="F1793" s="5">
        <f t="shared" si="397"/>
        <v>2019.7083333331982</v>
      </c>
      <c r="G1793" s="21">
        <v>1.7</v>
      </c>
      <c r="H1793" s="4">
        <f t="shared" si="393"/>
        <v>3666.6050478620032</v>
      </c>
      <c r="I1793" s="4">
        <f t="shared" si="394"/>
        <v>70.352838965722739</v>
      </c>
      <c r="J1793" s="30">
        <f t="shared" si="398"/>
        <v>2262246.2668632325</v>
      </c>
      <c r="K1793" s="4">
        <f t="shared" si="395"/>
        <v>163.40252182007256</v>
      </c>
      <c r="L1793" s="30">
        <f t="shared" si="396"/>
        <v>100817.17015009397</v>
      </c>
      <c r="M1793" s="14">
        <f t="shared" ref="M1793:M1801" si="401">H1793/AVERAGE(K1673:K1792)</f>
        <v>29.229520233035288</v>
      </c>
      <c r="N1793" s="6"/>
      <c r="O1793" s="7">
        <f t="shared" ref="O1793:O1800" si="402">J1793/AVERAGE(L1673:L1792)</f>
        <v>31.974134120476876</v>
      </c>
      <c r="P1793" s="7"/>
      <c r="Q1793" s="43">
        <f t="shared" ref="Q1793:Q1806" si="403">1/M1793-(G1793/100-(((E1793/E1673)^(1/10))-1))</f>
        <v>3.4662807416811839E-2</v>
      </c>
      <c r="R1793" s="21">
        <f t="shared" si="399"/>
        <v>1.0005051189267946</v>
      </c>
      <c r="S1793" s="21">
        <f t="shared" si="400"/>
        <v>53.421557966589454</v>
      </c>
      <c r="T1793" s="36"/>
      <c r="U1793" s="36"/>
      <c r="Y1793" s="34"/>
      <c r="Z1793" s="34"/>
    </row>
    <row r="1794" spans="1:26" x14ac:dyDescent="0.2">
      <c r="A1794" s="1">
        <v>2019.1</v>
      </c>
      <c r="B1794" s="60">
        <v>2977.68</v>
      </c>
      <c r="C1794" s="4">
        <f>C1793*2/3+C1796/3</f>
        <v>57.56</v>
      </c>
      <c r="D1794" s="11">
        <f>D1793*2/3+D1796/3</f>
        <v>135.09</v>
      </c>
      <c r="E1794" s="11">
        <v>257.346</v>
      </c>
      <c r="F1794" s="5">
        <f t="shared" si="397"/>
        <v>2019.7916666665315</v>
      </c>
      <c r="G1794" s="21">
        <v>1.71</v>
      </c>
      <c r="H1794" s="4">
        <f t="shared" si="393"/>
        <v>3652.7508549579175</v>
      </c>
      <c r="I1794" s="4">
        <f t="shared" si="394"/>
        <v>70.609447358808779</v>
      </c>
      <c r="J1794" s="30">
        <f t="shared" si="398"/>
        <v>2257328.8388743298</v>
      </c>
      <c r="K1794" s="4">
        <f t="shared" si="395"/>
        <v>165.71630027278457</v>
      </c>
      <c r="L1794" s="30">
        <f t="shared" si="396"/>
        <v>102409.44387695563</v>
      </c>
      <c r="M1794" s="14">
        <f t="shared" si="401"/>
        <v>28.841122881953421</v>
      </c>
      <c r="N1794" s="6"/>
      <c r="O1794" s="7">
        <f t="shared" si="402"/>
        <v>31.564281230570678</v>
      </c>
      <c r="P1794" s="7"/>
      <c r="Q1794" s="43">
        <f t="shared" si="403"/>
        <v>3.5157941464796727E-2</v>
      </c>
      <c r="R1794" s="21">
        <f t="shared" si="399"/>
        <v>0.99235361515253806</v>
      </c>
      <c r="S1794" s="21">
        <f t="shared" si="400"/>
        <v>53.326627374930382</v>
      </c>
      <c r="T1794" s="36"/>
      <c r="U1794" s="36"/>
      <c r="Y1794" s="34"/>
      <c r="Z1794" s="34"/>
    </row>
    <row r="1795" spans="1:26" x14ac:dyDescent="0.2">
      <c r="A1795" s="1">
        <v>2019.11</v>
      </c>
      <c r="B1795" s="60">
        <v>3104.9044999999996</v>
      </c>
      <c r="C1795" s="4">
        <f>C1793/3+C1796*2/3</f>
        <v>57.900000000000006</v>
      </c>
      <c r="D1795" s="11">
        <f>D1793/3+D1796*2/3</f>
        <v>137.28</v>
      </c>
      <c r="E1795" s="11">
        <v>257.20800000000003</v>
      </c>
      <c r="F1795" s="5">
        <f t="shared" si="397"/>
        <v>2019.8749999998647</v>
      </c>
      <c r="G1795" s="21">
        <v>1.81</v>
      </c>
      <c r="H1795" s="4">
        <f t="shared" si="393"/>
        <v>3810.862013236369</v>
      </c>
      <c r="I1795" s="4">
        <f t="shared" si="394"/>
        <v>71.064636792012706</v>
      </c>
      <c r="J1795" s="30">
        <f t="shared" si="398"/>
        <v>2358698.16659577</v>
      </c>
      <c r="K1795" s="4">
        <f t="shared" si="395"/>
        <v>168.49314920220212</v>
      </c>
      <c r="L1795" s="30">
        <f t="shared" si="396"/>
        <v>104287.29267205074</v>
      </c>
      <c r="M1795" s="14">
        <f t="shared" si="401"/>
        <v>29.836867659083442</v>
      </c>
      <c r="N1795" s="6"/>
      <c r="O1795" s="7">
        <f t="shared" si="402"/>
        <v>32.663322842581991</v>
      </c>
      <c r="P1795" s="7"/>
      <c r="Q1795" s="43">
        <f t="shared" si="403"/>
        <v>3.2874241630862971E-2</v>
      </c>
      <c r="R1795" s="21">
        <f t="shared" si="399"/>
        <v>0.99698360950010423</v>
      </c>
      <c r="S1795" s="21">
        <f t="shared" si="400"/>
        <v>52.947264060961942</v>
      </c>
      <c r="T1795" s="36"/>
      <c r="U1795" s="36"/>
      <c r="Y1795" s="34"/>
      <c r="Z1795" s="34"/>
    </row>
    <row r="1796" spans="1:26" x14ac:dyDescent="0.2">
      <c r="A1796" s="1">
        <v>2019.12</v>
      </c>
      <c r="B1796" s="60">
        <v>3176.7495238095235</v>
      </c>
      <c r="C1796" s="4">
        <v>58.24</v>
      </c>
      <c r="D1796" s="11">
        <v>139.47</v>
      </c>
      <c r="E1796" s="11">
        <v>256.97399999999999</v>
      </c>
      <c r="F1796" s="5">
        <f t="shared" si="397"/>
        <v>2019.958333333198</v>
      </c>
      <c r="G1796" s="21">
        <v>1.86</v>
      </c>
      <c r="H1796" s="4">
        <f t="shared" si="393"/>
        <v>3902.5927931304523</v>
      </c>
      <c r="I1796" s="4">
        <f t="shared" si="394"/>
        <v>71.547033396374744</v>
      </c>
      <c r="J1796" s="30">
        <f t="shared" si="398"/>
        <v>2419164.375097767</v>
      </c>
      <c r="K1796" s="4">
        <f t="shared" si="395"/>
        <v>171.33696338929235</v>
      </c>
      <c r="L1796" s="30">
        <f t="shared" si="396"/>
        <v>106209.46123264958</v>
      </c>
      <c r="M1796" s="14">
        <f t="shared" si="401"/>
        <v>30.331822322243298</v>
      </c>
      <c r="N1796" s="6"/>
      <c r="O1796" s="7">
        <f t="shared" si="402"/>
        <v>33.209287577306569</v>
      </c>
      <c r="P1796" s="7"/>
      <c r="Q1796" s="43">
        <f t="shared" si="403"/>
        <v>3.1914083264958287E-2</v>
      </c>
      <c r="R1796" s="21">
        <f t="shared" si="399"/>
        <v>1.0106433946666906</v>
      </c>
      <c r="S1796" s="21">
        <f t="shared" si="400"/>
        <v>52.835622676000852</v>
      </c>
      <c r="T1796" s="36"/>
      <c r="U1796" s="36"/>
      <c r="Y1796" s="34"/>
      <c r="Z1796" s="34"/>
    </row>
    <row r="1797" spans="1:26" x14ac:dyDescent="0.2">
      <c r="A1797" s="1">
        <v>2020.01</v>
      </c>
      <c r="B1797" s="60">
        <v>3278.2028571428577</v>
      </c>
      <c r="C1797" s="4">
        <f>C1796*2/3+C1799/3</f>
        <v>58.686867862126704</v>
      </c>
      <c r="D1797" s="11">
        <f>D1796*2/3+D1799/3</f>
        <v>131.75666666666666</v>
      </c>
      <c r="E1797" s="11">
        <v>257.971</v>
      </c>
      <c r="F1797" s="5">
        <f t="shared" si="397"/>
        <v>2020.0416666665312</v>
      </c>
      <c r="G1797" s="21">
        <v>1.76</v>
      </c>
      <c r="H1797" s="4">
        <f t="shared" si="393"/>
        <v>4011.6624805446031</v>
      </c>
      <c r="I1797" s="4">
        <f t="shared" si="394"/>
        <v>71.817369504816128</v>
      </c>
      <c r="J1797" s="30">
        <f t="shared" si="398"/>
        <v>2490485.080442748</v>
      </c>
      <c r="K1797" s="4">
        <f t="shared" si="395"/>
        <v>161.23568286099345</v>
      </c>
      <c r="L1797" s="30">
        <f t="shared" ref="L1797:L1802" si="404">K1797*(J1797/H1797)</f>
        <v>100096.92105149126</v>
      </c>
      <c r="M1797" s="14">
        <f t="shared" si="401"/>
        <v>30.985220300230708</v>
      </c>
      <c r="N1797" s="6"/>
      <c r="O1797" s="7">
        <f t="shared" si="402"/>
        <v>33.923158399287821</v>
      </c>
      <c r="P1797" s="7"/>
      <c r="Q1797" s="43">
        <f t="shared" si="403"/>
        <v>3.2265730188327416E-2</v>
      </c>
      <c r="R1797" s="21">
        <f t="shared" si="399"/>
        <v>1.0254101377073785</v>
      </c>
      <c r="S1797" s="21">
        <f t="shared" si="400"/>
        <v>53.191601882673268</v>
      </c>
      <c r="T1797" s="36"/>
      <c r="U1797" s="36"/>
      <c r="Y1797" s="34"/>
      <c r="Z1797" s="34"/>
    </row>
    <row r="1798" spans="1:26" x14ac:dyDescent="0.2">
      <c r="A1798" s="1">
        <v>2020.02</v>
      </c>
      <c r="B1798" s="60">
        <v>3277.3142105263164</v>
      </c>
      <c r="C1798" s="4">
        <f>C1796/3+C1799*2/3</f>
        <v>59.133735724253413</v>
      </c>
      <c r="D1798" s="11">
        <f>D1796/3+D1799*2/3</f>
        <v>124.04333333333332</v>
      </c>
      <c r="E1798" s="11">
        <v>258.678</v>
      </c>
      <c r="F1798" s="5">
        <f t="shared" ref="F1798:F1812" si="405">F1797+1/12</f>
        <v>2020.1249999998645</v>
      </c>
      <c r="G1798" s="21">
        <v>1.5</v>
      </c>
      <c r="H1798" s="4">
        <f t="shared" si="393"/>
        <v>3999.613596080233</v>
      </c>
      <c r="I1798" s="4">
        <f t="shared" si="394"/>
        <v>72.166438185906188</v>
      </c>
      <c r="J1798" s="30">
        <f t="shared" si="398"/>
        <v>2486738.4756540451</v>
      </c>
      <c r="K1798" s="4">
        <f t="shared" si="395"/>
        <v>151.38170179399359</v>
      </c>
      <c r="L1798" s="30">
        <f t="shared" si="404"/>
        <v>94120.767748675105</v>
      </c>
      <c r="M1798" s="14">
        <f t="shared" si="401"/>
        <v>30.729689264735754</v>
      </c>
      <c r="N1798" s="6"/>
      <c r="O1798" s="7">
        <f t="shared" si="402"/>
        <v>33.643652731592468</v>
      </c>
      <c r="P1798" s="7"/>
      <c r="Q1798" s="43">
        <f t="shared" si="403"/>
        <v>3.5387275516498728E-2</v>
      </c>
      <c r="R1798" s="21">
        <f t="shared" si="399"/>
        <v>1.0610850801002183</v>
      </c>
      <c r="S1798" s="21">
        <f t="shared" si="400"/>
        <v>54.394134260785947</v>
      </c>
      <c r="T1798" s="36"/>
      <c r="U1798" s="36"/>
      <c r="Y1798" s="34"/>
      <c r="Z1798" s="34"/>
    </row>
    <row r="1799" spans="1:26" x14ac:dyDescent="0.2">
      <c r="A1799" s="1">
        <v>2020.03</v>
      </c>
      <c r="B1799" s="60">
        <v>2652.3936363636367</v>
      </c>
      <c r="C1799" s="4">
        <v>59.580603586380121</v>
      </c>
      <c r="D1799" s="11">
        <v>116.33</v>
      </c>
      <c r="E1799" s="11">
        <v>258.11500000000001</v>
      </c>
      <c r="F1799" s="5">
        <f t="shared" si="405"/>
        <v>2020.2083333331977</v>
      </c>
      <c r="G1799" s="21">
        <v>0.87</v>
      </c>
      <c r="H1799" s="4">
        <f t="shared" si="393"/>
        <v>3244.0249294694236</v>
      </c>
      <c r="I1799" s="4">
        <f t="shared" si="394"/>
        <v>72.870391746240088</v>
      </c>
      <c r="J1799" s="30">
        <f t="shared" si="398"/>
        <v>2020730.8067428286</v>
      </c>
      <c r="K1799" s="4">
        <f t="shared" si="395"/>
        <v>142.27805966332841</v>
      </c>
      <c r="L1799" s="30">
        <f t="shared" si="404"/>
        <v>88626.217287517851</v>
      </c>
      <c r="M1799" s="14">
        <f t="shared" si="401"/>
        <v>24.817168629099427</v>
      </c>
      <c r="N1799" s="6"/>
      <c r="O1799" s="7">
        <f t="shared" si="402"/>
        <v>27.181633677916516</v>
      </c>
      <c r="P1799" s="7"/>
      <c r="Q1799" s="43">
        <f t="shared" si="403"/>
        <v>4.8801470894720589E-2</v>
      </c>
      <c r="R1799" s="21">
        <f t="shared" si="399"/>
        <v>1.0208777676284946</v>
      </c>
      <c r="S1799" s="21">
        <f t="shared" si="400"/>
        <v>57.842696104706377</v>
      </c>
      <c r="T1799" s="36"/>
      <c r="U1799" s="36"/>
      <c r="Y1799" s="34"/>
      <c r="Z1799" s="34"/>
    </row>
    <row r="1800" spans="1:26" x14ac:dyDescent="0.2">
      <c r="A1800" s="1">
        <v>2020.04</v>
      </c>
      <c r="B1800" s="60">
        <v>2761.9752380952382</v>
      </c>
      <c r="C1800" s="4">
        <f>C1799*2/3+C1802/3</f>
        <v>59.613735724253416</v>
      </c>
      <c r="D1800" s="11">
        <f>D1799*2/3+D1802/3</f>
        <v>110.63</v>
      </c>
      <c r="E1800" s="11">
        <v>256.38900000000001</v>
      </c>
      <c r="F1800" s="5">
        <f t="shared" si="405"/>
        <v>2020.291666666531</v>
      </c>
      <c r="G1800" s="21">
        <v>0.66</v>
      </c>
      <c r="H1800" s="4">
        <f t="shared" si="393"/>
        <v>3400.7902091706269</v>
      </c>
      <c r="I1800" s="4">
        <f t="shared" si="394"/>
        <v>73.40174741137038</v>
      </c>
      <c r="J1800" s="30">
        <f t="shared" ref="J1800:J1805" si="406">J1799*((H1800+(I1800/12))/H1799)</f>
        <v>2122191.4515584097</v>
      </c>
      <c r="K1800" s="4">
        <f t="shared" si="395"/>
        <v>136.21752130551624</v>
      </c>
      <c r="L1800" s="30">
        <f t="shared" si="404"/>
        <v>85003.673113238561</v>
      </c>
      <c r="M1800" s="14">
        <f t="shared" si="401"/>
        <v>25.927358825280177</v>
      </c>
      <c r="N1800" s="6"/>
      <c r="O1800" s="7">
        <f t="shared" si="402"/>
        <v>28.407962507549225</v>
      </c>
      <c r="P1800" s="7"/>
      <c r="Q1800" s="43">
        <f t="shared" si="403"/>
        <v>4.8317436544444863E-2</v>
      </c>
      <c r="R1800" s="21">
        <f t="shared" si="399"/>
        <v>0.99959081861874433</v>
      </c>
      <c r="S1800" s="21">
        <f t="shared" si="400"/>
        <v>59.447846768444819</v>
      </c>
      <c r="T1800" s="36"/>
      <c r="U1800" s="36"/>
      <c r="Y1800" s="34"/>
      <c r="Z1800" s="34"/>
    </row>
    <row r="1801" spans="1:26" x14ac:dyDescent="0.2">
      <c r="A1801" s="1">
        <v>2020.05</v>
      </c>
      <c r="B1801" s="60">
        <v>2919.6149999999998</v>
      </c>
      <c r="C1801" s="4">
        <f>C1799/3+C1802*2/3</f>
        <v>59.646867862126712</v>
      </c>
      <c r="D1801" s="11">
        <f>D1799/3+D1802*2/3</f>
        <v>104.93</v>
      </c>
      <c r="E1801" s="11">
        <v>256.39400000000001</v>
      </c>
      <c r="F1801" s="5">
        <f t="shared" si="405"/>
        <v>2020.3749999998643</v>
      </c>
      <c r="G1801" s="21">
        <v>0.67</v>
      </c>
      <c r="H1801" s="4">
        <f t="shared" si="393"/>
        <v>3594.8202365694992</v>
      </c>
      <c r="I1801" s="4">
        <f t="shared" si="394"/>
        <v>73.44111043365649</v>
      </c>
      <c r="J1801" s="30">
        <f t="shared" si="406"/>
        <v>2247090.9153386401</v>
      </c>
      <c r="K1801" s="4">
        <f t="shared" si="395"/>
        <v>129.19665347083009</v>
      </c>
      <c r="L1801" s="30">
        <f t="shared" si="404"/>
        <v>80759.706244310815</v>
      </c>
      <c r="M1801" s="14">
        <f t="shared" si="401"/>
        <v>27.328480997698467</v>
      </c>
      <c r="N1801" s="6"/>
      <c r="O1801" s="7">
        <f t="shared" ref="O1801:O1806" si="407">J1801/AVERAGE(L1681:L1800)</f>
        <v>29.951773296263568</v>
      </c>
      <c r="P1801" s="7"/>
      <c r="Q1801" s="43">
        <f t="shared" si="403"/>
        <v>4.6163229869854258E-2</v>
      </c>
      <c r="R1801" s="21">
        <f t="shared" si="399"/>
        <v>0.99482027711052812</v>
      </c>
      <c r="S1801" s="21">
        <f t="shared" si="400"/>
        <v>59.42236298424605</v>
      </c>
      <c r="T1801" s="36"/>
      <c r="U1801" s="36"/>
      <c r="Y1801" s="34"/>
      <c r="Z1801" s="34"/>
    </row>
    <row r="1802" spans="1:26" x14ac:dyDescent="0.2">
      <c r="A1802" s="1">
        <v>2020.06</v>
      </c>
      <c r="B1802" s="60">
        <v>3104.6609090909087</v>
      </c>
      <c r="C1802" s="4">
        <v>59.68</v>
      </c>
      <c r="D1802" s="11">
        <v>99.23</v>
      </c>
      <c r="E1802" s="11">
        <v>257.79700000000003</v>
      </c>
      <c r="F1802" s="5">
        <f t="shared" si="405"/>
        <v>2020.4583333331975</v>
      </c>
      <c r="G1802" s="21">
        <v>0.73</v>
      </c>
      <c r="H1802" s="4">
        <f t="shared" ref="H1802:H1858" si="408">B1802*$E$1858/E1802</f>
        <v>3801.856878590519</v>
      </c>
      <c r="I1802" s="4">
        <f t="shared" ref="I1802:I1856" si="409">C1802*$E$1858/E1802</f>
        <v>73.081996764896417</v>
      </c>
      <c r="J1802" s="30">
        <f t="shared" si="406"/>
        <v>2380314.6326582138</v>
      </c>
      <c r="K1802" s="4">
        <f t="shared" ref="K1802:K1853" si="410">D1802*$E$1858/E1802</f>
        <v>121.51351439310778</v>
      </c>
      <c r="L1802" s="30">
        <f t="shared" si="404"/>
        <v>76078.717745648129</v>
      </c>
      <c r="M1802" s="14">
        <f t="shared" ref="M1802:M1807" si="411">H1802/AVERAGE(K1682:K1801)</f>
        <v>28.838315955122859</v>
      </c>
      <c r="N1802" s="6"/>
      <c r="O1802" s="7">
        <f t="shared" si="407"/>
        <v>31.613284503327357</v>
      </c>
      <c r="P1802" s="7"/>
      <c r="Q1802" s="43">
        <f t="shared" si="403"/>
        <v>4.4301523235910634E-2</v>
      </c>
      <c r="R1802" s="21">
        <f t="shared" si="399"/>
        <v>1.0111854455272233</v>
      </c>
      <c r="S1802" s="21">
        <f t="shared" si="400"/>
        <v>58.792854352515221</v>
      </c>
      <c r="T1802" s="36"/>
      <c r="U1802" s="36"/>
      <c r="Y1802" s="34"/>
      <c r="Z1802" s="34"/>
    </row>
    <row r="1803" spans="1:26" x14ac:dyDescent="0.2">
      <c r="A1803" s="1">
        <v>2020.07</v>
      </c>
      <c r="B1803" s="60">
        <v>3207.6190909090906</v>
      </c>
      <c r="C1803" s="4">
        <f>C1802*2/3+C1805/3</f>
        <v>59.403333333333336</v>
      </c>
      <c r="D1803" s="11">
        <f>D1802*2/3+D1805/3</f>
        <v>98.893333333333345</v>
      </c>
      <c r="E1803" s="11">
        <v>259.101</v>
      </c>
      <c r="F1803" s="5">
        <f t="shared" si="405"/>
        <v>2020.5416666665308</v>
      </c>
      <c r="G1803" s="21">
        <v>0.62</v>
      </c>
      <c r="H1803" s="4">
        <f t="shared" si="408"/>
        <v>3908.1673293040171</v>
      </c>
      <c r="I1803" s="4">
        <f t="shared" si="409"/>
        <v>72.377099650972681</v>
      </c>
      <c r="J1803" s="30">
        <f t="shared" si="406"/>
        <v>2450651.0548569937</v>
      </c>
      <c r="K1803" s="4">
        <f t="shared" si="410"/>
        <v>120.49176771477794</v>
      </c>
      <c r="L1803" s="30">
        <f t="shared" ref="L1803:L1808" si="412">K1803*(J1803/H1803)</f>
        <v>75555.433729187251</v>
      </c>
      <c r="M1803" s="14">
        <f t="shared" si="411"/>
        <v>29.599194927667021</v>
      </c>
      <c r="N1803" s="6"/>
      <c r="O1803" s="7">
        <f t="shared" si="407"/>
        <v>32.453341337253292</v>
      </c>
      <c r="P1803" s="7"/>
      <c r="Q1803" s="43">
        <f t="shared" si="403"/>
        <v>4.5001885969564948E-2</v>
      </c>
      <c r="R1803" s="21">
        <f t="shared" ref="R1803:R1808" si="413">((G1803/G1804+G1803/1200+((1+G1804/1200)^(-119))*(1-G1803/G1804)))</f>
        <v>0.99763627625134665</v>
      </c>
      <c r="S1803" s="21">
        <f t="shared" ref="S1803:S1808" si="414">S1802*R1802*E1802/E1803</f>
        <v>59.151277059463752</v>
      </c>
      <c r="T1803" s="36"/>
      <c r="U1803" s="36"/>
      <c r="Y1803" s="34"/>
      <c r="Z1803" s="34"/>
    </row>
    <row r="1804" spans="1:26" x14ac:dyDescent="0.2">
      <c r="A1804" s="1">
        <v>2020.08</v>
      </c>
      <c r="B1804" s="60">
        <v>3391.71</v>
      </c>
      <c r="C1804" s="4">
        <f>C1802/3+C1805*2/3</f>
        <v>59.126666666666665</v>
      </c>
      <c r="D1804" s="11">
        <f>D1802/3+D1805*2/3</f>
        <v>98.556666666666672</v>
      </c>
      <c r="E1804" s="11">
        <v>259.91800000000001</v>
      </c>
      <c r="F1804" s="5">
        <f t="shared" si="405"/>
        <v>2020.624999999864</v>
      </c>
      <c r="G1804" s="21">
        <v>0.65</v>
      </c>
      <c r="H1804" s="4">
        <f t="shared" si="408"/>
        <v>4119.4743657230365</v>
      </c>
      <c r="I1804" s="4">
        <f t="shared" si="409"/>
        <v>71.813565329578324</v>
      </c>
      <c r="J1804" s="30">
        <f t="shared" si="406"/>
        <v>2586905.6210766044</v>
      </c>
      <c r="K1804" s="4">
        <f t="shared" si="410"/>
        <v>119.70412031230366</v>
      </c>
      <c r="L1804" s="30">
        <f t="shared" si="412"/>
        <v>75170.576197426431</v>
      </c>
      <c r="M1804" s="14">
        <f t="shared" si="411"/>
        <v>31.158208965355236</v>
      </c>
      <c r="N1804" s="6"/>
      <c r="O1804" s="7">
        <f t="shared" si="407"/>
        <v>34.165665199989746</v>
      </c>
      <c r="P1804" s="7"/>
      <c r="Q1804" s="43">
        <f t="shared" si="403"/>
        <v>4.3191404179545534E-2</v>
      </c>
      <c r="R1804" s="21">
        <f t="shared" si="413"/>
        <v>0.99766554423298126</v>
      </c>
      <c r="S1804" s="21">
        <f t="shared" si="414"/>
        <v>58.825969116208604</v>
      </c>
      <c r="T1804" s="36"/>
      <c r="U1804" s="36"/>
      <c r="Y1804" s="34"/>
      <c r="Z1804" s="34"/>
    </row>
    <row r="1805" spans="1:26" x14ac:dyDescent="0.2">
      <c r="A1805" s="1">
        <v>2020.09</v>
      </c>
      <c r="B1805" s="60">
        <v>3365.5166666666664</v>
      </c>
      <c r="C1805" s="4">
        <f>58.85</f>
        <v>58.85</v>
      </c>
      <c r="D1805" s="11">
        <v>98.22</v>
      </c>
      <c r="E1805" s="11">
        <v>260.27999999999997</v>
      </c>
      <c r="F1805" s="5">
        <f t="shared" si="405"/>
        <v>2020.7083333331973</v>
      </c>
      <c r="G1805" s="21">
        <v>0.68</v>
      </c>
      <c r="H1805" s="4">
        <f t="shared" si="408"/>
        <v>4081.9755301342157</v>
      </c>
      <c r="I1805" s="4">
        <f t="shared" si="409"/>
        <v>71.378122214538209</v>
      </c>
      <c r="J1805" s="30">
        <f t="shared" si="406"/>
        <v>2567092.7592425519</v>
      </c>
      <c r="K1805" s="4">
        <f t="shared" si="410"/>
        <v>119.12929760258189</v>
      </c>
      <c r="L1805" s="30">
        <f t="shared" si="412"/>
        <v>74918.616006300217</v>
      </c>
      <c r="M1805" s="14">
        <f>H1805/AVERAGE(K1685:K1804)</f>
        <v>30.839426043811262</v>
      </c>
      <c r="N1805" s="6"/>
      <c r="O1805" s="7">
        <f t="shared" si="407"/>
        <v>33.819004850298626</v>
      </c>
      <c r="P1805" s="7"/>
      <c r="Q1805" s="43">
        <f t="shared" si="403"/>
        <v>4.3305608427917051E-2</v>
      </c>
      <c r="R1805" s="21">
        <f t="shared" si="413"/>
        <v>0.99007799751736891</v>
      </c>
      <c r="S1805" s="21">
        <f t="shared" si="414"/>
        <v>58.607017748531568</v>
      </c>
      <c r="T1805" s="36"/>
      <c r="U1805" s="36"/>
      <c r="Y1805" s="34"/>
      <c r="Z1805" s="34"/>
    </row>
    <row r="1806" spans="1:26" x14ac:dyDescent="0.2">
      <c r="A1806" s="1">
        <v>2020.1</v>
      </c>
      <c r="B1806" s="60">
        <v>3418.701363636364</v>
      </c>
      <c r="C1806" s="4">
        <f>C1805*2/3+C1808/3</f>
        <v>58.659615378670054</v>
      </c>
      <c r="D1806" s="11">
        <f>D1805*2/3+D1808/3</f>
        <v>96.856666666666669</v>
      </c>
      <c r="E1806" s="11">
        <v>260.38799999999998</v>
      </c>
      <c r="F1806" s="5">
        <f t="shared" si="405"/>
        <v>2020.7916666665305</v>
      </c>
      <c r="G1806" s="21">
        <v>0.79</v>
      </c>
      <c r="H1806" s="4">
        <f t="shared" si="408"/>
        <v>4144.7624882291066</v>
      </c>
      <c r="I1806" s="4">
        <f t="shared" si="409"/>
        <v>71.117698662292341</v>
      </c>
      <c r="J1806" s="30">
        <f t="shared" ref="J1806:J1811" si="415">J1805*((H1806+(I1806/12))/H1805)</f>
        <v>2610305.5994402058</v>
      </c>
      <c r="K1806" s="4">
        <f t="shared" si="410"/>
        <v>117.42700985964539</v>
      </c>
      <c r="L1806" s="30">
        <f t="shared" si="412"/>
        <v>73953.666158833788</v>
      </c>
      <c r="M1806" s="14">
        <f t="shared" si="411"/>
        <v>31.283694032592866</v>
      </c>
      <c r="N1806" s="6"/>
      <c r="O1806" s="7">
        <f t="shared" si="407"/>
        <v>34.307908575345344</v>
      </c>
      <c r="P1806" s="7"/>
      <c r="Q1806" s="43">
        <f t="shared" si="403"/>
        <v>4.1660697490221679E-2</v>
      </c>
      <c r="R1806" s="21">
        <f t="shared" si="413"/>
        <v>0.99306022792378179</v>
      </c>
      <c r="S1806" s="21">
        <f t="shared" si="414"/>
        <v>58.001451780491003</v>
      </c>
      <c r="T1806" s="36"/>
      <c r="U1806" s="36"/>
      <c r="Y1806" s="34"/>
      <c r="Z1806" s="34"/>
    </row>
    <row r="1807" spans="1:26" x14ac:dyDescent="0.2">
      <c r="A1807" s="1">
        <v>2020.11</v>
      </c>
      <c r="B1807" s="60">
        <v>3548.9925000000012</v>
      </c>
      <c r="C1807" s="4">
        <f>C1805/3+C1808*2/3</f>
        <v>58.469230757340114</v>
      </c>
      <c r="D1807" s="11">
        <f>D1805/3+D1808*2/3</f>
        <v>95.493333333333339</v>
      </c>
      <c r="E1807" s="11">
        <v>260.22899999999998</v>
      </c>
      <c r="F1807" s="5">
        <f t="shared" si="405"/>
        <v>2020.8749999998638</v>
      </c>
      <c r="G1807" s="21">
        <v>0.87</v>
      </c>
      <c r="H1807" s="4">
        <f t="shared" si="408"/>
        <v>4305.3537205019456</v>
      </c>
      <c r="I1807" s="4">
        <f t="shared" si="409"/>
        <v>70.930192209761202</v>
      </c>
      <c r="J1807" s="30">
        <f t="shared" si="415"/>
        <v>2715165.9665215453</v>
      </c>
      <c r="K1807" s="4">
        <f t="shared" si="410"/>
        <v>115.84487088935775</v>
      </c>
      <c r="L1807" s="30">
        <f t="shared" si="412"/>
        <v>73057.42367625855</v>
      </c>
      <c r="M1807" s="14">
        <f t="shared" si="411"/>
        <v>32.473204096612577</v>
      </c>
      <c r="N1807" s="6"/>
      <c r="O1807" s="7">
        <f t="shared" ref="O1807:O1812" si="416">J1807/AVERAGE(L1687:L1806)</f>
        <v>35.612031301968514</v>
      </c>
      <c r="P1807" s="7"/>
      <c r="Q1807" s="43">
        <f t="shared" ref="Q1807:Q1813" si="417">1/M1807-(G1807/100-(((E1807/E1687)^(1/10))-1))</f>
        <v>3.9584837150407753E-2</v>
      </c>
      <c r="R1807" s="21">
        <f t="shared" si="413"/>
        <v>0.99504322719134342</v>
      </c>
      <c r="S1807" s="21">
        <f t="shared" si="414"/>
        <v>57.634127892212327</v>
      </c>
      <c r="T1807" s="36"/>
      <c r="U1807" s="36"/>
      <c r="Y1807" s="34"/>
      <c r="Z1807" s="34"/>
    </row>
    <row r="1808" spans="1:26" x14ac:dyDescent="0.2">
      <c r="A1808" s="1">
        <v>2020.12</v>
      </c>
      <c r="B1808" s="60">
        <v>3695.3099999999995</v>
      </c>
      <c r="C1808" s="4">
        <v>58.278846136010173</v>
      </c>
      <c r="D1808" s="11">
        <v>94.13</v>
      </c>
      <c r="E1808" s="11">
        <v>260.47399999999999</v>
      </c>
      <c r="F1808" s="5">
        <f t="shared" si="405"/>
        <v>2020.9583333331971</v>
      </c>
      <c r="G1808" s="21">
        <v>0.93</v>
      </c>
      <c r="H1808" s="4">
        <f t="shared" si="408"/>
        <v>4478.637862473799</v>
      </c>
      <c r="I1808" s="4">
        <f t="shared" si="409"/>
        <v>70.632733623436195</v>
      </c>
      <c r="J1808" s="30">
        <f t="shared" si="415"/>
        <v>2828159.4321628637</v>
      </c>
      <c r="K1808" s="4">
        <f t="shared" si="410"/>
        <v>114.08357674854308</v>
      </c>
      <c r="L1808" s="30">
        <f t="shared" si="412"/>
        <v>72041.221805339854</v>
      </c>
      <c r="M1808" s="14">
        <f t="shared" ref="M1808:M1813" si="418">H1808/AVERAGE(K1688:K1807)</f>
        <v>33.765591418117118</v>
      </c>
      <c r="N1808" s="6"/>
      <c r="O1808" s="7">
        <f t="shared" si="416"/>
        <v>37.026596400604234</v>
      </c>
      <c r="P1808" s="7"/>
      <c r="Q1808" s="43">
        <f t="shared" si="417"/>
        <v>3.7727217459252019E-2</v>
      </c>
      <c r="R1808" s="21">
        <f t="shared" si="413"/>
        <v>0.98667487501523965</v>
      </c>
      <c r="S1808" s="21">
        <f t="shared" si="414"/>
        <v>57.29450706953979</v>
      </c>
      <c r="T1808" s="36"/>
      <c r="U1808" s="36"/>
      <c r="Y1808" s="34"/>
      <c r="Z1808" s="34"/>
    </row>
    <row r="1809" spans="1:26" x14ac:dyDescent="0.2">
      <c r="A1809" s="1">
        <v>2021.01</v>
      </c>
      <c r="B1809" s="60">
        <v>3793.7484210526318</v>
      </c>
      <c r="C1809" s="4">
        <f>C1808*2/3+C1811/3</f>
        <v>58.063693112307661</v>
      </c>
      <c r="D1809" s="11">
        <f>D1808*2/3+D1811/3</f>
        <v>105.48666666666665</v>
      </c>
      <c r="E1809" s="11">
        <v>261.58199999999999</v>
      </c>
      <c r="F1809" s="5">
        <f>F1808+1/12</f>
        <v>2021.0416666665303</v>
      </c>
      <c r="G1809" s="21">
        <v>1.08</v>
      </c>
      <c r="H1809" s="4">
        <f t="shared" si="408"/>
        <v>4578.4673459706119</v>
      </c>
      <c r="I1809" s="4">
        <f t="shared" si="409"/>
        <v>70.073893520698277</v>
      </c>
      <c r="J1809" s="30">
        <f t="shared" si="415"/>
        <v>2894887.0213195067</v>
      </c>
      <c r="K1809" s="4">
        <f t="shared" si="410"/>
        <v>127.30608494977993</v>
      </c>
      <c r="L1809" s="30">
        <f t="shared" ref="L1809:L1814" si="419">K1809*(J1809/H1809)</f>
        <v>80493.47198696436</v>
      </c>
      <c r="M1809" s="14">
        <f t="shared" si="418"/>
        <v>34.512432294106922</v>
      </c>
      <c r="N1809" s="6"/>
      <c r="O1809" s="7">
        <f t="shared" si="416"/>
        <v>37.841180467856624</v>
      </c>
      <c r="P1809" s="7"/>
      <c r="Q1809" s="43">
        <f t="shared" si="417"/>
        <v>3.5534737619675003E-2</v>
      </c>
      <c r="R1809" s="21">
        <f t="shared" ref="R1809:R1820" si="420">((G1809/G1810+G1809/1200+((1+G1810/1200)^(-119))*(1-G1809/G1810)))</f>
        <v>0.98412841193197109</v>
      </c>
      <c r="S1809" s="21">
        <f t="shared" ref="S1809:S1815" si="421">S1808*R1808*E1808/E1809</f>
        <v>56.29159833046144</v>
      </c>
      <c r="T1809" s="36"/>
      <c r="U1809" s="36"/>
      <c r="Y1809" s="34"/>
      <c r="Z1809" s="34"/>
    </row>
    <row r="1810" spans="1:26" x14ac:dyDescent="0.2">
      <c r="A1810" s="1">
        <v>2021.02</v>
      </c>
      <c r="B1810" s="60">
        <v>3883.4321052631576</v>
      </c>
      <c r="C1810" s="4">
        <f>C1808/3+C1811*2/3</f>
        <v>57.848540088605162</v>
      </c>
      <c r="D1810" s="11">
        <f>D1808/3+D1811*2/3</f>
        <v>116.84333333333332</v>
      </c>
      <c r="E1810" s="11">
        <v>263.01400000000001</v>
      </c>
      <c r="F1810" s="5">
        <f t="shared" si="405"/>
        <v>2021.1249999998636</v>
      </c>
      <c r="G1810" s="21">
        <v>1.26</v>
      </c>
      <c r="H1810" s="4">
        <f t="shared" si="408"/>
        <v>4661.1845676595976</v>
      </c>
      <c r="I1810" s="4">
        <f t="shared" si="409"/>
        <v>69.434128114973646</v>
      </c>
      <c r="J1810" s="30">
        <f t="shared" si="415"/>
        <v>2950846.2150496077</v>
      </c>
      <c r="K1810" s="4">
        <f t="shared" si="410"/>
        <v>140.24407467536582</v>
      </c>
      <c r="L1810" s="30">
        <f t="shared" si="419"/>
        <v>88784.018511141709</v>
      </c>
      <c r="M1810" s="14">
        <f t="shared" si="418"/>
        <v>35.103907171969844</v>
      </c>
      <c r="N1810" s="6"/>
      <c r="O1810" s="7">
        <f t="shared" si="416"/>
        <v>38.480638192752082</v>
      </c>
      <c r="P1810" s="7"/>
      <c r="Q1810" s="43">
        <f t="shared" si="417"/>
        <v>3.3301489166802957E-2</v>
      </c>
      <c r="R1810" s="21">
        <f t="shared" si="420"/>
        <v>0.96899048053213055</v>
      </c>
      <c r="S1810" s="21">
        <f t="shared" si="421"/>
        <v>55.096541710126829</v>
      </c>
      <c r="T1810" s="36"/>
      <c r="U1810" s="36"/>
      <c r="Y1810" s="34"/>
      <c r="Z1810" s="34"/>
    </row>
    <row r="1811" spans="1:26" x14ac:dyDescent="0.2">
      <c r="A1811" s="1">
        <v>2021.03</v>
      </c>
      <c r="B1811" s="60">
        <v>3910.5082608695648</v>
      </c>
      <c r="C1811" s="4">
        <v>57.633387064902649</v>
      </c>
      <c r="D1811" s="11">
        <v>128.19999999999999</v>
      </c>
      <c r="E1811" s="11">
        <v>264.87700000000001</v>
      </c>
      <c r="F1811" s="5">
        <f t="shared" si="405"/>
        <v>2021.2083333331968</v>
      </c>
      <c r="G1811" s="21">
        <v>1.61</v>
      </c>
      <c r="H1811" s="4">
        <f t="shared" si="408"/>
        <v>4660.6705843302834</v>
      </c>
      <c r="I1811" s="4">
        <f t="shared" si="409"/>
        <v>68.689340067775063</v>
      </c>
      <c r="J1811" s="30">
        <f t="shared" si="415"/>
        <v>2954144.579934692</v>
      </c>
      <c r="K1811" s="4">
        <f t="shared" si="410"/>
        <v>152.79291822242024</v>
      </c>
      <c r="L1811" s="30">
        <f t="shared" si="419"/>
        <v>96847.087356213029</v>
      </c>
      <c r="M1811" s="14">
        <f t="shared" si="418"/>
        <v>35.042545112192094</v>
      </c>
      <c r="N1811" s="6"/>
      <c r="O1811" s="7">
        <f t="shared" si="416"/>
        <v>38.400680076306465</v>
      </c>
      <c r="P1811" s="7"/>
      <c r="Q1811" s="43">
        <f t="shared" si="417"/>
        <v>2.958224698608871E-2</v>
      </c>
      <c r="R1811" s="21">
        <f t="shared" si="420"/>
        <v>0.99859771179400214</v>
      </c>
      <c r="S1811" s="21">
        <f t="shared" si="421"/>
        <v>53.012522252729312</v>
      </c>
      <c r="T1811" s="36"/>
      <c r="U1811" s="36"/>
      <c r="Y1811" s="34"/>
      <c r="Z1811" s="34"/>
    </row>
    <row r="1812" spans="1:26" x14ac:dyDescent="0.2">
      <c r="A1812" s="1">
        <v>2021.04</v>
      </c>
      <c r="B1812" s="60">
        <v>4141.1761904761906</v>
      </c>
      <c r="C1812" s="4">
        <f>C1811*2/3+C1814/3</f>
        <v>57.710605421407152</v>
      </c>
      <c r="D1812" s="11">
        <f>D1811*2/3+D1814/3</f>
        <v>138.38666666666666</v>
      </c>
      <c r="E1812" s="11">
        <v>267.05399999999997</v>
      </c>
      <c r="F1812" s="5">
        <f t="shared" si="405"/>
        <v>2021.2916666665301</v>
      </c>
      <c r="G1812" s="21">
        <v>1.64</v>
      </c>
      <c r="H1812" s="4">
        <f t="shared" si="408"/>
        <v>4895.3536378232066</v>
      </c>
      <c r="I1812" s="4">
        <f t="shared" si="409"/>
        <v>68.220671904852992</v>
      </c>
      <c r="J1812" s="30">
        <f t="shared" ref="J1812:J1817" si="422">J1811*((H1812+(I1812/12))/H1811)</f>
        <v>3106500.7988469712</v>
      </c>
      <c r="K1812" s="4">
        <f t="shared" si="410"/>
        <v>163.58919324680906</v>
      </c>
      <c r="L1812" s="30">
        <f t="shared" si="419"/>
        <v>103810.6737739009</v>
      </c>
      <c r="M1812" s="14">
        <f t="shared" si="418"/>
        <v>36.719814109133011</v>
      </c>
      <c r="N1812" s="6"/>
      <c r="O1812" s="7">
        <f t="shared" si="416"/>
        <v>40.219749436274732</v>
      </c>
      <c r="P1812" s="7"/>
      <c r="Q1812" s="43">
        <f t="shared" si="417"/>
        <v>2.8158458253758529E-2</v>
      </c>
      <c r="R1812" s="21">
        <f t="shared" si="420"/>
        <v>1.0031977488541435</v>
      </c>
      <c r="S1812" s="21">
        <f t="shared" si="421"/>
        <v>52.506636145538643</v>
      </c>
      <c r="T1812" s="36"/>
      <c r="U1812" s="36"/>
      <c r="Y1812" s="34"/>
      <c r="Z1812" s="34"/>
    </row>
    <row r="1813" spans="1:26" x14ac:dyDescent="0.2">
      <c r="A1813" s="1">
        <v>2021.05</v>
      </c>
      <c r="B1813" s="60">
        <v>4167.8495000000012</v>
      </c>
      <c r="C1813" s="4">
        <f>C1811/3+C1814*2/3</f>
        <v>57.787823777911655</v>
      </c>
      <c r="D1813" s="11">
        <f>D1811/3+D1814*2/3</f>
        <v>148.57333333333332</v>
      </c>
      <c r="E1813" s="11">
        <v>269.19499999999999</v>
      </c>
      <c r="F1813" s="5">
        <f t="shared" ref="F1813:F1818" si="423">F1812+1/12</f>
        <v>2021.3749999998633</v>
      </c>
      <c r="G1813" s="21">
        <v>1.62</v>
      </c>
      <c r="H1813" s="4">
        <f t="shared" si="408"/>
        <v>4887.6994030554088</v>
      </c>
      <c r="I1813" s="4">
        <f t="shared" si="409"/>
        <v>67.768644665113229</v>
      </c>
      <c r="J1813" s="30">
        <f t="shared" si="422"/>
        <v>3105227.2904382064</v>
      </c>
      <c r="K1813" s="4">
        <f t="shared" si="410"/>
        <v>174.23416863859535</v>
      </c>
      <c r="L1813" s="30">
        <f t="shared" si="419"/>
        <v>110693.52895253029</v>
      </c>
      <c r="M1813" s="14">
        <f t="shared" si="418"/>
        <v>36.552133989799074</v>
      </c>
      <c r="N1813" s="6"/>
      <c r="O1813" s="7">
        <f t="shared" ref="O1813:O1818" si="424">J1813/AVERAGE(L1693:L1812)</f>
        <v>40.014691437684426</v>
      </c>
      <c r="P1813" s="7"/>
      <c r="Q1813" s="43">
        <f t="shared" si="417"/>
        <v>2.8818345425616614E-2</v>
      </c>
      <c r="R1813" s="21">
        <f t="shared" si="420"/>
        <v>1.0105500616202074</v>
      </c>
      <c r="S1813" s="21">
        <f t="shared" si="421"/>
        <v>52.25560053668012</v>
      </c>
      <c r="T1813" s="36"/>
      <c r="U1813" s="36"/>
      <c r="Y1813" s="34"/>
      <c r="Z1813" s="34"/>
    </row>
    <row r="1814" spans="1:26" x14ac:dyDescent="0.2">
      <c r="A1814" s="1">
        <v>2021.06</v>
      </c>
      <c r="B1814" s="60">
        <v>4238.4895454545458</v>
      </c>
      <c r="C1814" s="4">
        <v>57.86504213441615</v>
      </c>
      <c r="D1814" s="11">
        <v>158.76</v>
      </c>
      <c r="E1814" s="11">
        <v>271.69600000000003</v>
      </c>
      <c r="F1814" s="5">
        <f t="shared" si="423"/>
        <v>2021.4583333331966</v>
      </c>
      <c r="G1814" s="21">
        <v>1.52</v>
      </c>
      <c r="H1814" s="4">
        <f t="shared" si="408"/>
        <v>4924.7855180606275</v>
      </c>
      <c r="I1814" s="4">
        <f t="shared" si="409"/>
        <v>67.234546281033602</v>
      </c>
      <c r="J1814" s="30">
        <f t="shared" si="422"/>
        <v>3132348.2358585973</v>
      </c>
      <c r="K1814" s="4">
        <f t="shared" si="410"/>
        <v>184.46640966374184</v>
      </c>
      <c r="L1814" s="30">
        <f t="shared" si="419"/>
        <v>117327.55279725013</v>
      </c>
      <c r="M1814" s="14">
        <f t="shared" ref="M1814:M1820" si="425">H1814/AVERAGE(K1694:K1813)</f>
        <v>36.696258013088382</v>
      </c>
      <c r="N1814" s="6"/>
      <c r="O1814" s="7">
        <f t="shared" si="424"/>
        <v>40.148049521730456</v>
      </c>
      <c r="P1814" s="7"/>
      <c r="Q1814" s="43">
        <f t="shared" ref="Q1814:Q1820" si="426">1/M1814-(G1814/100-(((E1814/E1694)^(1/10))-1))</f>
        <v>3.0761593765331392E-2</v>
      </c>
      <c r="R1814" s="21">
        <f t="shared" si="420"/>
        <v>1.019847179067535</v>
      </c>
      <c r="S1814" s="21">
        <f t="shared" si="421"/>
        <v>52.320805376807286</v>
      </c>
      <c r="T1814" s="36"/>
      <c r="U1814" s="36"/>
      <c r="Y1814" s="34"/>
      <c r="Z1814" s="34"/>
    </row>
    <row r="1815" spans="1:26" x14ac:dyDescent="0.2">
      <c r="A1815" s="1">
        <v>2021.07</v>
      </c>
      <c r="B1815" s="60">
        <v>4363.7128571428575</v>
      </c>
      <c r="C1815" s="4">
        <f>C1814*2/3+C1817/3</f>
        <v>58.328189005792169</v>
      </c>
      <c r="D1815" s="11">
        <f>D1814*2/3+D1817/3</f>
        <v>164.31666666666666</v>
      </c>
      <c r="E1815" s="11">
        <v>273.00299999999999</v>
      </c>
      <c r="F1815" s="5">
        <f t="shared" si="423"/>
        <v>2021.5416666665299</v>
      </c>
      <c r="G1815" s="21">
        <v>1.32</v>
      </c>
      <c r="H1815" s="4">
        <f t="shared" si="408"/>
        <v>5046.0110261007094</v>
      </c>
      <c r="I1815" s="4">
        <f t="shared" si="409"/>
        <v>67.448224594782943</v>
      </c>
      <c r="J1815" s="30">
        <f t="shared" si="422"/>
        <v>3213027.1707557091</v>
      </c>
      <c r="K1815" s="4">
        <f t="shared" si="410"/>
        <v>190.00876980594845</v>
      </c>
      <c r="L1815" s="30">
        <f t="shared" ref="L1815:L1820" si="427">K1815*(J1815/H1815)</f>
        <v>120987.31788545933</v>
      </c>
      <c r="M1815" s="14">
        <f t="shared" si="425"/>
        <v>37.443383184615399</v>
      </c>
      <c r="N1815" s="6"/>
      <c r="O1815" s="7">
        <f t="shared" si="424"/>
        <v>40.937356042115098</v>
      </c>
      <c r="P1815" s="7"/>
      <c r="Q1815" s="43">
        <f t="shared" si="426"/>
        <v>3.2616581086394973E-2</v>
      </c>
      <c r="R1815" s="21">
        <f t="shared" si="420"/>
        <v>1.0048233757041396</v>
      </c>
      <c r="S1815" s="21">
        <f t="shared" si="421"/>
        <v>53.103768840735192</v>
      </c>
      <c r="T1815" s="36"/>
      <c r="U1815" s="36"/>
      <c r="Y1815" s="34"/>
      <c r="Z1815" s="34"/>
    </row>
    <row r="1816" spans="1:26" x14ac:dyDescent="0.2">
      <c r="A1816" s="1">
        <v>2021.08</v>
      </c>
      <c r="B1816" s="60">
        <v>4454.2063636363628</v>
      </c>
      <c r="C1816" s="4">
        <f>C1814/3+C1817*2/3</f>
        <v>58.791335877168187</v>
      </c>
      <c r="D1816" s="11">
        <f>D1814/3+D1817*2/3</f>
        <v>169.87333333333333</v>
      </c>
      <c r="E1816" s="11">
        <f>273.567</f>
        <v>273.56700000000001</v>
      </c>
      <c r="F1816" s="5">
        <f t="shared" si="423"/>
        <v>2021.6249999998631</v>
      </c>
      <c r="G1816" s="21">
        <v>1.28</v>
      </c>
      <c r="H1816" s="4">
        <f t="shared" si="408"/>
        <v>5140.0349922688047</v>
      </c>
      <c r="I1816" s="4">
        <f t="shared" si="409"/>
        <v>67.843628916233882</v>
      </c>
      <c r="J1816" s="30">
        <f t="shared" si="422"/>
        <v>3276496.4817817034</v>
      </c>
      <c r="K1816" s="4">
        <f t="shared" si="410"/>
        <v>196.02928250361586</v>
      </c>
      <c r="L1816" s="30">
        <f t="shared" si="427"/>
        <v>124958.14822571535</v>
      </c>
      <c r="M1816" s="14">
        <f t="shared" si="425"/>
        <v>37.973500614070488</v>
      </c>
      <c r="N1816" s="6"/>
      <c r="O1816" s="7">
        <f t="shared" si="424"/>
        <v>41.486836718719644</v>
      </c>
      <c r="P1816" s="7"/>
      <c r="Q1816" s="43">
        <f t="shared" si="426"/>
        <v>3.2573428847369482E-2</v>
      </c>
      <c r="R1816" s="21">
        <f t="shared" si="420"/>
        <v>0.99272583098797629</v>
      </c>
      <c r="S1816" s="21">
        <f t="shared" ref="S1816:S1821" si="428">S1815*R1815*E1815/E1816</f>
        <v>53.249898698327804</v>
      </c>
      <c r="T1816" s="36"/>
      <c r="U1816" s="36"/>
      <c r="Y1816" s="34"/>
      <c r="Z1816" s="34"/>
    </row>
    <row r="1817" spans="1:26" x14ac:dyDescent="0.2">
      <c r="A1817" s="1">
        <v>2021.09</v>
      </c>
      <c r="B1817" s="60">
        <v>4445.5433333333331</v>
      </c>
      <c r="C1817" s="4">
        <v>59.254482748544206</v>
      </c>
      <c r="D1817" s="11">
        <v>175.43</v>
      </c>
      <c r="E1817" s="11">
        <v>274.31</v>
      </c>
      <c r="F1817" s="5">
        <f t="shared" si="423"/>
        <v>2021.7083333331964</v>
      </c>
      <c r="G1817" s="21">
        <v>1.37</v>
      </c>
      <c r="H1817" s="4">
        <f t="shared" si="408"/>
        <v>5116.1427923031133</v>
      </c>
      <c r="I1817" s="4">
        <f t="shared" si="409"/>
        <v>68.192878146641306</v>
      </c>
      <c r="J1817" s="30">
        <f t="shared" si="422"/>
        <v>3264888.9281155285</v>
      </c>
      <c r="K1817" s="4">
        <f t="shared" si="410"/>
        <v>201.89319117057349</v>
      </c>
      <c r="L1817" s="30">
        <f t="shared" si="427"/>
        <v>128839.02409963548</v>
      </c>
      <c r="M1817" s="14">
        <f t="shared" si="425"/>
        <v>37.620346686651203</v>
      </c>
      <c r="N1817" s="6"/>
      <c r="O1817" s="7">
        <f t="shared" si="424"/>
        <v>41.070676530740506</v>
      </c>
      <c r="P1817" s="7"/>
      <c r="Q1817" s="43">
        <f t="shared" si="426"/>
        <v>3.2042416075777444E-2</v>
      </c>
      <c r="R1817" s="21">
        <f t="shared" si="420"/>
        <v>0.9818778716640022</v>
      </c>
      <c r="S1817" s="21">
        <f t="shared" si="428"/>
        <v>52.719365674443196</v>
      </c>
      <c r="T1817" s="36"/>
      <c r="U1817" s="36"/>
      <c r="Y1817" s="34"/>
      <c r="Z1817" s="34"/>
    </row>
    <row r="1818" spans="1:26" x14ac:dyDescent="0.2">
      <c r="A1818" s="1">
        <v>2021.1</v>
      </c>
      <c r="B1818" s="60">
        <v>4460.7071428571426</v>
      </c>
      <c r="C1818" s="4">
        <f>C1817*2/3+C1820/3</f>
        <v>59.635360926493661</v>
      </c>
      <c r="D1818" s="11">
        <f>D1817*2/3+D1820/3</f>
        <v>182.91</v>
      </c>
      <c r="E1818" s="11">
        <v>276.589</v>
      </c>
      <c r="F1818" s="5">
        <f t="shared" si="423"/>
        <v>2021.7916666665296</v>
      </c>
      <c r="G1818" s="21">
        <v>1.58</v>
      </c>
      <c r="H1818" s="4">
        <f t="shared" si="408"/>
        <v>5091.2949438387959</v>
      </c>
      <c r="I1818" s="4">
        <f t="shared" si="409"/>
        <v>68.065712864661506</v>
      </c>
      <c r="J1818" s="30">
        <f t="shared" ref="J1818:J1823" si="429">J1817*((H1818+(I1818/12))/H1817)</f>
        <v>3252651.8675302598</v>
      </c>
      <c r="K1818" s="4">
        <f t="shared" si="410"/>
        <v>208.76706951469515</v>
      </c>
      <c r="L1818" s="30">
        <f t="shared" si="427"/>
        <v>133374.04452624326</v>
      </c>
      <c r="M1818" s="14">
        <f t="shared" si="425"/>
        <v>37.253025000325309</v>
      </c>
      <c r="N1818" s="6"/>
      <c r="O1818" s="7">
        <f t="shared" si="424"/>
        <v>40.638887886402195</v>
      </c>
      <c r="P1818" s="7"/>
      <c r="Q1818" s="43">
        <f t="shared" si="426"/>
        <v>3.1258728814100654E-2</v>
      </c>
      <c r="R1818" s="21">
        <f t="shared" si="420"/>
        <v>1.0031530998335139</v>
      </c>
      <c r="S1818" s="21">
        <f t="shared" si="428"/>
        <v>51.337460852973216</v>
      </c>
      <c r="T1818" s="36"/>
      <c r="U1818" s="36"/>
      <c r="Y1818" s="34"/>
      <c r="Z1818" s="34"/>
    </row>
    <row r="1819" spans="1:26" x14ac:dyDescent="0.2">
      <c r="A1819" s="1">
        <v>2021.11</v>
      </c>
      <c r="B1819" s="60">
        <v>4667.3866666666672</v>
      </c>
      <c r="C1819" s="4">
        <f>C1817/3+C1820*2/3</f>
        <v>60.016239104443123</v>
      </c>
      <c r="D1819" s="11">
        <f>D1817/3+D1820*2/3</f>
        <v>190.39</v>
      </c>
      <c r="E1819" s="11">
        <v>277.94799999999998</v>
      </c>
      <c r="F1819" s="5">
        <f t="shared" ref="F1819:F1824" si="430">F1818+1/12</f>
        <v>2021.8749999998629</v>
      </c>
      <c r="G1819" s="21">
        <v>1.56</v>
      </c>
      <c r="H1819" s="4">
        <f t="shared" si="408"/>
        <v>5301.1449242784047</v>
      </c>
      <c r="I1819" s="4">
        <f t="shared" si="409"/>
        <v>68.165507600855392</v>
      </c>
      <c r="J1819" s="30">
        <f t="shared" si="429"/>
        <v>3390346.7946515102</v>
      </c>
      <c r="K1819" s="4">
        <f t="shared" si="410"/>
        <v>216.24199026436605</v>
      </c>
      <c r="L1819" s="30">
        <f t="shared" si="427"/>
        <v>138297.54685713511</v>
      </c>
      <c r="M1819" s="14">
        <f t="shared" si="425"/>
        <v>38.582627497719216</v>
      </c>
      <c r="N1819" s="6"/>
      <c r="O1819" s="7">
        <f t="shared" ref="O1819:O1824" si="431">J1819/AVERAGE(L1699:L1818)</f>
        <v>42.054857617858971</v>
      </c>
      <c r="P1819" s="7"/>
      <c r="Q1819" s="43">
        <f t="shared" si="426"/>
        <v>3.1119985899904265E-2</v>
      </c>
      <c r="R1819" s="21">
        <f t="shared" si="420"/>
        <v>1.0096002483721682</v>
      </c>
      <c r="S1819" s="21">
        <f t="shared" si="428"/>
        <v>51.247531959183569</v>
      </c>
      <c r="T1819" s="36"/>
      <c r="U1819" s="36"/>
      <c r="Y1819" s="34"/>
      <c r="Z1819" s="34"/>
    </row>
    <row r="1820" spans="1:26" x14ac:dyDescent="0.2">
      <c r="A1820" s="1">
        <v>2021.12</v>
      </c>
      <c r="B1820" s="60">
        <v>4674.7727272727261</v>
      </c>
      <c r="C1820" s="4">
        <v>60.397117282392585</v>
      </c>
      <c r="D1820" s="11">
        <v>197.87</v>
      </c>
      <c r="E1820" s="11">
        <v>278.80200000000002</v>
      </c>
      <c r="F1820" s="5">
        <f t="shared" si="430"/>
        <v>2021.9583333331962</v>
      </c>
      <c r="G1820" s="21">
        <v>1.47</v>
      </c>
      <c r="H1820" s="4">
        <f t="shared" si="408"/>
        <v>5293.2702329968934</v>
      </c>
      <c r="I1820" s="4">
        <f t="shared" si="409"/>
        <v>68.38797984864253</v>
      </c>
      <c r="J1820" s="30">
        <f t="shared" si="429"/>
        <v>3388955.3303997065</v>
      </c>
      <c r="K1820" s="4">
        <f t="shared" si="410"/>
        <v>224.04926230801794</v>
      </c>
      <c r="L1820" s="30">
        <f t="shared" si="427"/>
        <v>143444.9609312673</v>
      </c>
      <c r="M1820" s="14">
        <f t="shared" si="425"/>
        <v>38.304849873467447</v>
      </c>
      <c r="N1820" s="6"/>
      <c r="O1820" s="7">
        <f t="shared" si="431"/>
        <v>41.717265819554669</v>
      </c>
      <c r="P1820" s="7"/>
      <c r="Q1820" s="43">
        <f t="shared" si="426"/>
        <v>3.2773352076795367E-2</v>
      </c>
      <c r="R1820" s="21">
        <f t="shared" si="420"/>
        <v>0.97485415546659682</v>
      </c>
      <c r="S1820" s="21">
        <f t="shared" si="428"/>
        <v>51.581037371920011</v>
      </c>
      <c r="T1820" s="36"/>
      <c r="U1820" s="36"/>
      <c r="Y1820" s="34"/>
      <c r="Z1820" s="34"/>
    </row>
    <row r="1821" spans="1:26" x14ac:dyDescent="0.2">
      <c r="A1821" s="1">
        <v>2022.01</v>
      </c>
      <c r="B1821" s="60">
        <v>4573.8154999999997</v>
      </c>
      <c r="C1821" s="4">
        <f>C1820*2/3+C1823/3</f>
        <v>60.921402962953294</v>
      </c>
      <c r="D1821" s="11">
        <f>D1820*2/3+D1823/3</f>
        <v>197.88333333333333</v>
      </c>
      <c r="E1821" s="11">
        <v>281.14800000000002</v>
      </c>
      <c r="F1821" s="5">
        <f t="shared" si="430"/>
        <v>2022.0416666665294</v>
      </c>
      <c r="G1821" s="21">
        <v>1.76</v>
      </c>
      <c r="H1821" s="4">
        <f t="shared" si="408"/>
        <v>5135.7407535515113</v>
      </c>
      <c r="I1821" s="4">
        <f t="shared" si="409"/>
        <v>68.40602380230969</v>
      </c>
      <c r="J1821" s="30">
        <f t="shared" si="429"/>
        <v>3291748.5754392333</v>
      </c>
      <c r="K1821" s="4">
        <f t="shared" si="410"/>
        <v>222.19468613209654</v>
      </c>
      <c r="L1821" s="30">
        <f t="shared" ref="L1821:L1829" si="432">K1821*(J1821/H1821)</f>
        <v>142415.49109341356</v>
      </c>
      <c r="M1821" s="14">
        <f t="shared" ref="M1821:M1826" si="433">H1821/AVERAGE(K1701:K1820)</f>
        <v>36.936758070297458</v>
      </c>
      <c r="N1821" s="6"/>
      <c r="O1821" s="7">
        <f t="shared" si="431"/>
        <v>40.194254833176522</v>
      </c>
      <c r="P1821" s="7"/>
      <c r="Q1821" s="43">
        <f t="shared" ref="Q1821:Q1826" si="434">1/M1821-(G1821/100-(((E1821/E1701)^(1/10))-1))</f>
        <v>3.1247786313865843E-2</v>
      </c>
      <c r="R1821" s="21">
        <f t="shared" ref="R1821:R1827" si="435">((G1821/G1822+G1821/1200+((1+G1822/1200)^(-119))*(1-G1821/G1822)))</f>
        <v>0.98613460955449705</v>
      </c>
      <c r="S1821" s="21">
        <f t="shared" si="428"/>
        <v>49.864400944375319</v>
      </c>
      <c r="T1821" s="36"/>
      <c r="U1821" s="36"/>
      <c r="Y1821" s="34"/>
      <c r="Z1821" s="34"/>
    </row>
    <row r="1822" spans="1:26" x14ac:dyDescent="0.2">
      <c r="A1822" s="1">
        <v>2022.02</v>
      </c>
      <c r="B1822" s="60">
        <v>4435.9805263157887</v>
      </c>
      <c r="C1822" s="4">
        <f>C1820/3+C1823*2/3</f>
        <v>61.445688643514018</v>
      </c>
      <c r="D1822" s="11">
        <f>D1820/3+D1823*2/3</f>
        <v>197.89666666666665</v>
      </c>
      <c r="E1822" s="11">
        <v>283.71600000000001</v>
      </c>
      <c r="F1822" s="5">
        <f t="shared" si="430"/>
        <v>2022.1249999998627</v>
      </c>
      <c r="G1822" s="21">
        <v>1.93</v>
      </c>
      <c r="H1822" s="4">
        <f t="shared" si="408"/>
        <v>4935.8874944384715</v>
      </c>
      <c r="I1822" s="4">
        <f t="shared" si="409"/>
        <v>68.37022939200574</v>
      </c>
      <c r="J1822" s="30">
        <f t="shared" si="429"/>
        <v>3167304.6225183932</v>
      </c>
      <c r="K1822" s="4">
        <f t="shared" si="410"/>
        <v>220.19837021293594</v>
      </c>
      <c r="L1822" s="30">
        <f t="shared" si="432"/>
        <v>141298.86806218457</v>
      </c>
      <c r="M1822" s="14">
        <f t="shared" si="433"/>
        <v>35.287149225694868</v>
      </c>
      <c r="N1822" s="6"/>
      <c r="O1822" s="7">
        <f t="shared" si="431"/>
        <v>38.370495009112204</v>
      </c>
      <c r="P1822" s="7"/>
      <c r="Q1822" s="43">
        <f t="shared" si="434"/>
        <v>3.1293678922879577E-2</v>
      </c>
      <c r="R1822" s="21">
        <f t="shared" si="435"/>
        <v>0.98374387238665295</v>
      </c>
      <c r="S1822" s="21">
        <f t="shared" ref="S1822:S1827" si="436">S1821*R1821*E1821/E1822</f>
        <v>48.72793163914745</v>
      </c>
      <c r="T1822" s="36"/>
      <c r="U1822" s="36"/>
      <c r="Y1822" s="34"/>
      <c r="Z1822" s="34"/>
    </row>
    <row r="1823" spans="1:26" x14ac:dyDescent="0.2">
      <c r="A1823" s="1">
        <v>2022.03</v>
      </c>
      <c r="B1823" s="60">
        <v>4391.2652173913057</v>
      </c>
      <c r="C1823" s="4">
        <v>61.969974324074734</v>
      </c>
      <c r="D1823" s="11">
        <v>197.91</v>
      </c>
      <c r="E1823" s="11">
        <v>287.50400000000002</v>
      </c>
      <c r="F1823" s="5">
        <f t="shared" si="430"/>
        <v>2022.2083333331959</v>
      </c>
      <c r="G1823" s="21">
        <v>2.13</v>
      </c>
      <c r="H1823" s="4">
        <f t="shared" si="408"/>
        <v>4821.7559589189859</v>
      </c>
      <c r="I1823" s="4">
        <f t="shared" si="409"/>
        <v>68.045102761675778</v>
      </c>
      <c r="J1823" s="30">
        <f t="shared" si="429"/>
        <v>3097706.3230494536</v>
      </c>
      <c r="K1823" s="4">
        <f t="shared" si="410"/>
        <v>217.31179388808508</v>
      </c>
      <c r="L1823" s="30">
        <f t="shared" si="432"/>
        <v>139610.57418411149</v>
      </c>
      <c r="M1823" s="14">
        <f t="shared" si="433"/>
        <v>34.270798693291731</v>
      </c>
      <c r="N1823" s="6"/>
      <c r="O1823" s="7">
        <f t="shared" si="431"/>
        <v>37.239411741602204</v>
      </c>
      <c r="P1823" s="7"/>
      <c r="Q1823" s="43">
        <f t="shared" si="434"/>
        <v>3.0716673054595876E-2</v>
      </c>
      <c r="R1823" s="21">
        <f t="shared" si="435"/>
        <v>0.94801589886303184</v>
      </c>
      <c r="S1823" s="21">
        <f t="shared" si="436"/>
        <v>47.304227468898212</v>
      </c>
      <c r="T1823" s="36"/>
      <c r="U1823" s="36"/>
      <c r="Y1823" s="34"/>
      <c r="Z1823" s="34"/>
    </row>
    <row r="1824" spans="1:26" x14ac:dyDescent="0.2">
      <c r="A1824" s="1">
        <v>2022.04</v>
      </c>
      <c r="B1824" s="60">
        <v>4391.2959999999994</v>
      </c>
      <c r="C1824" s="4">
        <f>C1823*2/3+C1826/3</f>
        <v>62.653316216049816</v>
      </c>
      <c r="D1824" s="11">
        <f>D1823*2/3+D1826/3</f>
        <v>196.02666666666664</v>
      </c>
      <c r="E1824" s="11">
        <v>289.10899999999998</v>
      </c>
      <c r="F1824" s="5">
        <f t="shared" si="430"/>
        <v>2022.2916666665292</v>
      </c>
      <c r="G1824" s="21">
        <v>2.75</v>
      </c>
      <c r="H1824" s="4">
        <f t="shared" si="408"/>
        <v>4795.0214034983355</v>
      </c>
      <c r="I1824" s="4">
        <f t="shared" si="409"/>
        <v>68.413514428566927</v>
      </c>
      <c r="J1824" s="30">
        <f t="shared" ref="J1824:J1830" si="437">J1823*((H1824+(I1824/12))/H1823)</f>
        <v>3084193.5307721244</v>
      </c>
      <c r="K1824" s="4">
        <f t="shared" si="410"/>
        <v>214.04889634474659</v>
      </c>
      <c r="L1824" s="30">
        <f t="shared" si="432"/>
        <v>137677.84662936797</v>
      </c>
      <c r="M1824" s="14">
        <f t="shared" si="433"/>
        <v>33.889164755913839</v>
      </c>
      <c r="N1824" s="6"/>
      <c r="O1824" s="7">
        <f t="shared" si="431"/>
        <v>36.800852348372871</v>
      </c>
      <c r="P1824" s="7"/>
      <c r="Q1824" s="43">
        <f t="shared" si="434"/>
        <v>2.5106179878196196E-2</v>
      </c>
      <c r="R1824" s="21">
        <f t="shared" si="435"/>
        <v>0.98937792522351686</v>
      </c>
      <c r="S1824" s="21">
        <f t="shared" si="436"/>
        <v>44.596200053523745</v>
      </c>
      <c r="T1824" s="36"/>
      <c r="U1824" s="36"/>
      <c r="Y1824" s="34"/>
      <c r="Z1824" s="34"/>
    </row>
    <row r="1825" spans="1:26" x14ac:dyDescent="0.2">
      <c r="A1825" s="1">
        <v>2022.05</v>
      </c>
      <c r="B1825" s="60">
        <v>4040.3599999999997</v>
      </c>
      <c r="C1825" s="4">
        <f>C1823/3+C1826*2/3</f>
        <v>63.336658108024906</v>
      </c>
      <c r="D1825" s="11">
        <f>D1823/3+D1826*2/3</f>
        <v>194.14333333333332</v>
      </c>
      <c r="E1825" s="11">
        <v>292.29599999999999</v>
      </c>
      <c r="F1825" s="5">
        <f t="shared" ref="F1825:F1830" si="438">F1824+1/12</f>
        <v>2022.3749999998624</v>
      </c>
      <c r="G1825" s="21">
        <v>2.9</v>
      </c>
      <c r="H1825" s="4">
        <f t="shared" si="408"/>
        <v>4363.7176288419969</v>
      </c>
      <c r="I1825" s="4">
        <f t="shared" si="409"/>
        <v>68.405610276788863</v>
      </c>
      <c r="J1825" s="30">
        <f t="shared" si="437"/>
        <v>2810442.309228465</v>
      </c>
      <c r="K1825" s="4">
        <f t="shared" si="410"/>
        <v>209.6809903545265</v>
      </c>
      <c r="L1825" s="30">
        <f t="shared" si="432"/>
        <v>135044.55990422759</v>
      </c>
      <c r="M1825" s="14">
        <f t="shared" si="433"/>
        <v>30.673155079545136</v>
      </c>
      <c r="N1825" s="6"/>
      <c r="O1825" s="7">
        <f t="shared" ref="O1825:O1830" si="439">J1825/AVERAGE(L1705:L1824)</f>
        <v>33.292110895037823</v>
      </c>
      <c r="P1825" s="7"/>
      <c r="Q1825" s="43">
        <f t="shared" si="434"/>
        <v>2.7942547874479154E-2</v>
      </c>
      <c r="R1825" s="21">
        <f t="shared" si="435"/>
        <v>0.98198846172615695</v>
      </c>
      <c r="S1825" s="21">
        <f t="shared" si="436"/>
        <v>43.641413710395256</v>
      </c>
      <c r="T1825" s="36"/>
      <c r="U1825" s="36"/>
      <c r="Y1825" s="34"/>
      <c r="Z1825" s="34"/>
    </row>
    <row r="1826" spans="1:26" x14ac:dyDescent="0.2">
      <c r="A1826" s="1">
        <v>2022.06</v>
      </c>
      <c r="B1826" s="60">
        <v>3898.9466666666676</v>
      </c>
      <c r="C1826" s="4">
        <v>64.02</v>
      </c>
      <c r="D1826" s="11">
        <v>192.26</v>
      </c>
      <c r="E1826" s="11">
        <v>296.31099999999998</v>
      </c>
      <c r="F1826" s="5">
        <f t="shared" si="438"/>
        <v>2022.4583333331957</v>
      </c>
      <c r="G1826" s="21">
        <v>3.14</v>
      </c>
      <c r="H1826" s="4">
        <f t="shared" si="408"/>
        <v>4153.9280494255499</v>
      </c>
      <c r="I1826" s="4">
        <f t="shared" si="409"/>
        <v>68.206748247618236</v>
      </c>
      <c r="J1826" s="30">
        <f t="shared" si="437"/>
        <v>2678988.5127419545</v>
      </c>
      <c r="K1826" s="4">
        <f t="shared" si="410"/>
        <v>204.83332424378446</v>
      </c>
      <c r="L1826" s="30">
        <f t="shared" si="432"/>
        <v>132102.94356247532</v>
      </c>
      <c r="M1826" s="14">
        <f t="shared" si="433"/>
        <v>29.047721395103842</v>
      </c>
      <c r="N1826" s="6"/>
      <c r="O1826" s="7">
        <f t="shared" si="439"/>
        <v>31.515503555204656</v>
      </c>
      <c r="P1826" s="7"/>
      <c r="Q1826" s="43">
        <f t="shared" si="434"/>
        <v>2.8915813659970369E-2</v>
      </c>
      <c r="R1826" s="21">
        <f t="shared" si="435"/>
        <v>1.0232786529757065</v>
      </c>
      <c r="S1826" s="21">
        <f t="shared" si="436"/>
        <v>42.274676557157136</v>
      </c>
      <c r="T1826" s="36"/>
      <c r="U1826" s="36"/>
      <c r="Y1826" s="34"/>
      <c r="Z1826" s="34"/>
    </row>
    <row r="1827" spans="1:26" x14ac:dyDescent="0.2">
      <c r="A1827" s="1">
        <v>2022.07</v>
      </c>
      <c r="B1827" s="60">
        <v>3911.729499999999</v>
      </c>
      <c r="C1827" s="4">
        <f>C1826*2/3+C1829/3</f>
        <v>64.452768447835695</v>
      </c>
      <c r="D1827" s="11">
        <f>D1826*2/3+D1829/3</f>
        <v>190.58333333333331</v>
      </c>
      <c r="E1827" s="11">
        <v>296.27600000000001</v>
      </c>
      <c r="F1827" s="5">
        <f t="shared" si="438"/>
        <v>2022.541666666529</v>
      </c>
      <c r="G1827" s="21">
        <v>2.9</v>
      </c>
      <c r="H1827" s="4">
        <f t="shared" si="408"/>
        <v>4168.0391733569377</v>
      </c>
      <c r="I1827" s="4">
        <f t="shared" si="409"/>
        <v>68.675930613781759</v>
      </c>
      <c r="J1827" s="30">
        <f t="shared" si="437"/>
        <v>2691780.1100084097</v>
      </c>
      <c r="K1827" s="4">
        <f t="shared" si="410"/>
        <v>203.07099433186175</v>
      </c>
      <c r="L1827" s="30">
        <f t="shared" si="432"/>
        <v>131146.19146486724</v>
      </c>
      <c r="M1827" s="14">
        <f t="shared" ref="M1827:M1832" si="440">H1827/AVERAGE(K1707:K1826)</f>
        <v>29.004618317208937</v>
      </c>
      <c r="N1827" s="6"/>
      <c r="O1827" s="7">
        <f t="shared" si="439"/>
        <v>31.457727149066976</v>
      </c>
      <c r="P1827" s="7"/>
      <c r="Q1827" s="43">
        <f t="shared" ref="Q1827:Q1832" si="441">1/M1827-(G1827/100-(((E1827/E1707)^(1/10))-1))</f>
        <v>3.152220124246078E-2</v>
      </c>
      <c r="R1827" s="21">
        <f t="shared" si="435"/>
        <v>1.0024166666666667</v>
      </c>
      <c r="S1827" s="21">
        <f t="shared" si="436"/>
        <v>43.263884375134964</v>
      </c>
      <c r="T1827" s="36"/>
      <c r="U1827" s="36"/>
      <c r="Y1827" s="34"/>
      <c r="Z1827" s="34"/>
    </row>
    <row r="1828" spans="1:26" x14ac:dyDescent="0.2">
      <c r="A1828" s="1">
        <v>2022.08</v>
      </c>
      <c r="B1828" s="60">
        <v>4158.5630434782615</v>
      </c>
      <c r="C1828" s="4">
        <f>C1826/3+C1829*2/3</f>
        <v>64.885536895671393</v>
      </c>
      <c r="D1828" s="11">
        <f>D1826/3+D1829*2/3</f>
        <v>188.90666666666664</v>
      </c>
      <c r="E1828" s="11">
        <v>296.17099999999999</v>
      </c>
      <c r="F1828" s="5">
        <f t="shared" si="438"/>
        <v>2022.6249999998622</v>
      </c>
      <c r="G1828" s="21">
        <v>2.9</v>
      </c>
      <c r="H1828" s="4">
        <f t="shared" si="408"/>
        <v>4432.6169970476831</v>
      </c>
      <c r="I1828" s="4">
        <f t="shared" si="409"/>
        <v>69.161566314924869</v>
      </c>
      <c r="J1828" s="30">
        <f t="shared" si="437"/>
        <v>2866370.4318541456</v>
      </c>
      <c r="K1828" s="4">
        <f t="shared" si="410"/>
        <v>201.35582718542105</v>
      </c>
      <c r="L1828" s="30">
        <f t="shared" si="432"/>
        <v>130207.59287577476</v>
      </c>
      <c r="M1828" s="14">
        <f t="shared" si="440"/>
        <v>30.698763365175299</v>
      </c>
      <c r="N1828" s="6"/>
      <c r="O1828" s="7">
        <f t="shared" si="439"/>
        <v>33.281890402234481</v>
      </c>
      <c r="P1828" s="7"/>
      <c r="Q1828" s="43">
        <f t="shared" si="441"/>
        <v>2.9013917428899798E-2</v>
      </c>
      <c r="R1828" s="21">
        <f t="shared" ref="R1828:R1835" si="442">((G1828/G1829+G1828/1200+((1+G1829/1200)^(-119))*(1-G1828/G1829)))</f>
        <v>0.9505808982687256</v>
      </c>
      <c r="S1828" s="21">
        <f t="shared" ref="S1828:S1833" si="443">S1827*R1827*E1827/E1828</f>
        <v>43.383813954645731</v>
      </c>
      <c r="T1828" s="36"/>
      <c r="U1828" s="36"/>
      <c r="Y1828" s="34"/>
      <c r="Z1828" s="34"/>
    </row>
    <row r="1829" spans="1:26" x14ac:dyDescent="0.2">
      <c r="A1829" s="1">
        <v>2022.09</v>
      </c>
      <c r="B1829" s="60">
        <v>3850.5204761904752</v>
      </c>
      <c r="C1829" s="4">
        <v>65.318305343507092</v>
      </c>
      <c r="D1829" s="11">
        <v>187.23</v>
      </c>
      <c r="E1829" s="11">
        <v>296.80799999999999</v>
      </c>
      <c r="F1829" s="5">
        <f t="shared" si="438"/>
        <v>2022.7083333331955</v>
      </c>
      <c r="G1829" s="21">
        <v>3.52</v>
      </c>
      <c r="H1829" s="4">
        <f t="shared" si="408"/>
        <v>4095.4656161831736</v>
      </c>
      <c r="I1829" s="4">
        <f t="shared" si="409"/>
        <v>69.47343230501339</v>
      </c>
      <c r="J1829" s="30">
        <f t="shared" si="437"/>
        <v>2652093.8467604574</v>
      </c>
      <c r="K1829" s="4">
        <f t="shared" si="410"/>
        <v>199.14035831244448</v>
      </c>
      <c r="L1829" s="30">
        <f t="shared" si="432"/>
        <v>128956.99010026439</v>
      </c>
      <c r="M1829" s="14">
        <f t="shared" si="440"/>
        <v>28.229884655821966</v>
      </c>
      <c r="N1829" s="6"/>
      <c r="O1829" s="7">
        <f t="shared" si="439"/>
        <v>30.597432345703808</v>
      </c>
      <c r="P1829" s="7"/>
      <c r="Q1829" s="43">
        <f t="shared" si="441"/>
        <v>2.5426554002999167E-2</v>
      </c>
      <c r="R1829" s="21">
        <f t="shared" si="442"/>
        <v>0.96529350397212954</v>
      </c>
      <c r="S1829" s="21">
        <f t="shared" si="443"/>
        <v>41.15131722355639</v>
      </c>
      <c r="T1829" s="36"/>
      <c r="U1829" s="36"/>
      <c r="Y1829" s="34"/>
      <c r="Z1829" s="34"/>
    </row>
    <row r="1830" spans="1:26" x14ac:dyDescent="0.2">
      <c r="A1830" s="1">
        <v>2022.1</v>
      </c>
      <c r="B1830" s="60">
        <v>3726.0509523809519</v>
      </c>
      <c r="C1830" s="4">
        <f>C1829*2/3+C1832/3</f>
        <v>65.852203562338062</v>
      </c>
      <c r="D1830" s="11">
        <f>D1829*2/3+D1832/3</f>
        <v>182.40333333333334</v>
      </c>
      <c r="E1830" s="11">
        <v>298.012</v>
      </c>
      <c r="F1830" s="5">
        <f t="shared" si="438"/>
        <v>2022.7916666665287</v>
      </c>
      <c r="G1830" s="21">
        <v>3.98</v>
      </c>
      <c r="H1830" s="4">
        <f t="shared" si="408"/>
        <v>3947.0668936357956</v>
      </c>
      <c r="I1830" s="4">
        <f t="shared" si="409"/>
        <v>69.758319431401915</v>
      </c>
      <c r="J1830" s="30">
        <f t="shared" si="437"/>
        <v>2559759.9730985565</v>
      </c>
      <c r="K1830" s="4">
        <f t="shared" si="410"/>
        <v>193.22284302869241</v>
      </c>
      <c r="L1830" s="30">
        <f t="shared" ref="L1830:L1835" si="444">K1830*(J1830/H1830)</f>
        <v>125309.27719280514</v>
      </c>
      <c r="M1830" s="14">
        <f t="shared" si="440"/>
        <v>27.080766925400699</v>
      </c>
      <c r="N1830" s="6"/>
      <c r="O1830" s="7">
        <f t="shared" si="439"/>
        <v>29.346998336096664</v>
      </c>
      <c r="P1830" s="7"/>
      <c r="Q1830" s="43">
        <f t="shared" si="441"/>
        <v>2.2784690077350296E-2</v>
      </c>
      <c r="R1830" s="21">
        <f t="shared" si="442"/>
        <v>1.0107119558279947</v>
      </c>
      <c r="S1830" s="21">
        <f t="shared" si="443"/>
        <v>39.562613673629379</v>
      </c>
      <c r="T1830" s="36"/>
      <c r="U1830" s="36"/>
      <c r="Y1830" s="34"/>
      <c r="Z1830" s="34"/>
    </row>
    <row r="1831" spans="1:26" x14ac:dyDescent="0.2">
      <c r="A1831" s="1">
        <v>2022.11</v>
      </c>
      <c r="B1831" s="60">
        <v>3917.488571428571</v>
      </c>
      <c r="C1831" s="4">
        <f>C1829/3+C1832*2/3</f>
        <v>66.386101781169032</v>
      </c>
      <c r="D1831" s="11">
        <f>D1829/3+D1832*2/3</f>
        <v>177.57666666666665</v>
      </c>
      <c r="E1831" s="11">
        <v>297.71100000000001</v>
      </c>
      <c r="F1831" s="5">
        <f t="shared" ref="F1831:F1836" si="445">F1830+1/12</f>
        <v>2022.874999999862</v>
      </c>
      <c r="G1831" s="21">
        <v>3.89</v>
      </c>
      <c r="H1831" s="4">
        <f t="shared" si="408"/>
        <v>4154.0556097212211</v>
      </c>
      <c r="I1831" s="4">
        <f t="shared" si="409"/>
        <v>70.39498737095866</v>
      </c>
      <c r="J1831" s="30">
        <f t="shared" ref="J1831:J1836" si="446">J1830*((H1831+(I1831/12))/H1830)</f>
        <v>2697801.1145966402</v>
      </c>
      <c r="K1831" s="4">
        <f t="shared" si="410"/>
        <v>188.3000638986579</v>
      </c>
      <c r="L1831" s="30">
        <f t="shared" si="444"/>
        <v>122289.19638813152</v>
      </c>
      <c r="M1831" s="14">
        <f t="shared" si="440"/>
        <v>28.378949016273314</v>
      </c>
      <c r="N1831" s="6"/>
      <c r="O1831" s="7">
        <f t="shared" ref="O1831:O1836" si="447">J1831/AVERAGE(L1711:L1830)</f>
        <v>30.747932135302193</v>
      </c>
      <c r="P1831" s="7"/>
      <c r="Q1831" s="43">
        <f>1/M1831-(G1831/100-(((E1831/E1711)^(1/10))-1))</f>
        <v>2.2379046474016222E-2</v>
      </c>
      <c r="R1831" s="21">
        <f t="shared" si="442"/>
        <v>1.025709583392977</v>
      </c>
      <c r="S1831" s="21">
        <f t="shared" si="443"/>
        <v>40.026834805279734</v>
      </c>
      <c r="T1831" s="36"/>
      <c r="U1831" s="36"/>
      <c r="Y1831" s="34"/>
      <c r="Z1831" s="34"/>
    </row>
    <row r="1832" spans="1:26" x14ac:dyDescent="0.2">
      <c r="A1832" s="1">
        <v>2022.12</v>
      </c>
      <c r="B1832" s="60">
        <v>3912.3809523809532</v>
      </c>
      <c r="C1832" s="4">
        <v>66.92</v>
      </c>
      <c r="D1832" s="11">
        <v>172.75</v>
      </c>
      <c r="E1832" s="11">
        <v>296.79700000000003</v>
      </c>
      <c r="F1832" s="5">
        <f t="shared" si="445"/>
        <v>2022.9583333331952</v>
      </c>
      <c r="G1832" s="21">
        <v>3.62</v>
      </c>
      <c r="H1832" s="4">
        <f t="shared" si="408"/>
        <v>4161.4154808714065</v>
      </c>
      <c r="I1832" s="4">
        <f t="shared" si="409"/>
        <v>71.179654376560421</v>
      </c>
      <c r="J1832" s="30">
        <f t="shared" si="446"/>
        <v>2706433.1241805158</v>
      </c>
      <c r="K1832" s="4">
        <f t="shared" si="410"/>
        <v>183.74604443441143</v>
      </c>
      <c r="L1832" s="30">
        <f t="shared" si="444"/>
        <v>119501.73766122037</v>
      </c>
      <c r="M1832" s="14">
        <f t="shared" si="440"/>
        <v>28.316901284527283</v>
      </c>
      <c r="N1832" s="6"/>
      <c r="O1832" s="7">
        <f t="shared" si="447"/>
        <v>30.676157998177416</v>
      </c>
      <c r="P1832" s="7"/>
      <c r="Q1832" s="43">
        <f t="shared" si="441"/>
        <v>2.5117462709333224E-2</v>
      </c>
      <c r="R1832" s="21">
        <f t="shared" si="442"/>
        <v>1.010537679225576</v>
      </c>
      <c r="S1832" s="21">
        <f t="shared" si="443"/>
        <v>41.182341608123906</v>
      </c>
      <c r="T1832" s="36"/>
      <c r="U1832" s="36"/>
      <c r="Y1832" s="34"/>
      <c r="Z1832" s="34"/>
    </row>
    <row r="1833" spans="1:26" x14ac:dyDescent="0.2">
      <c r="A1833" s="1">
        <v>2023.01</v>
      </c>
      <c r="B1833" s="60">
        <v>3960.6565000000001</v>
      </c>
      <c r="C1833" s="4">
        <f>C1832*2/3+C1835/3</f>
        <v>67.349999999999994</v>
      </c>
      <c r="D1833" s="11">
        <f>D1832*2/3+D1835/3</f>
        <v>173.55666666666667</v>
      </c>
      <c r="E1833" s="11">
        <v>299.17</v>
      </c>
      <c r="F1833" s="5">
        <f t="shared" si="445"/>
        <v>2023.0416666665285</v>
      </c>
      <c r="G1833" s="21">
        <v>3.53</v>
      </c>
      <c r="H1833" s="4">
        <f t="shared" si="408"/>
        <v>4179.3484969365254</v>
      </c>
      <c r="I1833" s="4">
        <f t="shared" si="409"/>
        <v>71.068804191596755</v>
      </c>
      <c r="J1833" s="30">
        <f t="shared" si="446"/>
        <v>2721947.8185127391</v>
      </c>
      <c r="K1833" s="4">
        <f t="shared" si="410"/>
        <v>183.13978855945899</v>
      </c>
      <c r="L1833" s="30">
        <f t="shared" si="444"/>
        <v>119276.2336803699</v>
      </c>
      <c r="M1833" s="14">
        <f t="shared" ref="M1833:M1838" si="448">H1833/AVERAGE(K1713:K1832)</f>
        <v>28.334813423755691</v>
      </c>
      <c r="N1833" s="6"/>
      <c r="O1833" s="7">
        <f t="shared" si="447"/>
        <v>30.691634492755654</v>
      </c>
      <c r="P1833" s="7"/>
      <c r="Q1833" s="43">
        <f t="shared" ref="Q1833:Q1838" si="449">1/M1833-(G1833/100-(((E1833/E1713)^(1/10))-1))</f>
        <v>2.6509359149697265E-2</v>
      </c>
      <c r="R1833" s="21">
        <f t="shared" si="442"/>
        <v>0.98474563111309221</v>
      </c>
      <c r="S1833" s="21">
        <f t="shared" si="443"/>
        <v>41.286209646277321</v>
      </c>
      <c r="T1833" s="36"/>
      <c r="U1833" s="36"/>
      <c r="Y1833" s="34"/>
      <c r="Z1833" s="34"/>
    </row>
    <row r="1834" spans="1:26" x14ac:dyDescent="0.2">
      <c r="A1834" s="1">
        <v>2023.02</v>
      </c>
      <c r="B1834" s="60">
        <v>4079.6847368421049</v>
      </c>
      <c r="C1834" s="4">
        <f>C1832/3+C1835*2/3</f>
        <v>67.78</v>
      </c>
      <c r="D1834" s="11">
        <f>D1832/3+D1835*2/3</f>
        <v>174.36333333333332</v>
      </c>
      <c r="E1834" s="11">
        <v>300.83999999999997</v>
      </c>
      <c r="F1834" s="5">
        <f t="shared" si="445"/>
        <v>2023.1249999998618</v>
      </c>
      <c r="G1834" s="21">
        <v>3.75</v>
      </c>
      <c r="H1834" s="4">
        <f t="shared" si="408"/>
        <v>4281.0517048562288</v>
      </c>
      <c r="I1834" s="4">
        <f t="shared" si="409"/>
        <v>71.125516620130327</v>
      </c>
      <c r="J1834" s="30">
        <f t="shared" si="446"/>
        <v>2792045.8622344476</v>
      </c>
      <c r="K1834" s="4">
        <f t="shared" si="410"/>
        <v>182.96963946505343</v>
      </c>
      <c r="L1834" s="30">
        <f t="shared" si="444"/>
        <v>119330.40290156633</v>
      </c>
      <c r="M1834" s="14">
        <f t="shared" si="448"/>
        <v>28.919762943866633</v>
      </c>
      <c r="N1834" s="6"/>
      <c r="O1834" s="7">
        <f t="shared" si="447"/>
        <v>31.320528304023178</v>
      </c>
      <c r="P1834" s="7"/>
      <c r="Q1834" s="43">
        <f t="shared" si="449"/>
        <v>2.332967294830262E-2</v>
      </c>
      <c r="R1834" s="21">
        <f t="shared" si="442"/>
        <v>1.0106002730113013</v>
      </c>
      <c r="S1834" s="21">
        <f t="shared" ref="S1834:S1839" si="450">S1833*R1833*E1833/E1834</f>
        <v>40.430725795175164</v>
      </c>
      <c r="T1834" s="36"/>
      <c r="U1834" s="36"/>
      <c r="Y1834" s="34"/>
      <c r="Z1834" s="34"/>
    </row>
    <row r="1835" spans="1:26" x14ac:dyDescent="0.2">
      <c r="A1835" s="1">
        <v>2023.03</v>
      </c>
      <c r="B1835" s="60">
        <v>3968.5591304347827</v>
      </c>
      <c r="C1835" s="4">
        <v>68.209999999999994</v>
      </c>
      <c r="D1835" s="11">
        <v>175.17</v>
      </c>
      <c r="E1835" s="11">
        <v>301.83600000000001</v>
      </c>
      <c r="F1835" s="5">
        <f t="shared" si="445"/>
        <v>2023.208333333195</v>
      </c>
      <c r="G1835" s="21">
        <v>3.66</v>
      </c>
      <c r="H1835" s="4">
        <f t="shared" si="408"/>
        <v>4150.6992649247486</v>
      </c>
      <c r="I1835" s="4">
        <f t="shared" si="409"/>
        <v>71.340551458407887</v>
      </c>
      <c r="J1835" s="30">
        <f t="shared" si="446"/>
        <v>2710908.9889774034</v>
      </c>
      <c r="K1835" s="4">
        <f t="shared" si="410"/>
        <v>183.20956456486309</v>
      </c>
      <c r="L1835" s="30">
        <f t="shared" si="444"/>
        <v>119658.01994920673</v>
      </c>
      <c r="M1835" s="14">
        <f t="shared" si="448"/>
        <v>27.938131253997891</v>
      </c>
      <c r="N1835" s="6"/>
      <c r="O1835" s="7">
        <f t="shared" si="447"/>
        <v>30.254655354508145</v>
      </c>
      <c r="P1835" s="7"/>
      <c r="Q1835" s="43">
        <f t="shared" si="449"/>
        <v>2.5515858811858208E-2</v>
      </c>
      <c r="R1835" s="21">
        <f t="shared" si="442"/>
        <v>1.0198184492993052</v>
      </c>
      <c r="S1835" s="21">
        <f t="shared" si="450"/>
        <v>40.724474788021006</v>
      </c>
      <c r="T1835" s="36"/>
      <c r="U1835" s="36"/>
      <c r="Y1835" s="34"/>
      <c r="Z1835" s="34"/>
    </row>
    <row r="1836" spans="1:26" x14ac:dyDescent="0.2">
      <c r="A1836" s="1">
        <v>2023.04</v>
      </c>
      <c r="B1836" s="60">
        <v>4121.4673684210529</v>
      </c>
      <c r="C1836" s="4">
        <f>C1835*2/3+C1838/3</f>
        <v>68.376666666666665</v>
      </c>
      <c r="D1836" s="11">
        <f>D1835*2/3+D1838/3</f>
        <v>177.11666666666665</v>
      </c>
      <c r="E1836" s="11">
        <v>303.363</v>
      </c>
      <c r="F1836" s="5">
        <f t="shared" si="445"/>
        <v>2023.2916666665283</v>
      </c>
      <c r="G1836" s="21">
        <v>3.46</v>
      </c>
      <c r="H1836" s="4">
        <f t="shared" si="408"/>
        <v>4288.9274963310427</v>
      </c>
      <c r="I1836" s="4">
        <f t="shared" si="409"/>
        <v>71.154892070995274</v>
      </c>
      <c r="J1836" s="30">
        <f t="shared" si="446"/>
        <v>2805061.4838905553</v>
      </c>
      <c r="K1836" s="4">
        <f t="shared" si="410"/>
        <v>184.31312778200817</v>
      </c>
      <c r="L1836" s="30">
        <f t="shared" ref="L1836:L1841" si="451">K1836*(J1836/H1836)</f>
        <v>120545.20766764758</v>
      </c>
      <c r="M1836" s="14">
        <f t="shared" si="448"/>
        <v>28.76484126761537</v>
      </c>
      <c r="N1836" s="6"/>
      <c r="O1836" s="7">
        <f t="shared" si="447"/>
        <v>31.145696913600172</v>
      </c>
      <c r="P1836" s="7"/>
      <c r="Q1836" s="43">
        <f t="shared" si="449"/>
        <v>2.7112004406285146E-2</v>
      </c>
      <c r="R1836" s="21">
        <f t="shared" ref="R1836:R1857" si="452">((G1836/G1837+G1836/1200+((1+G1837/1200)^(-119))*(1-G1836/G1837)))</f>
        <v>0.99370823619587745</v>
      </c>
      <c r="S1836" s="21">
        <f t="shared" si="450"/>
        <v>41.322518507230491</v>
      </c>
      <c r="T1836" s="36"/>
      <c r="U1836" s="36"/>
      <c r="Y1836" s="34"/>
      <c r="Z1836" s="34"/>
    </row>
    <row r="1837" spans="1:26" x14ac:dyDescent="0.2">
      <c r="A1837" s="1">
        <v>2023.05</v>
      </c>
      <c r="B1837" s="60">
        <v>4146.1731818181825</v>
      </c>
      <c r="C1837" s="4">
        <f>C1835/3+C1838*2/3</f>
        <v>68.543333333333322</v>
      </c>
      <c r="D1837" s="11">
        <f>D1835/3+D1838*2/3</f>
        <v>179.06333333333333</v>
      </c>
      <c r="E1837" s="11">
        <v>304.12700000000001</v>
      </c>
      <c r="F1837" s="5">
        <f t="shared" ref="F1837:F1858" si="453">F1836+1/12</f>
        <v>2023.3749999998615</v>
      </c>
      <c r="G1837" s="21">
        <v>3.57</v>
      </c>
      <c r="H1837" s="4">
        <f t="shared" si="408"/>
        <v>4303.7983000358417</v>
      </c>
      <c r="I1837" s="4">
        <f t="shared" si="409"/>
        <v>71.149146102341021</v>
      </c>
      <c r="J1837" s="30">
        <f t="shared" ref="J1837:J1842" si="454">J1836*((H1837+(I1837/12))/H1836)</f>
        <v>2818665.1170137594</v>
      </c>
      <c r="K1837" s="4">
        <f t="shared" si="410"/>
        <v>185.87078633816358</v>
      </c>
      <c r="L1837" s="30">
        <f t="shared" si="451"/>
        <v>121731.42540600387</v>
      </c>
      <c r="M1837" s="14">
        <f t="shared" si="448"/>
        <v>28.76205134313123</v>
      </c>
      <c r="N1837" s="6"/>
      <c r="O1837" s="7">
        <f t="shared" ref="O1837:O1842" si="455">J1837/AVERAGE(L1717:L1836)</f>
        <v>31.138125637345379</v>
      </c>
      <c r="P1837" s="7"/>
      <c r="Q1837" s="43">
        <f t="shared" si="449"/>
        <v>2.6091008325915106E-2</v>
      </c>
      <c r="R1837" s="21">
        <f t="shared" si="452"/>
        <v>0.98808733454707542</v>
      </c>
      <c r="S1837" s="21">
        <f t="shared" si="450"/>
        <v>40.959373460871703</v>
      </c>
      <c r="T1837" s="36"/>
      <c r="U1837" s="36"/>
      <c r="Y1837" s="34"/>
      <c r="Z1837" s="34"/>
    </row>
    <row r="1838" spans="1:26" x14ac:dyDescent="0.2">
      <c r="A1838" s="1">
        <v>2023.06</v>
      </c>
      <c r="B1838" s="60">
        <v>4345.3728571428574</v>
      </c>
      <c r="C1838" s="4">
        <v>68.709999999999994</v>
      </c>
      <c r="D1838" s="11">
        <v>181.01</v>
      </c>
      <c r="E1838" s="11">
        <v>305.10899999999998</v>
      </c>
      <c r="F1838" s="5">
        <f t="shared" si="453"/>
        <v>2023.4583333331948</v>
      </c>
      <c r="G1838" s="21">
        <v>3.75</v>
      </c>
      <c r="H1838" s="4">
        <f t="shared" si="408"/>
        <v>4496.0535805190011</v>
      </c>
      <c r="I1838" s="4">
        <f t="shared" si="409"/>
        <v>71.092597039090961</v>
      </c>
      <c r="J1838" s="30">
        <f t="shared" si="454"/>
        <v>2948457.9338845978</v>
      </c>
      <c r="K1838" s="4">
        <f t="shared" si="410"/>
        <v>187.28672667800691</v>
      </c>
      <c r="L1838" s="30">
        <f t="shared" si="451"/>
        <v>122820.38576624385</v>
      </c>
      <c r="M1838" s="14">
        <f t="shared" si="448"/>
        <v>29.940031645987489</v>
      </c>
      <c r="N1838" s="6"/>
      <c r="O1838" s="7">
        <f t="shared" si="455"/>
        <v>32.406543360990938</v>
      </c>
      <c r="P1838" s="7"/>
      <c r="Q1838" s="43">
        <f t="shared" si="449"/>
        <v>2.3007997787991848E-2</v>
      </c>
      <c r="R1838" s="21">
        <f t="shared" si="452"/>
        <v>0.99080526900270016</v>
      </c>
      <c r="S1838" s="21">
        <f t="shared" si="450"/>
        <v>40.341179937454221</v>
      </c>
      <c r="T1838" s="36"/>
      <c r="U1838" s="36"/>
      <c r="Y1838" s="34"/>
      <c r="Z1838" s="34"/>
    </row>
    <row r="1839" spans="1:26" x14ac:dyDescent="0.2">
      <c r="A1839" s="1">
        <v>2023.07</v>
      </c>
      <c r="B1839" s="60">
        <v>4508.0755000000008</v>
      </c>
      <c r="C1839" s="4">
        <f>C1838*2/3+C1841/3</f>
        <v>68.911045363540723</v>
      </c>
      <c r="D1839" s="11">
        <f>D1838*2/3+D1841/3</f>
        <v>182.09</v>
      </c>
      <c r="E1839" s="11">
        <v>305.69099999999997</v>
      </c>
      <c r="F1839" s="5">
        <f t="shared" si="453"/>
        <v>2023.541666666528</v>
      </c>
      <c r="G1839" s="21">
        <v>3.9</v>
      </c>
      <c r="H1839" s="4">
        <f t="shared" si="408"/>
        <v>4655.5176518755898</v>
      </c>
      <c r="I1839" s="4">
        <f t="shared" si="409"/>
        <v>71.164865827815717</v>
      </c>
      <c r="J1839" s="30">
        <f t="shared" si="454"/>
        <v>3056921.6451666821</v>
      </c>
      <c r="K1839" s="4">
        <f t="shared" si="410"/>
        <v>188.0454773284134</v>
      </c>
      <c r="L1839" s="30">
        <f t="shared" si="451"/>
        <v>123475.05323910413</v>
      </c>
      <c r="M1839" s="14">
        <f t="shared" ref="M1839:M1844" si="456">H1839/AVERAGE(K1719:K1838)</f>
        <v>30.891659813659931</v>
      </c>
      <c r="N1839" s="6"/>
      <c r="O1839" s="7">
        <f t="shared" si="455"/>
        <v>33.427875526957664</v>
      </c>
      <c r="P1839" s="7"/>
      <c r="Q1839" s="43">
        <f t="shared" ref="Q1839:Q1844" si="457">1/M1839-(G1839/100-(((E1839/E1719)^(1/10))-1))</f>
        <v>2.0634383972327509E-2</v>
      </c>
      <c r="R1839" s="21">
        <f t="shared" si="452"/>
        <v>0.98135146080306712</v>
      </c>
      <c r="S1839" s="21">
        <f t="shared" si="450"/>
        <v>39.894154940088249</v>
      </c>
      <c r="T1839" s="36"/>
      <c r="U1839" s="36"/>
      <c r="Y1839" s="34"/>
      <c r="Z1839" s="34"/>
    </row>
    <row r="1840" spans="1:26" x14ac:dyDescent="0.2">
      <c r="A1840" s="1">
        <v>2023.08</v>
      </c>
      <c r="B1840" s="60">
        <v>4457.358695652174</v>
      </c>
      <c r="C1840" s="4">
        <f>C1838/3+C1841*2/3</f>
        <v>69.112090727081437</v>
      </c>
      <c r="D1840" s="11">
        <f>D1838/3+D1841*2/3</f>
        <v>183.17</v>
      </c>
      <c r="E1840" s="11">
        <v>307.02600000000001</v>
      </c>
      <c r="F1840" s="5">
        <f t="shared" si="453"/>
        <v>2023.6249999998613</v>
      </c>
      <c r="G1840" s="21">
        <v>4.17</v>
      </c>
      <c r="H1840" s="4">
        <f t="shared" si="408"/>
        <v>4583.1268663622614</v>
      </c>
      <c r="I1840" s="4">
        <f t="shared" si="409"/>
        <v>71.062147210795231</v>
      </c>
      <c r="J1840" s="30">
        <f t="shared" si="454"/>
        <v>3013276.5864764354</v>
      </c>
      <c r="K1840" s="4">
        <f t="shared" si="410"/>
        <v>188.33829750574873</v>
      </c>
      <c r="L1840" s="30">
        <f t="shared" si="451"/>
        <v>123827.11601901532</v>
      </c>
      <c r="M1840" s="14">
        <f t="shared" si="456"/>
        <v>30.304748245365193</v>
      </c>
      <c r="N1840" s="6"/>
      <c r="O1840" s="7">
        <f t="shared" si="455"/>
        <v>32.784769089831528</v>
      </c>
      <c r="P1840" s="7"/>
      <c r="Q1840" s="43">
        <f t="shared" si="457"/>
        <v>1.8885514103789212E-2</v>
      </c>
      <c r="R1840" s="21">
        <f t="shared" si="452"/>
        <v>0.98660777581481551</v>
      </c>
      <c r="S1840" s="21">
        <f t="shared" ref="S1840:S1845" si="458">S1839*R1839*E1839/E1840</f>
        <v>38.979955716786741</v>
      </c>
      <c r="T1840" s="36"/>
      <c r="U1840" s="36"/>
      <c r="Y1840" s="34"/>
      <c r="Z1840" s="34"/>
    </row>
    <row r="1841" spans="1:26" x14ac:dyDescent="0.2">
      <c r="A1841" s="1">
        <v>2023.09</v>
      </c>
      <c r="B1841" s="60">
        <v>4409.0949999999993</v>
      </c>
      <c r="C1841" s="4">
        <v>69.313136090622152</v>
      </c>
      <c r="D1841" s="11">
        <v>184.25</v>
      </c>
      <c r="E1841" s="11">
        <v>307.78899999999999</v>
      </c>
      <c r="F1841" s="5">
        <f t="shared" si="453"/>
        <v>2023.7083333331946</v>
      </c>
      <c r="G1841" s="21">
        <v>4.38</v>
      </c>
      <c r="H1841" s="4">
        <f t="shared" si="408"/>
        <v>4522.2629510963689</v>
      </c>
      <c r="I1841" s="4">
        <f t="shared" si="409"/>
        <v>71.092191791494898</v>
      </c>
      <c r="J1841" s="30">
        <f t="shared" si="454"/>
        <v>2977155.3721668008</v>
      </c>
      <c r="K1841" s="4">
        <f t="shared" si="410"/>
        <v>188.97913262007421</v>
      </c>
      <c r="L1841" s="30">
        <f t="shared" si="451"/>
        <v>124411.217567717</v>
      </c>
      <c r="M1841" s="14">
        <f t="shared" si="456"/>
        <v>29.799681861350237</v>
      </c>
      <c r="N1841" s="6"/>
      <c r="O1841" s="7">
        <f t="shared" si="455"/>
        <v>32.231075598026592</v>
      </c>
      <c r="P1841" s="7"/>
      <c r="Q1841" s="43">
        <f t="shared" si="457"/>
        <v>1.7480411780019342E-2</v>
      </c>
      <c r="R1841" s="21">
        <f t="shared" si="452"/>
        <v>0.97056219286462397</v>
      </c>
      <c r="S1841" s="21">
        <f t="shared" si="458"/>
        <v>38.362591324966367</v>
      </c>
      <c r="T1841" s="36"/>
      <c r="U1841" s="36"/>
      <c r="Y1841" s="34"/>
      <c r="Z1841" s="34"/>
    </row>
    <row r="1842" spans="1:26" x14ac:dyDescent="0.2">
      <c r="A1842" s="1">
        <v>2023.1</v>
      </c>
      <c r="B1842" s="60">
        <v>4269.4009090909085</v>
      </c>
      <c r="C1842" s="4">
        <f>C1841*2/3+C1844/3</f>
        <v>69.643321374994017</v>
      </c>
      <c r="D1842" s="11">
        <f>D1841*2/3+D1844/3</f>
        <v>186.97666666666666</v>
      </c>
      <c r="E1842" s="11">
        <v>307.67099999999999</v>
      </c>
      <c r="F1842" s="5">
        <f t="shared" si="453"/>
        <v>2023.7916666665278</v>
      </c>
      <c r="G1842" s="21">
        <v>4.8</v>
      </c>
      <c r="H1842" s="4">
        <f t="shared" si="408"/>
        <v>4380.6627975662323</v>
      </c>
      <c r="I1842" s="4">
        <f t="shared" si="409"/>
        <v>71.45824754868184</v>
      </c>
      <c r="J1842" s="30">
        <f t="shared" si="454"/>
        <v>2887855.5820651688</v>
      </c>
      <c r="K1842" s="4">
        <f t="shared" si="410"/>
        <v>191.84933556732142</v>
      </c>
      <c r="L1842" s="30">
        <f t="shared" ref="L1842:L1850" si="459">K1842*(J1842/H1842)</f>
        <v>126472.45410931594</v>
      </c>
      <c r="M1842" s="14">
        <f t="shared" si="456"/>
        <v>28.769054954983961</v>
      </c>
      <c r="N1842" s="6"/>
      <c r="O1842" s="7">
        <f t="shared" si="455"/>
        <v>31.110796090030505</v>
      </c>
      <c r="P1842" s="7"/>
      <c r="Q1842" s="43">
        <f t="shared" si="457"/>
        <v>1.4708202841239346E-2</v>
      </c>
      <c r="R1842" s="21">
        <f t="shared" si="452"/>
        <v>1.0279627897378596</v>
      </c>
      <c r="S1842" s="21">
        <f t="shared" si="458"/>
        <v>37.247560712387028</v>
      </c>
      <c r="T1842" s="36"/>
      <c r="U1842" s="36"/>
      <c r="Y1842" s="34"/>
      <c r="Z1842" s="34"/>
    </row>
    <row r="1843" spans="1:26" x14ac:dyDescent="0.2">
      <c r="A1843" s="1">
        <v>2023.11</v>
      </c>
      <c r="B1843" s="60">
        <v>4460.0633333333317</v>
      </c>
      <c r="C1843" s="4">
        <f>C1841/3+C1844*2/3</f>
        <v>69.973506659365881</v>
      </c>
      <c r="D1843" s="11">
        <f>D1841/3+D1844*2/3</f>
        <v>189.70333333333332</v>
      </c>
      <c r="E1843" s="11">
        <v>307.05099999999999</v>
      </c>
      <c r="F1843" s="5">
        <f t="shared" si="453"/>
        <v>2023.8749999998611</v>
      </c>
      <c r="G1843" s="21">
        <v>4.5</v>
      </c>
      <c r="H1843" s="4">
        <f t="shared" si="408"/>
        <v>4585.5344344641981</v>
      </c>
      <c r="I1843" s="4">
        <f t="shared" si="409"/>
        <v>71.942010753225247</v>
      </c>
      <c r="J1843" s="30">
        <f t="shared" ref="J1843:J1848" si="460">J1842*((H1843+(I1843/12))/H1842)</f>
        <v>3026864.8841900649</v>
      </c>
      <c r="K1843" s="4">
        <f t="shared" si="410"/>
        <v>195.04009300300822</v>
      </c>
      <c r="L1843" s="30">
        <f t="shared" si="459"/>
        <v>128743.99199423988</v>
      </c>
      <c r="M1843" s="14">
        <f t="shared" si="456"/>
        <v>30.013224817381474</v>
      </c>
      <c r="N1843" s="6"/>
      <c r="O1843" s="7">
        <f t="shared" ref="O1843:O1848" si="461">J1843/AVERAGE(L1723:L1842)</f>
        <v>32.448080510002086</v>
      </c>
      <c r="P1843" s="7"/>
      <c r="Q1843" s="43">
        <f t="shared" si="457"/>
        <v>1.6270088123311002E-2</v>
      </c>
      <c r="R1843" s="21">
        <f t="shared" si="452"/>
        <v>1.0429532306785569</v>
      </c>
      <c r="S1843" s="21">
        <f t="shared" si="458"/>
        <v>38.366420111333071</v>
      </c>
      <c r="T1843" s="36"/>
      <c r="U1843" s="36"/>
      <c r="Y1843" s="34"/>
      <c r="Z1843" s="34"/>
    </row>
    <row r="1844" spans="1:26" x14ac:dyDescent="0.2">
      <c r="A1844" s="1">
        <v>2023.12</v>
      </c>
      <c r="B1844" s="60">
        <v>4685.0515000000005</v>
      </c>
      <c r="C1844" s="4">
        <v>70.303691943737746</v>
      </c>
      <c r="D1844" s="11">
        <v>192.42999999999998</v>
      </c>
      <c r="E1844" s="11">
        <v>306.74599999999998</v>
      </c>
      <c r="F1844" s="5">
        <f t="shared" si="453"/>
        <v>2023.9583333331943</v>
      </c>
      <c r="G1844" s="21">
        <v>4.0199999999999996</v>
      </c>
      <c r="H1844" s="4">
        <f t="shared" si="408"/>
        <v>4821.6414329233321</v>
      </c>
      <c r="I1844" s="4">
        <f t="shared" si="409"/>
        <v>72.353354912620318</v>
      </c>
      <c r="J1844" s="30">
        <f t="shared" si="460"/>
        <v>3186696.7014243202</v>
      </c>
      <c r="K1844" s="4">
        <f t="shared" si="410"/>
        <v>198.04018396327911</v>
      </c>
      <c r="L1844" s="30">
        <f t="shared" si="459"/>
        <v>130887.79200294423</v>
      </c>
      <c r="M1844" s="14">
        <f t="shared" si="456"/>
        <v>31.452310923844557</v>
      </c>
      <c r="N1844" s="6"/>
      <c r="O1844" s="7">
        <f t="shared" si="461"/>
        <v>33.992713288867648</v>
      </c>
      <c r="P1844" s="7"/>
      <c r="Q1844" s="43">
        <f t="shared" si="457"/>
        <v>1.9452275096519353E-2</v>
      </c>
      <c r="R1844" s="21">
        <f t="shared" si="452"/>
        <v>1.0000891411034831</v>
      </c>
      <c r="S1844" s="21">
        <f t="shared" si="458"/>
        <v>40.054168424398405</v>
      </c>
      <c r="T1844" s="36"/>
      <c r="U1844" s="36"/>
      <c r="Y1844" s="34"/>
      <c r="Z1844" s="34"/>
    </row>
    <row r="1845" spans="1:26" x14ac:dyDescent="0.2">
      <c r="A1845" s="1">
        <v>2024.01</v>
      </c>
      <c r="B1845" s="60">
        <v>4815.6139130434785</v>
      </c>
      <c r="C1845" s="4">
        <f>C1844*2/3+C1847/3</f>
        <v>70.477403206648589</v>
      </c>
      <c r="D1845" s="11">
        <f>D1844*2/3+D1847/3</f>
        <v>192.08333333333331</v>
      </c>
      <c r="E1845" s="11">
        <v>308.41699999999997</v>
      </c>
      <c r="F1845" s="5">
        <f t="shared" si="453"/>
        <v>2024.0416666665276</v>
      </c>
      <c r="G1845" s="21">
        <v>4.0599999999999996</v>
      </c>
      <c r="H1845" s="4">
        <f t="shared" si="408"/>
        <v>4929.1587058909954</v>
      </c>
      <c r="I1845" s="4">
        <f t="shared" si="409"/>
        <v>72.139152319436647</v>
      </c>
      <c r="J1845" s="30">
        <f t="shared" si="460"/>
        <v>3261729.6704605869</v>
      </c>
      <c r="K1845" s="4">
        <f t="shared" si="410"/>
        <v>196.61236383424611</v>
      </c>
      <c r="L1845" s="30">
        <f t="shared" si="459"/>
        <v>130102.60349927844</v>
      </c>
      <c r="M1845" s="14">
        <f t="shared" ref="M1845:M1850" si="462">H1845/AVERAGE(K1725:K1844)</f>
        <v>32.045123012596008</v>
      </c>
      <c r="N1845" s="6"/>
      <c r="O1845" s="7">
        <f t="shared" si="461"/>
        <v>34.620305475067717</v>
      </c>
      <c r="P1845" s="7"/>
      <c r="Q1845" s="43">
        <f t="shared" ref="Q1845:Q1850" si="463">1/M1845-(G1845/100-(((E1845/E1725)^(1/10))-1))</f>
        <v>1.8640848094390785E-2</v>
      </c>
      <c r="R1845" s="21">
        <f t="shared" si="452"/>
        <v>0.99124004692812817</v>
      </c>
      <c r="S1845" s="21">
        <f t="shared" si="458"/>
        <v>39.840706497215045</v>
      </c>
      <c r="T1845" s="36"/>
      <c r="U1845" s="36"/>
      <c r="Y1845" s="34"/>
      <c r="Z1845" s="34"/>
    </row>
    <row r="1846" spans="1:26" x14ac:dyDescent="0.2">
      <c r="A1846" s="1">
        <v>2024.02</v>
      </c>
      <c r="B1846" s="60">
        <v>5011.9615000000003</v>
      </c>
      <c r="C1846" s="4">
        <f>C1844/3+C1847*2/3</f>
        <v>70.651114469559431</v>
      </c>
      <c r="D1846" s="11">
        <f>D1844/3+D1847*2/3</f>
        <v>191.73666666666665</v>
      </c>
      <c r="E1846" s="11">
        <v>310.32600000000002</v>
      </c>
      <c r="F1846" s="5">
        <f t="shared" si="453"/>
        <v>2024.1249999998608</v>
      </c>
      <c r="G1846" s="21">
        <v>4.21</v>
      </c>
      <c r="H1846" s="4">
        <f t="shared" si="408"/>
        <v>5098.5773476070335</v>
      </c>
      <c r="I1846" s="4">
        <f t="shared" si="409"/>
        <v>71.872094751264001</v>
      </c>
      <c r="J1846" s="30">
        <f t="shared" si="460"/>
        <v>3377800.8819078035</v>
      </c>
      <c r="K1846" s="4">
        <f t="shared" si="410"/>
        <v>195.05022641781011</v>
      </c>
      <c r="L1846" s="30">
        <f t="shared" si="459"/>
        <v>129220.52209713287</v>
      </c>
      <c r="M1846" s="14">
        <f t="shared" si="462"/>
        <v>33.037192685599024</v>
      </c>
      <c r="N1846" s="6"/>
      <c r="O1846" s="7">
        <f t="shared" si="461"/>
        <v>35.677606889805944</v>
      </c>
      <c r="P1846" s="7"/>
      <c r="Q1846" s="43">
        <f t="shared" si="463"/>
        <v>1.6458700663730969E-2</v>
      </c>
      <c r="R1846" s="21">
        <f t="shared" si="452"/>
        <v>1.0035083333333332</v>
      </c>
      <c r="S1846" s="21">
        <f t="shared" ref="S1846:S1851" si="464">S1845*R1845*E1845/E1846</f>
        <v>39.248766793899847</v>
      </c>
      <c r="T1846" s="36"/>
      <c r="U1846" s="36"/>
      <c r="Y1846" s="34"/>
      <c r="Z1846" s="34"/>
    </row>
    <row r="1847" spans="1:26" x14ac:dyDescent="0.2">
      <c r="A1847" s="1">
        <v>2024.03</v>
      </c>
      <c r="B1847" s="60">
        <v>5170.5724999999993</v>
      </c>
      <c r="C1847" s="4">
        <v>70.824825732470273</v>
      </c>
      <c r="D1847" s="11">
        <v>191.39</v>
      </c>
      <c r="E1847" s="11">
        <v>312.33199999999999</v>
      </c>
      <c r="F1847" s="5">
        <f t="shared" si="453"/>
        <v>2024.2083333331941</v>
      </c>
      <c r="G1847" s="21">
        <v>4.21</v>
      </c>
      <c r="H1847" s="4">
        <f t="shared" si="408"/>
        <v>5226.1467347325934</v>
      </c>
      <c r="I1847" s="4">
        <f t="shared" si="409"/>
        <v>71.586063581886634</v>
      </c>
      <c r="J1847" s="30">
        <f t="shared" si="460"/>
        <v>3466267.5749956546</v>
      </c>
      <c r="K1847" s="4">
        <f t="shared" si="410"/>
        <v>193.44709382964285</v>
      </c>
      <c r="L1847" s="30">
        <f t="shared" si="459"/>
        <v>128304.73824289638</v>
      </c>
      <c r="M1847" s="14">
        <f t="shared" si="462"/>
        <v>33.754920176405996</v>
      </c>
      <c r="N1847" s="6"/>
      <c r="O1847" s="7">
        <f t="shared" si="461"/>
        <v>36.437339841163165</v>
      </c>
      <c r="P1847" s="7"/>
      <c r="Q1847" s="43">
        <f t="shared" si="463"/>
        <v>1.5817560669086534E-2</v>
      </c>
      <c r="R1847" s="21">
        <f t="shared" si="452"/>
        <v>0.97719786967999001</v>
      </c>
      <c r="S1847" s="21">
        <f t="shared" si="464"/>
        <v>39.133498963191165</v>
      </c>
      <c r="T1847" s="36"/>
      <c r="U1847" s="36"/>
      <c r="Y1847" s="34"/>
      <c r="Z1847" s="34"/>
    </row>
    <row r="1848" spans="1:26" x14ac:dyDescent="0.2">
      <c r="A1848" s="1">
        <v>2024.04</v>
      </c>
      <c r="B1848" s="60">
        <v>5112.4927272727282</v>
      </c>
      <c r="C1848" s="4">
        <f>C1847*2/3+C1850/3</f>
        <v>71.208483689883664</v>
      </c>
      <c r="D1848" s="11">
        <f>D1847*2/3+D1850/3</f>
        <v>193.17999999999998</v>
      </c>
      <c r="E1848" s="11">
        <v>313.548</v>
      </c>
      <c r="F1848" s="5">
        <f t="shared" si="453"/>
        <v>2024.2916666665274</v>
      </c>
      <c r="G1848" s="21">
        <v>4.54</v>
      </c>
      <c r="H1848" s="4">
        <f t="shared" si="408"/>
        <v>5147.4023644864601</v>
      </c>
      <c r="I1848" s="4">
        <f t="shared" si="409"/>
        <v>71.694716622576735</v>
      </c>
      <c r="J1848" s="30">
        <f t="shared" si="460"/>
        <v>3418002.6395712476</v>
      </c>
      <c r="K1848" s="4">
        <f t="shared" si="410"/>
        <v>194.49909111204667</v>
      </c>
      <c r="L1848" s="30">
        <f t="shared" si="459"/>
        <v>129152.21304668863</v>
      </c>
      <c r="M1848" s="14">
        <f t="shared" si="462"/>
        <v>33.141593030769783</v>
      </c>
      <c r="N1848" s="6"/>
      <c r="O1848" s="7">
        <f t="shared" si="461"/>
        <v>35.761600875700211</v>
      </c>
      <c r="P1848" s="7"/>
      <c r="Q1848" s="43">
        <f t="shared" si="463"/>
        <v>1.3126938242554211E-2</v>
      </c>
      <c r="R1848" s="21">
        <f t="shared" si="452"/>
        <v>1.008580318470897</v>
      </c>
      <c r="S1848" s="21">
        <f t="shared" si="464"/>
        <v>38.092865133472479</v>
      </c>
      <c r="T1848" s="36"/>
      <c r="U1848" s="36"/>
      <c r="Y1848" s="34"/>
      <c r="Z1848" s="34"/>
    </row>
    <row r="1849" spans="1:26" x14ac:dyDescent="0.2">
      <c r="A1849" s="1">
        <v>2024.05</v>
      </c>
      <c r="B1849" s="60">
        <v>5235.2254545454543</v>
      </c>
      <c r="C1849" s="4">
        <f>C1847/3+C1850*2/3</f>
        <v>71.592141647297069</v>
      </c>
      <c r="D1849" s="11">
        <f>D1847/3+D1850*2/3</f>
        <v>194.96999999999997</v>
      </c>
      <c r="E1849" s="11">
        <v>314.06900000000002</v>
      </c>
      <c r="F1849" s="5">
        <f t="shared" si="453"/>
        <v>2024.3749999998606</v>
      </c>
      <c r="G1849" s="21">
        <v>4.4800000000000004</v>
      </c>
      <c r="H1849" s="4">
        <f t="shared" si="408"/>
        <v>5262.2292824825126</v>
      </c>
      <c r="I1849" s="4">
        <f t="shared" si="409"/>
        <v>71.961421230664499</v>
      </c>
      <c r="J1849" s="30">
        <f t="shared" ref="J1849:J1854" si="465">J1848*((H1849+(I1849/12))/H1848)</f>
        <v>3498232.5704900087</v>
      </c>
      <c r="K1849" s="4">
        <f t="shared" si="410"/>
        <v>195.97567518602602</v>
      </c>
      <c r="L1849" s="30">
        <f t="shared" si="459"/>
        <v>130280.99939349329</v>
      </c>
      <c r="M1849" s="14">
        <f t="shared" si="462"/>
        <v>33.773634540111956</v>
      </c>
      <c r="N1849" s="6"/>
      <c r="O1849" s="7">
        <f t="shared" ref="O1849:O1854" si="466">J1849/AVERAGE(L1729:L1848)</f>
        <v>36.428996869506619</v>
      </c>
      <c r="P1849" s="7"/>
      <c r="Q1849" s="43">
        <f t="shared" si="463"/>
        <v>1.2974480037317902E-2</v>
      </c>
      <c r="R1849" s="21">
        <f t="shared" si="452"/>
        <v>1.0174320683685538</v>
      </c>
      <c r="S1849" s="21">
        <f t="shared" si="464"/>
        <v>38.35598069295407</v>
      </c>
      <c r="T1849" s="36"/>
      <c r="U1849" s="36"/>
      <c r="Y1849" s="34"/>
      <c r="Z1849" s="34"/>
    </row>
    <row r="1850" spans="1:26" x14ac:dyDescent="0.2">
      <c r="A1850" s="1">
        <v>2024.06</v>
      </c>
      <c r="B1850" s="60">
        <v>5415.1405263157876</v>
      </c>
      <c r="C1850" s="4">
        <v>71.97579960471046</v>
      </c>
      <c r="D1850" s="11">
        <v>196.76</v>
      </c>
      <c r="E1850" s="11">
        <v>314.17500000000001</v>
      </c>
      <c r="F1850" s="5">
        <f t="shared" si="453"/>
        <v>2024.4583333331939</v>
      </c>
      <c r="G1850" s="21">
        <v>4.3099999999999996</v>
      </c>
      <c r="H1850" s="4">
        <f t="shared" si="408"/>
        <v>5441.2359277858041</v>
      </c>
      <c r="I1850" s="4">
        <f t="shared" si="409"/>
        <v>72.322648846698314</v>
      </c>
      <c r="J1850" s="30">
        <f t="shared" si="465"/>
        <v>3621239.4362120829</v>
      </c>
      <c r="K1850" s="4">
        <f t="shared" si="410"/>
        <v>197.7081805999841</v>
      </c>
      <c r="L1850" s="30">
        <f t="shared" si="459"/>
        <v>131578.31602088668</v>
      </c>
      <c r="M1850" s="14">
        <f t="shared" si="462"/>
        <v>34.810548780042964</v>
      </c>
      <c r="N1850" s="6"/>
      <c r="O1850" s="7">
        <f t="shared" si="466"/>
        <v>37.531221118283405</v>
      </c>
      <c r="P1850" s="7"/>
      <c r="Q1850" s="43">
        <f t="shared" si="463"/>
        <v>1.3635937085514985E-2</v>
      </c>
      <c r="R1850" s="21">
        <f t="shared" si="452"/>
        <v>1.0084399770505938</v>
      </c>
      <c r="S1850" s="21">
        <f t="shared" si="464"/>
        <v>39.011438197630191</v>
      </c>
      <c r="T1850" s="36"/>
      <c r="U1850" s="36"/>
      <c r="Y1850" s="34"/>
      <c r="Z1850" s="34"/>
    </row>
    <row r="1851" spans="1:26" x14ac:dyDescent="0.2">
      <c r="A1851" s="1">
        <v>2024.07</v>
      </c>
      <c r="B1851" s="60">
        <v>5538.0045454545461</v>
      </c>
      <c r="C1851" s="4">
        <f>C1850*2/3+C1853/3</f>
        <v>72.450533069806966</v>
      </c>
      <c r="D1851" s="11">
        <f>D1850*2/3+D1853/3</f>
        <v>197.93</v>
      </c>
      <c r="E1851" s="11">
        <v>314.54000000000002</v>
      </c>
      <c r="F1851" s="5">
        <f t="shared" si="453"/>
        <v>2024.5416666665271</v>
      </c>
      <c r="G1851" s="21">
        <v>4.25</v>
      </c>
      <c r="H1851" s="4">
        <f t="shared" si="408"/>
        <v>5558.2346186494578</v>
      </c>
      <c r="I1851" s="4">
        <f t="shared" si="409"/>
        <v>72.715191499568562</v>
      </c>
      <c r="J1851" s="30">
        <f t="shared" si="465"/>
        <v>3703136.9203824638</v>
      </c>
      <c r="K1851" s="4">
        <f t="shared" si="410"/>
        <v>198.65302909009986</v>
      </c>
      <c r="L1851" s="30">
        <f>K1851*(J1851/H1851)</f>
        <v>132351.26201781427</v>
      </c>
      <c r="M1851" s="14">
        <f t="shared" ref="M1851:M1856" si="467">H1851/AVERAGE(K1731:K1850)</f>
        <v>35.443553078907222</v>
      </c>
      <c r="N1851" s="6"/>
      <c r="O1851" s="7">
        <f t="shared" si="466"/>
        <v>38.1964968989152</v>
      </c>
      <c r="P1851" s="7"/>
      <c r="Q1851" s="43">
        <f t="shared" ref="Q1851:Q1856" si="468">1/M1851-(G1851/100-(((E1851/E1731)^(1/10))-1))</f>
        <v>1.3882382917977991E-2</v>
      </c>
      <c r="R1851" s="21">
        <f t="shared" si="452"/>
        <v>1.0347953873374927</v>
      </c>
      <c r="S1851" s="21">
        <f t="shared" si="464"/>
        <v>39.295041926022087</v>
      </c>
      <c r="T1851" s="36"/>
      <c r="U1851" s="36"/>
      <c r="Y1851" s="34"/>
      <c r="Z1851" s="34"/>
    </row>
    <row r="1852" spans="1:26" x14ac:dyDescent="0.2">
      <c r="A1852" s="1">
        <v>2024.08</v>
      </c>
      <c r="B1852" s="60">
        <v>5478.2145454545462</v>
      </c>
      <c r="C1852" s="4">
        <f>C1850/3+C1853*2/3</f>
        <v>72.925266534903486</v>
      </c>
      <c r="D1852" s="11">
        <f>D1850/3+D1853*2/3</f>
        <v>199.10000000000002</v>
      </c>
      <c r="E1852" s="11">
        <v>314.79599999999999</v>
      </c>
      <c r="F1852" s="5">
        <f t="shared" si="453"/>
        <v>2024.6249999998604</v>
      </c>
      <c r="G1852" s="21">
        <v>3.87</v>
      </c>
      <c r="H1852" s="4">
        <f t="shared" si="408"/>
        <v>5493.7549131501055</v>
      </c>
      <c r="I1852" s="4">
        <f t="shared" si="409"/>
        <v>73.132137851615497</v>
      </c>
      <c r="J1852" s="30">
        <f t="shared" si="465"/>
        <v>3664238.0613791882</v>
      </c>
      <c r="K1852" s="4">
        <f t="shared" si="410"/>
        <v>199.66479847266174</v>
      </c>
      <c r="L1852" s="30">
        <f>K1852*(J1852/H1852)</f>
        <v>133172.91463619799</v>
      </c>
      <c r="M1852" s="14">
        <f t="shared" si="467"/>
        <v>34.919631348614757</v>
      </c>
      <c r="N1852" s="6"/>
      <c r="O1852" s="7">
        <f t="shared" si="466"/>
        <v>37.615646194918931</v>
      </c>
      <c r="P1852" s="7"/>
      <c r="Q1852" s="43">
        <f t="shared" si="468"/>
        <v>1.8361273519699708E-2</v>
      </c>
      <c r="R1852" s="21">
        <f t="shared" si="452"/>
        <v>1.0156488206884879</v>
      </c>
      <c r="S1852" s="21">
        <f t="shared" ref="S1852:S1857" si="469">S1851*R1851*E1851/E1852</f>
        <v>40.629260505529295</v>
      </c>
      <c r="T1852" s="36"/>
      <c r="U1852" s="36"/>
      <c r="Y1852" s="34"/>
      <c r="Z1852" s="34"/>
    </row>
    <row r="1853" spans="1:26" x14ac:dyDescent="0.2">
      <c r="A1853" s="1">
        <v>2024.09</v>
      </c>
      <c r="B1853" s="60">
        <v>5621.2604999999985</v>
      </c>
      <c r="C1853" s="4">
        <v>73.400000000000006</v>
      </c>
      <c r="D1853" s="11">
        <v>200.27</v>
      </c>
      <c r="E1853" s="11">
        <v>315.30099999999999</v>
      </c>
      <c r="F1853" s="5">
        <f t="shared" si="453"/>
        <v>2024.7083333331937</v>
      </c>
      <c r="G1853" s="21">
        <v>3.72</v>
      </c>
      <c r="H1853" s="4">
        <f t="shared" si="408"/>
        <v>5628.1778553969061</v>
      </c>
      <c r="I1853" s="4">
        <f t="shared" si="409"/>
        <v>73.490323849274205</v>
      </c>
      <c r="J1853" s="30">
        <f t="shared" si="465"/>
        <v>3757980.5331362039</v>
      </c>
      <c r="K1853" s="4">
        <f t="shared" si="410"/>
        <v>200.51644628466138</v>
      </c>
      <c r="L1853" s="30">
        <f>K1853*(J1853/H1853)</f>
        <v>133886.47641773368</v>
      </c>
      <c r="M1853" s="14">
        <f t="shared" si="467"/>
        <v>35.660183635152102</v>
      </c>
      <c r="N1853" s="6"/>
      <c r="O1853" s="7">
        <f t="shared" si="466"/>
        <v>38.395926785941988</v>
      </c>
      <c r="P1853" s="7"/>
      <c r="Q1853" s="43">
        <f t="shared" si="468"/>
        <v>1.9354053101094504E-2</v>
      </c>
      <c r="R1853" s="21">
        <f t="shared" si="452"/>
        <v>0.97217942267488533</v>
      </c>
      <c r="S1853" s="21">
        <f t="shared" si="469"/>
        <v>41.198968575388285</v>
      </c>
      <c r="T1853" s="36"/>
      <c r="U1853" s="36"/>
      <c r="Y1853" s="34"/>
      <c r="Z1853" s="34"/>
    </row>
    <row r="1854" spans="1:26" x14ac:dyDescent="0.2">
      <c r="A1854" s="1">
        <v>2024.1</v>
      </c>
      <c r="B1854" s="60">
        <v>5792.3195652173899</v>
      </c>
      <c r="C1854" s="4">
        <f>C1853*2/3+C1856/3</f>
        <v>73.877418196586916</v>
      </c>
      <c r="D1854" s="11"/>
      <c r="E1854" s="11">
        <v>315.66399999999999</v>
      </c>
      <c r="F1854" s="5">
        <f t="shared" si="453"/>
        <v>2024.7916666665269</v>
      </c>
      <c r="G1854" s="21">
        <v>4.0999999999999996</v>
      </c>
      <c r="H1854" s="4">
        <f t="shared" si="408"/>
        <v>5792.778306122691</v>
      </c>
      <c r="I1854" s="4">
        <f t="shared" si="409"/>
        <v>73.883269150306447</v>
      </c>
      <c r="J1854" s="30">
        <f t="shared" si="465"/>
        <v>3871996.6433811123</v>
      </c>
      <c r="K1854" s="4"/>
      <c r="L1854" s="30"/>
      <c r="M1854" s="14">
        <f t="shared" si="467"/>
        <v>36.587210527930146</v>
      </c>
      <c r="N1854" s="6"/>
      <c r="O1854" s="7">
        <f t="shared" si="466"/>
        <v>39.375226098070712</v>
      </c>
      <c r="P1854" s="7"/>
      <c r="Q1854" s="43">
        <f t="shared" si="468"/>
        <v>1.5220655326476956E-2</v>
      </c>
      <c r="R1854" s="21">
        <f t="shared" si="452"/>
        <v>0.9825141032158925</v>
      </c>
      <c r="S1854" s="21">
        <f t="shared" si="469"/>
        <v>40.006730502140421</v>
      </c>
      <c r="T1854" s="36"/>
      <c r="U1854" s="36"/>
      <c r="Y1854" s="34"/>
      <c r="Z1854" s="34"/>
    </row>
    <row r="1855" spans="1:26" s="57" customFormat="1" x14ac:dyDescent="0.2">
      <c r="A1855" s="46">
        <v>2024.11</v>
      </c>
      <c r="B1855" s="60">
        <v>5929.9160000000002</v>
      </c>
      <c r="C1855" s="4">
        <f>C1853/3+C1856*2/3</f>
        <v>74.354836393173827</v>
      </c>
      <c r="D1855" s="47"/>
      <c r="E1855" s="47">
        <v>315.49299999999999</v>
      </c>
      <c r="F1855" s="18">
        <f t="shared" si="453"/>
        <v>2024.8749999998602</v>
      </c>
      <c r="G1855" s="48">
        <v>4.3600000000000003</v>
      </c>
      <c r="H1855" s="4">
        <f t="shared" si="408"/>
        <v>5933.599959821614</v>
      </c>
      <c r="I1855" s="4">
        <f t="shared" si="409"/>
        <v>74.401029329096559</v>
      </c>
      <c r="J1855" s="49">
        <f>J1854*((H1855+(I1855/12))/H1854)</f>
        <v>3970268.6040316317</v>
      </c>
      <c r="K1855" s="18"/>
      <c r="L1855" s="49"/>
      <c r="M1855" s="50">
        <f t="shared" si="467"/>
        <v>37.438762657304451</v>
      </c>
      <c r="N1855" s="51"/>
      <c r="O1855" s="52">
        <f>J1855/AVERAGE(L1735:L1854)</f>
        <v>40.304336109459989</v>
      </c>
      <c r="P1855" s="52"/>
      <c r="Q1855" s="53">
        <f t="shared" si="468"/>
        <v>1.2500400345540456E-2</v>
      </c>
      <c r="R1855" s="21">
        <f t="shared" si="452"/>
        <v>1.001224844194049</v>
      </c>
      <c r="S1855" s="48">
        <f t="shared" si="469"/>
        <v>39.328481779916515</v>
      </c>
      <c r="T1855" s="54"/>
      <c r="U1855" s="54"/>
      <c r="V1855" s="54"/>
      <c r="W1855" s="54"/>
      <c r="X1855" s="55"/>
      <c r="Y1855" s="56"/>
      <c r="Z1855" s="56"/>
    </row>
    <row r="1856" spans="1:26" s="57" customFormat="1" x14ac:dyDescent="0.2">
      <c r="A1856" s="46">
        <v>2024.12</v>
      </c>
      <c r="B1856" s="60">
        <v>6010.9085714285711</v>
      </c>
      <c r="C1856" s="18">
        <v>74.832254589760723</v>
      </c>
      <c r="D1856" s="47"/>
      <c r="E1856" s="47">
        <v>315.60500000000002</v>
      </c>
      <c r="F1856" s="18">
        <f t="shared" si="453"/>
        <v>2024.9583333331934</v>
      </c>
      <c r="G1856" s="48">
        <v>4.3899999999999997</v>
      </c>
      <c r="H1856" s="4">
        <f t="shared" si="408"/>
        <v>6012.508407679582</v>
      </c>
      <c r="I1856" s="4">
        <f t="shared" si="409"/>
        <v>74.852171604337627</v>
      </c>
      <c r="J1856" s="49">
        <f>J1855*((H1856+(I1856/12))/H1855)</f>
        <v>4027241.2689092415</v>
      </c>
      <c r="K1856" s="18"/>
      <c r="L1856" s="49"/>
      <c r="M1856" s="50">
        <f t="shared" si="467"/>
        <v>37.895930286564784</v>
      </c>
      <c r="N1856" s="51"/>
      <c r="O1856" s="52">
        <f>J1856/AVERAGE(L1736:L1855)</f>
        <v>40.809220005136744</v>
      </c>
      <c r="P1856" s="52"/>
      <c r="Q1856" s="53">
        <f t="shared" si="468"/>
        <v>1.2500234079520684E-2</v>
      </c>
      <c r="R1856" s="21">
        <f t="shared" si="452"/>
        <v>0.98460265407566361</v>
      </c>
      <c r="S1856" s="48">
        <f t="shared" si="469"/>
        <v>39.362679293207805</v>
      </c>
      <c r="T1856" s="54"/>
      <c r="U1856" s="54"/>
      <c r="V1856" s="54"/>
      <c r="W1856" s="54"/>
      <c r="X1856" s="55"/>
      <c r="Y1856" s="56"/>
      <c r="Z1856" s="56"/>
    </row>
    <row r="1857" spans="1:26" s="57" customFormat="1" x14ac:dyDescent="0.2">
      <c r="A1857" s="46">
        <v>2025.01</v>
      </c>
      <c r="B1857" s="60">
        <v>5979.5155000000004</v>
      </c>
      <c r="C1857" s="18"/>
      <c r="D1857" s="47"/>
      <c r="E1857" s="47">
        <f>1.5*E1856-0.5*E1855</f>
        <v>315.66100000000006</v>
      </c>
      <c r="F1857" s="18">
        <f t="shared" si="453"/>
        <v>2025.0416666665267</v>
      </c>
      <c r="G1857" s="48">
        <v>4.63</v>
      </c>
      <c r="H1857" s="4">
        <f t="shared" si="408"/>
        <v>5980.0458994918608</v>
      </c>
      <c r="I1857" s="18"/>
      <c r="J1857" s="49">
        <f>J1856*((H1857+(I1857/12))/H1856)</f>
        <v>4005497.5400357964</v>
      </c>
      <c r="K1857" s="18"/>
      <c r="L1857" s="49"/>
      <c r="M1857" s="50">
        <f>H1857/AVERAGE(K1737:K1856)</f>
        <v>37.648510943447704</v>
      </c>
      <c r="N1857" s="51"/>
      <c r="O1857" s="52">
        <f>J1857/AVERAGE(L1737:L1856)</f>
        <v>40.513594569316453</v>
      </c>
      <c r="P1857" s="52"/>
      <c r="Q1857" s="53">
        <f>1/M1857-(G1857/100-(((E1857/E1737)^(1/10))-1))</f>
        <v>1.0777906454027146E-2</v>
      </c>
      <c r="R1857" s="21">
        <f t="shared" si="452"/>
        <v>1.0118348797510612</v>
      </c>
      <c r="S1857" s="48">
        <f t="shared" si="469"/>
        <v>38.749722869583138</v>
      </c>
      <c r="T1857" s="54"/>
      <c r="U1857" s="54"/>
      <c r="V1857" s="54"/>
      <c r="W1857" s="54"/>
      <c r="X1857" s="55"/>
      <c r="Y1857" s="56"/>
      <c r="Z1857" s="56"/>
    </row>
    <row r="1858" spans="1:26" s="57" customFormat="1" x14ac:dyDescent="0.2">
      <c r="A1858" s="46">
        <v>2025.02</v>
      </c>
      <c r="B1858" s="60">
        <v>6037.88</v>
      </c>
      <c r="C1858" s="18"/>
      <c r="D1858" s="47"/>
      <c r="E1858" s="47">
        <f>1.5*E1857-0.5*E1856</f>
        <v>315.68900000000008</v>
      </c>
      <c r="F1858" s="18">
        <f t="shared" si="453"/>
        <v>2025.1249999998599</v>
      </c>
      <c r="G1858" s="48">
        <v>4.53</v>
      </c>
      <c r="H1858" s="4">
        <f t="shared" si="408"/>
        <v>6037.88</v>
      </c>
      <c r="I1858" s="18"/>
      <c r="J1858" s="49">
        <f>J1857*((H1858+(I1858/12))/H1857)</f>
        <v>4044235.4278729483</v>
      </c>
      <c r="K1858" s="18"/>
      <c r="L1858" s="49"/>
      <c r="M1858" s="50">
        <f>H1858/AVERAGE(K1738:K1857)</f>
        <v>37.967247429492112</v>
      </c>
      <c r="N1858" s="51"/>
      <c r="O1858" s="52">
        <f>J1858/AVERAGE(L1738:L1857)</f>
        <v>40.827365211386102</v>
      </c>
      <c r="P1858" s="52"/>
      <c r="Q1858" s="53">
        <f>1/M1858-(G1858/100-(((E1858/E1738)^(1/10))-1))</f>
        <v>1.1117566412267712E-2</v>
      </c>
      <c r="R1858" s="48"/>
      <c r="S1858" s="48">
        <f>S1857*R1857*E1857/E1858</f>
        <v>39.204843602537693</v>
      </c>
      <c r="T1858" s="54"/>
      <c r="U1858" s="54"/>
      <c r="V1858" s="54"/>
      <c r="W1858" s="54"/>
      <c r="X1858" s="55"/>
      <c r="Y1858" s="56"/>
      <c r="Z1858" s="56"/>
    </row>
    <row r="1859" spans="1:26" s="29" customFormat="1" ht="38.450000000000003" customHeight="1" x14ac:dyDescent="0.15">
      <c r="A1859" s="24"/>
      <c r="B1859" s="25" t="s">
        <v>47</v>
      </c>
      <c r="C1859" s="26"/>
      <c r="D1859" s="25"/>
      <c r="E1859" s="25" t="s">
        <v>46</v>
      </c>
      <c r="F1859" s="26"/>
      <c r="G1859" s="25" t="s">
        <v>48</v>
      </c>
      <c r="H1859" s="26"/>
      <c r="I1859" s="26"/>
      <c r="J1859" s="32"/>
      <c r="K1859" s="26"/>
      <c r="L1859" s="32"/>
      <c r="M1859" s="27"/>
      <c r="N1859" s="28"/>
      <c r="O1859" s="16"/>
      <c r="P1859" s="16"/>
      <c r="Q1859" s="44"/>
      <c r="R1859" s="26"/>
      <c r="S1859" s="26"/>
      <c r="T1859" s="24"/>
      <c r="U1859" s="24"/>
      <c r="V1859" s="36"/>
      <c r="W1859" s="36"/>
      <c r="X1859" s="41"/>
    </row>
    <row r="1860" spans="1:26" x14ac:dyDescent="0.2">
      <c r="A1860" s="1"/>
      <c r="B1860" s="11"/>
      <c r="C1860" s="4"/>
      <c r="D1860" s="11"/>
      <c r="E1860" s="11"/>
      <c r="F1860" s="4"/>
      <c r="G1860" s="21"/>
      <c r="H1860" s="4"/>
      <c r="I1860" s="4"/>
      <c r="J1860" s="30"/>
      <c r="K1860" s="4"/>
      <c r="L1860" s="30"/>
      <c r="M1860" s="6"/>
      <c r="N1860" s="6"/>
    </row>
    <row r="1861" spans="1:26" x14ac:dyDescent="0.2">
      <c r="A1861" s="1"/>
      <c r="B1861" s="11"/>
      <c r="C1861" s="4"/>
      <c r="D1861" s="11"/>
      <c r="E1861" s="11"/>
      <c r="F1861" s="4"/>
      <c r="G1861" s="21"/>
      <c r="H1861" s="4"/>
      <c r="I1861" s="4"/>
      <c r="J1861" s="30"/>
      <c r="K1861" s="4"/>
      <c r="L1861" s="30"/>
      <c r="M1861" s="6"/>
      <c r="N1861" s="6"/>
      <c r="Q1861" s="45"/>
      <c r="T1861" s="39"/>
      <c r="U1861" s="39"/>
    </row>
    <row r="1862" spans="1:26" x14ac:dyDescent="0.2">
      <c r="A1862" s="1"/>
      <c r="B1862" s="11"/>
      <c r="C1862" s="4"/>
      <c r="D1862" s="11"/>
      <c r="E1862" s="11"/>
      <c r="F1862" s="4"/>
      <c r="G1862" s="21"/>
      <c r="H1862" s="4"/>
      <c r="I1862" s="4"/>
      <c r="J1862" s="30"/>
      <c r="K1862" s="4"/>
      <c r="L1862" s="30"/>
      <c r="M1862" s="6"/>
      <c r="N1862" s="6"/>
    </row>
    <row r="1863" spans="1:26" x14ac:dyDescent="0.2">
      <c r="A1863" s="1"/>
      <c r="B1863" s="11"/>
      <c r="C1863" s="4"/>
      <c r="D1863" s="11"/>
      <c r="E1863" s="11"/>
      <c r="F1863" s="4"/>
      <c r="G1863" s="21"/>
      <c r="H1863" s="4"/>
      <c r="I1863" s="4"/>
      <c r="J1863" s="30"/>
      <c r="K1863" s="4"/>
      <c r="L1863" s="30"/>
      <c r="M1863" s="6"/>
      <c r="N1863" s="6"/>
    </row>
    <row r="1864" spans="1:26" x14ac:dyDescent="0.2">
      <c r="A1864" s="1"/>
      <c r="B1864" s="11"/>
      <c r="C1864" s="4"/>
      <c r="D1864" s="11"/>
      <c r="E1864" s="11"/>
      <c r="F1864" s="4"/>
      <c r="G1864" s="21"/>
      <c r="H1864" s="4"/>
      <c r="I1864" s="4"/>
      <c r="J1864" s="30"/>
      <c r="K1864" s="4"/>
      <c r="L1864" s="30"/>
      <c r="M1864" s="6"/>
      <c r="N1864" s="6"/>
    </row>
    <row r="1865" spans="1:26" x14ac:dyDescent="0.2">
      <c r="A1865" s="1"/>
      <c r="B1865" s="11"/>
      <c r="C1865" s="4"/>
      <c r="D1865" s="11"/>
      <c r="E1865" s="11"/>
      <c r="F1865" s="4"/>
      <c r="G1865" s="21"/>
      <c r="H1865" s="4"/>
      <c r="I1865" s="4"/>
      <c r="J1865" s="30"/>
      <c r="K1865" s="4"/>
      <c r="L1865" s="30"/>
      <c r="M1865" s="6"/>
      <c r="N1865" s="6"/>
    </row>
    <row r="1866" spans="1:26" x14ac:dyDescent="0.2">
      <c r="A1866" s="1"/>
      <c r="B1866" s="11"/>
      <c r="C1866" s="4"/>
      <c r="D1866" s="11"/>
      <c r="E1866" s="11"/>
      <c r="F1866" s="4"/>
      <c r="G1866" s="21"/>
      <c r="H1866" s="4"/>
      <c r="I1866" s="4"/>
      <c r="J1866" s="30"/>
      <c r="K1866" s="4"/>
      <c r="L1866" s="30"/>
      <c r="M1866" s="6"/>
      <c r="N1866" s="6"/>
    </row>
    <row r="1867" spans="1:26" x14ac:dyDescent="0.2">
      <c r="A1867" s="1"/>
      <c r="B1867" s="11"/>
      <c r="C1867" s="4"/>
      <c r="D1867" s="11"/>
      <c r="E1867" s="11"/>
      <c r="F1867" s="4"/>
      <c r="G1867" s="21"/>
      <c r="H1867" s="4"/>
      <c r="I1867" s="4"/>
      <c r="J1867" s="30"/>
      <c r="K1867" s="4"/>
      <c r="L1867" s="30"/>
      <c r="M1867" s="6"/>
      <c r="N1867" s="6"/>
    </row>
    <row r="1868" spans="1:26" x14ac:dyDescent="0.2">
      <c r="A1868" s="1"/>
      <c r="B1868" s="11"/>
      <c r="C1868" s="4"/>
      <c r="D1868" s="11"/>
      <c r="E1868" s="11"/>
      <c r="F1868" s="4"/>
      <c r="G1868" s="21"/>
      <c r="H1868" s="4"/>
      <c r="I1868" s="4"/>
      <c r="J1868" s="30"/>
      <c r="K1868" s="4"/>
      <c r="L1868" s="30"/>
      <c r="M1868" s="6"/>
      <c r="N1868" s="6"/>
    </row>
    <row r="1869" spans="1:26" x14ac:dyDescent="0.2">
      <c r="A1869" s="1"/>
      <c r="B1869" s="11"/>
      <c r="C1869" s="4"/>
      <c r="D1869" s="11"/>
      <c r="E1869" s="11"/>
      <c r="F1869" s="4"/>
      <c r="G1869" s="21"/>
      <c r="H1869" s="4"/>
      <c r="I1869" s="4"/>
      <c r="J1869" s="30"/>
      <c r="K1869" s="4"/>
      <c r="L1869" s="30"/>
      <c r="M1869" s="6"/>
      <c r="N1869" s="6"/>
    </row>
    <row r="1870" spans="1:26" x14ac:dyDescent="0.2">
      <c r="A1870" s="1"/>
      <c r="B1870" s="11"/>
      <c r="C1870" s="4"/>
      <c r="D1870" s="11"/>
      <c r="E1870" s="11"/>
      <c r="F1870" s="4"/>
      <c r="G1870" s="21"/>
      <c r="H1870" s="4"/>
      <c r="I1870" s="4"/>
      <c r="J1870" s="30"/>
      <c r="K1870" s="4"/>
      <c r="L1870" s="30"/>
      <c r="M1870" s="6"/>
      <c r="N1870" s="6"/>
    </row>
    <row r="1871" spans="1:26" x14ac:dyDescent="0.2">
      <c r="A1871" s="1"/>
      <c r="B1871" s="11"/>
      <c r="C1871" s="4"/>
      <c r="D1871" s="11"/>
      <c r="E1871" s="11"/>
      <c r="F1871" s="4"/>
      <c r="G1871" s="21"/>
      <c r="H1871" s="4"/>
      <c r="I1871" s="4"/>
      <c r="J1871" s="30"/>
      <c r="K1871" s="4"/>
      <c r="L1871" s="30"/>
      <c r="M1871" s="6"/>
      <c r="N1871" s="6"/>
    </row>
    <row r="1872" spans="1:26" x14ac:dyDescent="0.2">
      <c r="A1872" s="1"/>
      <c r="B1872" s="11"/>
      <c r="C1872" s="4"/>
      <c r="D1872" s="11"/>
      <c r="E1872" s="11"/>
      <c r="F1872" s="4"/>
      <c r="G1872" s="21"/>
      <c r="H1872" s="4"/>
      <c r="I1872" s="4"/>
      <c r="J1872" s="30"/>
      <c r="K1872" s="4"/>
      <c r="L1872" s="30"/>
      <c r="M1872" s="6"/>
      <c r="N1872" s="6"/>
    </row>
    <row r="1873" spans="1:14" x14ac:dyDescent="0.2">
      <c r="A1873" s="1"/>
      <c r="B1873" s="11"/>
      <c r="C1873" s="4"/>
      <c r="D1873" s="11"/>
      <c r="E1873" s="11"/>
      <c r="F1873" s="4"/>
      <c r="G1873" s="21"/>
      <c r="H1873" s="4"/>
      <c r="I1873" s="4"/>
      <c r="J1873" s="30"/>
      <c r="K1873" s="4"/>
      <c r="L1873" s="30"/>
      <c r="M1873" s="6"/>
      <c r="N1873" s="6"/>
    </row>
    <row r="1874" spans="1:14" x14ac:dyDescent="0.2">
      <c r="A1874" s="1"/>
      <c r="B1874" s="11"/>
      <c r="C1874" s="4"/>
      <c r="D1874" s="11"/>
      <c r="E1874" s="11"/>
      <c r="F1874" s="4"/>
      <c r="G1874" s="21"/>
      <c r="H1874" s="4"/>
      <c r="I1874" s="4"/>
      <c r="J1874" s="30"/>
      <c r="K1874" s="4"/>
      <c r="L1874" s="30"/>
      <c r="M1874" s="6"/>
      <c r="N1874" s="6"/>
    </row>
    <row r="1875" spans="1:14" x14ac:dyDescent="0.2">
      <c r="A1875" s="1"/>
      <c r="B1875" s="11"/>
      <c r="C1875" s="4"/>
      <c r="D1875" s="11"/>
      <c r="E1875" s="11"/>
      <c r="F1875" s="4"/>
      <c r="G1875" s="21"/>
      <c r="H1875" s="4"/>
      <c r="I1875" s="4"/>
      <c r="J1875" s="30"/>
      <c r="K1875" s="4"/>
      <c r="L1875" s="30"/>
      <c r="M1875" s="6"/>
      <c r="N1875" s="6"/>
    </row>
    <row r="1876" spans="1:14" x14ac:dyDescent="0.2">
      <c r="A1876" s="1"/>
      <c r="B1876" s="11"/>
      <c r="C1876" s="4"/>
      <c r="D1876" s="11"/>
      <c r="E1876" s="11"/>
      <c r="F1876" s="4"/>
      <c r="G1876" s="21"/>
      <c r="H1876" s="4"/>
      <c r="I1876" s="4"/>
      <c r="J1876" s="30"/>
      <c r="K1876" s="4"/>
      <c r="L1876" s="30"/>
      <c r="M1876" s="6"/>
      <c r="N1876" s="6"/>
    </row>
    <row r="1877" spans="1:14" x14ac:dyDescent="0.2">
      <c r="A1877" s="1"/>
      <c r="B1877" s="11"/>
      <c r="C1877" s="4"/>
      <c r="D1877" s="11"/>
      <c r="E1877" s="11"/>
      <c r="F1877" s="4"/>
      <c r="G1877" s="21"/>
      <c r="H1877" s="4"/>
      <c r="I1877" s="4"/>
      <c r="J1877" s="30"/>
      <c r="K1877" s="4"/>
      <c r="L1877" s="30"/>
      <c r="M1877" s="6"/>
      <c r="N1877" s="6"/>
    </row>
    <row r="1878" spans="1:14" x14ac:dyDescent="0.2">
      <c r="A1878" s="1"/>
      <c r="B1878" s="11"/>
      <c r="C1878" s="4"/>
      <c r="D1878" s="11"/>
      <c r="E1878" s="11"/>
      <c r="F1878" s="4"/>
      <c r="G1878" s="21"/>
      <c r="H1878" s="4"/>
      <c r="I1878" s="4"/>
      <c r="J1878" s="30"/>
      <c r="K1878" s="4"/>
      <c r="L1878" s="30"/>
      <c r="M1878" s="6"/>
      <c r="N1878" s="6"/>
    </row>
    <row r="1879" spans="1:14" x14ac:dyDescent="0.2">
      <c r="A1879" s="1"/>
      <c r="B1879" s="11"/>
      <c r="C1879" s="4"/>
      <c r="D1879" s="11"/>
      <c r="E1879" s="11"/>
      <c r="F1879" s="4"/>
      <c r="G1879" s="21"/>
      <c r="H1879" s="4"/>
      <c r="I1879" s="4"/>
      <c r="J1879" s="30"/>
      <c r="K1879" s="4"/>
      <c r="L1879" s="30"/>
      <c r="M1879" s="6"/>
      <c r="N1879" s="6"/>
    </row>
    <row r="1880" spans="1:14" x14ac:dyDescent="0.2">
      <c r="A1880" s="1"/>
      <c r="B1880" s="11"/>
      <c r="C1880" s="4"/>
      <c r="D1880" s="11"/>
      <c r="E1880" s="11"/>
      <c r="F1880" s="4"/>
      <c r="G1880" s="21"/>
      <c r="H1880" s="4"/>
      <c r="I1880" s="4"/>
      <c r="J1880" s="30"/>
      <c r="K1880" s="4"/>
      <c r="L1880" s="30"/>
      <c r="M1880" s="6"/>
      <c r="N1880" s="6"/>
    </row>
    <row r="1881" spans="1:14" x14ac:dyDescent="0.2">
      <c r="A1881" s="1"/>
      <c r="B1881" s="11"/>
      <c r="C1881" s="4"/>
      <c r="D1881" s="11"/>
      <c r="E1881" s="11"/>
      <c r="F1881" s="4"/>
      <c r="G1881" s="21"/>
      <c r="H1881" s="4"/>
      <c r="I1881" s="4"/>
      <c r="J1881" s="30"/>
      <c r="K1881" s="4"/>
      <c r="L1881" s="30"/>
      <c r="M1881" s="6"/>
      <c r="N1881" s="6"/>
    </row>
    <row r="1882" spans="1:14" x14ac:dyDescent="0.2">
      <c r="A1882" s="1"/>
      <c r="B1882" s="11"/>
      <c r="C1882" s="4"/>
      <c r="D1882" s="11"/>
      <c r="E1882" s="11"/>
      <c r="F1882" s="4"/>
      <c r="G1882" s="21"/>
      <c r="H1882" s="4"/>
      <c r="I1882" s="4"/>
      <c r="J1882" s="30"/>
      <c r="K1882" s="4"/>
      <c r="L1882" s="30"/>
      <c r="M1882" s="6"/>
      <c r="N1882" s="6"/>
    </row>
    <row r="1883" spans="1:14" x14ac:dyDescent="0.2">
      <c r="A1883" s="1"/>
      <c r="B1883" s="11"/>
      <c r="C1883" s="4"/>
      <c r="D1883" s="11"/>
      <c r="E1883" s="11"/>
      <c r="F1883" s="4"/>
      <c r="G1883" s="21"/>
      <c r="H1883" s="4"/>
      <c r="I1883" s="4"/>
      <c r="J1883" s="30"/>
      <c r="K1883" s="4"/>
      <c r="L1883" s="30"/>
      <c r="M1883" s="6"/>
      <c r="N1883" s="6"/>
    </row>
    <row r="1884" spans="1:14" x14ac:dyDescent="0.2">
      <c r="A1884" s="1"/>
      <c r="B1884" s="11"/>
      <c r="C1884" s="4"/>
      <c r="D1884" s="11"/>
      <c r="E1884" s="11"/>
      <c r="F1884" s="4"/>
      <c r="G1884" s="21"/>
      <c r="H1884" s="4"/>
      <c r="I1884" s="4"/>
      <c r="J1884" s="30"/>
      <c r="K1884" s="4"/>
      <c r="L1884" s="30"/>
      <c r="M1884" s="6"/>
      <c r="N1884" s="6"/>
    </row>
    <row r="1885" spans="1:14" x14ac:dyDescent="0.2">
      <c r="A1885" s="1"/>
      <c r="B1885" s="11"/>
      <c r="C1885" s="4"/>
      <c r="D1885" s="11"/>
      <c r="E1885" s="11"/>
      <c r="F1885" s="4"/>
      <c r="G1885" s="21"/>
      <c r="H1885" s="4"/>
      <c r="I1885" s="4"/>
      <c r="J1885" s="30"/>
      <c r="K1885" s="4"/>
      <c r="L1885" s="30"/>
      <c r="M1885" s="6"/>
      <c r="N1885" s="6"/>
    </row>
    <row r="1886" spans="1:14" x14ac:dyDescent="0.2">
      <c r="A1886" s="1"/>
      <c r="B1886" s="11"/>
      <c r="C1886" s="4"/>
      <c r="D1886" s="11"/>
      <c r="E1886" s="11"/>
      <c r="F1886" s="4"/>
      <c r="G1886" s="21"/>
      <c r="H1886" s="4"/>
      <c r="I1886" s="4"/>
      <c r="J1886" s="30"/>
      <c r="K1886" s="4"/>
      <c r="L1886" s="30"/>
      <c r="M1886" s="6"/>
      <c r="N1886" s="6"/>
    </row>
    <row r="1887" spans="1:14" x14ac:dyDescent="0.2">
      <c r="A1887" s="1"/>
      <c r="B1887" s="11"/>
      <c r="C1887" s="4"/>
      <c r="D1887" s="11"/>
      <c r="E1887" s="11"/>
      <c r="F1887" s="4"/>
      <c r="G1887" s="21"/>
      <c r="H1887" s="4"/>
      <c r="I1887" s="4"/>
      <c r="J1887" s="30"/>
      <c r="K1887" s="4"/>
      <c r="L1887" s="30"/>
      <c r="M1887" s="6"/>
      <c r="N1887" s="6"/>
    </row>
    <row r="1888" spans="1:14" x14ac:dyDescent="0.2">
      <c r="A1888" s="1"/>
      <c r="B1888" s="11"/>
      <c r="C1888" s="4"/>
      <c r="D1888" s="11"/>
      <c r="E1888" s="11"/>
      <c r="F1888" s="4"/>
      <c r="G1888" s="21"/>
      <c r="H1888" s="4"/>
      <c r="I1888" s="4"/>
      <c r="J1888" s="30"/>
      <c r="K1888" s="4"/>
      <c r="L1888" s="30"/>
      <c r="M1888" s="6"/>
      <c r="N1888" s="6"/>
    </row>
    <row r="1889" spans="1:14" x14ac:dyDescent="0.2">
      <c r="A1889" s="1"/>
      <c r="B1889" s="11"/>
      <c r="C1889" s="4"/>
      <c r="D1889" s="11"/>
      <c r="E1889" s="11"/>
      <c r="F1889" s="4"/>
      <c r="G1889" s="21"/>
      <c r="H1889" s="4"/>
      <c r="I1889" s="4"/>
      <c r="J1889" s="30"/>
      <c r="K1889" s="4"/>
      <c r="L1889" s="30"/>
      <c r="M1889" s="6"/>
      <c r="N1889" s="6"/>
    </row>
    <row r="1890" spans="1:14" x14ac:dyDescent="0.2">
      <c r="A1890" s="1"/>
      <c r="B1890" s="11"/>
      <c r="C1890" s="4"/>
      <c r="D1890" s="11"/>
      <c r="E1890" s="11"/>
      <c r="F1890" s="4"/>
      <c r="G1890" s="21"/>
      <c r="H1890" s="4"/>
      <c r="I1890" s="4"/>
      <c r="J1890" s="30"/>
      <c r="K1890" s="4"/>
      <c r="L1890" s="30"/>
      <c r="M1890" s="6"/>
      <c r="N1890" s="6"/>
    </row>
    <row r="1891" spans="1:14" x14ac:dyDescent="0.2">
      <c r="A1891" s="1"/>
      <c r="B1891" s="11"/>
      <c r="C1891" s="4"/>
      <c r="D1891" s="11"/>
      <c r="E1891" s="11"/>
      <c r="F1891" s="4"/>
      <c r="G1891" s="21"/>
      <c r="H1891" s="4"/>
      <c r="I1891" s="4"/>
      <c r="J1891" s="30"/>
      <c r="K1891" s="4"/>
      <c r="L1891" s="30"/>
      <c r="M1891" s="6"/>
      <c r="N1891" s="6"/>
    </row>
    <row r="1892" spans="1:14" x14ac:dyDescent="0.2">
      <c r="A1892" s="1"/>
      <c r="B1892" s="11"/>
      <c r="C1892" s="4"/>
      <c r="D1892" s="11"/>
      <c r="E1892" s="11"/>
      <c r="F1892" s="4"/>
      <c r="G1892" s="21"/>
      <c r="H1892" s="4"/>
      <c r="I1892" s="4"/>
      <c r="J1892" s="30"/>
      <c r="K1892" s="4"/>
      <c r="L1892" s="30"/>
      <c r="M1892" s="6"/>
      <c r="N1892" s="6"/>
    </row>
    <row r="1893" spans="1:14" x14ac:dyDescent="0.2">
      <c r="A1893" s="1"/>
      <c r="B1893" s="11"/>
      <c r="C1893" s="4"/>
      <c r="D1893" s="11"/>
      <c r="E1893" s="11"/>
      <c r="F1893" s="4"/>
      <c r="G1893" s="21"/>
      <c r="H1893" s="4"/>
      <c r="I1893" s="4"/>
      <c r="J1893" s="30"/>
      <c r="K1893" s="4"/>
      <c r="L1893" s="30"/>
      <c r="M1893" s="6"/>
      <c r="N1893" s="6"/>
    </row>
    <row r="1894" spans="1:14" x14ac:dyDescent="0.2">
      <c r="A1894" s="1"/>
      <c r="B1894" s="11"/>
      <c r="C1894" s="4"/>
      <c r="D1894" s="11"/>
      <c r="E1894" s="11"/>
      <c r="F1894" s="4"/>
      <c r="G1894" s="21"/>
      <c r="H1894" s="4"/>
      <c r="I1894" s="4"/>
      <c r="J1894" s="30"/>
      <c r="K1894" s="4"/>
      <c r="L1894" s="30"/>
      <c r="M1894" s="6"/>
      <c r="N1894" s="6"/>
    </row>
    <row r="1895" spans="1:14" x14ac:dyDescent="0.2">
      <c r="A1895" s="1"/>
      <c r="B1895" s="11"/>
      <c r="C1895" s="4"/>
      <c r="D1895" s="11"/>
      <c r="E1895" s="11"/>
      <c r="F1895" s="4"/>
      <c r="G1895" s="21"/>
      <c r="H1895" s="4"/>
      <c r="I1895" s="4"/>
      <c r="J1895" s="30"/>
      <c r="K1895" s="4"/>
      <c r="L1895" s="30"/>
      <c r="M1895" s="6"/>
      <c r="N1895" s="6"/>
    </row>
    <row r="1896" spans="1:14" x14ac:dyDescent="0.2">
      <c r="A1896" s="1"/>
      <c r="B1896" s="11"/>
      <c r="C1896" s="4"/>
      <c r="D1896" s="11"/>
      <c r="E1896" s="11"/>
      <c r="F1896" s="4"/>
      <c r="G1896" s="21"/>
      <c r="H1896" s="4"/>
      <c r="I1896" s="4"/>
      <c r="J1896" s="30"/>
      <c r="K1896" s="4"/>
      <c r="L1896" s="30"/>
      <c r="M1896" s="6"/>
      <c r="N1896" s="6"/>
    </row>
    <row r="1897" spans="1:14" x14ac:dyDescent="0.2">
      <c r="A1897" s="1"/>
      <c r="B1897" s="11"/>
      <c r="C1897" s="4"/>
      <c r="D1897" s="11"/>
      <c r="E1897" s="11"/>
      <c r="F1897" s="4"/>
      <c r="G1897" s="21"/>
      <c r="H1897" s="4"/>
      <c r="I1897" s="4"/>
      <c r="J1897" s="30"/>
      <c r="K1897" s="4"/>
      <c r="L1897" s="30"/>
      <c r="M1897" s="6"/>
      <c r="N1897" s="6"/>
    </row>
    <row r="1898" spans="1:14" x14ac:dyDescent="0.2">
      <c r="A1898" s="1"/>
      <c r="B1898" s="11"/>
      <c r="C1898" s="4"/>
      <c r="D1898" s="11"/>
      <c r="E1898" s="11"/>
      <c r="F1898" s="4"/>
      <c r="G1898" s="21"/>
      <c r="H1898" s="4"/>
      <c r="I1898" s="4"/>
      <c r="J1898" s="30"/>
      <c r="K1898" s="4"/>
      <c r="L1898" s="30"/>
      <c r="M1898" s="6"/>
      <c r="N1898" s="6"/>
    </row>
    <row r="1899" spans="1:14" x14ac:dyDescent="0.2">
      <c r="A1899" s="1"/>
      <c r="B1899" s="11"/>
      <c r="C1899" s="4"/>
      <c r="D1899" s="11"/>
      <c r="E1899" s="11"/>
      <c r="F1899" s="4"/>
      <c r="G1899" s="21"/>
      <c r="H1899" s="4"/>
      <c r="I1899" s="4"/>
      <c r="J1899" s="30"/>
      <c r="K1899" s="4"/>
      <c r="L1899" s="30"/>
      <c r="M1899" s="6"/>
      <c r="N1899" s="6"/>
    </row>
    <row r="1900" spans="1:14" x14ac:dyDescent="0.2">
      <c r="A1900" s="1"/>
      <c r="B1900" s="11"/>
      <c r="C1900" s="4"/>
      <c r="D1900" s="11"/>
      <c r="E1900" s="11"/>
      <c r="F1900" s="4"/>
      <c r="G1900" s="21"/>
      <c r="H1900" s="4"/>
      <c r="I1900" s="4"/>
      <c r="J1900" s="30"/>
      <c r="K1900" s="4"/>
      <c r="L1900" s="30"/>
      <c r="M1900" s="6"/>
      <c r="N1900" s="6"/>
    </row>
    <row r="1901" spans="1:14" x14ac:dyDescent="0.2">
      <c r="A1901" s="1"/>
      <c r="B1901" s="11"/>
      <c r="C1901" s="4"/>
      <c r="D1901" s="11"/>
      <c r="E1901" s="11"/>
      <c r="F1901" s="4"/>
      <c r="G1901" s="21"/>
      <c r="H1901" s="4"/>
      <c r="I1901" s="4"/>
      <c r="J1901" s="30"/>
      <c r="K1901" s="4"/>
      <c r="L1901" s="30"/>
      <c r="M1901" s="6"/>
      <c r="N1901" s="6"/>
    </row>
    <row r="1902" spans="1:14" x14ac:dyDescent="0.2">
      <c r="A1902" s="1"/>
      <c r="B1902" s="11"/>
      <c r="C1902" s="4"/>
      <c r="D1902" s="11"/>
      <c r="E1902" s="11"/>
      <c r="F1902" s="4"/>
      <c r="G1902" s="21"/>
      <c r="H1902" s="4"/>
      <c r="I1902" s="4"/>
      <c r="J1902" s="30"/>
      <c r="K1902" s="4"/>
      <c r="L1902" s="30"/>
      <c r="M1902" s="6"/>
      <c r="N1902" s="6"/>
    </row>
    <row r="1903" spans="1:14" x14ac:dyDescent="0.2">
      <c r="A1903" s="1"/>
      <c r="B1903" s="11"/>
      <c r="C1903" s="4"/>
      <c r="D1903" s="11"/>
      <c r="E1903" s="11"/>
      <c r="F1903" s="4"/>
      <c r="G1903" s="21"/>
      <c r="H1903" s="4"/>
      <c r="I1903" s="4"/>
      <c r="J1903" s="30"/>
      <c r="K1903" s="4"/>
      <c r="L1903" s="30"/>
      <c r="M1903" s="6"/>
      <c r="N1903" s="6"/>
    </row>
    <row r="1904" spans="1:14" x14ac:dyDescent="0.2">
      <c r="A1904" s="1"/>
      <c r="B1904" s="11"/>
      <c r="C1904" s="4"/>
      <c r="D1904" s="11"/>
      <c r="E1904" s="11"/>
      <c r="F1904" s="4"/>
      <c r="G1904" s="21"/>
      <c r="H1904" s="4"/>
      <c r="I1904" s="4"/>
      <c r="J1904" s="30"/>
      <c r="K1904" s="4"/>
      <c r="L1904" s="30"/>
      <c r="M1904" s="6"/>
      <c r="N1904" s="6"/>
    </row>
    <row r="1905" spans="1:14" x14ac:dyDescent="0.2">
      <c r="A1905" s="1"/>
      <c r="B1905" s="11"/>
      <c r="C1905" s="4"/>
      <c r="D1905" s="11"/>
      <c r="E1905" s="11"/>
      <c r="F1905" s="4"/>
      <c r="G1905" s="21"/>
      <c r="H1905" s="4"/>
      <c r="I1905" s="4"/>
      <c r="J1905" s="30"/>
      <c r="K1905" s="4"/>
      <c r="L1905" s="30"/>
      <c r="M1905" s="6"/>
      <c r="N1905" s="6"/>
    </row>
    <row r="1906" spans="1:14" x14ac:dyDescent="0.2">
      <c r="A1906" s="1"/>
      <c r="B1906" s="11"/>
      <c r="C1906" s="4"/>
      <c r="D1906" s="11"/>
      <c r="E1906" s="11"/>
      <c r="F1906" s="4"/>
      <c r="G1906" s="21"/>
      <c r="H1906" s="4"/>
      <c r="I1906" s="4"/>
      <c r="J1906" s="30"/>
      <c r="K1906" s="4"/>
      <c r="L1906" s="30"/>
      <c r="M1906" s="6"/>
      <c r="N1906" s="6"/>
    </row>
    <row r="1907" spans="1:14" x14ac:dyDescent="0.2">
      <c r="A1907" s="1"/>
      <c r="B1907" s="11"/>
      <c r="C1907" s="4"/>
      <c r="D1907" s="11"/>
      <c r="E1907" s="11"/>
      <c r="F1907" s="4"/>
      <c r="G1907" s="21"/>
      <c r="H1907" s="4"/>
      <c r="I1907" s="4"/>
      <c r="J1907" s="30"/>
      <c r="K1907" s="4"/>
      <c r="L1907" s="30"/>
      <c r="M1907" s="6"/>
      <c r="N1907" s="6"/>
    </row>
    <row r="1908" spans="1:14" x14ac:dyDescent="0.2">
      <c r="A1908" s="1"/>
      <c r="B1908" s="11"/>
      <c r="C1908" s="4"/>
      <c r="D1908" s="11"/>
      <c r="E1908" s="11"/>
      <c r="F1908" s="4"/>
      <c r="G1908" s="21"/>
      <c r="H1908" s="4"/>
      <c r="I1908" s="4"/>
      <c r="J1908" s="30"/>
      <c r="K1908" s="4"/>
      <c r="L1908" s="30"/>
      <c r="M1908" s="6"/>
      <c r="N1908" s="6"/>
    </row>
    <row r="1909" spans="1:14" x14ac:dyDescent="0.2">
      <c r="A1909" s="1"/>
      <c r="B1909" s="11"/>
      <c r="C1909" s="4"/>
      <c r="D1909" s="11"/>
      <c r="E1909" s="11"/>
      <c r="F1909" s="4"/>
      <c r="G1909" s="21"/>
      <c r="H1909" s="4"/>
      <c r="I1909" s="4"/>
      <c r="J1909" s="30"/>
      <c r="K1909" s="4"/>
      <c r="L1909" s="30"/>
      <c r="M1909" s="6"/>
      <c r="N1909" s="6"/>
    </row>
    <row r="1910" spans="1:14" x14ac:dyDescent="0.2">
      <c r="A1910" s="1"/>
      <c r="B1910" s="11"/>
      <c r="C1910" s="4"/>
      <c r="D1910" s="11"/>
      <c r="E1910" s="11"/>
      <c r="F1910" s="4"/>
      <c r="G1910" s="21"/>
      <c r="H1910" s="4"/>
      <c r="I1910" s="4"/>
      <c r="J1910" s="30"/>
      <c r="K1910" s="4"/>
      <c r="L1910" s="30"/>
      <c r="M1910" s="6"/>
      <c r="N1910" s="6"/>
    </row>
    <row r="1911" spans="1:14" x14ac:dyDescent="0.2">
      <c r="A1911" s="1"/>
      <c r="B1911" s="11"/>
      <c r="C1911" s="4"/>
      <c r="D1911" s="11"/>
      <c r="E1911" s="11"/>
      <c r="F1911" s="4"/>
      <c r="G1911" s="21"/>
      <c r="H1911" s="4"/>
      <c r="I1911" s="4"/>
      <c r="J1911" s="30"/>
      <c r="K1911" s="4"/>
      <c r="L1911" s="30"/>
      <c r="M1911" s="6"/>
      <c r="N1911" s="6"/>
    </row>
    <row r="1912" spans="1:14" x14ac:dyDescent="0.2">
      <c r="A1912" s="1"/>
      <c r="B1912" s="11"/>
      <c r="C1912" s="4"/>
      <c r="D1912" s="11"/>
      <c r="E1912" s="11"/>
      <c r="F1912" s="4"/>
      <c r="G1912" s="21"/>
      <c r="H1912" s="4"/>
      <c r="I1912" s="4"/>
      <c r="J1912" s="30"/>
      <c r="K1912" s="4"/>
      <c r="L1912" s="30"/>
      <c r="M1912" s="6"/>
      <c r="N1912" s="6"/>
    </row>
    <row r="1913" spans="1:14" x14ac:dyDescent="0.2">
      <c r="A1913" s="1"/>
      <c r="B1913" s="11"/>
      <c r="C1913" s="4"/>
      <c r="D1913" s="11"/>
      <c r="E1913" s="11"/>
      <c r="F1913" s="4"/>
      <c r="G1913" s="21"/>
      <c r="H1913" s="4"/>
      <c r="I1913" s="4"/>
      <c r="J1913" s="30"/>
      <c r="K1913" s="4"/>
      <c r="L1913" s="30"/>
      <c r="M1913" s="6"/>
      <c r="N1913" s="6"/>
    </row>
    <row r="1914" spans="1:14" x14ac:dyDescent="0.2">
      <c r="A1914" s="1"/>
      <c r="B1914" s="11"/>
      <c r="C1914" s="4"/>
      <c r="D1914" s="11"/>
      <c r="E1914" s="11"/>
      <c r="F1914" s="4"/>
      <c r="G1914" s="21"/>
      <c r="H1914" s="4"/>
      <c r="I1914" s="4"/>
      <c r="J1914" s="30"/>
      <c r="K1914" s="4"/>
      <c r="L1914" s="30"/>
      <c r="M1914" s="6"/>
      <c r="N1914" s="6"/>
    </row>
    <row r="1915" spans="1:14" x14ac:dyDescent="0.2">
      <c r="A1915" s="1"/>
      <c r="B1915" s="11"/>
      <c r="C1915" s="4"/>
      <c r="D1915" s="11"/>
      <c r="E1915" s="11"/>
      <c r="F1915" s="4"/>
      <c r="G1915" s="21"/>
      <c r="H1915" s="4"/>
      <c r="I1915" s="4"/>
      <c r="J1915" s="30"/>
      <c r="K1915" s="4"/>
      <c r="L1915" s="30"/>
      <c r="M1915" s="6"/>
      <c r="N1915" s="6"/>
    </row>
    <row r="1916" spans="1:14" x14ac:dyDescent="0.2">
      <c r="A1916" s="1"/>
      <c r="B1916" s="11"/>
      <c r="C1916" s="4"/>
      <c r="D1916" s="11"/>
      <c r="E1916" s="11"/>
      <c r="F1916" s="4"/>
      <c r="G1916" s="21"/>
      <c r="H1916" s="4"/>
      <c r="I1916" s="4"/>
      <c r="J1916" s="30"/>
      <c r="K1916" s="4"/>
      <c r="L1916" s="30"/>
      <c r="M1916" s="6"/>
      <c r="N1916" s="6"/>
    </row>
    <row r="1917" spans="1:14" x14ac:dyDescent="0.2">
      <c r="A1917" s="1"/>
      <c r="B1917" s="11"/>
      <c r="C1917" s="4"/>
      <c r="D1917" s="11"/>
      <c r="E1917" s="11"/>
      <c r="F1917" s="4"/>
      <c r="G1917" s="21"/>
      <c r="H1917" s="4"/>
      <c r="I1917" s="4"/>
      <c r="J1917" s="30"/>
      <c r="K1917" s="4"/>
      <c r="L1917" s="30"/>
      <c r="M1917" s="6"/>
      <c r="N1917" s="6"/>
    </row>
    <row r="1918" spans="1:14" x14ac:dyDescent="0.2">
      <c r="A1918" s="1"/>
      <c r="B1918" s="11"/>
      <c r="C1918" s="4"/>
      <c r="D1918" s="11"/>
      <c r="E1918" s="11"/>
      <c r="F1918" s="4"/>
      <c r="G1918" s="21"/>
      <c r="H1918" s="4"/>
      <c r="I1918" s="4"/>
      <c r="J1918" s="30"/>
      <c r="K1918" s="4"/>
      <c r="L1918" s="30"/>
      <c r="M1918" s="6"/>
      <c r="N1918" s="6"/>
    </row>
    <row r="1919" spans="1:14" x14ac:dyDescent="0.2">
      <c r="A1919" s="1"/>
      <c r="B1919" s="11"/>
      <c r="C1919" s="4"/>
      <c r="D1919" s="11"/>
      <c r="E1919" s="11"/>
      <c r="F1919" s="4"/>
      <c r="G1919" s="21"/>
      <c r="H1919" s="4"/>
      <c r="I1919" s="4"/>
      <c r="J1919" s="30"/>
      <c r="K1919" s="4"/>
      <c r="L1919" s="30"/>
      <c r="M1919" s="6"/>
      <c r="N1919" s="6"/>
    </row>
    <row r="1920" spans="1:14" x14ac:dyDescent="0.2">
      <c r="A1920" s="1"/>
      <c r="B1920" s="11"/>
      <c r="C1920" s="4"/>
      <c r="D1920" s="11"/>
      <c r="E1920" s="11"/>
      <c r="F1920" s="4"/>
      <c r="G1920" s="21"/>
      <c r="H1920" s="4"/>
      <c r="I1920" s="4"/>
      <c r="J1920" s="30"/>
      <c r="K1920" s="4"/>
      <c r="L1920" s="30"/>
      <c r="M1920" s="6"/>
      <c r="N1920" s="6"/>
    </row>
    <row r="1921" spans="1:14" x14ac:dyDescent="0.2">
      <c r="A1921" s="1"/>
      <c r="B1921" s="11"/>
      <c r="C1921" s="4"/>
      <c r="D1921" s="11"/>
      <c r="E1921" s="11"/>
      <c r="F1921" s="4"/>
      <c r="G1921" s="21"/>
      <c r="H1921" s="4"/>
      <c r="I1921" s="4"/>
      <c r="J1921" s="30"/>
      <c r="K1921" s="4"/>
      <c r="L1921" s="30"/>
      <c r="M1921" s="6"/>
      <c r="N1921" s="6"/>
    </row>
    <row r="1922" spans="1:14" x14ac:dyDescent="0.2">
      <c r="A1922" s="1"/>
      <c r="B1922" s="11"/>
      <c r="C1922" s="4"/>
      <c r="D1922" s="11"/>
      <c r="E1922" s="11"/>
      <c r="F1922" s="4"/>
      <c r="G1922" s="21"/>
      <c r="H1922" s="4"/>
      <c r="I1922" s="4"/>
      <c r="J1922" s="30"/>
      <c r="K1922" s="4"/>
      <c r="L1922" s="30"/>
      <c r="M1922" s="6"/>
      <c r="N1922" s="6"/>
    </row>
    <row r="1923" spans="1:14" x14ac:dyDescent="0.2">
      <c r="A1923" s="1"/>
      <c r="B1923" s="11"/>
      <c r="C1923" s="4"/>
      <c r="D1923" s="11"/>
      <c r="E1923" s="11"/>
      <c r="F1923" s="4"/>
      <c r="G1923" s="21"/>
      <c r="H1923" s="4"/>
      <c r="I1923" s="4"/>
      <c r="J1923" s="30"/>
      <c r="K1923" s="4"/>
      <c r="L1923" s="30"/>
      <c r="M1923" s="6"/>
      <c r="N1923" s="6"/>
    </row>
    <row r="1924" spans="1:14" x14ac:dyDescent="0.2">
      <c r="A1924" s="1"/>
      <c r="B1924" s="11"/>
      <c r="C1924" s="4"/>
      <c r="D1924" s="11"/>
      <c r="E1924" s="11"/>
      <c r="F1924" s="4"/>
      <c r="G1924" s="21"/>
      <c r="H1924" s="4"/>
      <c r="I1924" s="4"/>
      <c r="J1924" s="30"/>
      <c r="K1924" s="4"/>
      <c r="L1924" s="30"/>
      <c r="M1924" s="6"/>
      <c r="N1924" s="6"/>
    </row>
    <row r="1925" spans="1:14" x14ac:dyDescent="0.2">
      <c r="A1925" s="1"/>
      <c r="B1925" s="11"/>
      <c r="C1925" s="4"/>
      <c r="D1925" s="11"/>
      <c r="E1925" s="11"/>
      <c r="F1925" s="4"/>
      <c r="G1925" s="21"/>
      <c r="H1925" s="4"/>
      <c r="I1925" s="4"/>
      <c r="J1925" s="30"/>
      <c r="K1925" s="4"/>
      <c r="L1925" s="30"/>
      <c r="M1925" s="6"/>
      <c r="N1925" s="6"/>
    </row>
    <row r="1926" spans="1:14" x14ac:dyDescent="0.2">
      <c r="A1926" s="1"/>
      <c r="B1926" s="11"/>
      <c r="C1926" s="4"/>
      <c r="D1926" s="11"/>
      <c r="E1926" s="11"/>
      <c r="F1926" s="4"/>
      <c r="G1926" s="21"/>
      <c r="H1926" s="4"/>
      <c r="I1926" s="4"/>
      <c r="J1926" s="30"/>
      <c r="K1926" s="4"/>
      <c r="L1926" s="30"/>
      <c r="M1926" s="6"/>
      <c r="N1926" s="6"/>
    </row>
    <row r="1927" spans="1:14" x14ac:dyDescent="0.2">
      <c r="A1927" s="1"/>
      <c r="B1927" s="11"/>
      <c r="C1927" s="4"/>
      <c r="D1927" s="11"/>
      <c r="E1927" s="11"/>
      <c r="F1927" s="4"/>
      <c r="G1927" s="21"/>
      <c r="H1927" s="4"/>
      <c r="I1927" s="4"/>
      <c r="J1927" s="30"/>
      <c r="K1927" s="4"/>
      <c r="L1927" s="30"/>
      <c r="M1927" s="6"/>
      <c r="N1927" s="6"/>
    </row>
    <row r="1928" spans="1:14" x14ac:dyDescent="0.2">
      <c r="A1928" s="1"/>
      <c r="B1928" s="11"/>
      <c r="C1928" s="4"/>
      <c r="D1928" s="11"/>
      <c r="E1928" s="11"/>
      <c r="F1928" s="4"/>
      <c r="G1928" s="21"/>
      <c r="H1928" s="4"/>
      <c r="I1928" s="4"/>
      <c r="J1928" s="30"/>
      <c r="K1928" s="4"/>
      <c r="L1928" s="30"/>
      <c r="M1928" s="6"/>
      <c r="N1928" s="6"/>
    </row>
    <row r="1929" spans="1:14" x14ac:dyDescent="0.2">
      <c r="A1929" s="1"/>
      <c r="B1929" s="11"/>
      <c r="C1929" s="4"/>
      <c r="D1929" s="11"/>
      <c r="E1929" s="11"/>
      <c r="F1929" s="4"/>
      <c r="G1929" s="21"/>
      <c r="H1929" s="4"/>
      <c r="I1929" s="4"/>
      <c r="J1929" s="30"/>
      <c r="K1929" s="4"/>
      <c r="L1929" s="30"/>
      <c r="M1929" s="6"/>
      <c r="N1929" s="6"/>
    </row>
    <row r="1930" spans="1:14" x14ac:dyDescent="0.2">
      <c r="A1930" s="1"/>
      <c r="B1930" s="11"/>
      <c r="C1930" s="4"/>
      <c r="D1930" s="11"/>
      <c r="E1930" s="11"/>
      <c r="F1930" s="4"/>
      <c r="G1930" s="21"/>
      <c r="H1930" s="4"/>
      <c r="I1930" s="4"/>
      <c r="J1930" s="30"/>
      <c r="K1930" s="4"/>
      <c r="L1930" s="30"/>
      <c r="M1930" s="6"/>
      <c r="N1930" s="6"/>
    </row>
    <row r="1931" spans="1:14" x14ac:dyDescent="0.2">
      <c r="A1931" s="1"/>
      <c r="B1931" s="11"/>
      <c r="C1931" s="4"/>
      <c r="D1931" s="11"/>
      <c r="E1931" s="11"/>
      <c r="F1931" s="4"/>
      <c r="G1931" s="21"/>
      <c r="H1931" s="4"/>
      <c r="I1931" s="4"/>
      <c r="J1931" s="30"/>
      <c r="K1931" s="4"/>
      <c r="L1931" s="30"/>
      <c r="M1931" s="6"/>
      <c r="N1931" s="6"/>
    </row>
    <row r="1932" spans="1:14" x14ac:dyDescent="0.2">
      <c r="A1932" s="1"/>
      <c r="B1932" s="11"/>
      <c r="C1932" s="4"/>
      <c r="D1932" s="11"/>
      <c r="E1932" s="11"/>
      <c r="F1932" s="4"/>
      <c r="G1932" s="21"/>
      <c r="H1932" s="4"/>
      <c r="I1932" s="4"/>
      <c r="J1932" s="30"/>
      <c r="K1932" s="4"/>
      <c r="L1932" s="30"/>
      <c r="M1932" s="6"/>
      <c r="N1932" s="6"/>
    </row>
    <row r="1933" spans="1:14" x14ac:dyDescent="0.2">
      <c r="A1933" s="1"/>
      <c r="B1933" s="11"/>
      <c r="C1933" s="4"/>
      <c r="D1933" s="11"/>
      <c r="E1933" s="11"/>
      <c r="F1933" s="4"/>
      <c r="G1933" s="21"/>
      <c r="H1933" s="4"/>
      <c r="I1933" s="4"/>
      <c r="J1933" s="30"/>
      <c r="K1933" s="4"/>
      <c r="L1933" s="30"/>
      <c r="M1933" s="6"/>
      <c r="N1933" s="6"/>
    </row>
    <row r="1934" spans="1:14" x14ac:dyDescent="0.2">
      <c r="A1934" s="1"/>
      <c r="B1934" s="11"/>
      <c r="C1934" s="4"/>
      <c r="D1934" s="11"/>
      <c r="E1934" s="11"/>
      <c r="F1934" s="4"/>
      <c r="G1934" s="21"/>
      <c r="H1934" s="4"/>
      <c r="I1934" s="4"/>
      <c r="J1934" s="30"/>
      <c r="K1934" s="4"/>
      <c r="L1934" s="30"/>
      <c r="M1934" s="6"/>
      <c r="N1934" s="6"/>
    </row>
    <row r="1935" spans="1:14" x14ac:dyDescent="0.2">
      <c r="A1935" s="1"/>
      <c r="B1935" s="11"/>
      <c r="C1935" s="4"/>
      <c r="D1935" s="11"/>
      <c r="E1935" s="11"/>
      <c r="F1935" s="4"/>
      <c r="G1935" s="21"/>
      <c r="H1935" s="4"/>
      <c r="I1935" s="4"/>
      <c r="J1935" s="30"/>
      <c r="K1935" s="4"/>
      <c r="L1935" s="30"/>
      <c r="M1935" s="6"/>
      <c r="N1935" s="6"/>
    </row>
    <row r="1936" spans="1:14" x14ac:dyDescent="0.2">
      <c r="A1936" s="1"/>
      <c r="B1936" s="11"/>
      <c r="C1936" s="4"/>
      <c r="D1936" s="11"/>
      <c r="E1936" s="11"/>
      <c r="F1936" s="4"/>
      <c r="G1936" s="21"/>
      <c r="H1936" s="4"/>
      <c r="I1936" s="4"/>
      <c r="J1936" s="30"/>
      <c r="K1936" s="4"/>
      <c r="L1936" s="30"/>
      <c r="M1936" s="6"/>
      <c r="N1936" s="6"/>
    </row>
    <row r="1937" spans="1:14" x14ac:dyDescent="0.2">
      <c r="A1937" s="1"/>
      <c r="B1937" s="11"/>
      <c r="C1937" s="4"/>
      <c r="D1937" s="11"/>
      <c r="E1937" s="11"/>
      <c r="F1937" s="4"/>
      <c r="G1937" s="21"/>
      <c r="H1937" s="4"/>
      <c r="I1937" s="4"/>
      <c r="J1937" s="30"/>
      <c r="K1937" s="4"/>
      <c r="L1937" s="30"/>
      <c r="M1937" s="6"/>
      <c r="N1937" s="6"/>
    </row>
    <row r="1938" spans="1:14" x14ac:dyDescent="0.2">
      <c r="A1938" s="1"/>
      <c r="B1938" s="11"/>
      <c r="C1938" s="4"/>
      <c r="D1938" s="11"/>
      <c r="E1938" s="11"/>
      <c r="F1938" s="4"/>
      <c r="G1938" s="21"/>
      <c r="H1938" s="4"/>
      <c r="I1938" s="4"/>
      <c r="J1938" s="30"/>
      <c r="K1938" s="4"/>
      <c r="L1938" s="30"/>
      <c r="M1938" s="6"/>
      <c r="N1938" s="6"/>
    </row>
    <row r="1939" spans="1:14" x14ac:dyDescent="0.2">
      <c r="A1939" s="1"/>
      <c r="B1939" s="11"/>
      <c r="C1939" s="4"/>
      <c r="D1939" s="11"/>
      <c r="E1939" s="11"/>
      <c r="F1939" s="4"/>
      <c r="G1939" s="21"/>
      <c r="H1939" s="4"/>
      <c r="I1939" s="4"/>
      <c r="J1939" s="30"/>
      <c r="K1939" s="4"/>
      <c r="L1939" s="30"/>
      <c r="M1939" s="6"/>
      <c r="N1939" s="6"/>
    </row>
    <row r="1940" spans="1:14" x14ac:dyDescent="0.2">
      <c r="A1940" s="1"/>
      <c r="B1940" s="11"/>
      <c r="C1940" s="4"/>
      <c r="D1940" s="11"/>
      <c r="E1940" s="11"/>
      <c r="F1940" s="4"/>
      <c r="G1940" s="21"/>
      <c r="H1940" s="4"/>
      <c r="I1940" s="4"/>
      <c r="J1940" s="30"/>
      <c r="K1940" s="4"/>
      <c r="L1940" s="30"/>
      <c r="M1940" s="6"/>
      <c r="N1940" s="6"/>
    </row>
    <row r="1941" spans="1:14" x14ac:dyDescent="0.2">
      <c r="A1941" s="1"/>
      <c r="B1941" s="11"/>
      <c r="C1941" s="4"/>
      <c r="D1941" s="11"/>
      <c r="E1941" s="11"/>
      <c r="F1941" s="4"/>
      <c r="G1941" s="21"/>
      <c r="H1941" s="4"/>
      <c r="I1941" s="4"/>
      <c r="J1941" s="30"/>
      <c r="K1941" s="4"/>
      <c r="L1941" s="30"/>
      <c r="M1941" s="6"/>
      <c r="N1941" s="6"/>
    </row>
    <row r="1942" spans="1:14" x14ac:dyDescent="0.2">
      <c r="A1942" s="1"/>
      <c r="B1942" s="11"/>
      <c r="C1942" s="4"/>
      <c r="D1942" s="11"/>
      <c r="E1942" s="11"/>
      <c r="F1942" s="4"/>
      <c r="G1942" s="21"/>
      <c r="H1942" s="4"/>
      <c r="I1942" s="4"/>
      <c r="J1942" s="30"/>
      <c r="K1942" s="4"/>
      <c r="L1942" s="30"/>
      <c r="M1942" s="6"/>
      <c r="N1942" s="6"/>
    </row>
    <row r="1943" spans="1:14" x14ac:dyDescent="0.2">
      <c r="A1943" s="1"/>
      <c r="B1943" s="11"/>
      <c r="C1943" s="4"/>
      <c r="D1943" s="11"/>
      <c r="E1943" s="11"/>
      <c r="F1943" s="4"/>
      <c r="G1943" s="21"/>
      <c r="H1943" s="4"/>
      <c r="I1943" s="4"/>
      <c r="J1943" s="30"/>
      <c r="K1943" s="4"/>
      <c r="L1943" s="30"/>
      <c r="M1943" s="6"/>
      <c r="N1943" s="6"/>
    </row>
    <row r="1944" spans="1:14" x14ac:dyDescent="0.2">
      <c r="A1944" s="1"/>
      <c r="B1944" s="11"/>
      <c r="C1944" s="4"/>
      <c r="D1944" s="11"/>
      <c r="E1944" s="11"/>
      <c r="F1944" s="4"/>
      <c r="G1944" s="21"/>
      <c r="H1944" s="4"/>
      <c r="I1944" s="4"/>
      <c r="J1944" s="30"/>
      <c r="K1944" s="4"/>
      <c r="L1944" s="30"/>
      <c r="M1944" s="6"/>
      <c r="N1944" s="6"/>
    </row>
    <row r="1945" spans="1:14" x14ac:dyDescent="0.2">
      <c r="A1945" s="1"/>
      <c r="B1945" s="11"/>
      <c r="C1945" s="4"/>
      <c r="D1945" s="11"/>
      <c r="E1945" s="11"/>
      <c r="F1945" s="4"/>
      <c r="G1945" s="21"/>
      <c r="H1945" s="4"/>
      <c r="I1945" s="4"/>
      <c r="J1945" s="30"/>
      <c r="K1945" s="4"/>
      <c r="L1945" s="30"/>
      <c r="M1945" s="6"/>
      <c r="N1945" s="6"/>
    </row>
    <row r="1946" spans="1:14" x14ac:dyDescent="0.2">
      <c r="A1946" s="1"/>
      <c r="B1946" s="11"/>
      <c r="C1946" s="4"/>
      <c r="D1946" s="11"/>
      <c r="E1946" s="11"/>
      <c r="F1946" s="4"/>
      <c r="G1946" s="21"/>
      <c r="H1946" s="4"/>
      <c r="I1946" s="4"/>
      <c r="J1946" s="30"/>
      <c r="K1946" s="4"/>
      <c r="L1946" s="30"/>
      <c r="M1946" s="6"/>
      <c r="N1946" s="6"/>
    </row>
    <row r="1947" spans="1:14" x14ac:dyDescent="0.2">
      <c r="A1947" s="1"/>
      <c r="B1947" s="11"/>
      <c r="C1947" s="4"/>
      <c r="D1947" s="11"/>
      <c r="E1947" s="11"/>
      <c r="F1947" s="4"/>
      <c r="G1947" s="21"/>
      <c r="H1947" s="4"/>
      <c r="I1947" s="4"/>
      <c r="J1947" s="30"/>
      <c r="K1947" s="4"/>
      <c r="L1947" s="30"/>
      <c r="M1947" s="6"/>
      <c r="N1947" s="6"/>
    </row>
    <row r="1948" spans="1:14" x14ac:dyDescent="0.2">
      <c r="A1948" s="1"/>
      <c r="B1948" s="11"/>
      <c r="C1948" s="4"/>
      <c r="D1948" s="11"/>
      <c r="E1948" s="11"/>
      <c r="F1948" s="4"/>
      <c r="G1948" s="21"/>
      <c r="H1948" s="4"/>
      <c r="I1948" s="4"/>
      <c r="J1948" s="30"/>
      <c r="K1948" s="4"/>
      <c r="L1948" s="30"/>
      <c r="M1948" s="6"/>
      <c r="N1948" s="6"/>
    </row>
    <row r="1949" spans="1:14" x14ac:dyDescent="0.2">
      <c r="A1949" s="1"/>
      <c r="B1949" s="11"/>
      <c r="C1949" s="4"/>
      <c r="D1949" s="11"/>
      <c r="E1949" s="11"/>
      <c r="F1949" s="4"/>
      <c r="G1949" s="21"/>
      <c r="H1949" s="4"/>
      <c r="I1949" s="4"/>
      <c r="J1949" s="30"/>
      <c r="K1949" s="4"/>
      <c r="L1949" s="30"/>
      <c r="M1949" s="6"/>
      <c r="N1949" s="6"/>
    </row>
    <row r="1950" spans="1:14" x14ac:dyDescent="0.2">
      <c r="A1950" s="1"/>
      <c r="B1950" s="11"/>
      <c r="C1950" s="4"/>
      <c r="D1950" s="11"/>
      <c r="E1950" s="11"/>
      <c r="F1950" s="4"/>
      <c r="G1950" s="21"/>
      <c r="H1950" s="4"/>
      <c r="I1950" s="4"/>
      <c r="J1950" s="30"/>
      <c r="K1950" s="4"/>
      <c r="L1950" s="30"/>
      <c r="M1950" s="6"/>
      <c r="N1950" s="6"/>
    </row>
    <row r="1951" spans="1:14" x14ac:dyDescent="0.2">
      <c r="A1951" s="1"/>
      <c r="B1951" s="11"/>
      <c r="C1951" s="4"/>
      <c r="D1951" s="11"/>
      <c r="E1951" s="11"/>
      <c r="F1951" s="4"/>
      <c r="G1951" s="21"/>
      <c r="H1951" s="4"/>
      <c r="I1951" s="4"/>
      <c r="J1951" s="30"/>
      <c r="K1951" s="4"/>
      <c r="L1951" s="30"/>
      <c r="M1951" s="6"/>
      <c r="N1951" s="6"/>
    </row>
    <row r="1952" spans="1:14" x14ac:dyDescent="0.2">
      <c r="A1952" s="1"/>
      <c r="B1952" s="11"/>
      <c r="C1952" s="4"/>
      <c r="D1952" s="11"/>
      <c r="E1952" s="11"/>
      <c r="F1952" s="4"/>
      <c r="G1952" s="21"/>
      <c r="H1952" s="4"/>
      <c r="I1952" s="4"/>
      <c r="J1952" s="30"/>
      <c r="K1952" s="4"/>
      <c r="L1952" s="30"/>
      <c r="M1952" s="6"/>
      <c r="N1952" s="6"/>
    </row>
    <row r="1953" spans="1:14" x14ac:dyDescent="0.2">
      <c r="A1953" s="1"/>
      <c r="B1953" s="11"/>
      <c r="C1953" s="4"/>
      <c r="D1953" s="11"/>
      <c r="E1953" s="11"/>
      <c r="F1953" s="4"/>
      <c r="G1953" s="21"/>
      <c r="H1953" s="4"/>
      <c r="I1953" s="4"/>
      <c r="J1953" s="30"/>
      <c r="K1953" s="4"/>
      <c r="L1953" s="30"/>
      <c r="M1953" s="6"/>
      <c r="N1953" s="6"/>
    </row>
    <row r="1954" spans="1:14" x14ac:dyDescent="0.2">
      <c r="A1954" s="1"/>
      <c r="B1954" s="11"/>
      <c r="C1954" s="4"/>
      <c r="D1954" s="11"/>
      <c r="E1954" s="11"/>
      <c r="F1954" s="4"/>
      <c r="G1954" s="21"/>
      <c r="H1954" s="4"/>
      <c r="I1954" s="4"/>
      <c r="J1954" s="30"/>
      <c r="K1954" s="4"/>
      <c r="L1954" s="30"/>
      <c r="M1954" s="6"/>
      <c r="N1954" s="6"/>
    </row>
    <row r="1955" spans="1:14" x14ac:dyDescent="0.2">
      <c r="A1955" s="1"/>
      <c r="B1955" s="11"/>
      <c r="C1955" s="4"/>
      <c r="D1955" s="11"/>
      <c r="E1955" s="11"/>
      <c r="F1955" s="4"/>
      <c r="G1955" s="21"/>
      <c r="H1955" s="4"/>
      <c r="I1955" s="4"/>
      <c r="J1955" s="30"/>
      <c r="K1955" s="4"/>
      <c r="L1955" s="30"/>
      <c r="M1955" s="6"/>
      <c r="N1955" s="6"/>
    </row>
    <row r="1956" spans="1:14" x14ac:dyDescent="0.2">
      <c r="A1956" s="1"/>
      <c r="B1956" s="11"/>
      <c r="C1956" s="4"/>
      <c r="D1956" s="11"/>
      <c r="E1956" s="11"/>
      <c r="F1956" s="4"/>
      <c r="G1956" s="21"/>
      <c r="H1956" s="4"/>
      <c r="I1956" s="4"/>
      <c r="J1956" s="30"/>
      <c r="K1956" s="4"/>
      <c r="L1956" s="30"/>
      <c r="M1956" s="6"/>
      <c r="N1956" s="6"/>
    </row>
    <row r="1957" spans="1:14" x14ac:dyDescent="0.2">
      <c r="A1957" s="1"/>
      <c r="B1957" s="11"/>
      <c r="C1957" s="4"/>
      <c r="D1957" s="11"/>
      <c r="E1957" s="11"/>
      <c r="F1957" s="4"/>
      <c r="G1957" s="21"/>
      <c r="H1957" s="4"/>
      <c r="I1957" s="4"/>
      <c r="J1957" s="30"/>
      <c r="K1957" s="4"/>
      <c r="L1957" s="30"/>
      <c r="M1957" s="6"/>
      <c r="N1957" s="6"/>
    </row>
    <row r="1958" spans="1:14" x14ac:dyDescent="0.2">
      <c r="A1958" s="1"/>
      <c r="B1958" s="11"/>
      <c r="C1958" s="4"/>
      <c r="D1958" s="11"/>
      <c r="E1958" s="11"/>
      <c r="F1958" s="4"/>
      <c r="G1958" s="21"/>
      <c r="H1958" s="4"/>
      <c r="I1958" s="4"/>
      <c r="J1958" s="30"/>
      <c r="K1958" s="4"/>
      <c r="L1958" s="30"/>
      <c r="M1958" s="6"/>
      <c r="N1958" s="6"/>
    </row>
    <row r="1959" spans="1:14" x14ac:dyDescent="0.2">
      <c r="A1959" s="1"/>
      <c r="B1959" s="11"/>
      <c r="C1959" s="4"/>
      <c r="D1959" s="11"/>
      <c r="E1959" s="11"/>
      <c r="F1959" s="4"/>
      <c r="G1959" s="21"/>
      <c r="H1959" s="4"/>
      <c r="I1959" s="4"/>
      <c r="J1959" s="30"/>
      <c r="K1959" s="4"/>
      <c r="L1959" s="30"/>
      <c r="M1959" s="6"/>
      <c r="N1959" s="6"/>
    </row>
    <row r="1960" spans="1:14" x14ac:dyDescent="0.2">
      <c r="A1960" s="1"/>
      <c r="B1960" s="11"/>
      <c r="C1960" s="4"/>
      <c r="D1960" s="11"/>
      <c r="E1960" s="11"/>
      <c r="F1960" s="4"/>
      <c r="G1960" s="21"/>
      <c r="H1960" s="4"/>
      <c r="I1960" s="4"/>
      <c r="J1960" s="30"/>
      <c r="K1960" s="4"/>
      <c r="L1960" s="30"/>
      <c r="M1960" s="6"/>
      <c r="N1960" s="6"/>
    </row>
    <row r="1961" spans="1:14" x14ac:dyDescent="0.2">
      <c r="A1961" s="1"/>
      <c r="B1961" s="11"/>
      <c r="C1961" s="4"/>
      <c r="D1961" s="11"/>
      <c r="E1961" s="11"/>
      <c r="F1961" s="4"/>
      <c r="G1961" s="21"/>
      <c r="H1961" s="4"/>
      <c r="I1961" s="4"/>
      <c r="J1961" s="30"/>
      <c r="K1961" s="4"/>
      <c r="L1961" s="30"/>
      <c r="M1961" s="6"/>
      <c r="N1961" s="6"/>
    </row>
    <row r="1962" spans="1:14" x14ac:dyDescent="0.2">
      <c r="A1962" s="1"/>
      <c r="B1962" s="11"/>
      <c r="C1962" s="4"/>
      <c r="D1962" s="11"/>
      <c r="E1962" s="11"/>
      <c r="F1962" s="4"/>
      <c r="G1962" s="21"/>
      <c r="H1962" s="4"/>
      <c r="I1962" s="4"/>
      <c r="J1962" s="30"/>
      <c r="K1962" s="4"/>
      <c r="L1962" s="30"/>
      <c r="M1962" s="6"/>
      <c r="N1962" s="6"/>
    </row>
    <row r="1963" spans="1:14" x14ac:dyDescent="0.2">
      <c r="A1963" s="1"/>
      <c r="B1963" s="11"/>
      <c r="C1963" s="4"/>
      <c r="D1963" s="11"/>
      <c r="E1963" s="11"/>
      <c r="F1963" s="4"/>
      <c r="G1963" s="21"/>
      <c r="H1963" s="4"/>
      <c r="I1963" s="4"/>
      <c r="J1963" s="30"/>
      <c r="K1963" s="4"/>
      <c r="L1963" s="30"/>
      <c r="M1963" s="6"/>
      <c r="N1963" s="6"/>
    </row>
    <row r="1964" spans="1:14" x14ac:dyDescent="0.2">
      <c r="A1964" s="1"/>
      <c r="B1964" s="11"/>
      <c r="C1964" s="4"/>
      <c r="D1964" s="11"/>
      <c r="E1964" s="11"/>
      <c r="F1964" s="4"/>
      <c r="G1964" s="21"/>
      <c r="H1964" s="4"/>
      <c r="I1964" s="4"/>
      <c r="J1964" s="30"/>
      <c r="K1964" s="4"/>
      <c r="L1964" s="30"/>
      <c r="M1964" s="6"/>
      <c r="N1964" s="6"/>
    </row>
    <row r="1965" spans="1:14" x14ac:dyDescent="0.2">
      <c r="A1965" s="1"/>
      <c r="B1965" s="11"/>
      <c r="C1965" s="4"/>
      <c r="D1965" s="11"/>
      <c r="E1965" s="11"/>
      <c r="F1965" s="4"/>
      <c r="G1965" s="21"/>
      <c r="H1965" s="4"/>
      <c r="I1965" s="4"/>
      <c r="J1965" s="30"/>
      <c r="K1965" s="4"/>
      <c r="L1965" s="30"/>
      <c r="M1965" s="6"/>
      <c r="N1965" s="6"/>
    </row>
    <row r="1966" spans="1:14" x14ac:dyDescent="0.2">
      <c r="A1966" s="1"/>
      <c r="B1966" s="11"/>
      <c r="C1966" s="4"/>
      <c r="D1966" s="11"/>
      <c r="E1966" s="11"/>
      <c r="F1966" s="4"/>
      <c r="G1966" s="21"/>
      <c r="H1966" s="4"/>
      <c r="I1966" s="4"/>
      <c r="J1966" s="30"/>
      <c r="K1966" s="4"/>
      <c r="L1966" s="30"/>
      <c r="M1966" s="6"/>
      <c r="N1966" s="6"/>
    </row>
    <row r="1967" spans="1:14" x14ac:dyDescent="0.2">
      <c r="A1967" s="1"/>
      <c r="B1967" s="11"/>
      <c r="C1967" s="4"/>
      <c r="D1967" s="11"/>
      <c r="E1967" s="11"/>
      <c r="F1967" s="4"/>
      <c r="G1967" s="21"/>
      <c r="H1967" s="4"/>
      <c r="I1967" s="4"/>
      <c r="J1967" s="30"/>
      <c r="K1967" s="4"/>
      <c r="L1967" s="30"/>
      <c r="M1967" s="6"/>
      <c r="N1967" s="6"/>
    </row>
    <row r="1968" spans="1:14" x14ac:dyDescent="0.2">
      <c r="A1968" s="1"/>
      <c r="B1968" s="11"/>
      <c r="C1968" s="4"/>
      <c r="D1968" s="11"/>
      <c r="E1968" s="11"/>
      <c r="F1968" s="4"/>
      <c r="G1968" s="21"/>
      <c r="H1968" s="4"/>
      <c r="I1968" s="4"/>
      <c r="J1968" s="30"/>
      <c r="K1968" s="4"/>
      <c r="L1968" s="30"/>
      <c r="M1968" s="6"/>
      <c r="N1968" s="6"/>
    </row>
    <row r="1969" spans="1:14" x14ac:dyDescent="0.2">
      <c r="A1969" s="1"/>
      <c r="B1969" s="11"/>
      <c r="C1969" s="4"/>
      <c r="D1969" s="11"/>
      <c r="E1969" s="11"/>
      <c r="F1969" s="4"/>
      <c r="G1969" s="21"/>
      <c r="H1969" s="4"/>
      <c r="I1969" s="4"/>
      <c r="J1969" s="30"/>
      <c r="K1969" s="4"/>
      <c r="L1969" s="30"/>
      <c r="M1969" s="6"/>
      <c r="N1969" s="6"/>
    </row>
    <row r="1970" spans="1:14" x14ac:dyDescent="0.2">
      <c r="A1970" s="1"/>
      <c r="B1970" s="11"/>
      <c r="C1970" s="4"/>
      <c r="D1970" s="11"/>
      <c r="E1970" s="11"/>
      <c r="F1970" s="4"/>
      <c r="G1970" s="21"/>
      <c r="H1970" s="4"/>
      <c r="I1970" s="4"/>
      <c r="J1970" s="30"/>
      <c r="K1970" s="4"/>
      <c r="L1970" s="30"/>
      <c r="M1970" s="6"/>
      <c r="N1970" s="6"/>
    </row>
    <row r="1971" spans="1:14" x14ac:dyDescent="0.2">
      <c r="A1971" s="1"/>
      <c r="B1971" s="11"/>
      <c r="C1971" s="4"/>
      <c r="D1971" s="11"/>
      <c r="E1971" s="11"/>
      <c r="F1971" s="4"/>
      <c r="G1971" s="21"/>
      <c r="H1971" s="4"/>
      <c r="I1971" s="4"/>
      <c r="J1971" s="30"/>
      <c r="K1971" s="4"/>
      <c r="L1971" s="30"/>
      <c r="M1971" s="6"/>
      <c r="N1971" s="6"/>
    </row>
    <row r="1972" spans="1:14" x14ac:dyDescent="0.2">
      <c r="A1972" s="1"/>
      <c r="B1972" s="11"/>
      <c r="C1972" s="4"/>
      <c r="D1972" s="11"/>
      <c r="E1972" s="11"/>
      <c r="F1972" s="4"/>
      <c r="G1972" s="21"/>
      <c r="H1972" s="4"/>
      <c r="I1972" s="4"/>
      <c r="J1972" s="30"/>
      <c r="K1972" s="4"/>
      <c r="L1972" s="30"/>
      <c r="M1972" s="6"/>
      <c r="N1972" s="6"/>
    </row>
    <row r="1973" spans="1:14" x14ac:dyDescent="0.2">
      <c r="A1973" s="1"/>
      <c r="B1973" s="11"/>
      <c r="C1973" s="4"/>
      <c r="D1973" s="11"/>
      <c r="E1973" s="11"/>
      <c r="F1973" s="4"/>
      <c r="G1973" s="21"/>
      <c r="H1973" s="4"/>
      <c r="I1973" s="4"/>
      <c r="J1973" s="30"/>
      <c r="K1973" s="4"/>
      <c r="L1973" s="30"/>
      <c r="M1973" s="6"/>
      <c r="N1973" s="6"/>
    </row>
    <row r="1974" spans="1:14" x14ac:dyDescent="0.2">
      <c r="A1974" s="1"/>
      <c r="B1974" s="11"/>
      <c r="C1974" s="4"/>
      <c r="D1974" s="11"/>
      <c r="E1974" s="11"/>
      <c r="F1974" s="4"/>
      <c r="G1974" s="21"/>
      <c r="H1974" s="4"/>
      <c r="I1974" s="4"/>
      <c r="J1974" s="30"/>
      <c r="K1974" s="4"/>
      <c r="L1974" s="30"/>
      <c r="M1974" s="6"/>
      <c r="N1974" s="6"/>
    </row>
    <row r="1975" spans="1:14" x14ac:dyDescent="0.2">
      <c r="A1975" s="1"/>
      <c r="B1975" s="11"/>
      <c r="C1975" s="4"/>
      <c r="D1975" s="11"/>
      <c r="E1975" s="11"/>
      <c r="F1975" s="4"/>
      <c r="G1975" s="21"/>
      <c r="H1975" s="4"/>
      <c r="I1975" s="4"/>
      <c r="J1975" s="30"/>
      <c r="K1975" s="4"/>
      <c r="L1975" s="30"/>
      <c r="M1975" s="6"/>
      <c r="N1975" s="6"/>
    </row>
    <row r="1976" spans="1:14" x14ac:dyDescent="0.2">
      <c r="A1976" s="1"/>
      <c r="B1976" s="11"/>
      <c r="C1976" s="4"/>
      <c r="D1976" s="11"/>
      <c r="E1976" s="11"/>
      <c r="F1976" s="4"/>
      <c r="G1976" s="21"/>
      <c r="H1976" s="4"/>
      <c r="I1976" s="4"/>
      <c r="J1976" s="30"/>
      <c r="K1976" s="4"/>
      <c r="L1976" s="30"/>
      <c r="M1976" s="6"/>
      <c r="N1976" s="6"/>
    </row>
    <row r="1977" spans="1:14" x14ac:dyDescent="0.2">
      <c r="A1977" s="1"/>
      <c r="B1977" s="11"/>
      <c r="C1977" s="4"/>
      <c r="D1977" s="11"/>
      <c r="E1977" s="11"/>
      <c r="F1977" s="4"/>
      <c r="G1977" s="21"/>
      <c r="H1977" s="4"/>
      <c r="I1977" s="4"/>
      <c r="J1977" s="30"/>
      <c r="K1977" s="4"/>
      <c r="L1977" s="30"/>
      <c r="M1977" s="6"/>
      <c r="N1977" s="6"/>
    </row>
    <row r="1978" spans="1:14" x14ac:dyDescent="0.2">
      <c r="A1978" s="1"/>
      <c r="B1978" s="11"/>
      <c r="C1978" s="4"/>
      <c r="D1978" s="11"/>
      <c r="E1978" s="11"/>
      <c r="F1978" s="4"/>
      <c r="G1978" s="21"/>
      <c r="H1978" s="4"/>
      <c r="I1978" s="4"/>
      <c r="J1978" s="30"/>
      <c r="K1978" s="4"/>
      <c r="L1978" s="30"/>
      <c r="M1978" s="6"/>
      <c r="N1978" s="6"/>
    </row>
    <row r="1979" spans="1:14" x14ac:dyDescent="0.2">
      <c r="A1979" s="1"/>
      <c r="B1979" s="11"/>
      <c r="C1979" s="4"/>
      <c r="D1979" s="11"/>
      <c r="E1979" s="11"/>
      <c r="F1979" s="4"/>
      <c r="G1979" s="21"/>
      <c r="H1979" s="4"/>
      <c r="I1979" s="4"/>
      <c r="J1979" s="30"/>
      <c r="K1979" s="4"/>
      <c r="L1979" s="30"/>
      <c r="M1979" s="6"/>
      <c r="N1979" s="6"/>
    </row>
    <row r="1980" spans="1:14" x14ac:dyDescent="0.2">
      <c r="A1980" s="1"/>
      <c r="B1980" s="11"/>
      <c r="C1980" s="4"/>
      <c r="D1980" s="11"/>
      <c r="E1980" s="11"/>
      <c r="F1980" s="4"/>
      <c r="G1980" s="21"/>
      <c r="H1980" s="4"/>
      <c r="I1980" s="4"/>
      <c r="J1980" s="30"/>
      <c r="K1980" s="4"/>
      <c r="L1980" s="30"/>
      <c r="M1980" s="6"/>
      <c r="N1980" s="6"/>
    </row>
    <row r="1981" spans="1:14" x14ac:dyDescent="0.2">
      <c r="A1981" s="1"/>
      <c r="B1981" s="11"/>
      <c r="C1981" s="4"/>
      <c r="D1981" s="11"/>
      <c r="E1981" s="11"/>
      <c r="F1981" s="4"/>
      <c r="G1981" s="21"/>
      <c r="H1981" s="4"/>
      <c r="I1981" s="4"/>
      <c r="J1981" s="30"/>
      <c r="K1981" s="4"/>
      <c r="L1981" s="30"/>
      <c r="M1981" s="6"/>
      <c r="N1981" s="6"/>
    </row>
    <row r="1982" spans="1:14" x14ac:dyDescent="0.2">
      <c r="A1982" s="1"/>
      <c r="B1982" s="11"/>
      <c r="C1982" s="4"/>
      <c r="D1982" s="11"/>
      <c r="E1982" s="11"/>
      <c r="F1982" s="4"/>
      <c r="G1982" s="21"/>
      <c r="H1982" s="4"/>
      <c r="I1982" s="4"/>
      <c r="J1982" s="30"/>
      <c r="K1982" s="4"/>
      <c r="L1982" s="30"/>
      <c r="M1982" s="6"/>
      <c r="N1982" s="6"/>
    </row>
    <row r="1983" spans="1:14" x14ac:dyDescent="0.2">
      <c r="A1983" s="1"/>
      <c r="B1983" s="11"/>
      <c r="C1983" s="4"/>
      <c r="D1983" s="11"/>
      <c r="E1983" s="11"/>
      <c r="F1983" s="4"/>
      <c r="G1983" s="21"/>
      <c r="H1983" s="4"/>
      <c r="I1983" s="4"/>
      <c r="J1983" s="30"/>
      <c r="K1983" s="4"/>
      <c r="L1983" s="30"/>
      <c r="M1983" s="6"/>
      <c r="N1983" s="6"/>
    </row>
    <row r="1984" spans="1:14" x14ac:dyDescent="0.2">
      <c r="A1984" s="1"/>
      <c r="B1984" s="11"/>
      <c r="C1984" s="4"/>
      <c r="D1984" s="11"/>
      <c r="E1984" s="11"/>
      <c r="F1984" s="4"/>
      <c r="G1984" s="21"/>
      <c r="H1984" s="4"/>
      <c r="I1984" s="4"/>
      <c r="J1984" s="30"/>
      <c r="K1984" s="4"/>
      <c r="L1984" s="30"/>
      <c r="M1984" s="6"/>
      <c r="N1984" s="6"/>
    </row>
    <row r="1985" spans="1:14" x14ac:dyDescent="0.2">
      <c r="A1985" s="1"/>
      <c r="B1985" s="11"/>
      <c r="C1985" s="4"/>
      <c r="D1985" s="11"/>
      <c r="E1985" s="11"/>
      <c r="F1985" s="4"/>
      <c r="G1985" s="21"/>
      <c r="H1985" s="4"/>
      <c r="I1985" s="4"/>
      <c r="J1985" s="30"/>
      <c r="K1985" s="4"/>
      <c r="L1985" s="30"/>
      <c r="M1985" s="6"/>
      <c r="N1985" s="6"/>
    </row>
    <row r="1986" spans="1:14" x14ac:dyDescent="0.2">
      <c r="A1986" s="1"/>
      <c r="B1986" s="11"/>
      <c r="C1986" s="4"/>
      <c r="D1986" s="11"/>
      <c r="E1986" s="11"/>
      <c r="F1986" s="4"/>
      <c r="G1986" s="21"/>
      <c r="H1986" s="4"/>
      <c r="I1986" s="4"/>
      <c r="J1986" s="30"/>
      <c r="K1986" s="4"/>
      <c r="L1986" s="30"/>
      <c r="M1986" s="6"/>
      <c r="N1986" s="6"/>
    </row>
    <row r="1987" spans="1:14" x14ac:dyDescent="0.2">
      <c r="A1987" s="1"/>
      <c r="B1987" s="11"/>
      <c r="C1987" s="4"/>
      <c r="D1987" s="11"/>
      <c r="E1987" s="11"/>
      <c r="F1987" s="4"/>
      <c r="G1987" s="21"/>
      <c r="H1987" s="4"/>
      <c r="I1987" s="4"/>
      <c r="J1987" s="30"/>
      <c r="K1987" s="4"/>
      <c r="L1987" s="30"/>
      <c r="M1987" s="6"/>
      <c r="N1987" s="6"/>
    </row>
    <row r="1988" spans="1:14" x14ac:dyDescent="0.2">
      <c r="A1988" s="1"/>
      <c r="B1988" s="11"/>
      <c r="C1988" s="4"/>
      <c r="D1988" s="11"/>
      <c r="E1988" s="11"/>
      <c r="F1988" s="4"/>
      <c r="G1988" s="21"/>
      <c r="H1988" s="4"/>
      <c r="I1988" s="4"/>
      <c r="J1988" s="30"/>
      <c r="K1988" s="4"/>
      <c r="L1988" s="30"/>
      <c r="M1988" s="6"/>
      <c r="N1988" s="6"/>
    </row>
    <row r="1989" spans="1:14" x14ac:dyDescent="0.2">
      <c r="A1989" s="1"/>
      <c r="B1989" s="11"/>
      <c r="C1989" s="4"/>
      <c r="D1989" s="11"/>
      <c r="E1989" s="11"/>
      <c r="F1989" s="4"/>
      <c r="G1989" s="21"/>
      <c r="H1989" s="4"/>
      <c r="I1989" s="4"/>
      <c r="J1989" s="30"/>
      <c r="K1989" s="4"/>
      <c r="L1989" s="30"/>
      <c r="M1989" s="6"/>
      <c r="N1989" s="6"/>
    </row>
    <row r="1990" spans="1:14" x14ac:dyDescent="0.2">
      <c r="A1990" s="1"/>
      <c r="B1990" s="11"/>
      <c r="C1990" s="4"/>
      <c r="D1990" s="11"/>
      <c r="E1990" s="11"/>
      <c r="F1990" s="4"/>
      <c r="G1990" s="21"/>
      <c r="H1990" s="4"/>
      <c r="I1990" s="4"/>
      <c r="J1990" s="30"/>
      <c r="K1990" s="4"/>
      <c r="L1990" s="30"/>
      <c r="M1990" s="6"/>
      <c r="N1990" s="6"/>
    </row>
    <row r="1991" spans="1:14" x14ac:dyDescent="0.2">
      <c r="A1991" s="1"/>
      <c r="B1991" s="11"/>
      <c r="C1991" s="4"/>
      <c r="D1991" s="11"/>
      <c r="E1991" s="11"/>
      <c r="F1991" s="4"/>
      <c r="G1991" s="21"/>
      <c r="H1991" s="4"/>
      <c r="I1991" s="4"/>
      <c r="J1991" s="30"/>
      <c r="K1991" s="4"/>
      <c r="L1991" s="30"/>
      <c r="M1991" s="6"/>
      <c r="N1991" s="6"/>
    </row>
    <row r="1992" spans="1:14" x14ac:dyDescent="0.2">
      <c r="A1992" s="1"/>
      <c r="B1992" s="11"/>
      <c r="C1992" s="4"/>
      <c r="D1992" s="11"/>
      <c r="E1992" s="11"/>
      <c r="F1992" s="4"/>
      <c r="G1992" s="21"/>
      <c r="H1992" s="4"/>
      <c r="I1992" s="4"/>
      <c r="J1992" s="30"/>
      <c r="K1992" s="4"/>
      <c r="L1992" s="30"/>
      <c r="M1992" s="6"/>
      <c r="N1992" s="6"/>
    </row>
    <row r="1993" spans="1:14" x14ac:dyDescent="0.2">
      <c r="A1993" s="1"/>
      <c r="B1993" s="11"/>
      <c r="C1993" s="4"/>
      <c r="D1993" s="11"/>
      <c r="E1993" s="11"/>
      <c r="F1993" s="4"/>
      <c r="G1993" s="21"/>
      <c r="H1993" s="4"/>
      <c r="I1993" s="4"/>
      <c r="J1993" s="30"/>
      <c r="K1993" s="4"/>
      <c r="L1993" s="30"/>
      <c r="M1993" s="6"/>
      <c r="N1993" s="6"/>
    </row>
    <row r="1994" spans="1:14" x14ac:dyDescent="0.2">
      <c r="A1994" s="1"/>
      <c r="B1994" s="11"/>
      <c r="C1994" s="4"/>
      <c r="D1994" s="11"/>
      <c r="E1994" s="11"/>
      <c r="F1994" s="4"/>
      <c r="G1994" s="21"/>
      <c r="H1994" s="4"/>
      <c r="I1994" s="4"/>
      <c r="J1994" s="30"/>
      <c r="K1994" s="4"/>
      <c r="L1994" s="30"/>
      <c r="M1994" s="6"/>
      <c r="N1994" s="6"/>
    </row>
    <row r="1995" spans="1:14" x14ac:dyDescent="0.2">
      <c r="A1995" s="1"/>
      <c r="B1995" s="11"/>
      <c r="C1995" s="4"/>
      <c r="D1995" s="11"/>
      <c r="E1995" s="11"/>
      <c r="F1995" s="4"/>
      <c r="G1995" s="21"/>
      <c r="H1995" s="4"/>
      <c r="I1995" s="4"/>
      <c r="J1995" s="30"/>
      <c r="K1995" s="4"/>
      <c r="L1995" s="30"/>
      <c r="M1995" s="6"/>
      <c r="N1995" s="6"/>
    </row>
    <row r="1996" spans="1:14" x14ac:dyDescent="0.2">
      <c r="A1996" s="1"/>
      <c r="B1996" s="11"/>
      <c r="C1996" s="4"/>
      <c r="D1996" s="11"/>
      <c r="E1996" s="11"/>
      <c r="F1996" s="4"/>
      <c r="G1996" s="21"/>
      <c r="H1996" s="4"/>
      <c r="I1996" s="4"/>
      <c r="J1996" s="30"/>
      <c r="K1996" s="4"/>
      <c r="L1996" s="30"/>
      <c r="M1996" s="6"/>
      <c r="N1996" s="6"/>
    </row>
    <row r="1997" spans="1:14" x14ac:dyDescent="0.2">
      <c r="A1997" s="1"/>
      <c r="B1997" s="11"/>
      <c r="C1997" s="4"/>
      <c r="D1997" s="11"/>
      <c r="E1997" s="11"/>
      <c r="F1997" s="4"/>
      <c r="G1997" s="21"/>
      <c r="H1997" s="4"/>
      <c r="I1997" s="4"/>
      <c r="J1997" s="30"/>
      <c r="K1997" s="4"/>
      <c r="L1997" s="30"/>
      <c r="M1997" s="6"/>
      <c r="N1997" s="6"/>
    </row>
    <row r="1998" spans="1:14" x14ac:dyDescent="0.2">
      <c r="A1998" s="1"/>
      <c r="B1998" s="11"/>
      <c r="C1998" s="4"/>
      <c r="D1998" s="11"/>
      <c r="E1998" s="11"/>
      <c r="F1998" s="4"/>
      <c r="G1998" s="21"/>
      <c r="H1998" s="4"/>
      <c r="I1998" s="4"/>
      <c r="J1998" s="30"/>
      <c r="K1998" s="4"/>
      <c r="L1998" s="30"/>
      <c r="M1998" s="6"/>
      <c r="N1998" s="6"/>
    </row>
    <row r="1999" spans="1:14" x14ac:dyDescent="0.2">
      <c r="A1999" s="1"/>
      <c r="B1999" s="11"/>
      <c r="C1999" s="4"/>
      <c r="D1999" s="11"/>
      <c r="E1999" s="11"/>
      <c r="F1999" s="4"/>
      <c r="G1999" s="21"/>
      <c r="H1999" s="4"/>
      <c r="I1999" s="4"/>
      <c r="J1999" s="30"/>
      <c r="K1999" s="4"/>
      <c r="L1999" s="30"/>
      <c r="M1999" s="6"/>
      <c r="N1999" s="6"/>
    </row>
    <row r="2000" spans="1:14" x14ac:dyDescent="0.2">
      <c r="A2000" s="1"/>
      <c r="B2000" s="11"/>
      <c r="C2000" s="4"/>
      <c r="D2000" s="11"/>
      <c r="E2000" s="11"/>
      <c r="F2000" s="4"/>
      <c r="G2000" s="21"/>
      <c r="H2000" s="4"/>
      <c r="I2000" s="4"/>
      <c r="J2000" s="30"/>
      <c r="K2000" s="4"/>
      <c r="L2000" s="30"/>
      <c r="M2000" s="6"/>
      <c r="N2000" s="6"/>
    </row>
    <row r="2001" spans="1:14" x14ac:dyDescent="0.2">
      <c r="A2001" s="1"/>
      <c r="B2001" s="11"/>
      <c r="C2001" s="4"/>
      <c r="D2001" s="11"/>
      <c r="E2001" s="11"/>
      <c r="F2001" s="4"/>
      <c r="G2001" s="21"/>
      <c r="H2001" s="4"/>
      <c r="I2001" s="4"/>
      <c r="J2001" s="30"/>
      <c r="K2001" s="4"/>
      <c r="L2001" s="30"/>
      <c r="M2001" s="6"/>
      <c r="N2001" s="6"/>
    </row>
    <row r="2002" spans="1:14" x14ac:dyDescent="0.2">
      <c r="A2002" s="1"/>
      <c r="B2002" s="11"/>
      <c r="C2002" s="4"/>
      <c r="D2002" s="11"/>
      <c r="E2002" s="11"/>
      <c r="F2002" s="4"/>
      <c r="G2002" s="21"/>
      <c r="H2002" s="4"/>
      <c r="I2002" s="4"/>
      <c r="J2002" s="30"/>
      <c r="K2002" s="4"/>
      <c r="L2002" s="30"/>
      <c r="M2002" s="6"/>
      <c r="N2002" s="6"/>
    </row>
    <row r="2003" spans="1:14" x14ac:dyDescent="0.2">
      <c r="A2003" s="1"/>
      <c r="B2003" s="11"/>
      <c r="C2003" s="4"/>
      <c r="D2003" s="11"/>
      <c r="E2003" s="11"/>
      <c r="F2003" s="4"/>
      <c r="G2003" s="21"/>
      <c r="H2003" s="4"/>
      <c r="I2003" s="4"/>
      <c r="J2003" s="30"/>
      <c r="K2003" s="4"/>
      <c r="L2003" s="30"/>
      <c r="M2003" s="6"/>
      <c r="N2003" s="6"/>
    </row>
    <row r="2004" spans="1:14" x14ac:dyDescent="0.2">
      <c r="A2004" s="1"/>
      <c r="B2004" s="11"/>
      <c r="C2004" s="4"/>
      <c r="D2004" s="11"/>
      <c r="E2004" s="11"/>
      <c r="F2004" s="4"/>
      <c r="G2004" s="21"/>
      <c r="H2004" s="4"/>
      <c r="I2004" s="4"/>
      <c r="J2004" s="30"/>
      <c r="K2004" s="4"/>
      <c r="L2004" s="30"/>
      <c r="M2004" s="6"/>
      <c r="N2004" s="6"/>
    </row>
    <row r="2005" spans="1:14" x14ac:dyDescent="0.2">
      <c r="A2005" s="1"/>
      <c r="B2005" s="11"/>
      <c r="C2005" s="4"/>
      <c r="D2005" s="11"/>
      <c r="E2005" s="11"/>
      <c r="F2005" s="4"/>
      <c r="G2005" s="21"/>
      <c r="H2005" s="4"/>
      <c r="I2005" s="4"/>
      <c r="J2005" s="30"/>
      <c r="K2005" s="4"/>
      <c r="L2005" s="30"/>
      <c r="M2005" s="6"/>
      <c r="N2005" s="6"/>
    </row>
    <row r="2006" spans="1:14" x14ac:dyDescent="0.2">
      <c r="A2006" s="1"/>
      <c r="B2006" s="11"/>
      <c r="C2006" s="4"/>
      <c r="D2006" s="11"/>
      <c r="E2006" s="11"/>
      <c r="F2006" s="4"/>
      <c r="G2006" s="21"/>
      <c r="H2006" s="4"/>
      <c r="I2006" s="4"/>
      <c r="J2006" s="30"/>
      <c r="K2006" s="4"/>
      <c r="L2006" s="30"/>
      <c r="M2006" s="6"/>
      <c r="N2006" s="6"/>
    </row>
    <row r="2007" spans="1:14" x14ac:dyDescent="0.2">
      <c r="A2007" s="1"/>
      <c r="B2007" s="11"/>
      <c r="C2007" s="4"/>
      <c r="D2007" s="11"/>
      <c r="E2007" s="11"/>
      <c r="F2007" s="4"/>
      <c r="G2007" s="21"/>
      <c r="H2007" s="4"/>
      <c r="I2007" s="4"/>
      <c r="J2007" s="30"/>
      <c r="K2007" s="4"/>
      <c r="L2007" s="30"/>
      <c r="M2007" s="6"/>
      <c r="N2007" s="6"/>
    </row>
    <row r="2008" spans="1:14" x14ac:dyDescent="0.2">
      <c r="A2008" s="1"/>
      <c r="B2008" s="11"/>
      <c r="C2008" s="4"/>
      <c r="D2008" s="11"/>
      <c r="E2008" s="11"/>
      <c r="F2008" s="4"/>
      <c r="G2008" s="21"/>
      <c r="H2008" s="4"/>
      <c r="I2008" s="4"/>
      <c r="J2008" s="30"/>
      <c r="K2008" s="4"/>
      <c r="L2008" s="30"/>
      <c r="M2008" s="6"/>
      <c r="N2008" s="6"/>
    </row>
    <row r="2009" spans="1:14" x14ac:dyDescent="0.2">
      <c r="A2009" s="1"/>
      <c r="B2009" s="11"/>
      <c r="C2009" s="4"/>
      <c r="D2009" s="11"/>
      <c r="E2009" s="11"/>
      <c r="F2009" s="4"/>
      <c r="G2009" s="21"/>
      <c r="H2009" s="4"/>
      <c r="I2009" s="4"/>
      <c r="J2009" s="30"/>
      <c r="K2009" s="4"/>
      <c r="L2009" s="30"/>
      <c r="M2009" s="6"/>
      <c r="N2009" s="6"/>
    </row>
    <row r="2010" spans="1:14" x14ac:dyDescent="0.2">
      <c r="A2010" s="1"/>
      <c r="B2010" s="11"/>
      <c r="C2010" s="4"/>
      <c r="D2010" s="11"/>
      <c r="E2010" s="11"/>
      <c r="F2010" s="4"/>
      <c r="G2010" s="21"/>
      <c r="H2010" s="4"/>
      <c r="I2010" s="4"/>
      <c r="J2010" s="30"/>
      <c r="K2010" s="4"/>
      <c r="L2010" s="30"/>
      <c r="M2010" s="6"/>
      <c r="N2010" s="6"/>
    </row>
    <row r="2011" spans="1:14" x14ac:dyDescent="0.2">
      <c r="A2011" s="1"/>
      <c r="B2011" s="11"/>
      <c r="C2011" s="4"/>
      <c r="D2011" s="11"/>
      <c r="E2011" s="11"/>
      <c r="F2011" s="4"/>
      <c r="G2011" s="21"/>
      <c r="H2011" s="4"/>
      <c r="I2011" s="4"/>
      <c r="J2011" s="30"/>
      <c r="K2011" s="4"/>
      <c r="L2011" s="30"/>
      <c r="M2011" s="6"/>
      <c r="N2011" s="6"/>
    </row>
    <row r="2012" spans="1:14" x14ac:dyDescent="0.2">
      <c r="A2012" s="1"/>
      <c r="B2012" s="11"/>
      <c r="C2012" s="4"/>
      <c r="D2012" s="11"/>
      <c r="E2012" s="11"/>
      <c r="F2012" s="4"/>
      <c r="G2012" s="21"/>
      <c r="H2012" s="4"/>
      <c r="I2012" s="4"/>
      <c r="J2012" s="30"/>
      <c r="K2012" s="4"/>
      <c r="L2012" s="30"/>
      <c r="M2012" s="6"/>
      <c r="N2012" s="6"/>
    </row>
    <row r="2013" spans="1:14" x14ac:dyDescent="0.2">
      <c r="A2013" s="1"/>
      <c r="B2013" s="11"/>
      <c r="C2013" s="4"/>
      <c r="D2013" s="11"/>
      <c r="E2013" s="11"/>
      <c r="F2013" s="4"/>
      <c r="G2013" s="21"/>
      <c r="H2013" s="4"/>
      <c r="I2013" s="4"/>
      <c r="J2013" s="30"/>
      <c r="K2013" s="4"/>
      <c r="L2013" s="30"/>
      <c r="M2013" s="6"/>
      <c r="N2013" s="6"/>
    </row>
    <row r="2014" spans="1:14" x14ac:dyDescent="0.2">
      <c r="A2014" s="1"/>
      <c r="B2014" s="11"/>
      <c r="C2014" s="4"/>
      <c r="D2014" s="11"/>
      <c r="E2014" s="11"/>
      <c r="F2014" s="4"/>
      <c r="G2014" s="21"/>
      <c r="H2014" s="4"/>
      <c r="I2014" s="4"/>
      <c r="J2014" s="30"/>
      <c r="K2014" s="4"/>
      <c r="L2014" s="30"/>
      <c r="M2014" s="6"/>
      <c r="N2014" s="6"/>
    </row>
    <row r="2015" spans="1:14" x14ac:dyDescent="0.2">
      <c r="A2015" s="1"/>
      <c r="B2015" s="11"/>
      <c r="C2015" s="4"/>
      <c r="D2015" s="11"/>
      <c r="E2015" s="11"/>
      <c r="F2015" s="4"/>
      <c r="G2015" s="21"/>
      <c r="H2015" s="4"/>
      <c r="I2015" s="4"/>
      <c r="J2015" s="30"/>
      <c r="K2015" s="4"/>
      <c r="L2015" s="30"/>
      <c r="M2015" s="6"/>
      <c r="N2015" s="6"/>
    </row>
    <row r="2016" spans="1:14" x14ac:dyDescent="0.2">
      <c r="A2016" s="1"/>
      <c r="B2016" s="11"/>
      <c r="C2016" s="4"/>
      <c r="D2016" s="11"/>
      <c r="E2016" s="11"/>
      <c r="F2016" s="4"/>
      <c r="G2016" s="21"/>
      <c r="H2016" s="4"/>
      <c r="I2016" s="4"/>
      <c r="J2016" s="30"/>
      <c r="K2016" s="4"/>
      <c r="L2016" s="30"/>
      <c r="M2016" s="6"/>
      <c r="N2016" s="6"/>
    </row>
    <row r="2017" spans="1:14" x14ac:dyDescent="0.2">
      <c r="A2017" s="1"/>
      <c r="B2017" s="11"/>
      <c r="C2017" s="4"/>
      <c r="D2017" s="11"/>
      <c r="E2017" s="11"/>
      <c r="F2017" s="4"/>
      <c r="G2017" s="21"/>
      <c r="H2017" s="4"/>
      <c r="I2017" s="4"/>
      <c r="J2017" s="30"/>
      <c r="K2017" s="4"/>
      <c r="L2017" s="30"/>
      <c r="M2017" s="6"/>
      <c r="N2017" s="6"/>
    </row>
    <row r="2018" spans="1:14" x14ac:dyDescent="0.2">
      <c r="A2018" s="1"/>
      <c r="B2018" s="11"/>
      <c r="C2018" s="4"/>
      <c r="D2018" s="11"/>
      <c r="E2018" s="11"/>
      <c r="F2018" s="4"/>
      <c r="G2018" s="21"/>
      <c r="H2018" s="4"/>
      <c r="I2018" s="4"/>
      <c r="J2018" s="30"/>
      <c r="K2018" s="4"/>
      <c r="L2018" s="30"/>
      <c r="M2018" s="6"/>
      <c r="N2018" s="6"/>
    </row>
    <row r="2019" spans="1:14" x14ac:dyDescent="0.2">
      <c r="A2019" s="1"/>
      <c r="B2019" s="11"/>
      <c r="C2019" s="4"/>
      <c r="D2019" s="11"/>
      <c r="E2019" s="11"/>
      <c r="F2019" s="4"/>
      <c r="G2019" s="21"/>
      <c r="H2019" s="4"/>
      <c r="I2019" s="4"/>
      <c r="J2019" s="30"/>
      <c r="K2019" s="4"/>
      <c r="L2019" s="30"/>
      <c r="M2019" s="6"/>
      <c r="N2019" s="6"/>
    </row>
    <row r="2020" spans="1:14" x14ac:dyDescent="0.2">
      <c r="A2020" s="1"/>
      <c r="B2020" s="11"/>
      <c r="C2020" s="4"/>
      <c r="D2020" s="11"/>
      <c r="E2020" s="11"/>
      <c r="F2020" s="4"/>
      <c r="G2020" s="21"/>
      <c r="H2020" s="4"/>
      <c r="I2020" s="4"/>
      <c r="J2020" s="30"/>
      <c r="K2020" s="4"/>
      <c r="L2020" s="30"/>
      <c r="M2020" s="6"/>
      <c r="N2020" s="6"/>
    </row>
    <row r="2021" spans="1:14" x14ac:dyDescent="0.2">
      <c r="A2021" s="1"/>
      <c r="B2021" s="11"/>
      <c r="C2021" s="4"/>
      <c r="D2021" s="11"/>
      <c r="E2021" s="11"/>
      <c r="F2021" s="4"/>
      <c r="G2021" s="21"/>
      <c r="H2021" s="4"/>
      <c r="I2021" s="4"/>
      <c r="J2021" s="30"/>
      <c r="K2021" s="4"/>
      <c r="L2021" s="30"/>
      <c r="M2021" s="6"/>
      <c r="N2021" s="6"/>
    </row>
    <row r="2022" spans="1:14" x14ac:dyDescent="0.2">
      <c r="A2022" s="1"/>
      <c r="B2022" s="11"/>
      <c r="C2022" s="4"/>
      <c r="D2022" s="11"/>
      <c r="E2022" s="11"/>
      <c r="F2022" s="4"/>
      <c r="G2022" s="21"/>
      <c r="H2022" s="4"/>
      <c r="I2022" s="4"/>
      <c r="J2022" s="30"/>
      <c r="K2022" s="4"/>
      <c r="L2022" s="30"/>
      <c r="M2022" s="6"/>
      <c r="N2022" s="6"/>
    </row>
    <row r="2023" spans="1:14" x14ac:dyDescent="0.2">
      <c r="A2023" s="1"/>
      <c r="B2023" s="11"/>
      <c r="C2023" s="4"/>
      <c r="D2023" s="11"/>
      <c r="E2023" s="11"/>
      <c r="F2023" s="4"/>
      <c r="G2023" s="21"/>
      <c r="H2023" s="4"/>
      <c r="I2023" s="4"/>
      <c r="J2023" s="30"/>
      <c r="K2023" s="4"/>
      <c r="L2023" s="30"/>
      <c r="M2023" s="6"/>
      <c r="N2023" s="6"/>
    </row>
    <row r="2024" spans="1:14" x14ac:dyDescent="0.2">
      <c r="A2024" s="1"/>
      <c r="B2024" s="11"/>
      <c r="C2024" s="4"/>
      <c r="D2024" s="11"/>
      <c r="E2024" s="11"/>
      <c r="F2024" s="4"/>
      <c r="G2024" s="21"/>
      <c r="H2024" s="4"/>
      <c r="I2024" s="4"/>
      <c r="J2024" s="30"/>
      <c r="K2024" s="4"/>
      <c r="L2024" s="30"/>
      <c r="M2024" s="6"/>
      <c r="N2024" s="6"/>
    </row>
    <row r="2025" spans="1:14" x14ac:dyDescent="0.2">
      <c r="A2025" s="1"/>
      <c r="B2025" s="11"/>
      <c r="C2025" s="4"/>
      <c r="D2025" s="11"/>
      <c r="E2025" s="11"/>
      <c r="F2025" s="4"/>
      <c r="G2025" s="21"/>
      <c r="H2025" s="4"/>
      <c r="I2025" s="4"/>
      <c r="J2025" s="30"/>
      <c r="K2025" s="4"/>
      <c r="L2025" s="30"/>
      <c r="M2025" s="6"/>
      <c r="N2025" s="6"/>
    </row>
    <row r="2026" spans="1:14" x14ac:dyDescent="0.2">
      <c r="A2026" s="1"/>
      <c r="B2026" s="11"/>
      <c r="C2026" s="4"/>
      <c r="D2026" s="11"/>
      <c r="E2026" s="11"/>
      <c r="F2026" s="4"/>
      <c r="G2026" s="21"/>
      <c r="H2026" s="4"/>
      <c r="I2026" s="4"/>
      <c r="J2026" s="30"/>
      <c r="K2026" s="4"/>
      <c r="L2026" s="30"/>
      <c r="M2026" s="6"/>
      <c r="N2026" s="6"/>
    </row>
    <row r="2027" spans="1:14" x14ac:dyDescent="0.2">
      <c r="A2027" s="1"/>
      <c r="B2027" s="11"/>
      <c r="C2027" s="4"/>
      <c r="D2027" s="11"/>
      <c r="E2027" s="11"/>
      <c r="F2027" s="4"/>
      <c r="G2027" s="21"/>
      <c r="H2027" s="4"/>
      <c r="I2027" s="4"/>
      <c r="J2027" s="30"/>
      <c r="K2027" s="4"/>
      <c r="L2027" s="30"/>
      <c r="M2027" s="6"/>
      <c r="N2027" s="6"/>
    </row>
    <row r="2028" spans="1:14" x14ac:dyDescent="0.2">
      <c r="A2028" s="1"/>
      <c r="B2028" s="11"/>
      <c r="C2028" s="4"/>
      <c r="D2028" s="11"/>
      <c r="E2028" s="11"/>
      <c r="F2028" s="4"/>
      <c r="G2028" s="21"/>
      <c r="H2028" s="4"/>
      <c r="I2028" s="4"/>
      <c r="J2028" s="30"/>
      <c r="K2028" s="4"/>
      <c r="L2028" s="30"/>
      <c r="M2028" s="6"/>
      <c r="N2028" s="6"/>
    </row>
    <row r="2029" spans="1:14" x14ac:dyDescent="0.2">
      <c r="A2029" s="1"/>
      <c r="B2029" s="11"/>
      <c r="C2029" s="4"/>
      <c r="D2029" s="11"/>
      <c r="E2029" s="11"/>
      <c r="F2029" s="4"/>
      <c r="G2029" s="21"/>
      <c r="H2029" s="4"/>
      <c r="I2029" s="4"/>
      <c r="J2029" s="30"/>
      <c r="K2029" s="4"/>
      <c r="L2029" s="30"/>
      <c r="M2029" s="6"/>
      <c r="N2029" s="6"/>
    </row>
    <row r="2030" spans="1:14" x14ac:dyDescent="0.2">
      <c r="A2030" s="1"/>
      <c r="B2030" s="11"/>
      <c r="C2030" s="4"/>
      <c r="D2030" s="11"/>
      <c r="E2030" s="11"/>
      <c r="F2030" s="4"/>
      <c r="G2030" s="21"/>
      <c r="H2030" s="4"/>
      <c r="I2030" s="4"/>
      <c r="J2030" s="30"/>
      <c r="K2030" s="4"/>
      <c r="L2030" s="30"/>
      <c r="M2030" s="6"/>
      <c r="N2030" s="6"/>
    </row>
    <row r="2031" spans="1:14" x14ac:dyDescent="0.2">
      <c r="A2031" s="1"/>
      <c r="B2031" s="11"/>
      <c r="C2031" s="4"/>
      <c r="D2031" s="11"/>
      <c r="E2031" s="11"/>
      <c r="F2031" s="4"/>
      <c r="G2031" s="21"/>
      <c r="H2031" s="4"/>
      <c r="I2031" s="4"/>
      <c r="J2031" s="30"/>
      <c r="K2031" s="4"/>
      <c r="L2031" s="30"/>
      <c r="M2031" s="6"/>
      <c r="N2031" s="6"/>
    </row>
    <row r="2032" spans="1:14" x14ac:dyDescent="0.2">
      <c r="A2032" s="1"/>
      <c r="B2032" s="11"/>
      <c r="C2032" s="4"/>
      <c r="D2032" s="11"/>
      <c r="E2032" s="11"/>
      <c r="F2032" s="4"/>
      <c r="G2032" s="21"/>
      <c r="H2032" s="4"/>
      <c r="I2032" s="4"/>
      <c r="J2032" s="30"/>
      <c r="K2032" s="4"/>
      <c r="L2032" s="30"/>
      <c r="M2032" s="6"/>
      <c r="N2032" s="6"/>
    </row>
    <row r="2033" spans="1:14" x14ac:dyDescent="0.2">
      <c r="A2033" s="1"/>
      <c r="B2033" s="11"/>
      <c r="C2033" s="4"/>
      <c r="D2033" s="11"/>
      <c r="E2033" s="11"/>
      <c r="F2033" s="4"/>
      <c r="G2033" s="21"/>
      <c r="H2033" s="4"/>
      <c r="I2033" s="4"/>
      <c r="J2033" s="30"/>
      <c r="K2033" s="4"/>
      <c r="L2033" s="30"/>
      <c r="M2033" s="6"/>
      <c r="N2033" s="6"/>
    </row>
    <row r="2034" spans="1:14" x14ac:dyDescent="0.2">
      <c r="A2034" s="1"/>
      <c r="B2034" s="11"/>
      <c r="C2034" s="4"/>
      <c r="D2034" s="11"/>
      <c r="E2034" s="11"/>
      <c r="F2034" s="4"/>
      <c r="G2034" s="21"/>
      <c r="H2034" s="4"/>
      <c r="I2034" s="4"/>
      <c r="J2034" s="30"/>
      <c r="K2034" s="4"/>
      <c r="L2034" s="30"/>
      <c r="M2034" s="6"/>
      <c r="N2034" s="6"/>
    </row>
    <row r="2035" spans="1:14" x14ac:dyDescent="0.2">
      <c r="A2035" s="1"/>
      <c r="B2035" s="11"/>
      <c r="C2035" s="4"/>
      <c r="D2035" s="11"/>
      <c r="E2035" s="11"/>
      <c r="F2035" s="4"/>
      <c r="G2035" s="21"/>
      <c r="H2035" s="4"/>
      <c r="I2035" s="4"/>
      <c r="J2035" s="30"/>
      <c r="K2035" s="4"/>
      <c r="L2035" s="30"/>
      <c r="M2035" s="6"/>
      <c r="N2035" s="6"/>
    </row>
    <row r="2036" spans="1:14" x14ac:dyDescent="0.2">
      <c r="A2036" s="1"/>
      <c r="B2036" s="11"/>
      <c r="C2036" s="4"/>
      <c r="D2036" s="11"/>
      <c r="E2036" s="11"/>
      <c r="F2036" s="4"/>
      <c r="G2036" s="21"/>
      <c r="H2036" s="4"/>
      <c r="I2036" s="4"/>
      <c r="J2036" s="30"/>
      <c r="K2036" s="4"/>
      <c r="L2036" s="30"/>
      <c r="M2036" s="6"/>
      <c r="N2036" s="6"/>
    </row>
    <row r="2037" spans="1:14" x14ac:dyDescent="0.2">
      <c r="A2037" s="1"/>
      <c r="B2037" s="11"/>
      <c r="C2037" s="4"/>
      <c r="D2037" s="11"/>
      <c r="E2037" s="11"/>
      <c r="F2037" s="4"/>
      <c r="G2037" s="21"/>
      <c r="H2037" s="4"/>
      <c r="I2037" s="4"/>
      <c r="J2037" s="30"/>
      <c r="K2037" s="4"/>
      <c r="L2037" s="30"/>
      <c r="M2037" s="6"/>
      <c r="N2037" s="6"/>
    </row>
    <row r="2038" spans="1:14" x14ac:dyDescent="0.2">
      <c r="A2038" s="1"/>
      <c r="B2038" s="11"/>
      <c r="C2038" s="4"/>
      <c r="D2038" s="11"/>
      <c r="E2038" s="11"/>
      <c r="F2038" s="4"/>
      <c r="G2038" s="21"/>
      <c r="H2038" s="4"/>
      <c r="I2038" s="4"/>
      <c r="J2038" s="30"/>
      <c r="K2038" s="4"/>
      <c r="L2038" s="30"/>
      <c r="M2038" s="6"/>
      <c r="N2038" s="6"/>
    </row>
    <row r="2039" spans="1:14" x14ac:dyDescent="0.2">
      <c r="A2039" s="1"/>
      <c r="B2039" s="11"/>
      <c r="C2039" s="4"/>
      <c r="D2039" s="11"/>
      <c r="E2039" s="11"/>
      <c r="F2039" s="4"/>
      <c r="G2039" s="21"/>
      <c r="H2039" s="4"/>
      <c r="I2039" s="4"/>
      <c r="J2039" s="30"/>
      <c r="K2039" s="4"/>
      <c r="L2039" s="30"/>
      <c r="M2039" s="6"/>
      <c r="N2039" s="6"/>
    </row>
    <row r="2040" spans="1:14" x14ac:dyDescent="0.2">
      <c r="A2040" s="1"/>
      <c r="B2040" s="11"/>
      <c r="C2040" s="4"/>
      <c r="D2040" s="11"/>
      <c r="E2040" s="11"/>
      <c r="F2040" s="4"/>
      <c r="G2040" s="21"/>
      <c r="H2040" s="4"/>
      <c r="I2040" s="4"/>
      <c r="J2040" s="30"/>
      <c r="K2040" s="4"/>
      <c r="L2040" s="30"/>
      <c r="M2040" s="6"/>
      <c r="N2040" s="6"/>
    </row>
    <row r="2041" spans="1:14" x14ac:dyDescent="0.2">
      <c r="A2041" s="1"/>
      <c r="B2041" s="11"/>
      <c r="C2041" s="4"/>
      <c r="D2041" s="11"/>
      <c r="E2041" s="11"/>
      <c r="F2041" s="4"/>
      <c r="G2041" s="21"/>
      <c r="H2041" s="4"/>
      <c r="I2041" s="4"/>
      <c r="J2041" s="30"/>
      <c r="K2041" s="4"/>
      <c r="L2041" s="30"/>
      <c r="M2041" s="6"/>
      <c r="N2041" s="6"/>
    </row>
    <row r="2042" spans="1:14" x14ac:dyDescent="0.2">
      <c r="A2042" s="1"/>
      <c r="B2042" s="11"/>
      <c r="C2042" s="4"/>
      <c r="D2042" s="11"/>
      <c r="E2042" s="11"/>
      <c r="F2042" s="4"/>
      <c r="G2042" s="21"/>
      <c r="H2042" s="4"/>
      <c r="I2042" s="4"/>
      <c r="J2042" s="30"/>
      <c r="K2042" s="4"/>
      <c r="L2042" s="30"/>
      <c r="M2042" s="6"/>
      <c r="N2042" s="6"/>
    </row>
    <row r="2043" spans="1:14" x14ac:dyDescent="0.2">
      <c r="A2043" s="1"/>
      <c r="B2043" s="11"/>
      <c r="C2043" s="4"/>
      <c r="D2043" s="11"/>
      <c r="E2043" s="11"/>
      <c r="F2043" s="4"/>
      <c r="G2043" s="21"/>
      <c r="H2043" s="4"/>
      <c r="I2043" s="4"/>
      <c r="J2043" s="30"/>
      <c r="K2043" s="4"/>
      <c r="L2043" s="30"/>
      <c r="M2043" s="6"/>
      <c r="N2043" s="6"/>
    </row>
    <row r="2044" spans="1:14" x14ac:dyDescent="0.2">
      <c r="A2044" s="1"/>
      <c r="B2044" s="11"/>
      <c r="C2044" s="4"/>
      <c r="D2044" s="11"/>
      <c r="E2044" s="11"/>
      <c r="F2044" s="4"/>
      <c r="G2044" s="21"/>
      <c r="H2044" s="4"/>
      <c r="I2044" s="4"/>
      <c r="J2044" s="30"/>
      <c r="K2044" s="4"/>
      <c r="L2044" s="30"/>
      <c r="M2044" s="6"/>
      <c r="N2044" s="6"/>
    </row>
    <row r="2045" spans="1:14" x14ac:dyDescent="0.2">
      <c r="A2045" s="1"/>
      <c r="B2045" s="11"/>
      <c r="C2045" s="4"/>
      <c r="D2045" s="11"/>
      <c r="E2045" s="11"/>
      <c r="F2045" s="4"/>
      <c r="G2045" s="21"/>
      <c r="H2045" s="4"/>
      <c r="I2045" s="4"/>
      <c r="J2045" s="30"/>
      <c r="K2045" s="4"/>
      <c r="L2045" s="30"/>
      <c r="M2045" s="6"/>
      <c r="N2045" s="6"/>
    </row>
    <row r="2046" spans="1:14" x14ac:dyDescent="0.2">
      <c r="A2046" s="1"/>
      <c r="B2046" s="11"/>
      <c r="C2046" s="4"/>
      <c r="D2046" s="11"/>
      <c r="E2046" s="11"/>
      <c r="F2046" s="4"/>
      <c r="G2046" s="21"/>
      <c r="H2046" s="4"/>
      <c r="I2046" s="4"/>
      <c r="J2046" s="30"/>
      <c r="K2046" s="4"/>
      <c r="L2046" s="30"/>
      <c r="M2046" s="6"/>
      <c r="N2046" s="6"/>
    </row>
    <row r="2047" spans="1:14" x14ac:dyDescent="0.2">
      <c r="A2047" s="1"/>
      <c r="B2047" s="11"/>
      <c r="C2047" s="4"/>
      <c r="D2047" s="11"/>
      <c r="E2047" s="11"/>
      <c r="F2047" s="4"/>
      <c r="G2047" s="21"/>
      <c r="H2047" s="4"/>
      <c r="I2047" s="4"/>
      <c r="J2047" s="30"/>
      <c r="K2047" s="4"/>
      <c r="L2047" s="30"/>
      <c r="M2047" s="6"/>
      <c r="N2047" s="6"/>
    </row>
    <row r="2048" spans="1:14" x14ac:dyDescent="0.2">
      <c r="A2048" s="1"/>
      <c r="B2048" s="11"/>
      <c r="C2048" s="4"/>
      <c r="D2048" s="11"/>
      <c r="E2048" s="11"/>
      <c r="F2048" s="4"/>
      <c r="G2048" s="21"/>
      <c r="H2048" s="4"/>
      <c r="I2048" s="4"/>
      <c r="J2048" s="30"/>
      <c r="K2048" s="4"/>
      <c r="L2048" s="30"/>
      <c r="M2048" s="6"/>
      <c r="N2048" s="6"/>
    </row>
    <row r="2049" spans="1:14" x14ac:dyDescent="0.2">
      <c r="A2049" s="1"/>
      <c r="B2049" s="11"/>
      <c r="C2049" s="4"/>
      <c r="D2049" s="11"/>
      <c r="E2049" s="11"/>
      <c r="F2049" s="4"/>
      <c r="G2049" s="21"/>
      <c r="H2049" s="4"/>
      <c r="I2049" s="4"/>
      <c r="J2049" s="30"/>
      <c r="K2049" s="4"/>
      <c r="L2049" s="30"/>
      <c r="M2049" s="6"/>
      <c r="N2049" s="6"/>
    </row>
    <row r="2050" spans="1:14" x14ac:dyDescent="0.2">
      <c r="A2050" s="1"/>
      <c r="B2050" s="11"/>
      <c r="C2050" s="4"/>
      <c r="D2050" s="11"/>
      <c r="E2050" s="11"/>
      <c r="F2050" s="4"/>
      <c r="G2050" s="21"/>
      <c r="H2050" s="4"/>
      <c r="I2050" s="4"/>
      <c r="J2050" s="30"/>
      <c r="K2050" s="4"/>
      <c r="L2050" s="30"/>
      <c r="M2050" s="6"/>
      <c r="N2050" s="6"/>
    </row>
    <row r="2051" spans="1:14" x14ac:dyDescent="0.2">
      <c r="A2051" s="1"/>
      <c r="B2051" s="11"/>
      <c r="C2051" s="4"/>
      <c r="D2051" s="11"/>
      <c r="E2051" s="11"/>
      <c r="F2051" s="4"/>
      <c r="G2051" s="21"/>
      <c r="H2051" s="4"/>
      <c r="I2051" s="4"/>
      <c r="J2051" s="30"/>
      <c r="K2051" s="4"/>
      <c r="L2051" s="30"/>
      <c r="M2051" s="6"/>
      <c r="N2051" s="6"/>
    </row>
    <row r="2052" spans="1:14" x14ac:dyDescent="0.2">
      <c r="A2052" s="1"/>
      <c r="B2052" s="11"/>
      <c r="C2052" s="4"/>
      <c r="D2052" s="11"/>
      <c r="E2052" s="11"/>
      <c r="F2052" s="4"/>
      <c r="G2052" s="21"/>
      <c r="H2052" s="4"/>
      <c r="I2052" s="4"/>
      <c r="J2052" s="30"/>
      <c r="K2052" s="4"/>
      <c r="L2052" s="30"/>
      <c r="M2052" s="6"/>
      <c r="N2052" s="6"/>
    </row>
    <row r="2053" spans="1:14" x14ac:dyDescent="0.2">
      <c r="A2053" s="1"/>
      <c r="B2053" s="11"/>
      <c r="C2053" s="4"/>
      <c r="D2053" s="11"/>
      <c r="E2053" s="11"/>
      <c r="F2053" s="4"/>
      <c r="G2053" s="21"/>
      <c r="H2053" s="4"/>
      <c r="I2053" s="4"/>
      <c r="J2053" s="30"/>
      <c r="K2053" s="4"/>
      <c r="L2053" s="30"/>
      <c r="M2053" s="6"/>
      <c r="N2053" s="6"/>
    </row>
    <row r="2054" spans="1:14" x14ac:dyDescent="0.2">
      <c r="A2054" s="1"/>
      <c r="B2054" s="11"/>
      <c r="C2054" s="4"/>
      <c r="D2054" s="11"/>
      <c r="E2054" s="11"/>
      <c r="F2054" s="4"/>
      <c r="G2054" s="21"/>
      <c r="H2054" s="4"/>
      <c r="I2054" s="4"/>
      <c r="J2054" s="30"/>
      <c r="K2054" s="4"/>
      <c r="L2054" s="30"/>
      <c r="M2054" s="6"/>
      <c r="N2054" s="6"/>
    </row>
    <row r="2055" spans="1:14" x14ac:dyDescent="0.2">
      <c r="A2055" s="1"/>
      <c r="B2055" s="11"/>
      <c r="C2055" s="4"/>
      <c r="D2055" s="11"/>
      <c r="E2055" s="11"/>
      <c r="F2055" s="4"/>
      <c r="G2055" s="21"/>
      <c r="H2055" s="4"/>
      <c r="I2055" s="4"/>
      <c r="J2055" s="30"/>
      <c r="K2055" s="4"/>
      <c r="L2055" s="30"/>
      <c r="M2055" s="6"/>
      <c r="N2055" s="6"/>
    </row>
    <row r="2056" spans="1:14" x14ac:dyDescent="0.2">
      <c r="A2056" s="1"/>
      <c r="B2056" s="11"/>
      <c r="C2056" s="4"/>
      <c r="D2056" s="11"/>
      <c r="E2056" s="11"/>
      <c r="F2056" s="4"/>
      <c r="G2056" s="21"/>
      <c r="H2056" s="4"/>
      <c r="I2056" s="4"/>
      <c r="J2056" s="30"/>
      <c r="K2056" s="4"/>
      <c r="L2056" s="30"/>
      <c r="M2056" s="6"/>
      <c r="N2056" s="6"/>
    </row>
    <row r="2057" spans="1:14" x14ac:dyDescent="0.2">
      <c r="A2057" s="1"/>
      <c r="B2057" s="11"/>
      <c r="C2057" s="4"/>
      <c r="D2057" s="11"/>
      <c r="E2057" s="11"/>
      <c r="F2057" s="4"/>
      <c r="G2057" s="21"/>
      <c r="H2057" s="4"/>
      <c r="I2057" s="4"/>
      <c r="J2057" s="30"/>
      <c r="K2057" s="4"/>
      <c r="L2057" s="30"/>
      <c r="M2057" s="6"/>
      <c r="N2057" s="6"/>
    </row>
    <row r="2058" spans="1:14" x14ac:dyDescent="0.2">
      <c r="A2058" s="1"/>
      <c r="B2058" s="11"/>
      <c r="C2058" s="4"/>
      <c r="D2058" s="11"/>
      <c r="E2058" s="11"/>
      <c r="F2058" s="4"/>
      <c r="G2058" s="21"/>
      <c r="H2058" s="4"/>
      <c r="I2058" s="4"/>
      <c r="J2058" s="30"/>
      <c r="K2058" s="4"/>
      <c r="L2058" s="30"/>
      <c r="M2058" s="6"/>
      <c r="N2058" s="6"/>
    </row>
    <row r="2059" spans="1:14" x14ac:dyDescent="0.2">
      <c r="A2059" s="1"/>
      <c r="B2059" s="11"/>
      <c r="C2059" s="4"/>
      <c r="D2059" s="11"/>
      <c r="E2059" s="11"/>
      <c r="F2059" s="4"/>
      <c r="G2059" s="21"/>
      <c r="H2059" s="4"/>
      <c r="I2059" s="4"/>
      <c r="J2059" s="30"/>
      <c r="K2059" s="4"/>
      <c r="L2059" s="30"/>
      <c r="M2059" s="6"/>
      <c r="N2059" s="6"/>
    </row>
    <row r="2060" spans="1:14" x14ac:dyDescent="0.2">
      <c r="A2060" s="1"/>
      <c r="B2060" s="11"/>
      <c r="C2060" s="4"/>
      <c r="D2060" s="11"/>
      <c r="E2060" s="11"/>
      <c r="F2060" s="4"/>
      <c r="G2060" s="21"/>
      <c r="H2060" s="4"/>
      <c r="I2060" s="4"/>
      <c r="J2060" s="30"/>
      <c r="K2060" s="4"/>
      <c r="L2060" s="30"/>
      <c r="M2060" s="6"/>
      <c r="N2060" s="6"/>
    </row>
    <row r="2061" spans="1:14" x14ac:dyDescent="0.2">
      <c r="A2061" s="1"/>
      <c r="B2061" s="11"/>
      <c r="C2061" s="4"/>
      <c r="D2061" s="11"/>
      <c r="E2061" s="11"/>
      <c r="F2061" s="4"/>
      <c r="G2061" s="21"/>
      <c r="H2061" s="4"/>
      <c r="I2061" s="4"/>
      <c r="J2061" s="30"/>
      <c r="K2061" s="4"/>
      <c r="L2061" s="30"/>
      <c r="M2061" s="6"/>
      <c r="N2061" s="6"/>
    </row>
    <row r="2062" spans="1:14" x14ac:dyDescent="0.2">
      <c r="A2062" s="1"/>
      <c r="B2062" s="11"/>
      <c r="C2062" s="4"/>
      <c r="D2062" s="11"/>
      <c r="E2062" s="11"/>
      <c r="F2062" s="4"/>
      <c r="G2062" s="21"/>
      <c r="H2062" s="4"/>
      <c r="I2062" s="4"/>
      <c r="J2062" s="30"/>
      <c r="K2062" s="4"/>
      <c r="L2062" s="30"/>
      <c r="M2062" s="6"/>
      <c r="N2062" s="6"/>
    </row>
    <row r="2063" spans="1:14" x14ac:dyDescent="0.2">
      <c r="A2063" s="1"/>
      <c r="B2063" s="11"/>
      <c r="C2063" s="4"/>
      <c r="D2063" s="11"/>
      <c r="E2063" s="11"/>
      <c r="F2063" s="4"/>
      <c r="G2063" s="21"/>
      <c r="H2063" s="4"/>
      <c r="I2063" s="4"/>
      <c r="J2063" s="30"/>
      <c r="K2063" s="4"/>
      <c r="L2063" s="30"/>
      <c r="M2063" s="6"/>
      <c r="N2063" s="6"/>
    </row>
    <row r="2064" spans="1:14" x14ac:dyDescent="0.2">
      <c r="A2064" s="1"/>
      <c r="B2064" s="11"/>
      <c r="C2064" s="4"/>
      <c r="D2064" s="11"/>
      <c r="E2064" s="11"/>
      <c r="F2064" s="4"/>
      <c r="G2064" s="21"/>
      <c r="H2064" s="4"/>
      <c r="I2064" s="4"/>
      <c r="J2064" s="30"/>
      <c r="K2064" s="4"/>
      <c r="L2064" s="30"/>
      <c r="M2064" s="6"/>
      <c r="N2064" s="6"/>
    </row>
    <row r="2065" spans="1:14" x14ac:dyDescent="0.2">
      <c r="A2065" s="1"/>
      <c r="B2065" s="11"/>
      <c r="C2065" s="4"/>
      <c r="D2065" s="11"/>
      <c r="E2065" s="11"/>
      <c r="F2065" s="4"/>
      <c r="G2065" s="21"/>
      <c r="H2065" s="4"/>
      <c r="I2065" s="4"/>
      <c r="J2065" s="30"/>
      <c r="K2065" s="4"/>
      <c r="L2065" s="30"/>
      <c r="M2065" s="6"/>
      <c r="N2065" s="6"/>
    </row>
    <row r="2066" spans="1:14" x14ac:dyDescent="0.2">
      <c r="A2066" s="1"/>
      <c r="B2066" s="11"/>
      <c r="C2066" s="4"/>
      <c r="D2066" s="11"/>
      <c r="E2066" s="11"/>
      <c r="F2066" s="4"/>
      <c r="G2066" s="21"/>
      <c r="H2066" s="4"/>
      <c r="I2066" s="4"/>
      <c r="J2066" s="30"/>
      <c r="K2066" s="4"/>
      <c r="L2066" s="30"/>
      <c r="M2066" s="6"/>
      <c r="N2066" s="6"/>
    </row>
    <row r="2067" spans="1:14" x14ac:dyDescent="0.2">
      <c r="A2067" s="1"/>
      <c r="B2067" s="11"/>
      <c r="C2067" s="4"/>
      <c r="D2067" s="11"/>
      <c r="E2067" s="11"/>
      <c r="F2067" s="4"/>
      <c r="G2067" s="21"/>
      <c r="H2067" s="4"/>
      <c r="I2067" s="4"/>
      <c r="J2067" s="30"/>
      <c r="K2067" s="4"/>
      <c r="L2067" s="30"/>
      <c r="M2067" s="6"/>
      <c r="N2067" s="6"/>
    </row>
    <row r="2068" spans="1:14" x14ac:dyDescent="0.2">
      <c r="A2068" s="1"/>
      <c r="B2068" s="11"/>
      <c r="C2068" s="4"/>
      <c r="D2068" s="11"/>
      <c r="E2068" s="11"/>
      <c r="F2068" s="4"/>
      <c r="G2068" s="21"/>
      <c r="H2068" s="4"/>
      <c r="I2068" s="4"/>
      <c r="J2068" s="30"/>
      <c r="K2068" s="4"/>
      <c r="L2068" s="30"/>
      <c r="M2068" s="6"/>
      <c r="N2068" s="6"/>
    </row>
    <row r="2069" spans="1:14" x14ac:dyDescent="0.2">
      <c r="A2069" s="1"/>
      <c r="B2069" s="11"/>
      <c r="C2069" s="4"/>
      <c r="D2069" s="11"/>
      <c r="E2069" s="11"/>
      <c r="F2069" s="4"/>
      <c r="G2069" s="21"/>
      <c r="H2069" s="4"/>
      <c r="I2069" s="4"/>
      <c r="J2069" s="30"/>
      <c r="K2069" s="4"/>
      <c r="L2069" s="30"/>
      <c r="M2069" s="6"/>
      <c r="N2069" s="6"/>
    </row>
    <row r="2070" spans="1:14" x14ac:dyDescent="0.2">
      <c r="A2070" s="1"/>
      <c r="B2070" s="11"/>
      <c r="C2070" s="4"/>
      <c r="D2070" s="11"/>
      <c r="E2070" s="11"/>
      <c r="F2070" s="4"/>
      <c r="G2070" s="21"/>
      <c r="H2070" s="4"/>
      <c r="I2070" s="4"/>
      <c r="J2070" s="30"/>
      <c r="K2070" s="4"/>
      <c r="L2070" s="30"/>
      <c r="M2070" s="6"/>
      <c r="N2070" s="6"/>
    </row>
    <row r="2071" spans="1:14" x14ac:dyDescent="0.2">
      <c r="A2071" s="1"/>
      <c r="B2071" s="11"/>
      <c r="C2071" s="4"/>
      <c r="D2071" s="11"/>
      <c r="E2071" s="11"/>
      <c r="F2071" s="4"/>
      <c r="G2071" s="21"/>
      <c r="H2071" s="4"/>
      <c r="I2071" s="4"/>
      <c r="J2071" s="30"/>
      <c r="K2071" s="4"/>
      <c r="L2071" s="30"/>
      <c r="M2071" s="6"/>
      <c r="N2071" s="6"/>
    </row>
    <row r="2072" spans="1:14" x14ac:dyDescent="0.2">
      <c r="A2072" s="1"/>
      <c r="B2072" s="11"/>
      <c r="C2072" s="4"/>
      <c r="D2072" s="11"/>
      <c r="E2072" s="11"/>
      <c r="F2072" s="4"/>
      <c r="G2072" s="21"/>
      <c r="H2072" s="4"/>
      <c r="I2072" s="4"/>
      <c r="J2072" s="30"/>
      <c r="K2072" s="4"/>
      <c r="L2072" s="30"/>
      <c r="M2072" s="6"/>
      <c r="N2072" s="6"/>
    </row>
    <row r="2073" spans="1:14" x14ac:dyDescent="0.2">
      <c r="A2073" s="1"/>
      <c r="B2073" s="11"/>
      <c r="C2073" s="4"/>
      <c r="D2073" s="11"/>
      <c r="E2073" s="11"/>
      <c r="F2073" s="4"/>
      <c r="G2073" s="21"/>
      <c r="H2073" s="4"/>
      <c r="I2073" s="4"/>
      <c r="J2073" s="30"/>
      <c r="K2073" s="4"/>
      <c r="L2073" s="30"/>
      <c r="M2073" s="6"/>
      <c r="N2073" s="6"/>
    </row>
    <row r="2074" spans="1:14" x14ac:dyDescent="0.2">
      <c r="A2074" s="1"/>
      <c r="B2074" s="11"/>
      <c r="C2074" s="4"/>
      <c r="D2074" s="11"/>
      <c r="E2074" s="11"/>
      <c r="F2074" s="4"/>
      <c r="G2074" s="21"/>
      <c r="H2074" s="4"/>
      <c r="I2074" s="4"/>
      <c r="J2074" s="30"/>
      <c r="K2074" s="4"/>
      <c r="L2074" s="30"/>
      <c r="M2074" s="6"/>
      <c r="N2074" s="6"/>
    </row>
    <row r="2075" spans="1:14" x14ac:dyDescent="0.2">
      <c r="A2075" s="1"/>
      <c r="B2075" s="11"/>
      <c r="C2075" s="4"/>
      <c r="D2075" s="11"/>
      <c r="E2075" s="11"/>
      <c r="F2075" s="4"/>
      <c r="G2075" s="21"/>
      <c r="H2075" s="4"/>
      <c r="I2075" s="4"/>
      <c r="J2075" s="30"/>
      <c r="K2075" s="4"/>
      <c r="L2075" s="30"/>
      <c r="M2075" s="6"/>
      <c r="N2075" s="6"/>
    </row>
    <row r="2076" spans="1:14" x14ac:dyDescent="0.2">
      <c r="A2076" s="1"/>
      <c r="B2076" s="11"/>
      <c r="C2076" s="4"/>
      <c r="D2076" s="11"/>
      <c r="E2076" s="11"/>
      <c r="F2076" s="4"/>
      <c r="G2076" s="21"/>
      <c r="H2076" s="4"/>
      <c r="I2076" s="4"/>
      <c r="J2076" s="30"/>
      <c r="K2076" s="4"/>
      <c r="L2076" s="30"/>
      <c r="M2076" s="6"/>
      <c r="N2076" s="6"/>
    </row>
    <row r="2077" spans="1:14" x14ac:dyDescent="0.2">
      <c r="A2077" s="1"/>
      <c r="B2077" s="11"/>
      <c r="C2077" s="4"/>
      <c r="D2077" s="11"/>
      <c r="E2077" s="11"/>
      <c r="F2077" s="4"/>
      <c r="G2077" s="21"/>
      <c r="H2077" s="4"/>
      <c r="I2077" s="4"/>
      <c r="J2077" s="30"/>
      <c r="K2077" s="4"/>
      <c r="L2077" s="30"/>
      <c r="M2077" s="6"/>
      <c r="N2077" s="6"/>
    </row>
    <row r="2078" spans="1:14" x14ac:dyDescent="0.2">
      <c r="A2078" s="1"/>
      <c r="B2078" s="11"/>
      <c r="C2078" s="4"/>
      <c r="D2078" s="11"/>
      <c r="E2078" s="11"/>
      <c r="F2078" s="4"/>
      <c r="G2078" s="21"/>
      <c r="H2078" s="4"/>
      <c r="I2078" s="4"/>
      <c r="J2078" s="30"/>
      <c r="K2078" s="4"/>
      <c r="L2078" s="30"/>
      <c r="M2078" s="6"/>
      <c r="N2078" s="6"/>
    </row>
    <row r="2079" spans="1:14" x14ac:dyDescent="0.2">
      <c r="A2079" s="1"/>
      <c r="B2079" s="11"/>
      <c r="C2079" s="4"/>
      <c r="D2079" s="11"/>
      <c r="E2079" s="11"/>
      <c r="F2079" s="4"/>
      <c r="G2079" s="21"/>
      <c r="H2079" s="4"/>
      <c r="I2079" s="4"/>
      <c r="J2079" s="30"/>
      <c r="K2079" s="4"/>
      <c r="L2079" s="30"/>
      <c r="M2079" s="6"/>
      <c r="N2079" s="6"/>
    </row>
    <row r="2080" spans="1:14" x14ac:dyDescent="0.2">
      <c r="A2080" s="1"/>
      <c r="B2080" s="11"/>
      <c r="C2080" s="4"/>
      <c r="D2080" s="11"/>
      <c r="E2080" s="11"/>
      <c r="F2080" s="4"/>
      <c r="G2080" s="21"/>
      <c r="H2080" s="4"/>
      <c r="I2080" s="4"/>
      <c r="J2080" s="30"/>
      <c r="K2080" s="4"/>
      <c r="L2080" s="30"/>
      <c r="M2080" s="6"/>
      <c r="N2080" s="6"/>
    </row>
    <row r="2081" spans="1:14" x14ac:dyDescent="0.2">
      <c r="A2081" s="1"/>
      <c r="B2081" s="11"/>
      <c r="C2081" s="4"/>
      <c r="D2081" s="11"/>
      <c r="E2081" s="11"/>
      <c r="F2081" s="4"/>
      <c r="G2081" s="21"/>
      <c r="H2081" s="4"/>
      <c r="I2081" s="4"/>
      <c r="J2081" s="30"/>
      <c r="K2081" s="4"/>
      <c r="L2081" s="30"/>
      <c r="M2081" s="6"/>
      <c r="N2081" s="6"/>
    </row>
    <row r="2082" spans="1:14" x14ac:dyDescent="0.2">
      <c r="A2082" s="1"/>
      <c r="B2082" s="11"/>
      <c r="C2082" s="4"/>
      <c r="D2082" s="11"/>
      <c r="E2082" s="11"/>
      <c r="F2082" s="4"/>
      <c r="G2082" s="21"/>
      <c r="H2082" s="4"/>
      <c r="I2082" s="4"/>
      <c r="J2082" s="30"/>
      <c r="K2082" s="4"/>
      <c r="L2082" s="30"/>
      <c r="M2082" s="6"/>
      <c r="N2082" s="6"/>
    </row>
    <row r="2083" spans="1:14" x14ac:dyDescent="0.2">
      <c r="A2083" s="1"/>
      <c r="B2083" s="11"/>
      <c r="C2083" s="4"/>
      <c r="D2083" s="11"/>
      <c r="E2083" s="11"/>
      <c r="F2083" s="4"/>
      <c r="G2083" s="21"/>
      <c r="H2083" s="4"/>
      <c r="I2083" s="4"/>
      <c r="J2083" s="30"/>
      <c r="K2083" s="4"/>
      <c r="L2083" s="30"/>
      <c r="M2083" s="6"/>
      <c r="N2083" s="6"/>
    </row>
    <row r="2084" spans="1:14" x14ac:dyDescent="0.2">
      <c r="A2084" s="1"/>
      <c r="B2084" s="11"/>
      <c r="C2084" s="4"/>
      <c r="D2084" s="11"/>
      <c r="E2084" s="11"/>
      <c r="F2084" s="4"/>
      <c r="G2084" s="21"/>
      <c r="H2084" s="4"/>
      <c r="I2084" s="4"/>
      <c r="J2084" s="30"/>
      <c r="K2084" s="4"/>
      <c r="L2084" s="30"/>
      <c r="M2084" s="6"/>
      <c r="N2084" s="6"/>
    </row>
    <row r="2085" spans="1:14" x14ac:dyDescent="0.2">
      <c r="A2085" s="1"/>
      <c r="B2085" s="11"/>
      <c r="C2085" s="4"/>
      <c r="D2085" s="11"/>
      <c r="E2085" s="11"/>
      <c r="F2085" s="4"/>
      <c r="G2085" s="21"/>
      <c r="H2085" s="4"/>
      <c r="I2085" s="4"/>
      <c r="J2085" s="30"/>
      <c r="K2085" s="4"/>
      <c r="L2085" s="30"/>
      <c r="M2085" s="6"/>
      <c r="N2085" s="6"/>
    </row>
    <row r="2086" spans="1:14" x14ac:dyDescent="0.2">
      <c r="A2086" s="1"/>
      <c r="B2086" s="11"/>
      <c r="C2086" s="4"/>
      <c r="D2086" s="11"/>
      <c r="E2086" s="11"/>
      <c r="F2086" s="4"/>
      <c r="G2086" s="21"/>
      <c r="H2086" s="4"/>
      <c r="I2086" s="4"/>
      <c r="J2086" s="30"/>
      <c r="K2086" s="4"/>
      <c r="L2086" s="30"/>
      <c r="M2086" s="6"/>
      <c r="N2086" s="6"/>
    </row>
    <row r="2087" spans="1:14" x14ac:dyDescent="0.2">
      <c r="A2087" s="1"/>
      <c r="B2087" s="11"/>
      <c r="C2087" s="4"/>
      <c r="D2087" s="11"/>
      <c r="E2087" s="11"/>
      <c r="F2087" s="4"/>
      <c r="G2087" s="21"/>
      <c r="H2087" s="4"/>
      <c r="I2087" s="4"/>
      <c r="J2087" s="30"/>
      <c r="K2087" s="4"/>
      <c r="L2087" s="30"/>
      <c r="M2087" s="6"/>
      <c r="N2087" s="6"/>
    </row>
    <row r="2088" spans="1:14" x14ac:dyDescent="0.2">
      <c r="A2088" s="1"/>
      <c r="B2088" s="11"/>
      <c r="C2088" s="4"/>
      <c r="D2088" s="11"/>
      <c r="E2088" s="11"/>
      <c r="F2088" s="4"/>
      <c r="G2088" s="21"/>
      <c r="H2088" s="4"/>
      <c r="I2088" s="4"/>
      <c r="J2088" s="30"/>
      <c r="K2088" s="4"/>
      <c r="L2088" s="30"/>
      <c r="M2088" s="6"/>
      <c r="N2088" s="6"/>
    </row>
    <row r="2089" spans="1:14" x14ac:dyDescent="0.2">
      <c r="A2089" s="1"/>
      <c r="B2089" s="11"/>
      <c r="C2089" s="4"/>
      <c r="D2089" s="11"/>
      <c r="E2089" s="11"/>
      <c r="F2089" s="4"/>
      <c r="G2089" s="21"/>
      <c r="H2089" s="4"/>
      <c r="I2089" s="4"/>
      <c r="J2089" s="30"/>
      <c r="K2089" s="4"/>
      <c r="L2089" s="30"/>
      <c r="M2089" s="6"/>
      <c r="N2089" s="6"/>
    </row>
    <row r="2090" spans="1:14" x14ac:dyDescent="0.2">
      <c r="A2090" s="1"/>
      <c r="B2090" s="11"/>
      <c r="C2090" s="4"/>
      <c r="D2090" s="11"/>
      <c r="E2090" s="11"/>
      <c r="F2090" s="4"/>
      <c r="G2090" s="21"/>
      <c r="H2090" s="4"/>
      <c r="I2090" s="4"/>
      <c r="J2090" s="30"/>
      <c r="K2090" s="4"/>
      <c r="L2090" s="30"/>
      <c r="M2090" s="6"/>
      <c r="N2090" s="6"/>
    </row>
    <row r="2091" spans="1:14" x14ac:dyDescent="0.2">
      <c r="A2091" s="1"/>
      <c r="B2091" s="11"/>
      <c r="C2091" s="4"/>
      <c r="D2091" s="11"/>
      <c r="E2091" s="11"/>
      <c r="F2091" s="4"/>
      <c r="G2091" s="21"/>
      <c r="H2091" s="4"/>
      <c r="I2091" s="4"/>
      <c r="J2091" s="30"/>
      <c r="K2091" s="4"/>
      <c r="L2091" s="30"/>
      <c r="M2091" s="6"/>
      <c r="N2091" s="6"/>
    </row>
    <row r="2092" spans="1:14" x14ac:dyDescent="0.2">
      <c r="A2092" s="1"/>
      <c r="B2092" s="11"/>
      <c r="C2092" s="4"/>
      <c r="D2092" s="11"/>
      <c r="E2092" s="11"/>
      <c r="F2092" s="4"/>
      <c r="G2092" s="21"/>
      <c r="H2092" s="4"/>
      <c r="I2092" s="4"/>
      <c r="J2092" s="30"/>
      <c r="K2092" s="4"/>
      <c r="L2092" s="30"/>
      <c r="M2092" s="6"/>
      <c r="N2092" s="6"/>
    </row>
    <row r="2093" spans="1:14" x14ac:dyDescent="0.2">
      <c r="A2093" s="1"/>
      <c r="B2093" s="11"/>
      <c r="C2093" s="4"/>
      <c r="D2093" s="11"/>
      <c r="E2093" s="11"/>
      <c r="F2093" s="4"/>
      <c r="G2093" s="21"/>
      <c r="H2093" s="4"/>
      <c r="I2093" s="4"/>
      <c r="J2093" s="30"/>
      <c r="K2093" s="4"/>
      <c r="L2093" s="30"/>
      <c r="M2093" s="6"/>
      <c r="N2093" s="6"/>
    </row>
    <row r="2094" spans="1:14" x14ac:dyDescent="0.2">
      <c r="A2094" s="1"/>
      <c r="B2094" s="11"/>
      <c r="C2094" s="4"/>
      <c r="D2094" s="11"/>
      <c r="E2094" s="11"/>
      <c r="F2094" s="4"/>
      <c r="G2094" s="21"/>
      <c r="H2094" s="4"/>
      <c r="I2094" s="4"/>
      <c r="J2094" s="30"/>
      <c r="K2094" s="4"/>
      <c r="L2094" s="30"/>
      <c r="M2094" s="6"/>
      <c r="N2094" s="6"/>
    </row>
    <row r="2095" spans="1:14" x14ac:dyDescent="0.2">
      <c r="A2095" s="1"/>
      <c r="B2095" s="11"/>
      <c r="C2095" s="4"/>
      <c r="D2095" s="11"/>
      <c r="E2095" s="11"/>
      <c r="F2095" s="4"/>
      <c r="G2095" s="21"/>
      <c r="H2095" s="4"/>
      <c r="I2095" s="4"/>
      <c r="J2095" s="30"/>
      <c r="K2095" s="4"/>
      <c r="L2095" s="30"/>
      <c r="M2095" s="6"/>
      <c r="N2095" s="6"/>
    </row>
    <row r="2096" spans="1:14" x14ac:dyDescent="0.2">
      <c r="A2096" s="1"/>
      <c r="B2096" s="11"/>
      <c r="C2096" s="4"/>
      <c r="D2096" s="11"/>
      <c r="E2096" s="11"/>
      <c r="F2096" s="4"/>
      <c r="G2096" s="21"/>
      <c r="H2096" s="4"/>
      <c r="I2096" s="4"/>
      <c r="J2096" s="30"/>
      <c r="K2096" s="4"/>
      <c r="L2096" s="30"/>
      <c r="M2096" s="6"/>
      <c r="N2096" s="6"/>
    </row>
    <row r="2097" spans="1:14" x14ac:dyDescent="0.2">
      <c r="A2097" s="1"/>
      <c r="B2097" s="11"/>
      <c r="C2097" s="4"/>
      <c r="D2097" s="11"/>
      <c r="E2097" s="11"/>
      <c r="F2097" s="4"/>
      <c r="G2097" s="21"/>
      <c r="H2097" s="4"/>
      <c r="I2097" s="4"/>
      <c r="J2097" s="30"/>
      <c r="K2097" s="4"/>
      <c r="L2097" s="30"/>
      <c r="M2097" s="6"/>
      <c r="N2097" s="6"/>
    </row>
    <row r="2098" spans="1:14" x14ac:dyDescent="0.2">
      <c r="A2098" s="1"/>
      <c r="B2098" s="11"/>
      <c r="C2098" s="4"/>
      <c r="D2098" s="11"/>
      <c r="E2098" s="11"/>
      <c r="F2098" s="4"/>
      <c r="G2098" s="21"/>
      <c r="H2098" s="4"/>
      <c r="I2098" s="4"/>
      <c r="J2098" s="30"/>
      <c r="K2098" s="4"/>
      <c r="L2098" s="30"/>
      <c r="M2098" s="6"/>
      <c r="N2098" s="6"/>
    </row>
    <row r="2099" spans="1:14" x14ac:dyDescent="0.2">
      <c r="A2099" s="1"/>
      <c r="B2099" s="11"/>
      <c r="C2099" s="4"/>
      <c r="D2099" s="11"/>
      <c r="E2099" s="11"/>
      <c r="F2099" s="4"/>
      <c r="G2099" s="21"/>
      <c r="H2099" s="4"/>
      <c r="I2099" s="4"/>
      <c r="J2099" s="30"/>
      <c r="K2099" s="4"/>
      <c r="L2099" s="30"/>
      <c r="M2099" s="6"/>
      <c r="N2099" s="6"/>
    </row>
    <row r="2100" spans="1:14" x14ac:dyDescent="0.2">
      <c r="A2100" s="1"/>
      <c r="B2100" s="11"/>
      <c r="C2100" s="4"/>
      <c r="D2100" s="11"/>
      <c r="E2100" s="11"/>
      <c r="F2100" s="4"/>
      <c r="G2100" s="21"/>
      <c r="H2100" s="4"/>
      <c r="I2100" s="4"/>
      <c r="J2100" s="30"/>
      <c r="K2100" s="4"/>
      <c r="L2100" s="30"/>
      <c r="M2100" s="6"/>
      <c r="N2100" s="6"/>
    </row>
    <row r="2101" spans="1:14" x14ac:dyDescent="0.2">
      <c r="A2101" s="1"/>
      <c r="B2101" s="11"/>
      <c r="C2101" s="4"/>
      <c r="D2101" s="11"/>
      <c r="E2101" s="11"/>
      <c r="F2101" s="4"/>
      <c r="G2101" s="21"/>
      <c r="H2101" s="4"/>
      <c r="I2101" s="4"/>
      <c r="J2101" s="30"/>
      <c r="K2101" s="4"/>
      <c r="L2101" s="30"/>
      <c r="M2101" s="6"/>
      <c r="N2101" s="6"/>
    </row>
    <row r="2102" spans="1:14" x14ac:dyDescent="0.2">
      <c r="A2102" s="1"/>
      <c r="B2102" s="11"/>
      <c r="C2102" s="4"/>
      <c r="D2102" s="11"/>
      <c r="E2102" s="11"/>
      <c r="F2102" s="4"/>
      <c r="G2102" s="21"/>
      <c r="H2102" s="4"/>
      <c r="I2102" s="4"/>
      <c r="J2102" s="30"/>
      <c r="K2102" s="4"/>
      <c r="L2102" s="30"/>
      <c r="M2102" s="6"/>
      <c r="N2102" s="6"/>
    </row>
    <row r="2103" spans="1:14" x14ac:dyDescent="0.2">
      <c r="A2103" s="1"/>
      <c r="B2103" s="11"/>
      <c r="C2103" s="4"/>
      <c r="D2103" s="11"/>
      <c r="E2103" s="11"/>
      <c r="F2103" s="4"/>
      <c r="G2103" s="21"/>
      <c r="H2103" s="4"/>
      <c r="I2103" s="4"/>
      <c r="J2103" s="30"/>
      <c r="K2103" s="4"/>
      <c r="L2103" s="30"/>
      <c r="M2103" s="6"/>
      <c r="N2103" s="6"/>
    </row>
    <row r="2104" spans="1:14" x14ac:dyDescent="0.2">
      <c r="A2104" s="1"/>
      <c r="B2104" s="11"/>
      <c r="C2104" s="4"/>
      <c r="D2104" s="11"/>
      <c r="E2104" s="11"/>
      <c r="F2104" s="4"/>
      <c r="G2104" s="21"/>
      <c r="H2104" s="4"/>
      <c r="I2104" s="4"/>
      <c r="J2104" s="30"/>
      <c r="K2104" s="4"/>
      <c r="L2104" s="30"/>
      <c r="M2104" s="6"/>
      <c r="N2104" s="6"/>
    </row>
    <row r="2105" spans="1:14" x14ac:dyDescent="0.2">
      <c r="A2105" s="1"/>
      <c r="B2105" s="11"/>
      <c r="C2105" s="4"/>
      <c r="D2105" s="11"/>
      <c r="E2105" s="11"/>
      <c r="F2105" s="4"/>
      <c r="G2105" s="21"/>
      <c r="H2105" s="4"/>
      <c r="I2105" s="4"/>
      <c r="J2105" s="30"/>
      <c r="K2105" s="4"/>
      <c r="L2105" s="30"/>
      <c r="M2105" s="6"/>
      <c r="N2105" s="6"/>
    </row>
    <row r="2106" spans="1:14" x14ac:dyDescent="0.2">
      <c r="A2106" s="1"/>
      <c r="B2106" s="11"/>
      <c r="C2106" s="4"/>
      <c r="D2106" s="11"/>
      <c r="E2106" s="11"/>
      <c r="F2106" s="4"/>
      <c r="G2106" s="21"/>
      <c r="H2106" s="4"/>
      <c r="I2106" s="4"/>
      <c r="J2106" s="30"/>
      <c r="K2106" s="4"/>
      <c r="L2106" s="30"/>
      <c r="M2106" s="6"/>
      <c r="N2106" s="6"/>
    </row>
    <row r="2107" spans="1:14" x14ac:dyDescent="0.2">
      <c r="A2107" s="1"/>
      <c r="B2107" s="11"/>
      <c r="C2107" s="4"/>
      <c r="D2107" s="11"/>
      <c r="E2107" s="11"/>
      <c r="F2107" s="4"/>
      <c r="G2107" s="21"/>
      <c r="H2107" s="4"/>
      <c r="I2107" s="4"/>
      <c r="J2107" s="30"/>
      <c r="K2107" s="4"/>
      <c r="L2107" s="30"/>
      <c r="M2107" s="6"/>
      <c r="N2107" s="6"/>
    </row>
    <row r="2108" spans="1:14" x14ac:dyDescent="0.2">
      <c r="A2108" s="1"/>
      <c r="B2108" s="11"/>
      <c r="C2108" s="4"/>
      <c r="D2108" s="11"/>
      <c r="E2108" s="11"/>
      <c r="F2108" s="4"/>
      <c r="G2108" s="21"/>
      <c r="H2108" s="4"/>
      <c r="I2108" s="4"/>
      <c r="J2108" s="30"/>
      <c r="K2108" s="4"/>
      <c r="L2108" s="30"/>
      <c r="M2108" s="6"/>
      <c r="N2108" s="6"/>
    </row>
    <row r="2109" spans="1:14" x14ac:dyDescent="0.2">
      <c r="A2109" s="1"/>
      <c r="B2109" s="11"/>
      <c r="C2109" s="4"/>
      <c r="D2109" s="11"/>
      <c r="E2109" s="11"/>
      <c r="F2109" s="4"/>
      <c r="G2109" s="21"/>
      <c r="H2109" s="4"/>
      <c r="I2109" s="4"/>
      <c r="J2109" s="30"/>
      <c r="K2109" s="4"/>
      <c r="L2109" s="30"/>
      <c r="M2109" s="6"/>
      <c r="N2109" s="6"/>
    </row>
    <row r="2110" spans="1:14" x14ac:dyDescent="0.2">
      <c r="A2110" s="1"/>
      <c r="B2110" s="11"/>
      <c r="C2110" s="4"/>
      <c r="D2110" s="11"/>
      <c r="E2110" s="11"/>
      <c r="F2110" s="4"/>
      <c r="G2110" s="21"/>
      <c r="H2110" s="4"/>
      <c r="I2110" s="4"/>
      <c r="J2110" s="30"/>
      <c r="K2110" s="4"/>
      <c r="L2110" s="30"/>
      <c r="M2110" s="6"/>
      <c r="N2110" s="6"/>
    </row>
    <row r="2111" spans="1:14" x14ac:dyDescent="0.2">
      <c r="A2111" s="1"/>
      <c r="B2111" s="11"/>
      <c r="C2111" s="4"/>
      <c r="D2111" s="11"/>
      <c r="E2111" s="11"/>
      <c r="F2111" s="4"/>
      <c r="G2111" s="21"/>
      <c r="H2111" s="4"/>
      <c r="I2111" s="4"/>
      <c r="J2111" s="30"/>
      <c r="K2111" s="4"/>
      <c r="L2111" s="30"/>
      <c r="M2111" s="6"/>
      <c r="N2111" s="6"/>
    </row>
    <row r="2112" spans="1:14" x14ac:dyDescent="0.2">
      <c r="A2112" s="1"/>
      <c r="B2112" s="11"/>
      <c r="C2112" s="4"/>
      <c r="D2112" s="11"/>
      <c r="E2112" s="11"/>
      <c r="F2112" s="4"/>
      <c r="G2112" s="21"/>
      <c r="H2112" s="4"/>
      <c r="I2112" s="4"/>
      <c r="J2112" s="30"/>
      <c r="K2112" s="4"/>
      <c r="L2112" s="30"/>
      <c r="M2112" s="6"/>
      <c r="N2112" s="6"/>
    </row>
    <row r="2113" spans="1:14" x14ac:dyDescent="0.2">
      <c r="A2113" s="1"/>
      <c r="B2113" s="11"/>
      <c r="C2113" s="4"/>
      <c r="D2113" s="11"/>
      <c r="E2113" s="11"/>
      <c r="F2113" s="4"/>
      <c r="G2113" s="21"/>
      <c r="H2113" s="4"/>
      <c r="I2113" s="4"/>
      <c r="J2113" s="30"/>
      <c r="K2113" s="4"/>
      <c r="L2113" s="30"/>
      <c r="M2113" s="6"/>
      <c r="N2113" s="6"/>
    </row>
    <row r="2114" spans="1:14" x14ac:dyDescent="0.2">
      <c r="A2114" s="1"/>
      <c r="B2114" s="11"/>
      <c r="C2114" s="4"/>
      <c r="D2114" s="11"/>
      <c r="E2114" s="11"/>
      <c r="F2114" s="4"/>
      <c r="G2114" s="21"/>
      <c r="H2114" s="4"/>
      <c r="I2114" s="4"/>
      <c r="J2114" s="30"/>
      <c r="K2114" s="4"/>
      <c r="L2114" s="30"/>
      <c r="M2114" s="6"/>
      <c r="N2114" s="6"/>
    </row>
    <row r="2115" spans="1:14" x14ac:dyDescent="0.2">
      <c r="A2115" s="1"/>
      <c r="B2115" s="11"/>
      <c r="C2115" s="4"/>
      <c r="D2115" s="11"/>
      <c r="E2115" s="11"/>
      <c r="F2115" s="4"/>
      <c r="G2115" s="21"/>
      <c r="H2115" s="4"/>
      <c r="I2115" s="4"/>
      <c r="J2115" s="30"/>
      <c r="K2115" s="4"/>
      <c r="L2115" s="30"/>
      <c r="M2115" s="6"/>
      <c r="N2115" s="6"/>
    </row>
    <row r="2116" spans="1:14" x14ac:dyDescent="0.2">
      <c r="A2116" s="1"/>
      <c r="B2116" s="11"/>
      <c r="C2116" s="4"/>
      <c r="D2116" s="11"/>
      <c r="E2116" s="11"/>
      <c r="F2116" s="4"/>
      <c r="G2116" s="21"/>
      <c r="H2116" s="4"/>
      <c r="I2116" s="4"/>
      <c r="J2116" s="30"/>
      <c r="K2116" s="4"/>
      <c r="L2116" s="30"/>
      <c r="M2116" s="6"/>
      <c r="N2116" s="6"/>
    </row>
    <row r="2117" spans="1:14" x14ac:dyDescent="0.2">
      <c r="A2117" s="1"/>
      <c r="B2117" s="11"/>
      <c r="C2117" s="4"/>
      <c r="D2117" s="11"/>
      <c r="E2117" s="11"/>
      <c r="F2117" s="4"/>
      <c r="G2117" s="21"/>
      <c r="H2117" s="4"/>
      <c r="I2117" s="4"/>
      <c r="J2117" s="30"/>
      <c r="K2117" s="4"/>
      <c r="L2117" s="30"/>
      <c r="M2117" s="6"/>
      <c r="N2117" s="6"/>
    </row>
    <row r="2118" spans="1:14" x14ac:dyDescent="0.2">
      <c r="A2118" s="1"/>
      <c r="B2118" s="11"/>
      <c r="C2118" s="4"/>
      <c r="D2118" s="11"/>
      <c r="E2118" s="11"/>
      <c r="F2118" s="4"/>
      <c r="G2118" s="21"/>
      <c r="H2118" s="4"/>
      <c r="I2118" s="4"/>
      <c r="J2118" s="30"/>
      <c r="K2118" s="4"/>
      <c r="L2118" s="30"/>
      <c r="M2118" s="6"/>
      <c r="N2118" s="6"/>
    </row>
    <row r="2119" spans="1:14" x14ac:dyDescent="0.2">
      <c r="A2119" s="1"/>
      <c r="B2119" s="11"/>
      <c r="C2119" s="4"/>
      <c r="D2119" s="11"/>
      <c r="E2119" s="11"/>
      <c r="F2119" s="4"/>
      <c r="G2119" s="21"/>
      <c r="H2119" s="4"/>
      <c r="I2119" s="4"/>
      <c r="J2119" s="30"/>
      <c r="K2119" s="4"/>
      <c r="L2119" s="30"/>
      <c r="M2119" s="6"/>
      <c r="N2119" s="6"/>
    </row>
    <row r="2120" spans="1:14" x14ac:dyDescent="0.2">
      <c r="A2120" s="1"/>
      <c r="B2120" s="11"/>
      <c r="C2120" s="4"/>
      <c r="D2120" s="11"/>
      <c r="E2120" s="11"/>
      <c r="F2120" s="4"/>
      <c r="G2120" s="21"/>
      <c r="H2120" s="4"/>
      <c r="I2120" s="4"/>
      <c r="J2120" s="30"/>
      <c r="K2120" s="4"/>
      <c r="L2120" s="30"/>
      <c r="M2120" s="6"/>
      <c r="N2120" s="6"/>
    </row>
    <row r="2121" spans="1:14" x14ac:dyDescent="0.2">
      <c r="A2121" s="1"/>
      <c r="B2121" s="11"/>
      <c r="C2121" s="4"/>
      <c r="D2121" s="11"/>
      <c r="E2121" s="11"/>
      <c r="F2121" s="4"/>
      <c r="G2121" s="21"/>
      <c r="H2121" s="4"/>
      <c r="I2121" s="4"/>
      <c r="J2121" s="30"/>
      <c r="K2121" s="4"/>
      <c r="L2121" s="30"/>
      <c r="M2121" s="6"/>
      <c r="N2121" s="6"/>
    </row>
    <row r="2122" spans="1:14" x14ac:dyDescent="0.2">
      <c r="A2122" s="1"/>
      <c r="B2122" s="11"/>
      <c r="C2122" s="4"/>
      <c r="D2122" s="11"/>
      <c r="E2122" s="11"/>
      <c r="F2122" s="4"/>
      <c r="G2122" s="21"/>
      <c r="H2122" s="4"/>
      <c r="I2122" s="4"/>
      <c r="J2122" s="30"/>
      <c r="K2122" s="4"/>
      <c r="L2122" s="30"/>
      <c r="M2122" s="6"/>
      <c r="N2122" s="6"/>
    </row>
    <row r="2123" spans="1:14" x14ac:dyDescent="0.2">
      <c r="A2123" s="1"/>
      <c r="B2123" s="11"/>
      <c r="C2123" s="4"/>
      <c r="D2123" s="11"/>
      <c r="E2123" s="11"/>
      <c r="F2123" s="4"/>
      <c r="G2123" s="21"/>
      <c r="H2123" s="4"/>
      <c r="I2123" s="4"/>
      <c r="J2123" s="30"/>
      <c r="K2123" s="4"/>
      <c r="L2123" s="30"/>
      <c r="M2123" s="6"/>
      <c r="N2123" s="6"/>
    </row>
    <row r="2124" spans="1:14" x14ac:dyDescent="0.2">
      <c r="A2124" s="1"/>
      <c r="B2124" s="11"/>
      <c r="C2124" s="4"/>
      <c r="D2124" s="11"/>
      <c r="E2124" s="11"/>
      <c r="F2124" s="4"/>
      <c r="G2124" s="21"/>
      <c r="H2124" s="4"/>
      <c r="I2124" s="4"/>
      <c r="J2124" s="30"/>
      <c r="K2124" s="4"/>
      <c r="L2124" s="30"/>
      <c r="M2124" s="6"/>
      <c r="N2124" s="6"/>
    </row>
    <row r="2125" spans="1:14" x14ac:dyDescent="0.2">
      <c r="A2125" s="1"/>
      <c r="B2125" s="11"/>
      <c r="C2125" s="4"/>
      <c r="D2125" s="11"/>
      <c r="E2125" s="11"/>
      <c r="F2125" s="4"/>
      <c r="G2125" s="21"/>
      <c r="H2125" s="4"/>
      <c r="I2125" s="4"/>
      <c r="J2125" s="30"/>
      <c r="K2125" s="4"/>
      <c r="L2125" s="30"/>
      <c r="M2125" s="6"/>
      <c r="N2125" s="6"/>
    </row>
    <row r="2126" spans="1:14" x14ac:dyDescent="0.2">
      <c r="A2126" s="1"/>
      <c r="B2126" s="11"/>
      <c r="C2126" s="4"/>
      <c r="D2126" s="11"/>
      <c r="E2126" s="11"/>
      <c r="F2126" s="4"/>
      <c r="G2126" s="21"/>
      <c r="H2126" s="4"/>
      <c r="I2126" s="4"/>
      <c r="J2126" s="30"/>
      <c r="K2126" s="4"/>
      <c r="L2126" s="30"/>
      <c r="M2126" s="6"/>
      <c r="N2126" s="6"/>
    </row>
    <row r="2127" spans="1:14" x14ac:dyDescent="0.2">
      <c r="A2127" s="1"/>
      <c r="B2127" s="11"/>
      <c r="C2127" s="4"/>
      <c r="D2127" s="11"/>
      <c r="E2127" s="11"/>
      <c r="F2127" s="4"/>
      <c r="G2127" s="21"/>
      <c r="H2127" s="4"/>
      <c r="I2127" s="4"/>
      <c r="J2127" s="30"/>
      <c r="K2127" s="4"/>
      <c r="L2127" s="30"/>
      <c r="M2127" s="6"/>
      <c r="N2127" s="6"/>
    </row>
    <row r="2128" spans="1:14" x14ac:dyDescent="0.2">
      <c r="A2128" s="1"/>
      <c r="B2128" s="11"/>
      <c r="C2128" s="4"/>
      <c r="D2128" s="11"/>
      <c r="E2128" s="11"/>
      <c r="F2128" s="4"/>
      <c r="G2128" s="21"/>
      <c r="H2128" s="4"/>
      <c r="I2128" s="4"/>
      <c r="J2128" s="30"/>
      <c r="K2128" s="4"/>
      <c r="L2128" s="30"/>
      <c r="M2128" s="6"/>
      <c r="N2128" s="6"/>
    </row>
    <row r="2129" spans="1:14" x14ac:dyDescent="0.2">
      <c r="A2129" s="1"/>
      <c r="B2129" s="11"/>
      <c r="C2129" s="4"/>
      <c r="D2129" s="11"/>
      <c r="E2129" s="11"/>
      <c r="F2129" s="4"/>
      <c r="G2129" s="21"/>
      <c r="H2129" s="4"/>
      <c r="I2129" s="4"/>
      <c r="J2129" s="30"/>
      <c r="K2129" s="4"/>
      <c r="L2129" s="30"/>
      <c r="M2129" s="6"/>
      <c r="N2129" s="6"/>
    </row>
    <row r="2130" spans="1:14" x14ac:dyDescent="0.2">
      <c r="A2130" s="1"/>
      <c r="B2130" s="11"/>
      <c r="C2130" s="4"/>
      <c r="D2130" s="11"/>
      <c r="E2130" s="11"/>
      <c r="F2130" s="4"/>
      <c r="G2130" s="21"/>
      <c r="H2130" s="4"/>
      <c r="I2130" s="4"/>
      <c r="J2130" s="30"/>
      <c r="K2130" s="4"/>
      <c r="L2130" s="30"/>
      <c r="M2130" s="6"/>
      <c r="N2130" s="6"/>
    </row>
    <row r="2131" spans="1:14" x14ac:dyDescent="0.2">
      <c r="A2131" s="1"/>
      <c r="B2131" s="11"/>
      <c r="C2131" s="4"/>
      <c r="D2131" s="11"/>
      <c r="E2131" s="11"/>
      <c r="F2131" s="4"/>
      <c r="G2131" s="21"/>
      <c r="H2131" s="4"/>
      <c r="I2131" s="4"/>
      <c r="J2131" s="30"/>
      <c r="K2131" s="4"/>
      <c r="L2131" s="30"/>
      <c r="M2131" s="6"/>
      <c r="N2131" s="6"/>
    </row>
    <row r="2132" spans="1:14" x14ac:dyDescent="0.2">
      <c r="A2132" s="1"/>
      <c r="B2132" s="11"/>
      <c r="C2132" s="4"/>
      <c r="D2132" s="11"/>
      <c r="E2132" s="11"/>
      <c r="F2132" s="4"/>
      <c r="G2132" s="21"/>
      <c r="H2132" s="4"/>
      <c r="I2132" s="4"/>
      <c r="J2132" s="30"/>
      <c r="K2132" s="4"/>
      <c r="L2132" s="30"/>
      <c r="M2132" s="6"/>
      <c r="N2132" s="6"/>
    </row>
    <row r="2133" spans="1:14" x14ac:dyDescent="0.2">
      <c r="A2133" s="1"/>
      <c r="B2133" s="11"/>
      <c r="C2133" s="4"/>
      <c r="D2133" s="11"/>
      <c r="E2133" s="11"/>
      <c r="F2133" s="4"/>
      <c r="G2133" s="21"/>
      <c r="H2133" s="4"/>
      <c r="I2133" s="4"/>
      <c r="J2133" s="30"/>
      <c r="K2133" s="4"/>
      <c r="L2133" s="30"/>
      <c r="M2133" s="6"/>
      <c r="N2133" s="6"/>
    </row>
    <row r="2134" spans="1:14" x14ac:dyDescent="0.2">
      <c r="A2134" s="1"/>
      <c r="B2134" s="11"/>
      <c r="C2134" s="4"/>
      <c r="D2134" s="11"/>
      <c r="E2134" s="11"/>
      <c r="F2134" s="4"/>
      <c r="G2134" s="21"/>
      <c r="H2134" s="4"/>
      <c r="I2134" s="4"/>
      <c r="J2134" s="30"/>
      <c r="K2134" s="4"/>
      <c r="L2134" s="30"/>
      <c r="M2134" s="6"/>
      <c r="N2134" s="6"/>
    </row>
    <row r="2135" spans="1:14" x14ac:dyDescent="0.2">
      <c r="A2135" s="1"/>
      <c r="B2135" s="11"/>
      <c r="C2135" s="4"/>
      <c r="D2135" s="11"/>
      <c r="E2135" s="11"/>
      <c r="F2135" s="4"/>
      <c r="G2135" s="21"/>
      <c r="H2135" s="4"/>
      <c r="I2135" s="4"/>
      <c r="J2135" s="30"/>
      <c r="K2135" s="4"/>
      <c r="L2135" s="30"/>
      <c r="M2135" s="6"/>
      <c r="N2135" s="6"/>
    </row>
    <row r="2136" spans="1:14" x14ac:dyDescent="0.2">
      <c r="A2136" s="1"/>
      <c r="B2136" s="11"/>
      <c r="C2136" s="4"/>
      <c r="D2136" s="11"/>
      <c r="E2136" s="11"/>
      <c r="F2136" s="4"/>
      <c r="G2136" s="21"/>
      <c r="H2136" s="4"/>
      <c r="I2136" s="4"/>
      <c r="J2136" s="30"/>
      <c r="K2136" s="4"/>
      <c r="L2136" s="30"/>
      <c r="M2136" s="6"/>
      <c r="N2136" s="6"/>
    </row>
    <row r="2137" spans="1:14" x14ac:dyDescent="0.2">
      <c r="A2137" s="1"/>
      <c r="B2137" s="11"/>
      <c r="C2137" s="4"/>
      <c r="D2137" s="11"/>
      <c r="E2137" s="11"/>
      <c r="F2137" s="4"/>
      <c r="G2137" s="21"/>
      <c r="H2137" s="4"/>
      <c r="I2137" s="4"/>
      <c r="J2137" s="30"/>
      <c r="K2137" s="4"/>
      <c r="L2137" s="30"/>
      <c r="M2137" s="6"/>
      <c r="N2137" s="6"/>
    </row>
    <row r="2138" spans="1:14" x14ac:dyDescent="0.2">
      <c r="A2138" s="1"/>
      <c r="B2138" s="11"/>
      <c r="C2138" s="4"/>
      <c r="D2138" s="11"/>
      <c r="E2138" s="11"/>
      <c r="F2138" s="4"/>
      <c r="G2138" s="21"/>
      <c r="H2138" s="4"/>
      <c r="I2138" s="4"/>
      <c r="J2138" s="30"/>
      <c r="K2138" s="4"/>
      <c r="L2138" s="30"/>
      <c r="M2138" s="6"/>
      <c r="N2138" s="6"/>
    </row>
    <row r="2139" spans="1:14" x14ac:dyDescent="0.2">
      <c r="A2139" s="1"/>
      <c r="B2139" s="11"/>
      <c r="C2139" s="4"/>
      <c r="D2139" s="11"/>
      <c r="E2139" s="11"/>
      <c r="F2139" s="4"/>
      <c r="G2139" s="21"/>
      <c r="H2139" s="4"/>
      <c r="I2139" s="4"/>
      <c r="J2139" s="30"/>
      <c r="K2139" s="4"/>
      <c r="L2139" s="30"/>
      <c r="M2139" s="6"/>
      <c r="N2139" s="6"/>
    </row>
    <row r="2140" spans="1:14" x14ac:dyDescent="0.2">
      <c r="A2140" s="1"/>
      <c r="B2140" s="11"/>
      <c r="C2140" s="4"/>
      <c r="D2140" s="11"/>
      <c r="E2140" s="11"/>
      <c r="F2140" s="4"/>
      <c r="G2140" s="21"/>
      <c r="H2140" s="4"/>
      <c r="I2140" s="4"/>
      <c r="J2140" s="30"/>
      <c r="K2140" s="4"/>
      <c r="L2140" s="30"/>
      <c r="M2140" s="6"/>
      <c r="N2140" s="6"/>
    </row>
    <row r="2141" spans="1:14" x14ac:dyDescent="0.2">
      <c r="A2141" s="1"/>
      <c r="B2141" s="11"/>
      <c r="C2141" s="4"/>
      <c r="D2141" s="11"/>
      <c r="E2141" s="11"/>
      <c r="F2141" s="4"/>
      <c r="G2141" s="21"/>
      <c r="H2141" s="4"/>
      <c r="I2141" s="4"/>
      <c r="J2141" s="30"/>
      <c r="K2141" s="4"/>
      <c r="L2141" s="30"/>
      <c r="M2141" s="6"/>
      <c r="N2141" s="6"/>
    </row>
    <row r="2142" spans="1:14" x14ac:dyDescent="0.2">
      <c r="A2142" s="1"/>
      <c r="B2142" s="11"/>
      <c r="C2142" s="4"/>
      <c r="D2142" s="11"/>
      <c r="E2142" s="11"/>
      <c r="F2142" s="4"/>
      <c r="G2142" s="21"/>
      <c r="H2142" s="4"/>
      <c r="I2142" s="4"/>
      <c r="J2142" s="30"/>
      <c r="K2142" s="4"/>
      <c r="L2142" s="30"/>
      <c r="M2142" s="6"/>
      <c r="N2142" s="6"/>
    </row>
    <row r="2143" spans="1:14" x14ac:dyDescent="0.2">
      <c r="A2143" s="1"/>
      <c r="B2143" s="11"/>
      <c r="C2143" s="4"/>
      <c r="D2143" s="11"/>
      <c r="E2143" s="11"/>
      <c r="F2143" s="4"/>
      <c r="G2143" s="21"/>
      <c r="H2143" s="4"/>
      <c r="I2143" s="4"/>
      <c r="J2143" s="30"/>
      <c r="K2143" s="4"/>
      <c r="L2143" s="30"/>
      <c r="M2143" s="6"/>
      <c r="N2143" s="6"/>
    </row>
    <row r="2144" spans="1:14" x14ac:dyDescent="0.2">
      <c r="A2144" s="1"/>
      <c r="B2144" s="11"/>
      <c r="C2144" s="4"/>
      <c r="D2144" s="11"/>
      <c r="E2144" s="11"/>
      <c r="F2144" s="4"/>
      <c r="G2144" s="21"/>
      <c r="H2144" s="4"/>
      <c r="I2144" s="4"/>
      <c r="J2144" s="30"/>
      <c r="K2144" s="4"/>
      <c r="L2144" s="30"/>
      <c r="M2144" s="6"/>
      <c r="N2144" s="6"/>
    </row>
    <row r="2145" spans="1:14" x14ac:dyDescent="0.2">
      <c r="A2145" s="1"/>
      <c r="B2145" s="11"/>
      <c r="C2145" s="4"/>
      <c r="D2145" s="11"/>
      <c r="E2145" s="11"/>
      <c r="F2145" s="4"/>
      <c r="G2145" s="21"/>
      <c r="H2145" s="4"/>
      <c r="I2145" s="4"/>
      <c r="J2145" s="30"/>
      <c r="K2145" s="4"/>
      <c r="L2145" s="30"/>
      <c r="M2145" s="6"/>
      <c r="N2145" s="6"/>
    </row>
    <row r="2146" spans="1:14" x14ac:dyDescent="0.2">
      <c r="A2146" s="1"/>
      <c r="B2146" s="11"/>
      <c r="C2146" s="4"/>
      <c r="D2146" s="11"/>
      <c r="E2146" s="11"/>
      <c r="F2146" s="4"/>
      <c r="G2146" s="21"/>
      <c r="H2146" s="4"/>
      <c r="I2146" s="4"/>
      <c r="J2146" s="30"/>
      <c r="K2146" s="4"/>
      <c r="L2146" s="30"/>
      <c r="M2146" s="6"/>
      <c r="N2146" s="6"/>
    </row>
    <row r="2147" spans="1:14" x14ac:dyDescent="0.2">
      <c r="A2147" s="1"/>
      <c r="B2147" s="11"/>
      <c r="C2147" s="4"/>
      <c r="D2147" s="11"/>
      <c r="E2147" s="11"/>
      <c r="F2147" s="4"/>
      <c r="G2147" s="21"/>
      <c r="H2147" s="4"/>
      <c r="I2147" s="4"/>
      <c r="J2147" s="30"/>
      <c r="K2147" s="4"/>
      <c r="L2147" s="30"/>
      <c r="M2147" s="6"/>
      <c r="N2147" s="6"/>
    </row>
    <row r="2148" spans="1:14" x14ac:dyDescent="0.2">
      <c r="A2148" s="1"/>
      <c r="B2148" s="11"/>
      <c r="C2148" s="4"/>
      <c r="D2148" s="11"/>
      <c r="E2148" s="11"/>
      <c r="F2148" s="4"/>
      <c r="G2148" s="21"/>
      <c r="H2148" s="4"/>
      <c r="I2148" s="4"/>
      <c r="J2148" s="30"/>
      <c r="K2148" s="4"/>
      <c r="L2148" s="30"/>
      <c r="M2148" s="6"/>
      <c r="N2148" s="6"/>
    </row>
    <row r="2149" spans="1:14" x14ac:dyDescent="0.2">
      <c r="A2149" s="1"/>
      <c r="B2149" s="11"/>
      <c r="C2149" s="4"/>
      <c r="D2149" s="11"/>
      <c r="E2149" s="11"/>
      <c r="F2149" s="4"/>
      <c r="G2149" s="21"/>
      <c r="H2149" s="4"/>
      <c r="I2149" s="4"/>
      <c r="J2149" s="30"/>
      <c r="K2149" s="4"/>
      <c r="L2149" s="30"/>
      <c r="M2149" s="6"/>
      <c r="N2149" s="6"/>
    </row>
    <row r="2150" spans="1:14" x14ac:dyDescent="0.2">
      <c r="A2150" s="1"/>
      <c r="B2150" s="11"/>
      <c r="C2150" s="4"/>
      <c r="D2150" s="11"/>
      <c r="E2150" s="11"/>
      <c r="F2150" s="4"/>
      <c r="G2150" s="21"/>
      <c r="H2150" s="4"/>
      <c r="I2150" s="4"/>
      <c r="J2150" s="30"/>
      <c r="K2150" s="4"/>
      <c r="L2150" s="30"/>
      <c r="M2150" s="6"/>
      <c r="N2150" s="6"/>
    </row>
    <row r="2151" spans="1:14" x14ac:dyDescent="0.2">
      <c r="A2151" s="1"/>
      <c r="B2151" s="11"/>
      <c r="C2151" s="4"/>
      <c r="D2151" s="11"/>
      <c r="E2151" s="11"/>
      <c r="F2151" s="4"/>
      <c r="G2151" s="21"/>
      <c r="H2151" s="4"/>
      <c r="I2151" s="4"/>
      <c r="J2151" s="30"/>
      <c r="K2151" s="4"/>
      <c r="L2151" s="30"/>
      <c r="M2151" s="6"/>
      <c r="N2151" s="6"/>
    </row>
    <row r="2152" spans="1:14" x14ac:dyDescent="0.2">
      <c r="A2152" s="1"/>
      <c r="B2152" s="11"/>
      <c r="C2152" s="4"/>
      <c r="D2152" s="11"/>
      <c r="E2152" s="11"/>
      <c r="F2152" s="4"/>
      <c r="G2152" s="21"/>
      <c r="H2152" s="4"/>
      <c r="I2152" s="4"/>
      <c r="J2152" s="30"/>
      <c r="K2152" s="4"/>
      <c r="L2152" s="30"/>
      <c r="M2152" s="6"/>
      <c r="N2152" s="6"/>
    </row>
    <row r="2153" spans="1:14" x14ac:dyDescent="0.2">
      <c r="A2153" s="1"/>
      <c r="B2153" s="11"/>
      <c r="C2153" s="4"/>
      <c r="D2153" s="11"/>
      <c r="E2153" s="11"/>
      <c r="F2153" s="4"/>
      <c r="G2153" s="21"/>
      <c r="H2153" s="4"/>
      <c r="I2153" s="4"/>
      <c r="J2153" s="30"/>
      <c r="K2153" s="4"/>
      <c r="L2153" s="30"/>
      <c r="M2153" s="6"/>
      <c r="N2153" s="6"/>
    </row>
    <row r="2154" spans="1:14" x14ac:dyDescent="0.2">
      <c r="A2154" s="1"/>
      <c r="B2154" s="11"/>
      <c r="C2154" s="4"/>
      <c r="D2154" s="11"/>
      <c r="E2154" s="11"/>
      <c r="F2154" s="4"/>
      <c r="G2154" s="21"/>
      <c r="H2154" s="4"/>
      <c r="I2154" s="4"/>
      <c r="J2154" s="30"/>
      <c r="K2154" s="4"/>
      <c r="L2154" s="30"/>
      <c r="M2154" s="6"/>
      <c r="N2154" s="6"/>
    </row>
    <row r="2155" spans="1:14" x14ac:dyDescent="0.2">
      <c r="A2155" s="1"/>
      <c r="B2155" s="11"/>
      <c r="C2155" s="4"/>
      <c r="D2155" s="11"/>
      <c r="E2155" s="11"/>
      <c r="F2155" s="4"/>
      <c r="G2155" s="21"/>
      <c r="H2155" s="4"/>
      <c r="I2155" s="4"/>
      <c r="J2155" s="30"/>
      <c r="K2155" s="4"/>
      <c r="L2155" s="30"/>
      <c r="M2155" s="6"/>
      <c r="N2155" s="6"/>
    </row>
    <row r="2156" spans="1:14" x14ac:dyDescent="0.2">
      <c r="A2156" s="1"/>
      <c r="B2156" s="11"/>
      <c r="C2156" s="4"/>
      <c r="D2156" s="11"/>
      <c r="E2156" s="11"/>
      <c r="F2156" s="4"/>
      <c r="G2156" s="21"/>
      <c r="H2156" s="4"/>
      <c r="I2156" s="4"/>
      <c r="J2156" s="30"/>
      <c r="K2156" s="4"/>
      <c r="L2156" s="30"/>
      <c r="M2156" s="6"/>
      <c r="N2156" s="6"/>
    </row>
    <row r="2157" spans="1:14" x14ac:dyDescent="0.2">
      <c r="A2157" s="1"/>
      <c r="B2157" s="11"/>
      <c r="C2157" s="4"/>
      <c r="D2157" s="11"/>
      <c r="E2157" s="11"/>
      <c r="F2157" s="4"/>
      <c r="G2157" s="21"/>
      <c r="H2157" s="4"/>
      <c r="I2157" s="4"/>
      <c r="J2157" s="30"/>
      <c r="K2157" s="4"/>
      <c r="L2157" s="30"/>
      <c r="M2157" s="6"/>
      <c r="N2157" s="6"/>
    </row>
    <row r="2158" spans="1:14" x14ac:dyDescent="0.2">
      <c r="A2158" s="1"/>
      <c r="B2158" s="11"/>
      <c r="C2158" s="4"/>
      <c r="D2158" s="11"/>
      <c r="E2158" s="11"/>
      <c r="F2158" s="4"/>
      <c r="G2158" s="21"/>
      <c r="H2158" s="4"/>
      <c r="I2158" s="4"/>
      <c r="J2158" s="30"/>
      <c r="K2158" s="4"/>
      <c r="L2158" s="30"/>
      <c r="M2158" s="6"/>
      <c r="N2158" s="6"/>
    </row>
    <row r="2159" spans="1:14" x14ac:dyDescent="0.2">
      <c r="A2159" s="1"/>
      <c r="B2159" s="11"/>
      <c r="C2159" s="4"/>
      <c r="D2159" s="11"/>
      <c r="E2159" s="11"/>
      <c r="F2159" s="4"/>
      <c r="G2159" s="21"/>
      <c r="H2159" s="4"/>
      <c r="I2159" s="4"/>
      <c r="J2159" s="30"/>
      <c r="K2159" s="4"/>
      <c r="L2159" s="30"/>
      <c r="M2159" s="6"/>
      <c r="N2159" s="6"/>
    </row>
    <row r="2160" spans="1:14" x14ac:dyDescent="0.2">
      <c r="A2160" s="1"/>
      <c r="B2160" s="11"/>
      <c r="C2160" s="4"/>
      <c r="D2160" s="11"/>
      <c r="E2160" s="11"/>
      <c r="F2160" s="4"/>
      <c r="G2160" s="21"/>
      <c r="H2160" s="4"/>
      <c r="I2160" s="4"/>
      <c r="J2160" s="30"/>
      <c r="K2160" s="4"/>
      <c r="L2160" s="30"/>
      <c r="M2160" s="6"/>
      <c r="N2160" s="6"/>
    </row>
    <row r="2161" spans="1:14" x14ac:dyDescent="0.2">
      <c r="A2161" s="1"/>
      <c r="B2161" s="11"/>
      <c r="C2161" s="4"/>
      <c r="D2161" s="11"/>
      <c r="E2161" s="11"/>
      <c r="F2161" s="4"/>
      <c r="G2161" s="21"/>
      <c r="H2161" s="4"/>
      <c r="I2161" s="4"/>
      <c r="J2161" s="30"/>
      <c r="K2161" s="4"/>
      <c r="L2161" s="30"/>
      <c r="M2161" s="6"/>
      <c r="N2161" s="6"/>
    </row>
    <row r="2162" spans="1:14" x14ac:dyDescent="0.2">
      <c r="A2162" s="1"/>
      <c r="B2162" s="11"/>
      <c r="C2162" s="4"/>
      <c r="D2162" s="11"/>
      <c r="E2162" s="11"/>
      <c r="F2162" s="4"/>
      <c r="G2162" s="21"/>
      <c r="H2162" s="4"/>
      <c r="I2162" s="4"/>
      <c r="J2162" s="30"/>
      <c r="K2162" s="4"/>
      <c r="L2162" s="30"/>
      <c r="M2162" s="6"/>
      <c r="N2162" s="6"/>
    </row>
    <row r="2163" spans="1:14" x14ac:dyDescent="0.2">
      <c r="A2163" s="1"/>
      <c r="B2163" s="11"/>
      <c r="C2163" s="4"/>
      <c r="D2163" s="11"/>
      <c r="E2163" s="11"/>
      <c r="F2163" s="4"/>
      <c r="G2163" s="21"/>
      <c r="H2163" s="4"/>
      <c r="I2163" s="4"/>
      <c r="J2163" s="30"/>
      <c r="K2163" s="4"/>
      <c r="L2163" s="30"/>
      <c r="M2163" s="6"/>
      <c r="N2163" s="6"/>
    </row>
    <row r="2164" spans="1:14" x14ac:dyDescent="0.2">
      <c r="A2164" s="1"/>
      <c r="B2164" s="11"/>
      <c r="C2164" s="4"/>
      <c r="D2164" s="11"/>
      <c r="E2164" s="11"/>
      <c r="F2164" s="4"/>
      <c r="G2164" s="21"/>
      <c r="H2164" s="4"/>
      <c r="I2164" s="4"/>
      <c r="J2164" s="30"/>
      <c r="K2164" s="4"/>
      <c r="L2164" s="30"/>
      <c r="M2164" s="6"/>
      <c r="N2164" s="6"/>
    </row>
    <row r="2165" spans="1:14" x14ac:dyDescent="0.2">
      <c r="A2165" s="1"/>
      <c r="B2165" s="11"/>
      <c r="C2165" s="4"/>
      <c r="D2165" s="11"/>
      <c r="E2165" s="11"/>
      <c r="F2165" s="4"/>
      <c r="G2165" s="21"/>
      <c r="H2165" s="4"/>
      <c r="I2165" s="4"/>
      <c r="J2165" s="30"/>
      <c r="K2165" s="4"/>
      <c r="L2165" s="30"/>
      <c r="M2165" s="6"/>
      <c r="N2165" s="6"/>
    </row>
    <row r="2166" spans="1:14" x14ac:dyDescent="0.2">
      <c r="A2166" s="1"/>
      <c r="B2166" s="11"/>
      <c r="C2166" s="4"/>
      <c r="D2166" s="11"/>
      <c r="E2166" s="11"/>
      <c r="F2166" s="4"/>
      <c r="G2166" s="21"/>
      <c r="H2166" s="4"/>
      <c r="I2166" s="4"/>
      <c r="J2166" s="30"/>
      <c r="K2166" s="4"/>
      <c r="L2166" s="30"/>
      <c r="M2166" s="6"/>
      <c r="N2166" s="6"/>
    </row>
    <row r="2167" spans="1:14" x14ac:dyDescent="0.2">
      <c r="A2167" s="1"/>
      <c r="B2167" s="11"/>
      <c r="C2167" s="4"/>
      <c r="D2167" s="11"/>
      <c r="E2167" s="11"/>
      <c r="F2167" s="4"/>
      <c r="G2167" s="21"/>
      <c r="H2167" s="4"/>
      <c r="I2167" s="4"/>
      <c r="J2167" s="30"/>
      <c r="K2167" s="4"/>
      <c r="L2167" s="30"/>
      <c r="M2167" s="6"/>
      <c r="N2167" s="6"/>
    </row>
    <row r="2168" spans="1:14" x14ac:dyDescent="0.2">
      <c r="A2168" s="1"/>
      <c r="B2168" s="11"/>
      <c r="C2168" s="4"/>
      <c r="D2168" s="11"/>
      <c r="E2168" s="11"/>
      <c r="F2168" s="4"/>
      <c r="G2168" s="21"/>
      <c r="H2168" s="4"/>
      <c r="I2168" s="4"/>
      <c r="J2168" s="30"/>
      <c r="K2168" s="4"/>
      <c r="L2168" s="30"/>
      <c r="M2168" s="6"/>
      <c r="N2168" s="6"/>
    </row>
    <row r="2169" spans="1:14" x14ac:dyDescent="0.2">
      <c r="A2169" s="1"/>
      <c r="B2169" s="11"/>
      <c r="C2169" s="4"/>
      <c r="D2169" s="11"/>
      <c r="E2169" s="11"/>
      <c r="F2169" s="4"/>
      <c r="G2169" s="21"/>
      <c r="H2169" s="4"/>
      <c r="I2169" s="4"/>
      <c r="J2169" s="30"/>
      <c r="K2169" s="4"/>
      <c r="L2169" s="30"/>
      <c r="M2169" s="6"/>
      <c r="N2169" s="6"/>
    </row>
    <row r="2170" spans="1:14" x14ac:dyDescent="0.2">
      <c r="A2170" s="1"/>
      <c r="B2170" s="11"/>
      <c r="C2170" s="4"/>
      <c r="D2170" s="11"/>
      <c r="E2170" s="11"/>
      <c r="F2170" s="4"/>
      <c r="G2170" s="21"/>
      <c r="H2170" s="4"/>
      <c r="I2170" s="4"/>
      <c r="J2170" s="30"/>
      <c r="K2170" s="4"/>
      <c r="L2170" s="30"/>
      <c r="M2170" s="6"/>
      <c r="N2170" s="6"/>
    </row>
    <row r="2171" spans="1:14" x14ac:dyDescent="0.2">
      <c r="A2171" s="1"/>
      <c r="B2171" s="11"/>
      <c r="C2171" s="4"/>
      <c r="D2171" s="11"/>
      <c r="E2171" s="11"/>
      <c r="F2171" s="4"/>
      <c r="G2171" s="21"/>
      <c r="H2171" s="4"/>
      <c r="I2171" s="4"/>
      <c r="J2171" s="30"/>
      <c r="K2171" s="4"/>
      <c r="L2171" s="30"/>
      <c r="M2171" s="6"/>
      <c r="N2171" s="6"/>
    </row>
    <row r="2172" spans="1:14" x14ac:dyDescent="0.2">
      <c r="A2172" s="1"/>
      <c r="B2172" s="11"/>
      <c r="C2172" s="4"/>
      <c r="D2172" s="11"/>
      <c r="E2172" s="11"/>
      <c r="F2172" s="4"/>
      <c r="G2172" s="21"/>
      <c r="H2172" s="4"/>
      <c r="I2172" s="4"/>
      <c r="J2172" s="30"/>
      <c r="K2172" s="4"/>
      <c r="L2172" s="30"/>
      <c r="M2172" s="6"/>
      <c r="N2172" s="6"/>
    </row>
    <row r="2173" spans="1:14" x14ac:dyDescent="0.2">
      <c r="A2173" s="1"/>
      <c r="B2173" s="11"/>
      <c r="C2173" s="4"/>
      <c r="D2173" s="11"/>
      <c r="E2173" s="11"/>
      <c r="F2173" s="4"/>
      <c r="G2173" s="21"/>
      <c r="H2173" s="4"/>
      <c r="I2173" s="4"/>
      <c r="J2173" s="30"/>
      <c r="K2173" s="4"/>
      <c r="L2173" s="30"/>
      <c r="M2173" s="6"/>
      <c r="N2173" s="6"/>
    </row>
    <row r="2174" spans="1:14" x14ac:dyDescent="0.2">
      <c r="A2174" s="1"/>
      <c r="B2174" s="11"/>
      <c r="C2174" s="4"/>
      <c r="D2174" s="11"/>
      <c r="E2174" s="11"/>
      <c r="F2174" s="4"/>
      <c r="G2174" s="21"/>
      <c r="H2174" s="4"/>
      <c r="I2174" s="4"/>
      <c r="J2174" s="30"/>
      <c r="K2174" s="4"/>
      <c r="L2174" s="30"/>
      <c r="M2174" s="6"/>
      <c r="N2174" s="6"/>
    </row>
    <row r="2175" spans="1:14" x14ac:dyDescent="0.2">
      <c r="A2175" s="1"/>
      <c r="B2175" s="11"/>
      <c r="C2175" s="4"/>
      <c r="D2175" s="11"/>
      <c r="E2175" s="11"/>
      <c r="F2175" s="4"/>
      <c r="G2175" s="21"/>
      <c r="H2175" s="4"/>
      <c r="I2175" s="4"/>
      <c r="J2175" s="30"/>
      <c r="K2175" s="4"/>
      <c r="L2175" s="30"/>
      <c r="M2175" s="6"/>
      <c r="N2175" s="6"/>
    </row>
    <row r="2176" spans="1:14" x14ac:dyDescent="0.2">
      <c r="A2176" s="1"/>
      <c r="B2176" s="11"/>
      <c r="C2176" s="4"/>
      <c r="D2176" s="11"/>
      <c r="E2176" s="11"/>
      <c r="F2176" s="4"/>
      <c r="G2176" s="21"/>
      <c r="H2176" s="4"/>
      <c r="I2176" s="4"/>
      <c r="J2176" s="30"/>
      <c r="K2176" s="4"/>
      <c r="L2176" s="30"/>
      <c r="M2176" s="6"/>
      <c r="N2176" s="6"/>
    </row>
    <row r="2177" spans="1:14" x14ac:dyDescent="0.2">
      <c r="A2177" s="1"/>
      <c r="B2177" s="11"/>
      <c r="C2177" s="4"/>
      <c r="D2177" s="11"/>
      <c r="E2177" s="11"/>
      <c r="F2177" s="4"/>
      <c r="G2177" s="21"/>
      <c r="H2177" s="4"/>
      <c r="I2177" s="4"/>
      <c r="J2177" s="30"/>
      <c r="K2177" s="4"/>
      <c r="L2177" s="30"/>
      <c r="M2177" s="6"/>
      <c r="N2177" s="6"/>
    </row>
    <row r="2178" spans="1:14" x14ac:dyDescent="0.2">
      <c r="A2178" s="1"/>
      <c r="B2178" s="11"/>
      <c r="C2178" s="4"/>
      <c r="D2178" s="11"/>
      <c r="E2178" s="11"/>
      <c r="F2178" s="4"/>
      <c r="G2178" s="21"/>
      <c r="H2178" s="4"/>
      <c r="I2178" s="4"/>
      <c r="J2178" s="30"/>
      <c r="K2178" s="4"/>
      <c r="L2178" s="30"/>
      <c r="M2178" s="6"/>
      <c r="N2178" s="6"/>
    </row>
    <row r="2179" spans="1:14" x14ac:dyDescent="0.2">
      <c r="A2179" s="1"/>
      <c r="B2179" s="11"/>
      <c r="C2179" s="4"/>
      <c r="D2179" s="11"/>
      <c r="E2179" s="11"/>
      <c r="F2179" s="4"/>
      <c r="G2179" s="21"/>
      <c r="H2179" s="4"/>
      <c r="I2179" s="4"/>
      <c r="J2179" s="30"/>
      <c r="K2179" s="4"/>
      <c r="L2179" s="30"/>
      <c r="M2179" s="6"/>
      <c r="N2179" s="6"/>
    </row>
    <row r="2180" spans="1:14" x14ac:dyDescent="0.2">
      <c r="A2180" s="1"/>
      <c r="B2180" s="11"/>
      <c r="C2180" s="4"/>
      <c r="D2180" s="11"/>
      <c r="E2180" s="11"/>
      <c r="F2180" s="4"/>
      <c r="G2180" s="21"/>
      <c r="H2180" s="4"/>
      <c r="I2180" s="4"/>
      <c r="J2180" s="30"/>
      <c r="K2180" s="4"/>
      <c r="L2180" s="30"/>
      <c r="M2180" s="6"/>
      <c r="N2180" s="6"/>
    </row>
    <row r="2181" spans="1:14" x14ac:dyDescent="0.2">
      <c r="A2181" s="1"/>
      <c r="B2181" s="11"/>
      <c r="C2181" s="4"/>
      <c r="D2181" s="11"/>
      <c r="E2181" s="11"/>
      <c r="F2181" s="4"/>
      <c r="G2181" s="21"/>
      <c r="H2181" s="4"/>
      <c r="I2181" s="4"/>
      <c r="J2181" s="30"/>
      <c r="K2181" s="4"/>
      <c r="L2181" s="30"/>
      <c r="M2181" s="6"/>
      <c r="N2181" s="6"/>
    </row>
    <row r="2182" spans="1:14" x14ac:dyDescent="0.2">
      <c r="A2182" s="1"/>
      <c r="B2182" s="11"/>
      <c r="C2182" s="4"/>
      <c r="D2182" s="11"/>
      <c r="E2182" s="11"/>
      <c r="F2182" s="4"/>
      <c r="G2182" s="21"/>
      <c r="H2182" s="4"/>
      <c r="I2182" s="4"/>
      <c r="J2182" s="30"/>
      <c r="K2182" s="4"/>
      <c r="L2182" s="30"/>
      <c r="M2182" s="6"/>
      <c r="N2182" s="6"/>
    </row>
    <row r="2183" spans="1:14" x14ac:dyDescent="0.2">
      <c r="A2183" s="1"/>
      <c r="B2183" s="11"/>
      <c r="C2183" s="4"/>
      <c r="D2183" s="11"/>
      <c r="E2183" s="11"/>
      <c r="F2183" s="4"/>
      <c r="G2183" s="21"/>
      <c r="H2183" s="4"/>
      <c r="I2183" s="4"/>
      <c r="J2183" s="30"/>
      <c r="K2183" s="4"/>
      <c r="L2183" s="30"/>
      <c r="M2183" s="6"/>
      <c r="N2183" s="6"/>
    </row>
    <row r="2184" spans="1:14" x14ac:dyDescent="0.2">
      <c r="A2184" s="1"/>
      <c r="B2184" s="11"/>
      <c r="C2184" s="4"/>
      <c r="D2184" s="11"/>
      <c r="E2184" s="11"/>
      <c r="F2184" s="4"/>
      <c r="G2184" s="21"/>
      <c r="H2184" s="4"/>
      <c r="I2184" s="4"/>
      <c r="J2184" s="30"/>
      <c r="K2184" s="4"/>
      <c r="L2184" s="30"/>
      <c r="M2184" s="6"/>
      <c r="N2184" s="6"/>
    </row>
    <row r="2185" spans="1:14" x14ac:dyDescent="0.2">
      <c r="A2185" s="1"/>
      <c r="B2185" s="11"/>
      <c r="C2185" s="4"/>
      <c r="D2185" s="11"/>
      <c r="E2185" s="11"/>
      <c r="F2185" s="4"/>
      <c r="G2185" s="21"/>
      <c r="H2185" s="4"/>
      <c r="I2185" s="4"/>
      <c r="J2185" s="30"/>
      <c r="K2185" s="4"/>
      <c r="L2185" s="30"/>
      <c r="M2185" s="6"/>
      <c r="N2185" s="6"/>
    </row>
    <row r="2186" spans="1:14" x14ac:dyDescent="0.2">
      <c r="A2186" s="1"/>
      <c r="B2186" s="11"/>
      <c r="C2186" s="4"/>
      <c r="D2186" s="11"/>
      <c r="E2186" s="11"/>
      <c r="F2186" s="4"/>
      <c r="G2186" s="21"/>
      <c r="H2186" s="4"/>
      <c r="I2186" s="4"/>
      <c r="J2186" s="30"/>
      <c r="K2186" s="4"/>
      <c r="L2186" s="30"/>
      <c r="M2186" s="6"/>
      <c r="N2186" s="6"/>
    </row>
    <row r="2187" spans="1:14" x14ac:dyDescent="0.2">
      <c r="A2187" s="1"/>
      <c r="B2187" s="11"/>
      <c r="C2187" s="4"/>
      <c r="D2187" s="11"/>
      <c r="E2187" s="11"/>
      <c r="F2187" s="4"/>
      <c r="G2187" s="21"/>
      <c r="H2187" s="4"/>
      <c r="I2187" s="4"/>
      <c r="J2187" s="30"/>
      <c r="K2187" s="4"/>
      <c r="L2187" s="30"/>
      <c r="M2187" s="6"/>
      <c r="N2187" s="6"/>
    </row>
    <row r="2188" spans="1:14" x14ac:dyDescent="0.2">
      <c r="A2188" s="1"/>
      <c r="B2188" s="11"/>
      <c r="C2188" s="4"/>
      <c r="D2188" s="11"/>
      <c r="E2188" s="11"/>
      <c r="F2188" s="4"/>
      <c r="G2188" s="21"/>
      <c r="H2188" s="4"/>
      <c r="I2188" s="4"/>
      <c r="J2188" s="30"/>
      <c r="K2188" s="4"/>
      <c r="L2188" s="30"/>
      <c r="M2188" s="6"/>
      <c r="N2188" s="6"/>
    </row>
    <row r="2189" spans="1:14" x14ac:dyDescent="0.2">
      <c r="A2189" s="1"/>
      <c r="B2189" s="11"/>
      <c r="C2189" s="4"/>
      <c r="D2189" s="11"/>
      <c r="E2189" s="11"/>
      <c r="F2189" s="4"/>
      <c r="G2189" s="21"/>
      <c r="H2189" s="4"/>
      <c r="I2189" s="4"/>
      <c r="J2189" s="30"/>
      <c r="K2189" s="4"/>
      <c r="L2189" s="30"/>
      <c r="M2189" s="6"/>
      <c r="N2189" s="6"/>
    </row>
    <row r="2190" spans="1:14" x14ac:dyDescent="0.2">
      <c r="A2190" s="1"/>
      <c r="B2190" s="11"/>
      <c r="C2190" s="4"/>
      <c r="D2190" s="11"/>
      <c r="E2190" s="11"/>
      <c r="F2190" s="4"/>
      <c r="G2190" s="21"/>
      <c r="H2190" s="4"/>
      <c r="I2190" s="4"/>
      <c r="J2190" s="30"/>
      <c r="K2190" s="4"/>
      <c r="L2190" s="30"/>
      <c r="M2190" s="6"/>
      <c r="N2190" s="6"/>
    </row>
    <row r="2191" spans="1:14" x14ac:dyDescent="0.2">
      <c r="A2191" s="1"/>
      <c r="B2191" s="11"/>
      <c r="C2191" s="4"/>
      <c r="D2191" s="11"/>
      <c r="E2191" s="11"/>
      <c r="F2191" s="4"/>
      <c r="G2191" s="21"/>
      <c r="H2191" s="4"/>
      <c r="I2191" s="4"/>
      <c r="J2191" s="30"/>
      <c r="K2191" s="4"/>
      <c r="L2191" s="30"/>
      <c r="M2191" s="6"/>
      <c r="N2191" s="6"/>
    </row>
    <row r="2192" spans="1:14" x14ac:dyDescent="0.2">
      <c r="A2192" s="1"/>
      <c r="B2192" s="11"/>
      <c r="C2192" s="4"/>
      <c r="D2192" s="11"/>
      <c r="E2192" s="11"/>
      <c r="F2192" s="4"/>
      <c r="G2192" s="21"/>
      <c r="H2192" s="4"/>
      <c r="I2192" s="4"/>
      <c r="J2192" s="30"/>
      <c r="K2192" s="4"/>
      <c r="L2192" s="30"/>
      <c r="M2192" s="6"/>
      <c r="N2192" s="6"/>
    </row>
    <row r="2193" spans="1:14" x14ac:dyDescent="0.2">
      <c r="A2193" s="1"/>
      <c r="B2193" s="11"/>
      <c r="C2193" s="4"/>
      <c r="D2193" s="11"/>
      <c r="E2193" s="11"/>
      <c r="F2193" s="4"/>
      <c r="G2193" s="21"/>
      <c r="H2193" s="4"/>
      <c r="I2193" s="4"/>
      <c r="J2193" s="30"/>
      <c r="K2193" s="4"/>
      <c r="L2193" s="30"/>
      <c r="M2193" s="6"/>
      <c r="N2193" s="6"/>
    </row>
    <row r="2194" spans="1:14" x14ac:dyDescent="0.2">
      <c r="A2194" s="1"/>
      <c r="B2194" s="11"/>
      <c r="C2194" s="4"/>
      <c r="D2194" s="11"/>
      <c r="E2194" s="11"/>
      <c r="F2194" s="4"/>
      <c r="G2194" s="21"/>
      <c r="H2194" s="4"/>
      <c r="I2194" s="4"/>
      <c r="J2194" s="30"/>
      <c r="K2194" s="4"/>
      <c r="L2194" s="30"/>
      <c r="M2194" s="6"/>
      <c r="N2194" s="6"/>
    </row>
    <row r="2195" spans="1:14" x14ac:dyDescent="0.2">
      <c r="A2195" s="1"/>
      <c r="B2195" s="11"/>
      <c r="C2195" s="4"/>
      <c r="D2195" s="11"/>
      <c r="E2195" s="11"/>
      <c r="F2195" s="4"/>
      <c r="G2195" s="21"/>
      <c r="H2195" s="4"/>
      <c r="I2195" s="4"/>
      <c r="J2195" s="30"/>
      <c r="K2195" s="4"/>
      <c r="L2195" s="30"/>
      <c r="M2195" s="6"/>
      <c r="N2195" s="6"/>
    </row>
    <row r="2196" spans="1:14" x14ac:dyDescent="0.2">
      <c r="A2196" s="1"/>
      <c r="B2196" s="11"/>
      <c r="C2196" s="4"/>
      <c r="D2196" s="11"/>
      <c r="E2196" s="11"/>
      <c r="F2196" s="4"/>
      <c r="G2196" s="21"/>
      <c r="H2196" s="4"/>
      <c r="I2196" s="4"/>
      <c r="J2196" s="30"/>
      <c r="K2196" s="4"/>
      <c r="L2196" s="30"/>
      <c r="M2196" s="6"/>
      <c r="N2196" s="6"/>
    </row>
    <row r="2197" spans="1:14" x14ac:dyDescent="0.2">
      <c r="A2197" s="1"/>
      <c r="B2197" s="11"/>
      <c r="C2197" s="4"/>
      <c r="D2197" s="11"/>
      <c r="E2197" s="11"/>
      <c r="F2197" s="4"/>
      <c r="G2197" s="21"/>
      <c r="H2197" s="4"/>
      <c r="I2197" s="4"/>
      <c r="J2197" s="30"/>
      <c r="K2197" s="4"/>
      <c r="L2197" s="30"/>
      <c r="M2197" s="6"/>
      <c r="N2197" s="6"/>
    </row>
    <row r="2198" spans="1:14" x14ac:dyDescent="0.2">
      <c r="A2198" s="1"/>
      <c r="B2198" s="11"/>
      <c r="C2198" s="4"/>
      <c r="D2198" s="11"/>
      <c r="E2198" s="11"/>
      <c r="F2198" s="4"/>
      <c r="G2198" s="21"/>
      <c r="H2198" s="4"/>
      <c r="I2198" s="4"/>
      <c r="J2198" s="30"/>
      <c r="K2198" s="4"/>
      <c r="L2198" s="30"/>
      <c r="M2198" s="6"/>
      <c r="N2198" s="6"/>
    </row>
    <row r="2199" spans="1:14" x14ac:dyDescent="0.2">
      <c r="A2199" s="1"/>
      <c r="B2199" s="11"/>
      <c r="C2199" s="4"/>
      <c r="D2199" s="11"/>
      <c r="E2199" s="11"/>
      <c r="F2199" s="4"/>
      <c r="G2199" s="21"/>
      <c r="H2199" s="4"/>
      <c r="I2199" s="4"/>
      <c r="J2199" s="30"/>
      <c r="K2199" s="4"/>
      <c r="L2199" s="30"/>
      <c r="M2199" s="6"/>
      <c r="N2199" s="6"/>
    </row>
    <row r="2200" spans="1:14" x14ac:dyDescent="0.2">
      <c r="A2200" s="1"/>
      <c r="B2200" s="11"/>
      <c r="C2200" s="4"/>
      <c r="D2200" s="11"/>
      <c r="E2200" s="11"/>
      <c r="F2200" s="4"/>
      <c r="G2200" s="21"/>
      <c r="H2200" s="4"/>
      <c r="I2200" s="4"/>
      <c r="J2200" s="30"/>
      <c r="K2200" s="4"/>
      <c r="L2200" s="30"/>
      <c r="M2200" s="6"/>
      <c r="N2200" s="6"/>
    </row>
    <row r="2201" spans="1:14" x14ac:dyDescent="0.2">
      <c r="A2201" s="1"/>
      <c r="B2201" s="11"/>
      <c r="C2201" s="4"/>
      <c r="D2201" s="11"/>
      <c r="E2201" s="11"/>
      <c r="F2201" s="4"/>
      <c r="G2201" s="21"/>
      <c r="H2201" s="4"/>
      <c r="I2201" s="4"/>
      <c r="J2201" s="30"/>
      <c r="K2201" s="4"/>
      <c r="L2201" s="30"/>
      <c r="M2201" s="6"/>
      <c r="N2201" s="6"/>
    </row>
    <row r="2202" spans="1:14" x14ac:dyDescent="0.2">
      <c r="A2202" s="1"/>
      <c r="B2202" s="11"/>
      <c r="C2202" s="4"/>
      <c r="D2202" s="11"/>
      <c r="E2202" s="11"/>
      <c r="F2202" s="4"/>
      <c r="G2202" s="21"/>
      <c r="H2202" s="4"/>
      <c r="I2202" s="4"/>
      <c r="J2202" s="30"/>
      <c r="K2202" s="4"/>
      <c r="L2202" s="30"/>
      <c r="M2202" s="6"/>
      <c r="N2202" s="6"/>
    </row>
    <row r="2203" spans="1:14" x14ac:dyDescent="0.2">
      <c r="A2203" s="1"/>
      <c r="B2203" s="11"/>
      <c r="C2203" s="4"/>
      <c r="D2203" s="11"/>
      <c r="E2203" s="11"/>
      <c r="F2203" s="4"/>
      <c r="G2203" s="21"/>
      <c r="H2203" s="4"/>
      <c r="I2203" s="4"/>
      <c r="J2203" s="30"/>
      <c r="K2203" s="4"/>
      <c r="L2203" s="30"/>
      <c r="M2203" s="6"/>
      <c r="N2203" s="6"/>
    </row>
    <row r="2204" spans="1:14" x14ac:dyDescent="0.2">
      <c r="A2204" s="1"/>
      <c r="B2204" s="11"/>
      <c r="C2204" s="4"/>
      <c r="D2204" s="11"/>
      <c r="E2204" s="11"/>
      <c r="F2204" s="4"/>
      <c r="G2204" s="21"/>
      <c r="H2204" s="4"/>
      <c r="I2204" s="4"/>
      <c r="J2204" s="30"/>
      <c r="K2204" s="4"/>
      <c r="L2204" s="30"/>
      <c r="M2204" s="6"/>
      <c r="N2204" s="6"/>
    </row>
    <row r="2205" spans="1:14" x14ac:dyDescent="0.2">
      <c r="A2205" s="1"/>
      <c r="B2205" s="11"/>
      <c r="C2205" s="4"/>
      <c r="D2205" s="11"/>
      <c r="E2205" s="11"/>
      <c r="F2205" s="4"/>
      <c r="G2205" s="21"/>
      <c r="H2205" s="4"/>
      <c r="I2205" s="4"/>
      <c r="J2205" s="30"/>
      <c r="K2205" s="4"/>
      <c r="L2205" s="30"/>
      <c r="M2205" s="6"/>
      <c r="N2205" s="6"/>
    </row>
    <row r="2206" spans="1:14" x14ac:dyDescent="0.2">
      <c r="A2206" s="1"/>
      <c r="B2206" s="11"/>
      <c r="C2206" s="4"/>
      <c r="D2206" s="11"/>
      <c r="E2206" s="11"/>
      <c r="F2206" s="4"/>
      <c r="G2206" s="21"/>
      <c r="H2206" s="4"/>
      <c r="I2206" s="4"/>
      <c r="J2206" s="30"/>
      <c r="K2206" s="4"/>
      <c r="L2206" s="30"/>
      <c r="M2206" s="6"/>
      <c r="N2206" s="6"/>
    </row>
    <row r="2207" spans="1:14" x14ac:dyDescent="0.2">
      <c r="A2207" s="1"/>
      <c r="B2207" s="11"/>
      <c r="C2207" s="4"/>
      <c r="D2207" s="11"/>
      <c r="E2207" s="11"/>
      <c r="F2207" s="4"/>
      <c r="G2207" s="21"/>
      <c r="H2207" s="4"/>
      <c r="I2207" s="4"/>
      <c r="J2207" s="30"/>
      <c r="K2207" s="4"/>
      <c r="L2207" s="30"/>
      <c r="M2207" s="6"/>
      <c r="N2207" s="6"/>
    </row>
    <row r="2208" spans="1:14" x14ac:dyDescent="0.2">
      <c r="A2208" s="1"/>
      <c r="B2208" s="11"/>
      <c r="C2208" s="4"/>
      <c r="D2208" s="11"/>
      <c r="E2208" s="11"/>
      <c r="F2208" s="4"/>
      <c r="G2208" s="21"/>
      <c r="H2208" s="4"/>
      <c r="I2208" s="4"/>
      <c r="J2208" s="30"/>
      <c r="K2208" s="4"/>
      <c r="L2208" s="30"/>
      <c r="M2208" s="6"/>
      <c r="N2208" s="6"/>
    </row>
    <row r="2209" spans="1:14" x14ac:dyDescent="0.2">
      <c r="A2209" s="1"/>
      <c r="B2209" s="11"/>
      <c r="C2209" s="4"/>
      <c r="D2209" s="11"/>
      <c r="E2209" s="11"/>
      <c r="F2209" s="4"/>
      <c r="G2209" s="21"/>
      <c r="H2209" s="4"/>
      <c r="I2209" s="4"/>
      <c r="J2209" s="30"/>
      <c r="K2209" s="4"/>
      <c r="L2209" s="30"/>
      <c r="M2209" s="6"/>
      <c r="N2209" s="6"/>
    </row>
    <row r="2210" spans="1:14" x14ac:dyDescent="0.2">
      <c r="A2210" s="1"/>
      <c r="B2210" s="11"/>
      <c r="C2210" s="4"/>
      <c r="D2210" s="11"/>
      <c r="E2210" s="11"/>
      <c r="F2210" s="4"/>
      <c r="G2210" s="21"/>
      <c r="H2210" s="4"/>
      <c r="I2210" s="4"/>
      <c r="J2210" s="30"/>
      <c r="K2210" s="4"/>
      <c r="L2210" s="30"/>
      <c r="M2210" s="6"/>
      <c r="N2210" s="6"/>
    </row>
    <row r="2211" spans="1:14" x14ac:dyDescent="0.2">
      <c r="A2211" s="1"/>
      <c r="B2211" s="11"/>
      <c r="C2211" s="4"/>
      <c r="D2211" s="11"/>
      <c r="E2211" s="11"/>
      <c r="F2211" s="4"/>
      <c r="G2211" s="21"/>
      <c r="H2211" s="4"/>
      <c r="I2211" s="4"/>
      <c r="J2211" s="30"/>
      <c r="K2211" s="4"/>
      <c r="L2211" s="30"/>
      <c r="M2211" s="6"/>
      <c r="N2211" s="6"/>
    </row>
    <row r="2212" spans="1:14" x14ac:dyDescent="0.2">
      <c r="A2212" s="1"/>
      <c r="B2212" s="11"/>
      <c r="C2212" s="4"/>
      <c r="D2212" s="11"/>
      <c r="E2212" s="11"/>
      <c r="F2212" s="4"/>
      <c r="G2212" s="21"/>
      <c r="H2212" s="4"/>
      <c r="I2212" s="4"/>
      <c r="J2212" s="30"/>
      <c r="K2212" s="4"/>
      <c r="L2212" s="30"/>
      <c r="M2212" s="6"/>
      <c r="N2212" s="6"/>
    </row>
    <row r="2213" spans="1:14" x14ac:dyDescent="0.2">
      <c r="A2213" s="1"/>
      <c r="B2213" s="11"/>
      <c r="C2213" s="4"/>
      <c r="D2213" s="11"/>
      <c r="E2213" s="11"/>
      <c r="F2213" s="4"/>
      <c r="G2213" s="21"/>
      <c r="H2213" s="4"/>
      <c r="I2213" s="4"/>
      <c r="J2213" s="30"/>
      <c r="K2213" s="4"/>
      <c r="L2213" s="30"/>
      <c r="M2213" s="6"/>
      <c r="N2213" s="6"/>
    </row>
    <row r="2214" spans="1:14" x14ac:dyDescent="0.2">
      <c r="A2214" s="1"/>
      <c r="B2214" s="11"/>
      <c r="C2214" s="4"/>
      <c r="D2214" s="11"/>
      <c r="E2214" s="11"/>
      <c r="F2214" s="4"/>
      <c r="G2214" s="21"/>
      <c r="H2214" s="4"/>
      <c r="I2214" s="4"/>
      <c r="J2214" s="30"/>
      <c r="K2214" s="4"/>
      <c r="L2214" s="30"/>
      <c r="M2214" s="6"/>
      <c r="N2214" s="6"/>
    </row>
    <row r="2215" spans="1:14" x14ac:dyDescent="0.2">
      <c r="A2215" s="1"/>
      <c r="B2215" s="11"/>
      <c r="C2215" s="4"/>
      <c r="D2215" s="11"/>
      <c r="E2215" s="11"/>
      <c r="F2215" s="4"/>
      <c r="G2215" s="21"/>
      <c r="H2215" s="4"/>
      <c r="I2215" s="4"/>
      <c r="J2215" s="30"/>
      <c r="K2215" s="4"/>
      <c r="L2215" s="30"/>
      <c r="M2215" s="6"/>
      <c r="N2215" s="6"/>
    </row>
    <row r="2216" spans="1:14" x14ac:dyDescent="0.2">
      <c r="A2216" s="1"/>
      <c r="B2216" s="11"/>
      <c r="C2216" s="4"/>
      <c r="D2216" s="11"/>
      <c r="E2216" s="11"/>
      <c r="F2216" s="4"/>
      <c r="G2216" s="21"/>
      <c r="H2216" s="4"/>
      <c r="I2216" s="4"/>
      <c r="J2216" s="30"/>
      <c r="K2216" s="4"/>
      <c r="L2216" s="30"/>
      <c r="M2216" s="6"/>
      <c r="N2216" s="6"/>
    </row>
    <row r="2217" spans="1:14" x14ac:dyDescent="0.2">
      <c r="A2217" s="1"/>
      <c r="B2217" s="11"/>
      <c r="C2217" s="4"/>
      <c r="D2217" s="11"/>
      <c r="E2217" s="11"/>
      <c r="F2217" s="4"/>
      <c r="G2217" s="21"/>
      <c r="H2217" s="4"/>
      <c r="I2217" s="4"/>
      <c r="J2217" s="30"/>
      <c r="K2217" s="4"/>
      <c r="L2217" s="30"/>
      <c r="M2217" s="6"/>
      <c r="N2217" s="6"/>
    </row>
    <row r="2218" spans="1:14" x14ac:dyDescent="0.2">
      <c r="A2218" s="1"/>
      <c r="B2218" s="11"/>
      <c r="C2218" s="4"/>
      <c r="D2218" s="11"/>
      <c r="E2218" s="11"/>
      <c r="F2218" s="4"/>
      <c r="G2218" s="21"/>
      <c r="H2218" s="4"/>
      <c r="I2218" s="4"/>
      <c r="J2218" s="30"/>
      <c r="K2218" s="4"/>
      <c r="L2218" s="30"/>
      <c r="M2218" s="6"/>
      <c r="N2218" s="6"/>
    </row>
    <row r="2219" spans="1:14" x14ac:dyDescent="0.2">
      <c r="A2219" s="1"/>
      <c r="B2219" s="11"/>
      <c r="C2219" s="4"/>
      <c r="D2219" s="11"/>
      <c r="E2219" s="11"/>
      <c r="F2219" s="4"/>
      <c r="G2219" s="21"/>
      <c r="H2219" s="4"/>
      <c r="I2219" s="4"/>
      <c r="J2219" s="30"/>
      <c r="K2219" s="4"/>
      <c r="L2219" s="30"/>
      <c r="M2219" s="6"/>
      <c r="N2219" s="6"/>
    </row>
    <row r="2220" spans="1:14" x14ac:dyDescent="0.2">
      <c r="A2220" s="1"/>
      <c r="B2220" s="11"/>
      <c r="C2220" s="4"/>
      <c r="D2220" s="11"/>
      <c r="E2220" s="11"/>
      <c r="F2220" s="4"/>
      <c r="G2220" s="21"/>
      <c r="H2220" s="4"/>
      <c r="I2220" s="4"/>
      <c r="J2220" s="30"/>
      <c r="K2220" s="4"/>
      <c r="L2220" s="30"/>
      <c r="M2220" s="6"/>
      <c r="N2220" s="6"/>
    </row>
    <row r="2221" spans="1:14" x14ac:dyDescent="0.2">
      <c r="A2221" s="1"/>
      <c r="B2221" s="11"/>
      <c r="C2221" s="4"/>
      <c r="D2221" s="11"/>
      <c r="E2221" s="11"/>
      <c r="F2221" s="4"/>
      <c r="G2221" s="21"/>
      <c r="H2221" s="4"/>
      <c r="I2221" s="4"/>
      <c r="J2221" s="30"/>
      <c r="K2221" s="4"/>
      <c r="L2221" s="30"/>
      <c r="M2221" s="6"/>
      <c r="N2221" s="6"/>
    </row>
    <row r="2222" spans="1:14" x14ac:dyDescent="0.2">
      <c r="A2222" s="1"/>
      <c r="B2222" s="11"/>
      <c r="C2222" s="4"/>
      <c r="D2222" s="11"/>
      <c r="E2222" s="11"/>
      <c r="F2222" s="4"/>
      <c r="G2222" s="21"/>
      <c r="H2222" s="4"/>
      <c r="I2222" s="4"/>
      <c r="J2222" s="30"/>
      <c r="K2222" s="4"/>
      <c r="L2222" s="30"/>
      <c r="M2222" s="6"/>
      <c r="N2222" s="6"/>
    </row>
    <row r="2223" spans="1:14" x14ac:dyDescent="0.2">
      <c r="A2223" s="1"/>
      <c r="B2223" s="11"/>
      <c r="C2223" s="4"/>
      <c r="D2223" s="11"/>
      <c r="E2223" s="11"/>
      <c r="F2223" s="4"/>
      <c r="G2223" s="21"/>
      <c r="H2223" s="4"/>
      <c r="I2223" s="4"/>
      <c r="J2223" s="30"/>
      <c r="K2223" s="4"/>
      <c r="L2223" s="30"/>
      <c r="M2223" s="6"/>
      <c r="N2223" s="6"/>
    </row>
    <row r="2224" spans="1:14" x14ac:dyDescent="0.2">
      <c r="A2224" s="1"/>
      <c r="B2224" s="11"/>
      <c r="C2224" s="4"/>
      <c r="D2224" s="11"/>
      <c r="E2224" s="11"/>
      <c r="F2224" s="4"/>
      <c r="G2224" s="21"/>
      <c r="H2224" s="4"/>
      <c r="I2224" s="4"/>
      <c r="J2224" s="30"/>
      <c r="K2224" s="4"/>
      <c r="L2224" s="30"/>
      <c r="M2224" s="6"/>
      <c r="N2224" s="6"/>
    </row>
    <row r="2225" spans="1:14" x14ac:dyDescent="0.2">
      <c r="A2225" s="1"/>
      <c r="B2225" s="11"/>
      <c r="C2225" s="4"/>
      <c r="D2225" s="11"/>
      <c r="E2225" s="11"/>
      <c r="F2225" s="4"/>
      <c r="G2225" s="21"/>
      <c r="H2225" s="4"/>
      <c r="I2225" s="4"/>
      <c r="J2225" s="30"/>
      <c r="K2225" s="4"/>
      <c r="L2225" s="30"/>
      <c r="M2225" s="6"/>
      <c r="N2225" s="6"/>
    </row>
    <row r="2226" spans="1:14" x14ac:dyDescent="0.2">
      <c r="A2226" s="1"/>
      <c r="B2226" s="11"/>
      <c r="C2226" s="4"/>
      <c r="D2226" s="11"/>
      <c r="E2226" s="11"/>
      <c r="F2226" s="4"/>
      <c r="G2226" s="21"/>
      <c r="H2226" s="4"/>
      <c r="I2226" s="4"/>
      <c r="J2226" s="30"/>
      <c r="K2226" s="4"/>
      <c r="L2226" s="30"/>
      <c r="M2226" s="6"/>
      <c r="N2226" s="6"/>
    </row>
    <row r="2227" spans="1:14" x14ac:dyDescent="0.2">
      <c r="A2227" s="1"/>
      <c r="B2227" s="11"/>
      <c r="C2227" s="4"/>
      <c r="D2227" s="11"/>
      <c r="E2227" s="11"/>
      <c r="F2227" s="4"/>
      <c r="G2227" s="21"/>
      <c r="H2227" s="4"/>
      <c r="I2227" s="4"/>
      <c r="J2227" s="30"/>
      <c r="K2227" s="4"/>
      <c r="L2227" s="30"/>
      <c r="M2227" s="6"/>
      <c r="N2227" s="6"/>
    </row>
    <row r="2228" spans="1:14" x14ac:dyDescent="0.2">
      <c r="A2228" s="1"/>
      <c r="B2228" s="11"/>
      <c r="C2228" s="4"/>
      <c r="D2228" s="11"/>
      <c r="E2228" s="11"/>
      <c r="F2228" s="4"/>
      <c r="G2228" s="21"/>
      <c r="H2228" s="4"/>
      <c r="I2228" s="4"/>
      <c r="J2228" s="30"/>
      <c r="K2228" s="4"/>
      <c r="L2228" s="30"/>
      <c r="M2228" s="6"/>
      <c r="N2228" s="6"/>
    </row>
    <row r="2229" spans="1:14" x14ac:dyDescent="0.2">
      <c r="A2229" s="1"/>
      <c r="B2229" s="11"/>
      <c r="C2229" s="4"/>
      <c r="D2229" s="11"/>
      <c r="E2229" s="11"/>
      <c r="F2229" s="4"/>
      <c r="G2229" s="21"/>
      <c r="H2229" s="4"/>
      <c r="I2229" s="4"/>
      <c r="J2229" s="30"/>
      <c r="K2229" s="4"/>
      <c r="L2229" s="30"/>
      <c r="M2229" s="6"/>
      <c r="N2229" s="6"/>
    </row>
    <row r="2230" spans="1:14" x14ac:dyDescent="0.2">
      <c r="A2230" s="1"/>
      <c r="B2230" s="11"/>
      <c r="C2230" s="4"/>
      <c r="D2230" s="11"/>
      <c r="E2230" s="11"/>
      <c r="F2230" s="4"/>
      <c r="G2230" s="21"/>
      <c r="H2230" s="4"/>
      <c r="I2230" s="4"/>
      <c r="J2230" s="30"/>
      <c r="K2230" s="4"/>
      <c r="L2230" s="30"/>
      <c r="M2230" s="6"/>
      <c r="N2230" s="6"/>
    </row>
    <row r="2231" spans="1:14" x14ac:dyDescent="0.2">
      <c r="A2231" s="1"/>
      <c r="B2231" s="11"/>
      <c r="C2231" s="4"/>
      <c r="D2231" s="11"/>
      <c r="E2231" s="11"/>
      <c r="F2231" s="4"/>
      <c r="G2231" s="21"/>
      <c r="H2231" s="4"/>
      <c r="I2231" s="4"/>
      <c r="J2231" s="30"/>
      <c r="K2231" s="4"/>
      <c r="L2231" s="30"/>
      <c r="M2231" s="6"/>
      <c r="N2231" s="6"/>
    </row>
    <row r="2232" spans="1:14" x14ac:dyDescent="0.2">
      <c r="A2232" s="1"/>
      <c r="B2232" s="11"/>
      <c r="C2232" s="4"/>
      <c r="D2232" s="11"/>
      <c r="E2232" s="11"/>
      <c r="F2232" s="4"/>
      <c r="G2232" s="21"/>
      <c r="H2232" s="4"/>
      <c r="I2232" s="4"/>
      <c r="J2232" s="30"/>
      <c r="K2232" s="4"/>
      <c r="L2232" s="30"/>
      <c r="M2232" s="6"/>
      <c r="N2232" s="6"/>
    </row>
    <row r="2233" spans="1:14" x14ac:dyDescent="0.2">
      <c r="A2233" s="1"/>
      <c r="B2233" s="11"/>
      <c r="C2233" s="4"/>
      <c r="D2233" s="11"/>
      <c r="E2233" s="11"/>
      <c r="F2233" s="4"/>
      <c r="G2233" s="21"/>
      <c r="H2233" s="4"/>
      <c r="I2233" s="4"/>
      <c r="J2233" s="30"/>
      <c r="K2233" s="4"/>
      <c r="L2233" s="30"/>
      <c r="M2233" s="6"/>
      <c r="N2233" s="6"/>
    </row>
    <row r="2234" spans="1:14" x14ac:dyDescent="0.2">
      <c r="A2234" s="1"/>
      <c r="B2234" s="11"/>
      <c r="C2234" s="4"/>
      <c r="D2234" s="11"/>
      <c r="E2234" s="11"/>
      <c r="F2234" s="4"/>
      <c r="G2234" s="21"/>
      <c r="H2234" s="4"/>
      <c r="I2234" s="4"/>
      <c r="J2234" s="30"/>
      <c r="K2234" s="4"/>
      <c r="L2234" s="30"/>
      <c r="M2234" s="6"/>
      <c r="N2234" s="6"/>
    </row>
    <row r="2235" spans="1:14" x14ac:dyDescent="0.2">
      <c r="A2235" s="1"/>
      <c r="B2235" s="11"/>
      <c r="C2235" s="4"/>
      <c r="D2235" s="11"/>
      <c r="E2235" s="11"/>
      <c r="F2235" s="4"/>
      <c r="G2235" s="21"/>
      <c r="H2235" s="4"/>
      <c r="I2235" s="4"/>
      <c r="J2235" s="30"/>
      <c r="K2235" s="4"/>
      <c r="L2235" s="30"/>
      <c r="M2235" s="6"/>
      <c r="N2235" s="6"/>
    </row>
    <row r="2236" spans="1:14" x14ac:dyDescent="0.2">
      <c r="A2236" s="1"/>
      <c r="B2236" s="11"/>
      <c r="C2236" s="4"/>
      <c r="D2236" s="11"/>
      <c r="E2236" s="11"/>
      <c r="F2236" s="4"/>
      <c r="G2236" s="21"/>
      <c r="H2236" s="4"/>
      <c r="I2236" s="4"/>
      <c r="J2236" s="30"/>
      <c r="K2236" s="4"/>
      <c r="L2236" s="30"/>
      <c r="M2236" s="6"/>
      <c r="N2236" s="6"/>
    </row>
    <row r="2237" spans="1:14" x14ac:dyDescent="0.2">
      <c r="A2237" s="1"/>
      <c r="B2237" s="11"/>
      <c r="C2237" s="4"/>
      <c r="D2237" s="11"/>
      <c r="E2237" s="11"/>
      <c r="F2237" s="4"/>
      <c r="G2237" s="21"/>
      <c r="H2237" s="4"/>
      <c r="I2237" s="4"/>
      <c r="J2237" s="30"/>
      <c r="K2237" s="4"/>
      <c r="L2237" s="30"/>
      <c r="M2237" s="6"/>
      <c r="N2237" s="6"/>
    </row>
    <row r="2238" spans="1:14" x14ac:dyDescent="0.2">
      <c r="A2238" s="1"/>
      <c r="B2238" s="11"/>
      <c r="C2238" s="4"/>
      <c r="D2238" s="11"/>
      <c r="E2238" s="11"/>
      <c r="F2238" s="4"/>
      <c r="G2238" s="21"/>
      <c r="H2238" s="4"/>
      <c r="I2238" s="4"/>
      <c r="J2238" s="30"/>
      <c r="K2238" s="4"/>
      <c r="L2238" s="30"/>
      <c r="M2238" s="6"/>
      <c r="N2238" s="6"/>
    </row>
    <row r="2239" spans="1:14" x14ac:dyDescent="0.2">
      <c r="A2239" s="1"/>
      <c r="B2239" s="11"/>
      <c r="C2239" s="4"/>
      <c r="D2239" s="11"/>
      <c r="E2239" s="11"/>
      <c r="F2239" s="4"/>
      <c r="G2239" s="21"/>
      <c r="H2239" s="4"/>
      <c r="I2239" s="4"/>
      <c r="J2239" s="30"/>
      <c r="K2239" s="4"/>
      <c r="L2239" s="30"/>
      <c r="M2239" s="6"/>
      <c r="N2239" s="6"/>
    </row>
    <row r="2240" spans="1:14" x14ac:dyDescent="0.2">
      <c r="A2240" s="1"/>
      <c r="B2240" s="11"/>
      <c r="C2240" s="4"/>
      <c r="D2240" s="11"/>
      <c r="E2240" s="11"/>
      <c r="F2240" s="4"/>
      <c r="G2240" s="21"/>
      <c r="H2240" s="4"/>
      <c r="I2240" s="4"/>
      <c r="J2240" s="30"/>
      <c r="K2240" s="4"/>
      <c r="L2240" s="30"/>
      <c r="M2240" s="6"/>
      <c r="N2240" s="6"/>
    </row>
    <row r="2241" spans="8:12" x14ac:dyDescent="0.2">
      <c r="H2241" s="4"/>
      <c r="I2241" s="4"/>
      <c r="J2241" s="30"/>
      <c r="K2241" s="4"/>
      <c r="L2241" s="30"/>
    </row>
    <row r="2242" spans="8:12" x14ac:dyDescent="0.2">
      <c r="H2242" s="4"/>
      <c r="I2242" s="4"/>
      <c r="J2242" s="30"/>
      <c r="K2242" s="4"/>
      <c r="L2242" s="30"/>
    </row>
    <row r="2243" spans="8:12" x14ac:dyDescent="0.2">
      <c r="H2243" s="4"/>
      <c r="I2243" s="4"/>
      <c r="J2243" s="30"/>
      <c r="K2243" s="4"/>
      <c r="L2243" s="30"/>
    </row>
    <row r="2244" spans="8:12" x14ac:dyDescent="0.2">
      <c r="H2244" s="4"/>
      <c r="I2244" s="4"/>
      <c r="J2244" s="30"/>
      <c r="K2244" s="4"/>
      <c r="L2244" s="30"/>
    </row>
    <row r="2245" spans="8:12" x14ac:dyDescent="0.2">
      <c r="H2245" s="4"/>
      <c r="I2245" s="4"/>
      <c r="J2245" s="30"/>
      <c r="K2245" s="4"/>
      <c r="L2245" s="30"/>
    </row>
    <row r="2246" spans="8:12" x14ac:dyDescent="0.2">
      <c r="H2246" s="4"/>
      <c r="I2246" s="4"/>
      <c r="J2246" s="30"/>
      <c r="K2246" s="4"/>
      <c r="L2246" s="30"/>
    </row>
    <row r="2247" spans="8:12" x14ac:dyDescent="0.2">
      <c r="H2247" s="4"/>
      <c r="I2247" s="4"/>
      <c r="J2247" s="30"/>
      <c r="K2247" s="4"/>
      <c r="L2247" s="30"/>
    </row>
    <row r="2248" spans="8:12" x14ac:dyDescent="0.2">
      <c r="H2248" s="4"/>
      <c r="I2248" s="4"/>
      <c r="J2248" s="30"/>
      <c r="K2248" s="4"/>
      <c r="L2248" s="30"/>
    </row>
    <row r="2249" spans="8:12" x14ac:dyDescent="0.2">
      <c r="H2249" s="4"/>
      <c r="I2249" s="4"/>
      <c r="J2249" s="30"/>
      <c r="K2249" s="4"/>
      <c r="L2249" s="30"/>
    </row>
    <row r="2250" spans="8:12" x14ac:dyDescent="0.2">
      <c r="H2250" s="4"/>
      <c r="I2250" s="4"/>
      <c r="J2250" s="30"/>
      <c r="K2250" s="4"/>
      <c r="L2250" s="30"/>
    </row>
    <row r="2251" spans="8:12" x14ac:dyDescent="0.2">
      <c r="H2251" s="4"/>
      <c r="I2251" s="4"/>
      <c r="J2251" s="30"/>
      <c r="K2251" s="4"/>
      <c r="L2251" s="30"/>
    </row>
    <row r="2252" spans="8:12" x14ac:dyDescent="0.2">
      <c r="H2252" s="4"/>
      <c r="I2252" s="4"/>
      <c r="J2252" s="30"/>
      <c r="K2252" s="4"/>
      <c r="L2252" s="30"/>
    </row>
    <row r="2253" spans="8:12" x14ac:dyDescent="0.2">
      <c r="H2253" s="4"/>
      <c r="I2253" s="4"/>
      <c r="J2253" s="30"/>
      <c r="K2253" s="4"/>
      <c r="L2253" s="30"/>
    </row>
    <row r="2254" spans="8:12" x14ac:dyDescent="0.2">
      <c r="H2254" s="4"/>
      <c r="I2254" s="4"/>
      <c r="J2254" s="30"/>
      <c r="K2254" s="4"/>
      <c r="L2254" s="30"/>
    </row>
    <row r="2255" spans="8:12" x14ac:dyDescent="0.2">
      <c r="H2255" s="4"/>
      <c r="I2255" s="4"/>
      <c r="J2255" s="30"/>
      <c r="K2255" s="4"/>
      <c r="L2255" s="30"/>
    </row>
    <row r="2256" spans="8:12" x14ac:dyDescent="0.2">
      <c r="H2256" s="4"/>
      <c r="I2256" s="4"/>
      <c r="J2256" s="30"/>
      <c r="K2256" s="4"/>
      <c r="L2256" s="30"/>
    </row>
    <row r="2257" spans="8:12" x14ac:dyDescent="0.2">
      <c r="H2257" s="4"/>
      <c r="I2257" s="4"/>
      <c r="J2257" s="30"/>
      <c r="K2257" s="4"/>
      <c r="L2257" s="30"/>
    </row>
    <row r="2258" spans="8:12" x14ac:dyDescent="0.2">
      <c r="H2258" s="4"/>
      <c r="I2258" s="4"/>
      <c r="J2258" s="30"/>
      <c r="K2258" s="4"/>
      <c r="L2258" s="30"/>
    </row>
    <row r="2259" spans="8:12" x14ac:dyDescent="0.2">
      <c r="H2259" s="4"/>
      <c r="I2259" s="4"/>
      <c r="J2259" s="30"/>
      <c r="K2259" s="4"/>
      <c r="L2259" s="30"/>
    </row>
    <row r="2260" spans="8:12" x14ac:dyDescent="0.2">
      <c r="H2260" s="4"/>
      <c r="I2260" s="4"/>
      <c r="J2260" s="30"/>
      <c r="K2260" s="4"/>
      <c r="L2260" s="30"/>
    </row>
    <row r="2261" spans="8:12" x14ac:dyDescent="0.2">
      <c r="H2261" s="4"/>
      <c r="I2261" s="4"/>
      <c r="J2261" s="30"/>
      <c r="K2261" s="4"/>
      <c r="L2261" s="30"/>
    </row>
    <row r="2262" spans="8:12" x14ac:dyDescent="0.2">
      <c r="H2262" s="4"/>
      <c r="I2262" s="4"/>
      <c r="J2262" s="30"/>
      <c r="K2262" s="4"/>
      <c r="L2262" s="30"/>
    </row>
    <row r="2263" spans="8:12" x14ac:dyDescent="0.2">
      <c r="H2263" s="4"/>
      <c r="I2263" s="4"/>
      <c r="J2263" s="30"/>
      <c r="K2263" s="4"/>
      <c r="L2263" s="30"/>
    </row>
    <row r="2264" spans="8:12" x14ac:dyDescent="0.2">
      <c r="H2264" s="4"/>
      <c r="I2264" s="4"/>
      <c r="J2264" s="30"/>
      <c r="K2264" s="4"/>
      <c r="L2264" s="30"/>
    </row>
    <row r="2265" spans="8:12" x14ac:dyDescent="0.2">
      <c r="H2265" s="4"/>
      <c r="I2265" s="4"/>
      <c r="J2265" s="30"/>
      <c r="K2265" s="4"/>
      <c r="L2265" s="30"/>
    </row>
    <row r="2266" spans="8:12" x14ac:dyDescent="0.2">
      <c r="H2266" s="4"/>
      <c r="I2266" s="4"/>
      <c r="J2266" s="30"/>
      <c r="K2266" s="4"/>
      <c r="L2266" s="30"/>
    </row>
    <row r="2267" spans="8:12" x14ac:dyDescent="0.2">
      <c r="H2267" s="4"/>
      <c r="I2267" s="4"/>
      <c r="J2267" s="30"/>
      <c r="K2267" s="4"/>
      <c r="L2267" s="30"/>
    </row>
    <row r="2268" spans="8:12" x14ac:dyDescent="0.2">
      <c r="H2268" s="4"/>
      <c r="I2268" s="4"/>
      <c r="J2268" s="30"/>
      <c r="K2268" s="4"/>
      <c r="L2268" s="30"/>
    </row>
    <row r="2269" spans="8:12" x14ac:dyDescent="0.2">
      <c r="H2269" s="4"/>
      <c r="I2269" s="4"/>
      <c r="J2269" s="30"/>
      <c r="K2269" s="4"/>
      <c r="L2269" s="30"/>
    </row>
    <row r="2270" spans="8:12" x14ac:dyDescent="0.2">
      <c r="H2270" s="4"/>
      <c r="I2270" s="4"/>
      <c r="J2270" s="30"/>
      <c r="K2270" s="4"/>
      <c r="L2270" s="30"/>
    </row>
    <row r="2271" spans="8:12" x14ac:dyDescent="0.2">
      <c r="H2271" s="4"/>
      <c r="I2271" s="4"/>
      <c r="J2271" s="30"/>
      <c r="K2271" s="4"/>
      <c r="L2271" s="30"/>
    </row>
    <row r="2272" spans="8:12" x14ac:dyDescent="0.2">
      <c r="H2272" s="4"/>
      <c r="I2272" s="4"/>
      <c r="J2272" s="30"/>
      <c r="K2272" s="4"/>
      <c r="L2272" s="30"/>
    </row>
    <row r="2273" spans="8:12" x14ac:dyDescent="0.2">
      <c r="H2273" s="4"/>
      <c r="I2273" s="4"/>
      <c r="J2273" s="30"/>
      <c r="K2273" s="4"/>
      <c r="L2273" s="30"/>
    </row>
    <row r="2274" spans="8:12" x14ac:dyDescent="0.2">
      <c r="H2274" s="4"/>
      <c r="I2274" s="4"/>
      <c r="J2274" s="30"/>
      <c r="K2274" s="4"/>
      <c r="L2274" s="30"/>
    </row>
    <row r="2275" spans="8:12" x14ac:dyDescent="0.2">
      <c r="H2275" s="4"/>
      <c r="I2275" s="4"/>
      <c r="J2275" s="30"/>
      <c r="K2275" s="4"/>
      <c r="L2275" s="30"/>
    </row>
    <row r="2276" spans="8:12" x14ac:dyDescent="0.2">
      <c r="H2276" s="4"/>
      <c r="I2276" s="4"/>
      <c r="J2276" s="30"/>
      <c r="K2276" s="4"/>
      <c r="L2276" s="30"/>
    </row>
    <row r="2277" spans="8:12" x14ac:dyDescent="0.2">
      <c r="H2277" s="4"/>
      <c r="I2277" s="4"/>
      <c r="J2277" s="30"/>
      <c r="K2277" s="4"/>
      <c r="L2277" s="30"/>
    </row>
    <row r="2278" spans="8:12" x14ac:dyDescent="0.2">
      <c r="H2278" s="4"/>
      <c r="I2278" s="4"/>
      <c r="J2278" s="30"/>
      <c r="K2278" s="4"/>
      <c r="L2278" s="30"/>
    </row>
    <row r="2279" spans="8:12" x14ac:dyDescent="0.2">
      <c r="H2279" s="4"/>
      <c r="I2279" s="4"/>
      <c r="J2279" s="30"/>
      <c r="K2279" s="4"/>
      <c r="L2279" s="30"/>
    </row>
    <row r="2280" spans="8:12" x14ac:dyDescent="0.2">
      <c r="H2280" s="4"/>
      <c r="I2280" s="4"/>
      <c r="J2280" s="30"/>
      <c r="K2280" s="4"/>
      <c r="L2280" s="30"/>
    </row>
    <row r="2281" spans="8:12" x14ac:dyDescent="0.2">
      <c r="H2281" s="4"/>
      <c r="I2281" s="4"/>
      <c r="J2281" s="30"/>
      <c r="K2281" s="4"/>
      <c r="L2281" s="30"/>
    </row>
    <row r="2282" spans="8:12" x14ac:dyDescent="0.2">
      <c r="H2282" s="4"/>
      <c r="I2282" s="4"/>
      <c r="J2282" s="30"/>
      <c r="K2282" s="4"/>
      <c r="L2282" s="30"/>
    </row>
    <row r="2283" spans="8:12" x14ac:dyDescent="0.2">
      <c r="H2283" s="4"/>
      <c r="I2283" s="4"/>
      <c r="J2283" s="30"/>
      <c r="K2283" s="4"/>
      <c r="L2283" s="30"/>
    </row>
    <row r="2284" spans="8:12" x14ac:dyDescent="0.2">
      <c r="H2284" s="4"/>
      <c r="I2284" s="4"/>
      <c r="J2284" s="30"/>
      <c r="K2284" s="4"/>
      <c r="L2284" s="30"/>
    </row>
    <row r="2285" spans="8:12" x14ac:dyDescent="0.2">
      <c r="H2285" s="4"/>
      <c r="I2285" s="4"/>
      <c r="J2285" s="30"/>
      <c r="K2285" s="4"/>
      <c r="L2285" s="30"/>
    </row>
    <row r="2286" spans="8:12" x14ac:dyDescent="0.2">
      <c r="H2286" s="4"/>
      <c r="I2286" s="4"/>
      <c r="J2286" s="30"/>
      <c r="K2286" s="4"/>
      <c r="L2286" s="30"/>
    </row>
    <row r="2287" spans="8:12" x14ac:dyDescent="0.2">
      <c r="H2287" s="4"/>
      <c r="I2287" s="4"/>
      <c r="J2287" s="30"/>
      <c r="K2287" s="4"/>
      <c r="L2287" s="30"/>
    </row>
    <row r="2288" spans="8:12" x14ac:dyDescent="0.2">
      <c r="H2288" s="4"/>
      <c r="I2288" s="4"/>
      <c r="J2288" s="30"/>
      <c r="K2288" s="4"/>
      <c r="L2288" s="30"/>
    </row>
    <row r="2289" spans="8:12" x14ac:dyDescent="0.2">
      <c r="H2289" s="4"/>
      <c r="I2289" s="4"/>
      <c r="J2289" s="30"/>
      <c r="K2289" s="4"/>
      <c r="L2289" s="30"/>
    </row>
    <row r="2290" spans="8:12" x14ac:dyDescent="0.2">
      <c r="H2290" s="4"/>
      <c r="I2290" s="4"/>
      <c r="J2290" s="30"/>
      <c r="K2290" s="4"/>
      <c r="L2290" s="30"/>
    </row>
    <row r="2291" spans="8:12" x14ac:dyDescent="0.2">
      <c r="H2291" s="4"/>
      <c r="I2291" s="4"/>
      <c r="J2291" s="30"/>
      <c r="K2291" s="4"/>
      <c r="L2291" s="30"/>
    </row>
    <row r="2292" spans="8:12" x14ac:dyDescent="0.2">
      <c r="H2292" s="4"/>
      <c r="I2292" s="4"/>
      <c r="J2292" s="30"/>
      <c r="K2292" s="4"/>
      <c r="L2292" s="30"/>
    </row>
    <row r="2293" spans="8:12" x14ac:dyDescent="0.2">
      <c r="H2293" s="4"/>
      <c r="I2293" s="4"/>
      <c r="J2293" s="30"/>
      <c r="K2293" s="4"/>
      <c r="L2293" s="30"/>
    </row>
    <row r="2294" spans="8:12" x14ac:dyDescent="0.2">
      <c r="H2294" s="4"/>
      <c r="I2294" s="4"/>
      <c r="J2294" s="30"/>
      <c r="K2294" s="4"/>
      <c r="L2294" s="30"/>
    </row>
    <row r="2295" spans="8:12" x14ac:dyDescent="0.2">
      <c r="H2295" s="4"/>
      <c r="I2295" s="4"/>
      <c r="J2295" s="30"/>
      <c r="K2295" s="4"/>
      <c r="L2295" s="30"/>
    </row>
    <row r="2296" spans="8:12" x14ac:dyDescent="0.2">
      <c r="H2296" s="4"/>
      <c r="I2296" s="4"/>
      <c r="J2296" s="30"/>
      <c r="K2296" s="4"/>
      <c r="L2296" s="30"/>
    </row>
    <row r="2297" spans="8:12" x14ac:dyDescent="0.2">
      <c r="H2297" s="4"/>
      <c r="I2297" s="4"/>
      <c r="J2297" s="30"/>
      <c r="K2297" s="4"/>
      <c r="L2297" s="30"/>
    </row>
    <row r="2298" spans="8:12" x14ac:dyDescent="0.2">
      <c r="H2298" s="4"/>
      <c r="I2298" s="4"/>
      <c r="J2298" s="30"/>
      <c r="K2298" s="4"/>
      <c r="L2298" s="30"/>
    </row>
    <row r="2299" spans="8:12" x14ac:dyDescent="0.2">
      <c r="H2299" s="4"/>
      <c r="I2299" s="4"/>
      <c r="J2299" s="30"/>
      <c r="K2299" s="4"/>
      <c r="L2299" s="30"/>
    </row>
    <row r="2300" spans="8:12" x14ac:dyDescent="0.2">
      <c r="H2300" s="4"/>
      <c r="I2300" s="4"/>
      <c r="J2300" s="30"/>
      <c r="K2300" s="4"/>
      <c r="L2300" s="30"/>
    </row>
    <row r="2301" spans="8:12" x14ac:dyDescent="0.2">
      <c r="H2301" s="4"/>
      <c r="I2301" s="4"/>
      <c r="J2301" s="30"/>
      <c r="K2301" s="4"/>
      <c r="L2301" s="30"/>
    </row>
    <row r="2302" spans="8:12" x14ac:dyDescent="0.2">
      <c r="H2302" s="4"/>
      <c r="I2302" s="4"/>
      <c r="J2302" s="30"/>
      <c r="K2302" s="4"/>
      <c r="L2302" s="30"/>
    </row>
    <row r="2303" spans="8:12" x14ac:dyDescent="0.2">
      <c r="H2303" s="4"/>
      <c r="I2303" s="4"/>
      <c r="J2303" s="30"/>
      <c r="K2303" s="4"/>
      <c r="L2303" s="30"/>
    </row>
    <row r="2304" spans="8:12" x14ac:dyDescent="0.2">
      <c r="H2304" s="4"/>
      <c r="I2304" s="4"/>
      <c r="J2304" s="30"/>
      <c r="K2304" s="4"/>
      <c r="L2304" s="30"/>
    </row>
    <row r="2305" spans="8:12" x14ac:dyDescent="0.2">
      <c r="H2305" s="4"/>
      <c r="I2305" s="4"/>
      <c r="J2305" s="30"/>
      <c r="K2305" s="4"/>
      <c r="L2305" s="30"/>
    </row>
    <row r="2306" spans="8:12" x14ac:dyDescent="0.2">
      <c r="H2306" s="4"/>
      <c r="I2306" s="4"/>
      <c r="J2306" s="30"/>
      <c r="K2306" s="4"/>
      <c r="L2306" s="30"/>
    </row>
    <row r="2307" spans="8:12" x14ac:dyDescent="0.2">
      <c r="H2307" s="4"/>
      <c r="I2307" s="4"/>
      <c r="J2307" s="30"/>
      <c r="K2307" s="4"/>
      <c r="L2307" s="30"/>
    </row>
    <row r="2308" spans="8:12" x14ac:dyDescent="0.2">
      <c r="H2308" s="4"/>
      <c r="I2308" s="4"/>
      <c r="J2308" s="30"/>
      <c r="K2308" s="4"/>
      <c r="L2308" s="30"/>
    </row>
    <row r="2309" spans="8:12" x14ac:dyDescent="0.2">
      <c r="H2309" s="4"/>
      <c r="I2309" s="4"/>
      <c r="J2309" s="30"/>
      <c r="K2309" s="4"/>
      <c r="L2309" s="30"/>
    </row>
    <row r="2310" spans="8:12" x14ac:dyDescent="0.2">
      <c r="H2310" s="4"/>
      <c r="I2310" s="4"/>
      <c r="J2310" s="30"/>
      <c r="K2310" s="4"/>
      <c r="L2310" s="30"/>
    </row>
    <row r="2311" spans="8:12" x14ac:dyDescent="0.2">
      <c r="H2311" s="4"/>
      <c r="I2311" s="4"/>
      <c r="J2311" s="30"/>
      <c r="K2311" s="4"/>
      <c r="L2311" s="30"/>
    </row>
    <row r="2312" spans="8:12" x14ac:dyDescent="0.2">
      <c r="H2312" s="4"/>
      <c r="I2312" s="4"/>
      <c r="J2312" s="30"/>
      <c r="K2312" s="4"/>
      <c r="L2312" s="30"/>
    </row>
    <row r="2313" spans="8:12" x14ac:dyDescent="0.2">
      <c r="H2313" s="4"/>
      <c r="I2313" s="4"/>
      <c r="J2313" s="30"/>
      <c r="K2313" s="4"/>
      <c r="L2313" s="30"/>
    </row>
    <row r="2314" spans="8:12" x14ac:dyDescent="0.2">
      <c r="H2314" s="4"/>
      <c r="I2314" s="4"/>
      <c r="J2314" s="30"/>
      <c r="K2314" s="4"/>
      <c r="L2314" s="30"/>
    </row>
    <row r="2315" spans="8:12" x14ac:dyDescent="0.2">
      <c r="H2315" s="4"/>
      <c r="I2315" s="4"/>
      <c r="J2315" s="30"/>
      <c r="K2315" s="4"/>
      <c r="L2315" s="30"/>
    </row>
    <row r="2316" spans="8:12" x14ac:dyDescent="0.2">
      <c r="H2316" s="4"/>
      <c r="I2316" s="4"/>
      <c r="J2316" s="30"/>
      <c r="K2316" s="4"/>
      <c r="L2316" s="30"/>
    </row>
    <row r="2317" spans="8:12" x14ac:dyDescent="0.2">
      <c r="H2317" s="4"/>
      <c r="I2317" s="4"/>
      <c r="J2317" s="30"/>
      <c r="K2317" s="4"/>
      <c r="L2317" s="30"/>
    </row>
    <row r="2318" spans="8:12" x14ac:dyDescent="0.2">
      <c r="H2318" s="4"/>
      <c r="I2318" s="4"/>
      <c r="J2318" s="30"/>
      <c r="K2318" s="4"/>
      <c r="L2318" s="30"/>
    </row>
    <row r="2319" spans="8:12" x14ac:dyDescent="0.2">
      <c r="H2319" s="4"/>
      <c r="I2319" s="4"/>
      <c r="J2319" s="30"/>
      <c r="K2319" s="4"/>
      <c r="L2319" s="30"/>
    </row>
    <row r="2320" spans="8:12" x14ac:dyDescent="0.2">
      <c r="H2320" s="4"/>
      <c r="I2320" s="4"/>
      <c r="J2320" s="30"/>
      <c r="K2320" s="4"/>
      <c r="L2320" s="30"/>
    </row>
    <row r="2321" spans="8:12" x14ac:dyDescent="0.2">
      <c r="H2321" s="4"/>
      <c r="I2321" s="4"/>
      <c r="J2321" s="30"/>
      <c r="K2321" s="4"/>
      <c r="L2321" s="30"/>
    </row>
    <row r="2322" spans="8:12" x14ac:dyDescent="0.2">
      <c r="H2322" s="4"/>
      <c r="I2322" s="4"/>
      <c r="J2322" s="30"/>
      <c r="K2322" s="4"/>
      <c r="L2322" s="30"/>
    </row>
    <row r="2323" spans="8:12" x14ac:dyDescent="0.2">
      <c r="H2323" s="4"/>
      <c r="I2323" s="4"/>
      <c r="J2323" s="30"/>
      <c r="K2323" s="4"/>
      <c r="L2323" s="30"/>
    </row>
    <row r="2324" spans="8:12" x14ac:dyDescent="0.2">
      <c r="H2324" s="4"/>
      <c r="I2324" s="4"/>
      <c r="J2324" s="30"/>
      <c r="K2324" s="4"/>
      <c r="L2324" s="30"/>
    </row>
    <row r="2325" spans="8:12" x14ac:dyDescent="0.2">
      <c r="H2325" s="4"/>
      <c r="I2325" s="4"/>
      <c r="J2325" s="30"/>
      <c r="K2325" s="4"/>
      <c r="L2325" s="30"/>
    </row>
    <row r="2326" spans="8:12" x14ac:dyDescent="0.2">
      <c r="H2326" s="4"/>
      <c r="I2326" s="4"/>
      <c r="J2326" s="30"/>
      <c r="K2326" s="4"/>
      <c r="L2326" s="30"/>
    </row>
    <row r="2327" spans="8:12" x14ac:dyDescent="0.2">
      <c r="H2327" s="4"/>
      <c r="I2327" s="4"/>
      <c r="J2327" s="30"/>
      <c r="K2327" s="4"/>
      <c r="L2327" s="30"/>
    </row>
    <row r="2328" spans="8:12" x14ac:dyDescent="0.2">
      <c r="H2328" s="4"/>
      <c r="I2328" s="4"/>
      <c r="J2328" s="30"/>
      <c r="K2328" s="4"/>
      <c r="L2328" s="30"/>
    </row>
    <row r="2329" spans="8:12" x14ac:dyDescent="0.2">
      <c r="H2329" s="4"/>
      <c r="I2329" s="4"/>
      <c r="J2329" s="30"/>
      <c r="K2329" s="4"/>
      <c r="L2329" s="30"/>
    </row>
    <row r="2330" spans="8:12" x14ac:dyDescent="0.2">
      <c r="H2330" s="4"/>
      <c r="I2330" s="4"/>
      <c r="J2330" s="30"/>
      <c r="K2330" s="4"/>
      <c r="L2330" s="30"/>
    </row>
    <row r="2331" spans="8:12" x14ac:dyDescent="0.2">
      <c r="H2331" s="4"/>
      <c r="I2331" s="4"/>
      <c r="J2331" s="30"/>
      <c r="K2331" s="4"/>
      <c r="L2331" s="30"/>
    </row>
    <row r="2332" spans="8:12" x14ac:dyDescent="0.2">
      <c r="H2332" s="4"/>
      <c r="I2332" s="4"/>
      <c r="J2332" s="30"/>
      <c r="K2332" s="4"/>
      <c r="L2332" s="30"/>
    </row>
    <row r="2333" spans="8:12" x14ac:dyDescent="0.2">
      <c r="H2333" s="4"/>
      <c r="I2333" s="4"/>
      <c r="J2333" s="30"/>
      <c r="K2333" s="4"/>
      <c r="L2333" s="30"/>
    </row>
    <row r="2334" spans="8:12" x14ac:dyDescent="0.2">
      <c r="H2334" s="4"/>
      <c r="I2334" s="4"/>
      <c r="J2334" s="30"/>
      <c r="K2334" s="4"/>
      <c r="L2334" s="30"/>
    </row>
    <row r="2335" spans="8:12" x14ac:dyDescent="0.2">
      <c r="H2335" s="4"/>
      <c r="I2335" s="4"/>
      <c r="J2335" s="30"/>
      <c r="K2335" s="4"/>
      <c r="L2335" s="30"/>
    </row>
    <row r="2336" spans="8:12" x14ac:dyDescent="0.2">
      <c r="H2336" s="4"/>
      <c r="I2336" s="4"/>
      <c r="J2336" s="30"/>
      <c r="K2336" s="4"/>
      <c r="L2336" s="30"/>
    </row>
    <row r="2337" spans="8:12" x14ac:dyDescent="0.2">
      <c r="H2337" s="4"/>
      <c r="I2337" s="4"/>
      <c r="J2337" s="30"/>
      <c r="K2337" s="4"/>
      <c r="L2337" s="30"/>
    </row>
    <row r="2338" spans="8:12" x14ac:dyDescent="0.2">
      <c r="H2338" s="4"/>
      <c r="I2338" s="4"/>
      <c r="J2338" s="30"/>
      <c r="K2338" s="4"/>
      <c r="L2338" s="30"/>
    </row>
    <row r="2339" spans="8:12" x14ac:dyDescent="0.2">
      <c r="H2339" s="4"/>
      <c r="I2339" s="4"/>
      <c r="J2339" s="30"/>
      <c r="K2339" s="4"/>
      <c r="L2339" s="30"/>
    </row>
    <row r="2340" spans="8:12" x14ac:dyDescent="0.2">
      <c r="H2340" s="4"/>
      <c r="I2340" s="4"/>
      <c r="J2340" s="30"/>
      <c r="K2340" s="4"/>
      <c r="L2340" s="30"/>
    </row>
    <row r="2341" spans="8:12" x14ac:dyDescent="0.2">
      <c r="H2341" s="4"/>
      <c r="I2341" s="4"/>
      <c r="J2341" s="30"/>
      <c r="K2341" s="4"/>
      <c r="L2341" s="30"/>
    </row>
    <row r="2342" spans="8:12" x14ac:dyDescent="0.2">
      <c r="H2342" s="4"/>
      <c r="I2342" s="4"/>
      <c r="J2342" s="30"/>
      <c r="K2342" s="4"/>
      <c r="L2342" s="30"/>
    </row>
    <row r="2343" spans="8:12" x14ac:dyDescent="0.2">
      <c r="H2343" s="4"/>
      <c r="I2343" s="4"/>
      <c r="J2343" s="30"/>
      <c r="K2343" s="4"/>
      <c r="L2343" s="30"/>
    </row>
    <row r="2344" spans="8:12" x14ac:dyDescent="0.2">
      <c r="H2344" s="4"/>
      <c r="I2344" s="4"/>
      <c r="J2344" s="30"/>
      <c r="K2344" s="4"/>
      <c r="L2344" s="30"/>
    </row>
    <row r="2345" spans="8:12" x14ac:dyDescent="0.2">
      <c r="H2345" s="4"/>
      <c r="I2345" s="4"/>
      <c r="J2345" s="30"/>
      <c r="K2345" s="4"/>
      <c r="L2345" s="30"/>
    </row>
    <row r="2346" spans="8:12" x14ac:dyDescent="0.2">
      <c r="H2346" s="4"/>
      <c r="I2346" s="4"/>
      <c r="J2346" s="30"/>
      <c r="K2346" s="4"/>
      <c r="L2346" s="30"/>
    </row>
    <row r="2347" spans="8:12" x14ac:dyDescent="0.2">
      <c r="H2347" s="4"/>
      <c r="I2347" s="4"/>
      <c r="J2347" s="30"/>
      <c r="K2347" s="4"/>
      <c r="L2347" s="30"/>
    </row>
    <row r="2348" spans="8:12" x14ac:dyDescent="0.2">
      <c r="H2348" s="4"/>
      <c r="I2348" s="4"/>
      <c r="J2348" s="30"/>
      <c r="K2348" s="4"/>
      <c r="L2348" s="30"/>
    </row>
    <row r="2349" spans="8:12" x14ac:dyDescent="0.2">
      <c r="H2349" s="4"/>
      <c r="I2349" s="4"/>
      <c r="J2349" s="30"/>
      <c r="K2349" s="4"/>
      <c r="L2349" s="30"/>
    </row>
    <row r="2350" spans="8:12" x14ac:dyDescent="0.2">
      <c r="H2350" s="4"/>
      <c r="I2350" s="4"/>
      <c r="J2350" s="30"/>
      <c r="K2350" s="4"/>
      <c r="L2350" s="30"/>
    </row>
    <row r="2351" spans="8:12" x14ac:dyDescent="0.2">
      <c r="H2351" s="4"/>
      <c r="I2351" s="4"/>
      <c r="J2351" s="30"/>
      <c r="K2351" s="4"/>
      <c r="L2351" s="30"/>
    </row>
    <row r="2352" spans="8:12" x14ac:dyDescent="0.2">
      <c r="H2352" s="4"/>
      <c r="I2352" s="4"/>
      <c r="J2352" s="30"/>
      <c r="K2352" s="4"/>
      <c r="L2352" s="30"/>
    </row>
    <row r="2353" spans="8:12" x14ac:dyDescent="0.2">
      <c r="H2353" s="4"/>
      <c r="I2353" s="4"/>
      <c r="J2353" s="30"/>
      <c r="K2353" s="4"/>
      <c r="L2353" s="30"/>
    </row>
    <row r="2354" spans="8:12" x14ac:dyDescent="0.2">
      <c r="H2354" s="4"/>
      <c r="I2354" s="4"/>
      <c r="J2354" s="30"/>
      <c r="K2354" s="4"/>
      <c r="L2354" s="30"/>
    </row>
    <row r="2355" spans="8:12" x14ac:dyDescent="0.2">
      <c r="H2355" s="4"/>
      <c r="I2355" s="4"/>
      <c r="J2355" s="30"/>
      <c r="K2355" s="4"/>
      <c r="L2355" s="30"/>
    </row>
    <row r="2356" spans="8:12" x14ac:dyDescent="0.2">
      <c r="H2356" s="4"/>
      <c r="I2356" s="4"/>
      <c r="J2356" s="30"/>
      <c r="K2356" s="4"/>
      <c r="L2356" s="30"/>
    </row>
    <row r="2357" spans="8:12" x14ac:dyDescent="0.2">
      <c r="H2357" s="4"/>
      <c r="I2357" s="4"/>
      <c r="J2357" s="30"/>
      <c r="K2357" s="4"/>
      <c r="L2357" s="30"/>
    </row>
    <row r="2358" spans="8:12" x14ac:dyDescent="0.2">
      <c r="H2358" s="4"/>
      <c r="I2358" s="4"/>
      <c r="J2358" s="30"/>
      <c r="K2358" s="4"/>
      <c r="L2358" s="30"/>
    </row>
    <row r="2359" spans="8:12" x14ac:dyDescent="0.2">
      <c r="H2359" s="4"/>
      <c r="I2359" s="4"/>
      <c r="J2359" s="30"/>
      <c r="K2359" s="4"/>
      <c r="L2359" s="30"/>
    </row>
    <row r="2360" spans="8:12" x14ac:dyDescent="0.2">
      <c r="H2360" s="4"/>
      <c r="I2360" s="4"/>
      <c r="J2360" s="30"/>
      <c r="K2360" s="4"/>
      <c r="L2360" s="30"/>
    </row>
    <row r="2361" spans="8:12" x14ac:dyDescent="0.2">
      <c r="H2361" s="4"/>
      <c r="I2361" s="4"/>
      <c r="J2361" s="30"/>
      <c r="K2361" s="4"/>
      <c r="L2361" s="30"/>
    </row>
    <row r="2362" spans="8:12" x14ac:dyDescent="0.2">
      <c r="H2362" s="4"/>
      <c r="I2362" s="4"/>
      <c r="J2362" s="30"/>
      <c r="K2362" s="4"/>
      <c r="L2362" s="30"/>
    </row>
    <row r="2363" spans="8:12" x14ac:dyDescent="0.2">
      <c r="H2363" s="4"/>
      <c r="I2363" s="4"/>
      <c r="J2363" s="30"/>
      <c r="K2363" s="4"/>
      <c r="L2363" s="30"/>
    </row>
    <row r="2364" spans="8:12" x14ac:dyDescent="0.2">
      <c r="H2364" s="4"/>
      <c r="I2364" s="4"/>
      <c r="J2364" s="30"/>
      <c r="K2364" s="4"/>
      <c r="L2364" s="30"/>
    </row>
    <row r="2365" spans="8:12" x14ac:dyDescent="0.2">
      <c r="H2365" s="4"/>
      <c r="I2365" s="4"/>
      <c r="J2365" s="30"/>
      <c r="K2365" s="4"/>
      <c r="L2365" s="30"/>
    </row>
    <row r="2366" spans="8:12" x14ac:dyDescent="0.2">
      <c r="H2366" s="4"/>
      <c r="I2366" s="4"/>
      <c r="J2366" s="30"/>
      <c r="K2366" s="4"/>
      <c r="L2366" s="30"/>
    </row>
    <row r="2367" spans="8:12" x14ac:dyDescent="0.2">
      <c r="H2367" s="4"/>
      <c r="I2367" s="4"/>
      <c r="J2367" s="30"/>
      <c r="K2367" s="4"/>
      <c r="L2367" s="30"/>
    </row>
    <row r="2368" spans="8:12" x14ac:dyDescent="0.2">
      <c r="H2368" s="4"/>
      <c r="I2368" s="4"/>
      <c r="J2368" s="30"/>
      <c r="K2368" s="4"/>
      <c r="L2368" s="30"/>
    </row>
    <row r="2369" spans="8:12" x14ac:dyDescent="0.2">
      <c r="H2369" s="4"/>
      <c r="I2369" s="4"/>
      <c r="J2369" s="30"/>
      <c r="K2369" s="4"/>
      <c r="L2369" s="30"/>
    </row>
    <row r="2370" spans="8:12" x14ac:dyDescent="0.2">
      <c r="H2370" s="4"/>
      <c r="I2370" s="4"/>
      <c r="J2370" s="30"/>
      <c r="K2370" s="4"/>
      <c r="L2370" s="30"/>
    </row>
    <row r="2371" spans="8:12" x14ac:dyDescent="0.2">
      <c r="H2371" s="4"/>
      <c r="I2371" s="4"/>
      <c r="J2371" s="30"/>
      <c r="K2371" s="4"/>
      <c r="L2371" s="30"/>
    </row>
    <row r="2372" spans="8:12" x14ac:dyDescent="0.2">
      <c r="H2372" s="4"/>
      <c r="I2372" s="4"/>
      <c r="J2372" s="30"/>
      <c r="K2372" s="4"/>
      <c r="L2372" s="30"/>
    </row>
    <row r="2373" spans="8:12" x14ac:dyDescent="0.2">
      <c r="H2373" s="4"/>
      <c r="I2373" s="4"/>
      <c r="J2373" s="30"/>
      <c r="K2373" s="4"/>
      <c r="L2373" s="30"/>
    </row>
    <row r="2374" spans="8:12" x14ac:dyDescent="0.2">
      <c r="H2374" s="4"/>
      <c r="I2374" s="4"/>
      <c r="J2374" s="30"/>
      <c r="K2374" s="4"/>
      <c r="L2374" s="30"/>
    </row>
    <row r="2375" spans="8:12" x14ac:dyDescent="0.2">
      <c r="H2375" s="4"/>
      <c r="I2375" s="4"/>
      <c r="J2375" s="30"/>
      <c r="K2375" s="4"/>
      <c r="L2375" s="30"/>
    </row>
    <row r="2376" spans="8:12" x14ac:dyDescent="0.2">
      <c r="H2376" s="4"/>
      <c r="I2376" s="4"/>
      <c r="J2376" s="30"/>
      <c r="K2376" s="4"/>
      <c r="L2376" s="30"/>
    </row>
    <row r="2377" spans="8:12" x14ac:dyDescent="0.2">
      <c r="H2377" s="4"/>
      <c r="I2377" s="4"/>
      <c r="J2377" s="30"/>
      <c r="K2377" s="4"/>
      <c r="L2377" s="30"/>
    </row>
    <row r="2378" spans="8:12" x14ac:dyDescent="0.2">
      <c r="H2378" s="4"/>
      <c r="I2378" s="4"/>
      <c r="J2378" s="30"/>
      <c r="K2378" s="4"/>
      <c r="L2378" s="30"/>
    </row>
    <row r="2379" spans="8:12" x14ac:dyDescent="0.2">
      <c r="H2379" s="4"/>
      <c r="I2379" s="4"/>
      <c r="J2379" s="30"/>
      <c r="K2379" s="4"/>
      <c r="L2379" s="30"/>
    </row>
    <row r="2380" spans="8:12" x14ac:dyDescent="0.2">
      <c r="H2380" s="4"/>
      <c r="I2380" s="4"/>
      <c r="J2380" s="30"/>
      <c r="K2380" s="4"/>
      <c r="L2380" s="30"/>
    </row>
    <row r="2381" spans="8:12" x14ac:dyDescent="0.2">
      <c r="H2381" s="4"/>
      <c r="I2381" s="4"/>
      <c r="J2381" s="30"/>
      <c r="K2381" s="4"/>
      <c r="L2381" s="30"/>
    </row>
    <row r="2382" spans="8:12" x14ac:dyDescent="0.2">
      <c r="H2382" s="4"/>
      <c r="I2382" s="4"/>
      <c r="J2382" s="30"/>
      <c r="K2382" s="4"/>
      <c r="L2382" s="30"/>
    </row>
    <row r="2383" spans="8:12" x14ac:dyDescent="0.2">
      <c r="H2383" s="4"/>
      <c r="I2383" s="4"/>
      <c r="J2383" s="30"/>
      <c r="K2383" s="4"/>
      <c r="L2383" s="30"/>
    </row>
    <row r="2384" spans="8:12" x14ac:dyDescent="0.2">
      <c r="H2384" s="4"/>
      <c r="I2384" s="4"/>
      <c r="J2384" s="30"/>
      <c r="K2384" s="4"/>
      <c r="L2384" s="30"/>
    </row>
    <row r="2385" spans="8:12" x14ac:dyDescent="0.2">
      <c r="H2385" s="4"/>
      <c r="I2385" s="4"/>
      <c r="J2385" s="30"/>
      <c r="K2385" s="4"/>
      <c r="L2385" s="30"/>
    </row>
    <row r="2386" spans="8:12" x14ac:dyDescent="0.2">
      <c r="H2386" s="4"/>
      <c r="I2386" s="4"/>
      <c r="J2386" s="30"/>
      <c r="K2386" s="4"/>
      <c r="L2386" s="30"/>
    </row>
    <row r="2387" spans="8:12" x14ac:dyDescent="0.2">
      <c r="H2387" s="4"/>
      <c r="I2387" s="4"/>
      <c r="J2387" s="30"/>
      <c r="K2387" s="4"/>
      <c r="L2387" s="30"/>
    </row>
    <row r="2388" spans="8:12" x14ac:dyDescent="0.2">
      <c r="H2388" s="4"/>
      <c r="I2388" s="4"/>
      <c r="J2388" s="30"/>
      <c r="K2388" s="4"/>
      <c r="L2388" s="30"/>
    </row>
    <row r="2389" spans="8:12" x14ac:dyDescent="0.2">
      <c r="H2389" s="4"/>
      <c r="I2389" s="4"/>
      <c r="J2389" s="30"/>
      <c r="K2389" s="4"/>
      <c r="L2389" s="30"/>
    </row>
    <row r="2390" spans="8:12" x14ac:dyDescent="0.2">
      <c r="H2390" s="4"/>
      <c r="I2390" s="4"/>
      <c r="J2390" s="30"/>
      <c r="K2390" s="4"/>
      <c r="L2390" s="30"/>
    </row>
    <row r="2391" spans="8:12" x14ac:dyDescent="0.2">
      <c r="H2391" s="4"/>
      <c r="I2391" s="4"/>
      <c r="J2391" s="30"/>
      <c r="K2391" s="4"/>
      <c r="L2391" s="30"/>
    </row>
    <row r="2392" spans="8:12" x14ac:dyDescent="0.2">
      <c r="H2392" s="4"/>
      <c r="I2392" s="4"/>
      <c r="J2392" s="30"/>
      <c r="K2392" s="4"/>
      <c r="L2392" s="30"/>
    </row>
    <row r="2393" spans="8:12" x14ac:dyDescent="0.2">
      <c r="H2393" s="4"/>
      <c r="I2393" s="4"/>
      <c r="J2393" s="30"/>
      <c r="K2393" s="4"/>
      <c r="L2393" s="30"/>
    </row>
    <row r="2394" spans="8:12" x14ac:dyDescent="0.2">
      <c r="H2394" s="4"/>
      <c r="I2394" s="4"/>
      <c r="J2394" s="30"/>
      <c r="K2394" s="4"/>
      <c r="L2394" s="30"/>
    </row>
    <row r="2395" spans="8:12" x14ac:dyDescent="0.2">
      <c r="H2395" s="4"/>
      <c r="I2395" s="4"/>
      <c r="J2395" s="30"/>
      <c r="K2395" s="4"/>
      <c r="L2395" s="30"/>
    </row>
    <row r="2396" spans="8:12" x14ac:dyDescent="0.2">
      <c r="H2396" s="4"/>
      <c r="I2396" s="4"/>
      <c r="J2396" s="30"/>
      <c r="K2396" s="4"/>
      <c r="L2396" s="30"/>
    </row>
    <row r="2397" spans="8:12" x14ac:dyDescent="0.2">
      <c r="H2397" s="4"/>
      <c r="I2397" s="4"/>
      <c r="J2397" s="30"/>
      <c r="K2397" s="4"/>
      <c r="L2397" s="30"/>
    </row>
    <row r="2398" spans="8:12" x14ac:dyDescent="0.2">
      <c r="H2398" s="4"/>
      <c r="I2398" s="4"/>
      <c r="J2398" s="30"/>
      <c r="K2398" s="4"/>
      <c r="L2398" s="30"/>
    </row>
    <row r="2399" spans="8:12" x14ac:dyDescent="0.2">
      <c r="H2399" s="4"/>
      <c r="I2399" s="4"/>
      <c r="J2399" s="30"/>
      <c r="K2399" s="4"/>
      <c r="L2399" s="30"/>
    </row>
    <row r="2400" spans="8:12" x14ac:dyDescent="0.2">
      <c r="H2400" s="4"/>
      <c r="I2400" s="4"/>
      <c r="J2400" s="30"/>
      <c r="K2400" s="4"/>
      <c r="L2400" s="30"/>
    </row>
    <row r="2401" spans="8:12" x14ac:dyDescent="0.2">
      <c r="H2401" s="4"/>
      <c r="I2401" s="4"/>
      <c r="J2401" s="30"/>
      <c r="K2401" s="4"/>
      <c r="L2401" s="30"/>
    </row>
    <row r="2402" spans="8:12" x14ac:dyDescent="0.2">
      <c r="H2402" s="4"/>
      <c r="I2402" s="4"/>
      <c r="J2402" s="30"/>
      <c r="K2402" s="4"/>
      <c r="L2402" s="30"/>
    </row>
    <row r="2403" spans="8:12" x14ac:dyDescent="0.2">
      <c r="H2403" s="4"/>
      <c r="I2403" s="4"/>
      <c r="J2403" s="30"/>
      <c r="K2403" s="4"/>
      <c r="L2403" s="30"/>
    </row>
    <row r="2404" spans="8:12" x14ac:dyDescent="0.2">
      <c r="H2404" s="4"/>
      <c r="I2404" s="4"/>
      <c r="J2404" s="30"/>
      <c r="K2404" s="4"/>
      <c r="L2404" s="30"/>
    </row>
    <row r="2405" spans="8:12" x14ac:dyDescent="0.2">
      <c r="H2405" s="4"/>
      <c r="I2405" s="4"/>
      <c r="J2405" s="30"/>
      <c r="K2405" s="4"/>
      <c r="L2405" s="30"/>
    </row>
    <row r="2406" spans="8:12" x14ac:dyDescent="0.2">
      <c r="H2406" s="4"/>
      <c r="I2406" s="4"/>
      <c r="J2406" s="30"/>
      <c r="K2406" s="4"/>
      <c r="L2406" s="30"/>
    </row>
    <row r="2407" spans="8:12" x14ac:dyDescent="0.2">
      <c r="H2407" s="4"/>
      <c r="I2407" s="4"/>
      <c r="J2407" s="30"/>
      <c r="K2407" s="4"/>
      <c r="L2407" s="30"/>
    </row>
    <row r="2408" spans="8:12" x14ac:dyDescent="0.2">
      <c r="H2408" s="4"/>
      <c r="I2408" s="4"/>
      <c r="J2408" s="30"/>
      <c r="K2408" s="4"/>
      <c r="L2408" s="30"/>
    </row>
    <row r="2409" spans="8:12" x14ac:dyDescent="0.2">
      <c r="H2409" s="4"/>
      <c r="I2409" s="4"/>
      <c r="J2409" s="30"/>
      <c r="K2409" s="4"/>
      <c r="L2409" s="30"/>
    </row>
    <row r="2410" spans="8:12" x14ac:dyDescent="0.2">
      <c r="H2410" s="4"/>
      <c r="I2410" s="4"/>
      <c r="J2410" s="30"/>
      <c r="K2410" s="4"/>
      <c r="L2410" s="30"/>
    </row>
    <row r="2411" spans="8:12" x14ac:dyDescent="0.2">
      <c r="H2411" s="4"/>
      <c r="I2411" s="4"/>
      <c r="J2411" s="30"/>
      <c r="K2411" s="4"/>
      <c r="L2411" s="30"/>
    </row>
    <row r="2412" spans="8:12" x14ac:dyDescent="0.2">
      <c r="H2412" s="4"/>
      <c r="I2412" s="4"/>
      <c r="J2412" s="30"/>
      <c r="K2412" s="4"/>
      <c r="L2412" s="30"/>
    </row>
    <row r="2413" spans="8:12" x14ac:dyDescent="0.2">
      <c r="H2413" s="4"/>
      <c r="I2413" s="4"/>
      <c r="J2413" s="30"/>
      <c r="K2413" s="4"/>
      <c r="L2413" s="30"/>
    </row>
    <row r="2414" spans="8:12" x14ac:dyDescent="0.2">
      <c r="H2414" s="4"/>
      <c r="I2414" s="4"/>
      <c r="J2414" s="30"/>
      <c r="K2414" s="4"/>
      <c r="L2414" s="30"/>
    </row>
    <row r="2415" spans="8:12" x14ac:dyDescent="0.2">
      <c r="H2415" s="4"/>
      <c r="I2415" s="4"/>
      <c r="J2415" s="30"/>
      <c r="K2415" s="4"/>
      <c r="L2415" s="30"/>
    </row>
    <row r="2416" spans="8:12" x14ac:dyDescent="0.2">
      <c r="H2416" s="4"/>
      <c r="I2416" s="4"/>
      <c r="J2416" s="30"/>
      <c r="K2416" s="4"/>
      <c r="L2416" s="30"/>
    </row>
    <row r="2417" spans="8:12" x14ac:dyDescent="0.2">
      <c r="H2417" s="4"/>
      <c r="I2417" s="4"/>
      <c r="J2417" s="30"/>
      <c r="K2417" s="4"/>
      <c r="L2417" s="30"/>
    </row>
    <row r="2418" spans="8:12" x14ac:dyDescent="0.2">
      <c r="H2418" s="4"/>
      <c r="I2418" s="4"/>
      <c r="J2418" s="30"/>
      <c r="K2418" s="4"/>
      <c r="L2418" s="30"/>
    </row>
    <row r="2419" spans="8:12" x14ac:dyDescent="0.2">
      <c r="H2419" s="4"/>
      <c r="I2419" s="4"/>
      <c r="J2419" s="30"/>
      <c r="K2419" s="4"/>
      <c r="L2419" s="30"/>
    </row>
    <row r="2420" spans="8:12" x14ac:dyDescent="0.2">
      <c r="H2420" s="4"/>
      <c r="I2420" s="4"/>
      <c r="J2420" s="30"/>
      <c r="K2420" s="4"/>
      <c r="L2420" s="30"/>
    </row>
    <row r="2421" spans="8:12" x14ac:dyDescent="0.2">
      <c r="H2421" s="4"/>
      <c r="I2421" s="4"/>
      <c r="J2421" s="30"/>
      <c r="K2421" s="4"/>
      <c r="L2421" s="30"/>
    </row>
    <row r="2422" spans="8:12" x14ac:dyDescent="0.2">
      <c r="H2422" s="4"/>
      <c r="I2422" s="4"/>
      <c r="J2422" s="30"/>
      <c r="K2422" s="4"/>
      <c r="L2422" s="30"/>
    </row>
    <row r="2423" spans="8:12" x14ac:dyDescent="0.2">
      <c r="H2423" s="4"/>
      <c r="I2423" s="4"/>
      <c r="J2423" s="30"/>
      <c r="K2423" s="4"/>
      <c r="L2423" s="30"/>
    </row>
    <row r="2424" spans="8:12" x14ac:dyDescent="0.2">
      <c r="H2424" s="4"/>
      <c r="I2424" s="4"/>
      <c r="J2424" s="30"/>
      <c r="K2424" s="4"/>
      <c r="L2424" s="30"/>
    </row>
    <row r="2425" spans="8:12" x14ac:dyDescent="0.2">
      <c r="H2425" s="4"/>
      <c r="I2425" s="4"/>
      <c r="J2425" s="30"/>
      <c r="K2425" s="4"/>
      <c r="L2425" s="30"/>
    </row>
    <row r="2426" spans="8:12" x14ac:dyDescent="0.2">
      <c r="H2426" s="4"/>
      <c r="I2426" s="4"/>
      <c r="J2426" s="30"/>
      <c r="K2426" s="4"/>
      <c r="L2426" s="30"/>
    </row>
    <row r="2427" spans="8:12" x14ac:dyDescent="0.2">
      <c r="H2427" s="4"/>
      <c r="I2427" s="4"/>
      <c r="J2427" s="30"/>
      <c r="K2427" s="4"/>
      <c r="L2427" s="30"/>
    </row>
    <row r="2428" spans="8:12" x14ac:dyDescent="0.2">
      <c r="H2428" s="4"/>
      <c r="I2428" s="4"/>
      <c r="J2428" s="30"/>
      <c r="K2428" s="4"/>
      <c r="L2428" s="30"/>
    </row>
    <row r="2429" spans="8:12" x14ac:dyDescent="0.2">
      <c r="H2429" s="4"/>
      <c r="I2429" s="4"/>
      <c r="J2429" s="30"/>
      <c r="K2429" s="4"/>
      <c r="L2429" s="30"/>
    </row>
    <row r="2430" spans="8:12" x14ac:dyDescent="0.2">
      <c r="H2430" s="4"/>
      <c r="I2430" s="4"/>
      <c r="J2430" s="30"/>
      <c r="K2430" s="4"/>
      <c r="L2430" s="30"/>
    </row>
    <row r="2431" spans="8:12" x14ac:dyDescent="0.2">
      <c r="H2431" s="4"/>
      <c r="I2431" s="4"/>
      <c r="J2431" s="30"/>
      <c r="K2431" s="4"/>
      <c r="L2431" s="30"/>
    </row>
    <row r="2432" spans="8:12" x14ac:dyDescent="0.2">
      <c r="H2432" s="4"/>
      <c r="I2432" s="4"/>
      <c r="J2432" s="30"/>
      <c r="K2432" s="4"/>
      <c r="L2432" s="30"/>
    </row>
    <row r="2433" spans="8:12" x14ac:dyDescent="0.2">
      <c r="H2433" s="4"/>
      <c r="I2433" s="4"/>
      <c r="J2433" s="30"/>
      <c r="K2433" s="4"/>
      <c r="L2433" s="30"/>
    </row>
    <row r="2434" spans="8:12" x14ac:dyDescent="0.2">
      <c r="H2434" s="4"/>
      <c r="I2434" s="4"/>
      <c r="J2434" s="30"/>
      <c r="K2434" s="4"/>
      <c r="L2434" s="30"/>
    </row>
    <row r="2435" spans="8:12" x14ac:dyDescent="0.2">
      <c r="H2435" s="4"/>
      <c r="I2435" s="4"/>
      <c r="J2435" s="30"/>
      <c r="K2435" s="4"/>
      <c r="L2435" s="30"/>
    </row>
    <row r="2436" spans="8:12" x14ac:dyDescent="0.2">
      <c r="H2436" s="4"/>
      <c r="I2436" s="4"/>
      <c r="J2436" s="30"/>
      <c r="K2436" s="4"/>
      <c r="L2436" s="30"/>
    </row>
    <row r="2437" spans="8:12" x14ac:dyDescent="0.2">
      <c r="H2437" s="4"/>
      <c r="I2437" s="4"/>
      <c r="J2437" s="30"/>
      <c r="K2437" s="4"/>
      <c r="L2437" s="30"/>
    </row>
    <row r="2438" spans="8:12" x14ac:dyDescent="0.2">
      <c r="H2438" s="4"/>
      <c r="I2438" s="4"/>
      <c r="J2438" s="30"/>
      <c r="K2438" s="4"/>
      <c r="L2438" s="30"/>
    </row>
    <row r="2439" spans="8:12" x14ac:dyDescent="0.2">
      <c r="H2439" s="4"/>
      <c r="I2439" s="4"/>
      <c r="J2439" s="30"/>
      <c r="K2439" s="4"/>
      <c r="L2439" s="30"/>
    </row>
    <row r="2440" spans="8:12" x14ac:dyDescent="0.2">
      <c r="H2440" s="4"/>
      <c r="I2440" s="4"/>
      <c r="J2440" s="30"/>
      <c r="K2440" s="4"/>
      <c r="L2440" s="30"/>
    </row>
    <row r="2441" spans="8:12" x14ac:dyDescent="0.2">
      <c r="H2441" s="4"/>
      <c r="I2441" s="4"/>
      <c r="J2441" s="30"/>
      <c r="K2441" s="4"/>
      <c r="L2441" s="30"/>
    </row>
    <row r="2442" spans="8:12" x14ac:dyDescent="0.2">
      <c r="H2442" s="4"/>
      <c r="I2442" s="4"/>
      <c r="J2442" s="30"/>
      <c r="K2442" s="4"/>
      <c r="L2442" s="30"/>
    </row>
    <row r="2443" spans="8:12" x14ac:dyDescent="0.2">
      <c r="H2443" s="4"/>
      <c r="I2443" s="4"/>
      <c r="J2443" s="30"/>
      <c r="K2443" s="4"/>
      <c r="L2443" s="30"/>
    </row>
    <row r="2444" spans="8:12" x14ac:dyDescent="0.2">
      <c r="H2444" s="4"/>
      <c r="I2444" s="4"/>
      <c r="J2444" s="30"/>
      <c r="K2444" s="4"/>
      <c r="L2444" s="30"/>
    </row>
    <row r="2445" spans="8:12" x14ac:dyDescent="0.2">
      <c r="H2445" s="4"/>
      <c r="I2445" s="4"/>
      <c r="J2445" s="30"/>
      <c r="K2445" s="4"/>
      <c r="L2445" s="30"/>
    </row>
    <row r="2446" spans="8:12" x14ac:dyDescent="0.2">
      <c r="H2446" s="4"/>
      <c r="I2446" s="4"/>
      <c r="J2446" s="30"/>
      <c r="K2446" s="4"/>
      <c r="L2446" s="30"/>
    </row>
    <row r="2447" spans="8:12" x14ac:dyDescent="0.2">
      <c r="H2447" s="4"/>
      <c r="I2447" s="4"/>
      <c r="J2447" s="30"/>
      <c r="K2447" s="4"/>
      <c r="L2447" s="30"/>
    </row>
    <row r="2448" spans="8:12" x14ac:dyDescent="0.2">
      <c r="H2448" s="4"/>
      <c r="I2448" s="4"/>
      <c r="J2448" s="30"/>
      <c r="K2448" s="4"/>
      <c r="L2448" s="30"/>
    </row>
    <row r="2449" spans="8:12" x14ac:dyDescent="0.2">
      <c r="H2449" s="4"/>
      <c r="I2449" s="4"/>
      <c r="J2449" s="30"/>
      <c r="K2449" s="4"/>
      <c r="L2449" s="30"/>
    </row>
    <row r="2450" spans="8:12" x14ac:dyDescent="0.2">
      <c r="H2450" s="4"/>
      <c r="I2450" s="4"/>
      <c r="J2450" s="30"/>
      <c r="K2450" s="4"/>
      <c r="L2450" s="30"/>
    </row>
    <row r="2451" spans="8:12" x14ac:dyDescent="0.2">
      <c r="H2451" s="4"/>
      <c r="I2451" s="4"/>
      <c r="J2451" s="30"/>
      <c r="K2451" s="4"/>
      <c r="L2451" s="30"/>
    </row>
    <row r="2452" spans="8:12" x14ac:dyDescent="0.2">
      <c r="H2452" s="4"/>
      <c r="I2452" s="4"/>
      <c r="J2452" s="30"/>
      <c r="K2452" s="4"/>
      <c r="L2452" s="30"/>
    </row>
    <row r="2453" spans="8:12" x14ac:dyDescent="0.2">
      <c r="H2453" s="4"/>
      <c r="I2453" s="4"/>
      <c r="J2453" s="30"/>
      <c r="K2453" s="4"/>
      <c r="L2453" s="30"/>
    </row>
    <row r="2454" spans="8:12" x14ac:dyDescent="0.2">
      <c r="H2454" s="4"/>
      <c r="I2454" s="4"/>
      <c r="J2454" s="30"/>
      <c r="K2454" s="4"/>
      <c r="L2454" s="30"/>
    </row>
    <row r="2455" spans="8:12" x14ac:dyDescent="0.2">
      <c r="H2455" s="4"/>
      <c r="I2455" s="4"/>
      <c r="J2455" s="30"/>
      <c r="K2455" s="4"/>
      <c r="L2455" s="30"/>
    </row>
    <row r="2456" spans="8:12" x14ac:dyDescent="0.2">
      <c r="H2456" s="4"/>
      <c r="I2456" s="4"/>
      <c r="J2456" s="30"/>
      <c r="K2456" s="4"/>
      <c r="L2456" s="30"/>
    </row>
    <row r="2457" spans="8:12" x14ac:dyDescent="0.2">
      <c r="H2457" s="4"/>
      <c r="I2457" s="4"/>
      <c r="J2457" s="30"/>
      <c r="K2457" s="4"/>
      <c r="L2457" s="30"/>
    </row>
    <row r="2458" spans="8:12" x14ac:dyDescent="0.2">
      <c r="H2458" s="4"/>
      <c r="I2458" s="4"/>
      <c r="J2458" s="30"/>
      <c r="K2458" s="4"/>
      <c r="L2458" s="30"/>
    </row>
    <row r="2459" spans="8:12" x14ac:dyDescent="0.2">
      <c r="H2459" s="4"/>
      <c r="I2459" s="4"/>
      <c r="J2459" s="30"/>
      <c r="K2459" s="4"/>
      <c r="L2459" s="30"/>
    </row>
    <row r="2460" spans="8:12" x14ac:dyDescent="0.2">
      <c r="H2460" s="4"/>
      <c r="I2460" s="4"/>
      <c r="J2460" s="30"/>
      <c r="K2460" s="4"/>
      <c r="L2460" s="30"/>
    </row>
    <row r="2461" spans="8:12" x14ac:dyDescent="0.2">
      <c r="H2461" s="4"/>
      <c r="I2461" s="4"/>
      <c r="J2461" s="30"/>
      <c r="K2461" s="4"/>
      <c r="L2461" s="30"/>
    </row>
    <row r="2462" spans="8:12" x14ac:dyDescent="0.2">
      <c r="H2462" s="4"/>
      <c r="I2462" s="4"/>
      <c r="J2462" s="30"/>
      <c r="K2462" s="4"/>
      <c r="L2462" s="30"/>
    </row>
    <row r="2463" spans="8:12" x14ac:dyDescent="0.2">
      <c r="H2463" s="4"/>
      <c r="I2463" s="4"/>
      <c r="J2463" s="30"/>
      <c r="K2463" s="4"/>
      <c r="L2463" s="30"/>
    </row>
    <row r="2464" spans="8:12" x14ac:dyDescent="0.2">
      <c r="H2464" s="4"/>
      <c r="I2464" s="4"/>
      <c r="J2464" s="30"/>
      <c r="K2464" s="4"/>
      <c r="L2464" s="30"/>
    </row>
    <row r="2465" spans="8:12" x14ac:dyDescent="0.2">
      <c r="H2465" s="4"/>
      <c r="I2465" s="4"/>
      <c r="J2465" s="30"/>
      <c r="K2465" s="4"/>
      <c r="L2465" s="30"/>
    </row>
    <row r="2466" spans="8:12" x14ac:dyDescent="0.2">
      <c r="H2466" s="4"/>
      <c r="I2466" s="4"/>
      <c r="J2466" s="30"/>
      <c r="K2466" s="4"/>
      <c r="L2466" s="30"/>
    </row>
    <row r="2467" spans="8:12" x14ac:dyDescent="0.2">
      <c r="H2467" s="4"/>
      <c r="I2467" s="4"/>
      <c r="J2467" s="30"/>
      <c r="K2467" s="4"/>
      <c r="L2467" s="30"/>
    </row>
    <row r="2468" spans="8:12" x14ac:dyDescent="0.2">
      <c r="H2468" s="4"/>
      <c r="I2468" s="4"/>
      <c r="J2468" s="30"/>
      <c r="K2468" s="4"/>
      <c r="L2468" s="30"/>
    </row>
    <row r="2469" spans="8:12" x14ac:dyDescent="0.2">
      <c r="H2469" s="4"/>
      <c r="I2469" s="4"/>
      <c r="J2469" s="30"/>
      <c r="K2469" s="4"/>
      <c r="L2469" s="30"/>
    </row>
    <row r="2470" spans="8:12" x14ac:dyDescent="0.2">
      <c r="H2470" s="4"/>
      <c r="I2470" s="4"/>
      <c r="J2470" s="30"/>
      <c r="K2470" s="4"/>
      <c r="L2470" s="30"/>
    </row>
    <row r="2471" spans="8:12" x14ac:dyDescent="0.2">
      <c r="H2471" s="4"/>
      <c r="I2471" s="4"/>
      <c r="J2471" s="30"/>
      <c r="K2471" s="4"/>
      <c r="L2471" s="30"/>
    </row>
    <row r="2472" spans="8:12" x14ac:dyDescent="0.2">
      <c r="H2472" s="4"/>
      <c r="I2472" s="4"/>
      <c r="J2472" s="30"/>
      <c r="K2472" s="4"/>
      <c r="L2472" s="30"/>
    </row>
    <row r="2473" spans="8:12" x14ac:dyDescent="0.2">
      <c r="H2473" s="4"/>
      <c r="I2473" s="4"/>
      <c r="J2473" s="30"/>
      <c r="K2473" s="4"/>
      <c r="L2473" s="30"/>
    </row>
    <row r="2474" spans="8:12" x14ac:dyDescent="0.2">
      <c r="H2474" s="4"/>
      <c r="I2474" s="4"/>
      <c r="J2474" s="30"/>
      <c r="K2474" s="4"/>
      <c r="L2474" s="30"/>
    </row>
    <row r="2475" spans="8:12" x14ac:dyDescent="0.2">
      <c r="H2475" s="4"/>
      <c r="I2475" s="4"/>
      <c r="J2475" s="30"/>
      <c r="K2475" s="4"/>
      <c r="L2475" s="30"/>
    </row>
    <row r="2476" spans="8:12" x14ac:dyDescent="0.2">
      <c r="H2476" s="4"/>
      <c r="I2476" s="4"/>
      <c r="J2476" s="30"/>
      <c r="K2476" s="4"/>
      <c r="L2476" s="30"/>
    </row>
    <row r="2477" spans="8:12" x14ac:dyDescent="0.2">
      <c r="H2477" s="4"/>
      <c r="I2477" s="4"/>
      <c r="J2477" s="30"/>
      <c r="K2477" s="4"/>
      <c r="L2477" s="30"/>
    </row>
    <row r="2478" spans="8:12" x14ac:dyDescent="0.2">
      <c r="H2478" s="4"/>
      <c r="I2478" s="4"/>
      <c r="J2478" s="30"/>
      <c r="K2478" s="4"/>
      <c r="L2478" s="30"/>
    </row>
    <row r="2479" spans="8:12" x14ac:dyDescent="0.2">
      <c r="H2479" s="4"/>
      <c r="I2479" s="4"/>
      <c r="J2479" s="30"/>
      <c r="K2479" s="4"/>
      <c r="L2479" s="30"/>
    </row>
    <row r="2480" spans="8:12" x14ac:dyDescent="0.2">
      <c r="H2480" s="4"/>
      <c r="I2480" s="4"/>
      <c r="J2480" s="30"/>
      <c r="K2480" s="4"/>
      <c r="L2480" s="30"/>
    </row>
    <row r="2481" spans="8:12" x14ac:dyDescent="0.2">
      <c r="H2481" s="4"/>
      <c r="I2481" s="4"/>
      <c r="J2481" s="30"/>
      <c r="K2481" s="4"/>
      <c r="L2481" s="30"/>
    </row>
    <row r="2482" spans="8:12" x14ac:dyDescent="0.2">
      <c r="H2482" s="4"/>
      <c r="I2482" s="4"/>
      <c r="J2482" s="30"/>
      <c r="K2482" s="4"/>
      <c r="L2482" s="30"/>
    </row>
    <row r="2483" spans="8:12" x14ac:dyDescent="0.2">
      <c r="H2483" s="4"/>
      <c r="I2483" s="4"/>
      <c r="J2483" s="30"/>
      <c r="K2483" s="4"/>
      <c r="L2483" s="30"/>
    </row>
    <row r="2484" spans="8:12" x14ac:dyDescent="0.2">
      <c r="H2484" s="4"/>
      <c r="I2484" s="4"/>
      <c r="J2484" s="30"/>
      <c r="K2484" s="4"/>
      <c r="L2484" s="30"/>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2</vt:i4>
      </vt:variant>
      <vt:variant>
        <vt:lpstr>Gráficos</vt:lpstr>
      </vt:variant>
      <vt:variant>
        <vt:i4>3</vt:i4>
      </vt:variant>
      <vt:variant>
        <vt:lpstr>Rangos con nombre</vt:lpstr>
      </vt:variant>
      <vt:variant>
        <vt:i4>2</vt:i4>
      </vt:variant>
    </vt:vector>
  </HeadingPairs>
  <TitlesOfParts>
    <vt:vector size="7" baseType="lpstr">
      <vt:lpstr>Disclaimer</vt:lpstr>
      <vt:lpstr>Data</vt:lpstr>
      <vt:lpstr>Index Plot</vt:lpstr>
      <vt:lpstr>PE (CAPE) Plot</vt:lpstr>
      <vt:lpstr>Excess CAPE Yield (ECY)</vt:lpstr>
      <vt:lpstr>Área_de_impresión</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Juan Ignacio Menduiña</cp:lastModifiedBy>
  <cp:lastPrinted>2001-01-03T03:07:37Z</cp:lastPrinted>
  <dcterms:created xsi:type="dcterms:W3CDTF">2000-07-15T18:21:09Z</dcterms:created>
  <dcterms:modified xsi:type="dcterms:W3CDTF">2025-02-19T20:56:54Z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