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ng-ucalgary\ensf-607-608-project\sql\"/>
    </mc:Choice>
  </mc:AlternateContent>
  <xr:revisionPtr revIDLastSave="0" documentId="13_ncr:1_{45F6858C-DC3F-4D98-B410-7CC0D0474C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imals" sheetId="1" r:id="rId1"/>
    <sheet name="owners" sheetId="6" r:id="rId2"/>
    <sheet name="users" sheetId="7" r:id="rId3"/>
    <sheet name="weights" sheetId="8" r:id="rId4"/>
    <sheet name="photos" sheetId="5" r:id="rId5"/>
    <sheet name="comments" sheetId="2" r:id="rId6"/>
    <sheet name="issues" sheetId="3" r:id="rId7"/>
    <sheet name="treatments" sheetId="4" r:id="rId8"/>
    <sheet name="requests" sheetId="10" r:id="rId9"/>
  </sheets>
  <definedNames>
    <definedName name="_xlnm._FilterDatabase" localSheetId="0" hidden="1">animals!$A$1:$T$8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L1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F3" i="5"/>
  <c r="F4" i="5"/>
  <c r="F5" i="5"/>
  <c r="F6" i="5"/>
  <c r="F7" i="5"/>
  <c r="F8" i="5"/>
  <c r="F2" i="5"/>
  <c r="D3" i="8"/>
  <c r="G3" i="8" s="1"/>
  <c r="D4" i="8"/>
  <c r="G4" i="8" s="1"/>
  <c r="D5" i="8"/>
  <c r="G5" i="8" s="1"/>
  <c r="D6" i="8"/>
  <c r="G6" i="8" s="1"/>
  <c r="D7" i="8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G20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2" i="8"/>
  <c r="G2" i="8" s="1"/>
  <c r="B24" i="8"/>
  <c r="B25" i="8"/>
  <c r="B26" i="8"/>
  <c r="B27" i="8"/>
  <c r="B28" i="8"/>
  <c r="B29" i="8"/>
  <c r="B23" i="8"/>
  <c r="B17" i="8"/>
  <c r="B18" i="8"/>
  <c r="B19" i="8"/>
  <c r="B20" i="8"/>
  <c r="B21" i="8"/>
  <c r="B22" i="8"/>
  <c r="B16" i="8"/>
  <c r="B11" i="8"/>
  <c r="B12" i="8"/>
  <c r="B13" i="8"/>
  <c r="B14" i="8"/>
  <c r="B15" i="8"/>
  <c r="B10" i="8"/>
  <c r="H1" i="3"/>
  <c r="J1" i="4"/>
  <c r="G1" i="2"/>
  <c r="I1" i="5"/>
  <c r="G1" i="8"/>
  <c r="N8" i="7"/>
  <c r="N3" i="7"/>
  <c r="N4" i="7"/>
  <c r="N5" i="7"/>
  <c r="N6" i="7"/>
  <c r="N7" i="7"/>
  <c r="N2" i="7"/>
  <c r="N1" i="7"/>
  <c r="D6" i="7"/>
  <c r="D8" i="7"/>
  <c r="D7" i="7"/>
  <c r="C3" i="7"/>
  <c r="C4" i="7"/>
  <c r="C5" i="7"/>
  <c r="C6" i="7"/>
  <c r="C7" i="7"/>
  <c r="C8" i="7"/>
  <c r="C2" i="7"/>
  <c r="I1" i="6"/>
  <c r="G7" i="8"/>
  <c r="I3" i="7"/>
  <c r="I4" i="7"/>
  <c r="I5" i="7"/>
  <c r="I6" i="7"/>
  <c r="I7" i="7"/>
  <c r="I8" i="7"/>
  <c r="I2" i="7"/>
  <c r="C3" i="5"/>
  <c r="C4" i="5"/>
  <c r="C5" i="5"/>
  <c r="C6" i="5"/>
  <c r="C7" i="5"/>
  <c r="I7" i="5" s="1"/>
  <c r="C8" i="5"/>
  <c r="C2" i="5"/>
  <c r="C3" i="2"/>
  <c r="C4" i="2"/>
  <c r="C5" i="2"/>
  <c r="C6" i="2"/>
  <c r="C7" i="2"/>
  <c r="C8" i="2"/>
  <c r="C2" i="2"/>
  <c r="E3" i="2"/>
  <c r="E4" i="2"/>
  <c r="E5" i="2"/>
  <c r="E6" i="2"/>
  <c r="E7" i="2"/>
  <c r="E8" i="2"/>
  <c r="E2" i="2"/>
  <c r="D3" i="3"/>
  <c r="H3" i="3" s="1"/>
  <c r="D4" i="3"/>
  <c r="H4" i="3" s="1"/>
  <c r="D5" i="3"/>
  <c r="H5" i="3" s="1"/>
  <c r="D6" i="3"/>
  <c r="H6" i="3" s="1"/>
  <c r="D7" i="3"/>
  <c r="H7" i="3" s="1"/>
  <c r="D8" i="3"/>
  <c r="H8" i="3" s="1"/>
  <c r="D2" i="3"/>
  <c r="H2" i="3" s="1"/>
  <c r="F3" i="4"/>
  <c r="J3" i="4" s="1"/>
  <c r="F4" i="4"/>
  <c r="J4" i="4" s="1"/>
  <c r="F5" i="4"/>
  <c r="J5" i="4" s="1"/>
  <c r="F6" i="4"/>
  <c r="J6" i="4" s="1"/>
  <c r="F7" i="4"/>
  <c r="J7" i="4" s="1"/>
  <c r="F8" i="4"/>
  <c r="J8" i="4" s="1"/>
  <c r="F2" i="4"/>
  <c r="J2" i="4" s="1"/>
  <c r="H3" i="1"/>
  <c r="H4" i="1"/>
  <c r="H5" i="1"/>
  <c r="H6" i="1"/>
  <c r="H7" i="1"/>
  <c r="H8" i="1"/>
  <c r="H2" i="1"/>
  <c r="J3" i="1"/>
  <c r="J4" i="1"/>
  <c r="J5" i="1"/>
  <c r="J6" i="1"/>
  <c r="J7" i="1"/>
  <c r="J8" i="1"/>
  <c r="J2" i="1"/>
  <c r="F3" i="6"/>
  <c r="F4" i="6"/>
  <c r="F5" i="6"/>
  <c r="F6" i="6"/>
  <c r="F7" i="6"/>
  <c r="F2" i="6"/>
  <c r="E3" i="6"/>
  <c r="I3" i="6" s="1"/>
  <c r="E4" i="6"/>
  <c r="I4" i="6" s="1"/>
  <c r="E5" i="6"/>
  <c r="I5" i="6" s="1"/>
  <c r="E6" i="6"/>
  <c r="I6" i="6" s="1"/>
  <c r="E7" i="6"/>
  <c r="I7" i="6" s="1"/>
  <c r="E2" i="6"/>
  <c r="I2" i="6" s="1"/>
  <c r="Q2" i="1"/>
  <c r="Q3" i="1"/>
  <c r="Q4" i="1"/>
  <c r="Q5" i="1"/>
  <c r="Q6" i="1"/>
  <c r="Q7" i="1"/>
  <c r="Q8" i="1"/>
  <c r="P2" i="1"/>
  <c r="P3" i="1"/>
  <c r="P4" i="1"/>
  <c r="P5" i="1"/>
  <c r="P6" i="1"/>
  <c r="P7" i="1"/>
  <c r="P8" i="1"/>
  <c r="N3" i="1"/>
  <c r="N4" i="1"/>
  <c r="N5" i="1"/>
  <c r="N6" i="1"/>
  <c r="N7" i="1"/>
  <c r="N8" i="1"/>
  <c r="N2" i="1"/>
  <c r="V8" i="1" l="1"/>
  <c r="V7" i="1"/>
  <c r="V3" i="1"/>
  <c r="V6" i="1"/>
  <c r="V5" i="1"/>
  <c r="V4" i="1"/>
  <c r="V2" i="1"/>
  <c r="L2" i="10"/>
  <c r="L5" i="10"/>
  <c r="L3" i="10"/>
  <c r="L7" i="10"/>
  <c r="L4" i="10"/>
  <c r="L8" i="10"/>
  <c r="L6" i="10"/>
  <c r="I5" i="5"/>
  <c r="I6" i="5"/>
  <c r="I8" i="5"/>
  <c r="I4" i="5"/>
  <c r="I3" i="5"/>
  <c r="I2" i="5"/>
  <c r="G6" i="2"/>
  <c r="G5" i="2"/>
  <c r="G4" i="2"/>
  <c r="G3" i="2"/>
  <c r="G7" i="2"/>
  <c r="G8" i="2"/>
  <c r="G2" i="2"/>
</calcChain>
</file>

<file path=xl/sharedStrings.xml><?xml version="1.0" encoding="utf-8"?>
<sst xmlns="http://schemas.openxmlformats.org/spreadsheetml/2006/main" count="198" uniqueCount="183">
  <si>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</si>
  <si>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</si>
  <si>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</si>
  <si>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</si>
  <si>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</si>
  <si>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</si>
  <si>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</si>
  <si>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</si>
  <si>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</si>
  <si>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</si>
  <si>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</si>
  <si>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</si>
  <si>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</si>
  <si>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</si>
  <si>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</si>
  <si>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</si>
  <si>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</si>
  <si>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</si>
  <si>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</si>
  <si>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</si>
  <si>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</si>
  <si>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</si>
  <si>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</si>
  <si>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</si>
  <si>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</si>
  <si>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</si>
  <si>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</si>
  <si>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</si>
  <si>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</si>
  <si>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</si>
  <si>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</si>
  <si>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</si>
  <si>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</si>
  <si>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</si>
  <si>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</si>
  <si>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</si>
  <si>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</si>
  <si>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</si>
  <si>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</si>
  <si>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</si>
  <si>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</si>
  <si>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</si>
  <si>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</si>
  <si>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</si>
  <si>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</si>
  <si>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</si>
  <si>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</si>
  <si>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</si>
  <si>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</si>
  <si>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</si>
  <si>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</si>
  <si>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</si>
  <si>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</si>
  <si>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</si>
  <si>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</si>
  <si>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</si>
  <si>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</si>
  <si>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</si>
  <si>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</si>
  <si>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</si>
  <si>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</si>
  <si>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</si>
  <si>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</si>
  <si>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</si>
  <si>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</si>
  <si>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</si>
  <si>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</si>
  <si>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</si>
  <si>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</si>
  <si>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</si>
  <si>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</si>
  <si>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</si>
  <si>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</si>
  <si>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</si>
  <si>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</si>
  <si>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</si>
  <si>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</si>
  <si>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</si>
  <si>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</si>
  <si>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</si>
  <si>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</si>
  <si>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</si>
  <si>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</si>
  <si>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</si>
  <si>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</si>
  <si>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</si>
  <si>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</si>
  <si>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</si>
  <si>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</si>
  <si>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</si>
  <si>
    <t>Limp Walk</t>
  </si>
  <si>
    <t>Diabetes</t>
  </si>
  <si>
    <t>Inflammed limb</t>
  </si>
  <si>
    <t>Bladder Infection</t>
  </si>
  <si>
    <t>chronic kidney disease</t>
  </si>
  <si>
    <t>Upset Stomach</t>
  </si>
  <si>
    <t>Nighttime terror</t>
  </si>
  <si>
    <t xml:space="preserve">Howling </t>
  </si>
  <si>
    <t xml:space="preserve">Pregnant </t>
  </si>
  <si>
    <t>Not sleeping</t>
  </si>
  <si>
    <t>image1.png</t>
  </si>
  <si>
    <t>image2.png</t>
  </si>
  <si>
    <t>image4.png</t>
  </si>
  <si>
    <t>image7.png</t>
  </si>
  <si>
    <t>image6.png</t>
  </si>
  <si>
    <t>image5.png</t>
  </si>
  <si>
    <t>Greg</t>
  </si>
  <si>
    <t>Boorman</t>
  </si>
  <si>
    <t>Teacher</t>
  </si>
  <si>
    <t>A</t>
  </si>
  <si>
    <t>B</t>
  </si>
  <si>
    <t>Technician</t>
  </si>
  <si>
    <t>Admin</t>
  </si>
  <si>
    <t>Attendant</t>
  </si>
  <si>
    <t>C</t>
  </si>
  <si>
    <t>Student</t>
  </si>
  <si>
    <t>D</t>
  </si>
  <si>
    <t>E</t>
  </si>
  <si>
    <t>passw0rd</t>
  </si>
  <si>
    <t>u_status</t>
  </si>
  <si>
    <t>w_weightid</t>
  </si>
  <si>
    <t>w_animalid</t>
  </si>
  <si>
    <t>w_recorddate</t>
  </si>
  <si>
    <t>w_massinkg</t>
  </si>
  <si>
    <t>w_recordedby</t>
  </si>
  <si>
    <t>a_species</t>
  </si>
  <si>
    <t>a_subspecies</t>
  </si>
  <si>
    <t>a_region</t>
  </si>
  <si>
    <t>a_profilepic</t>
  </si>
  <si>
    <t>a_citytattoo</t>
  </si>
  <si>
    <t>a_distinctfeature</t>
  </si>
  <si>
    <t>Dairy</t>
  </si>
  <si>
    <t>u_joiningdate</t>
  </si>
  <si>
    <t>u_activationdate</t>
  </si>
  <si>
    <t>u_terminationdate</t>
  </si>
  <si>
    <t>u_passwordhash</t>
  </si>
  <si>
    <t>u_passwordsalt</t>
  </si>
  <si>
    <t>p_photodesc</t>
  </si>
  <si>
    <t>p_alttext</t>
  </si>
  <si>
    <t>p_uploader</t>
  </si>
  <si>
    <t>p_uploaddate</t>
  </si>
  <si>
    <t>t_drugname</t>
  </si>
  <si>
    <t>t_drugdose</t>
  </si>
  <si>
    <t>t_deliverymethod</t>
  </si>
  <si>
    <t>sleeping pills</t>
  </si>
  <si>
    <t>he can fly</t>
  </si>
  <si>
    <t>HOC sha</t>
  </si>
  <si>
    <t>ORE esd</t>
  </si>
  <si>
    <t>NKN sds</t>
  </si>
  <si>
    <t>HIS sdm</t>
  </si>
  <si>
    <t>YSE mlc</t>
  </si>
  <si>
    <t>JSD sda</t>
  </si>
  <si>
    <t>DLF kjs</t>
  </si>
  <si>
    <t>Spain</t>
  </si>
  <si>
    <t>France</t>
  </si>
  <si>
    <t>Canada</t>
  </si>
  <si>
    <t>US</t>
  </si>
  <si>
    <t>Africa</t>
  </si>
  <si>
    <t>London</t>
  </si>
  <si>
    <t>Rome</t>
  </si>
  <si>
    <t>Ape</t>
  </si>
  <si>
    <t>Canine</t>
  </si>
  <si>
    <t>Bovine</t>
  </si>
  <si>
    <t>Feline</t>
  </si>
  <si>
    <t>Gallopping</t>
  </si>
  <si>
    <t>high jumps</t>
  </si>
  <si>
    <t>bat-shaped patch on face</t>
  </si>
  <si>
    <t>spotted</t>
  </si>
  <si>
    <t>long ears</t>
  </si>
  <si>
    <t>u_emailid</t>
  </si>
  <si>
    <t>leg broken</t>
  </si>
  <si>
    <t>neck</t>
  </si>
  <si>
    <t>r_requestid</t>
  </si>
  <si>
    <t>r_animalid</t>
  </si>
  <si>
    <t>r_requester</t>
  </si>
  <si>
    <t>r_requestdate</t>
  </si>
  <si>
    <t>r_requeststatus</t>
  </si>
  <si>
    <t>r_acceptadmindate</t>
  </si>
  <si>
    <t>r_approvedate</t>
  </si>
  <si>
    <t>r_canceldate</t>
  </si>
  <si>
    <t>r_rejectdate</t>
  </si>
  <si>
    <t>r_requestdesc</t>
  </si>
  <si>
    <t>a_requeststatus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</si>
</sst>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workbookViewId="0"/>
  </sheetViews>
  <sheetFormatPr defaultColWidth="8.77734375" defaultRowHeight="14.4" x14ac:dyDescent="0.3"/>
  <cols>
    <col min="1" max="1" width="9.88671875" bestFit="1" customWidth="1"/>
    <col min="2" max="2" width="10.109375" bestFit="1" customWidth="1"/>
    <col min="3" max="3" width="8.88671875" bestFit="1" customWidth="1"/>
    <col min="4" max="4" width="11.6640625" bestFit="1" customWidth="1"/>
    <col min="5" max="5" width="15.88671875" bestFit="1" customWidth="1"/>
    <col min="6" max="6" width="7.5546875" bestFit="1" customWidth="1"/>
    <col min="7" max="7" width="8.109375" bestFit="1" customWidth="1"/>
    <col min="8" max="8" width="5.6640625" bestFit="1" customWidth="1"/>
    <col min="9" max="9" width="10.44140625" bestFit="1" customWidth="1"/>
    <col min="10" max="10" width="7.88671875" bestFit="1" customWidth="1"/>
    <col min="11" max="11" width="7.88671875" customWidth="1"/>
    <col min="12" max="12" width="9.6640625" bestFit="1" customWidth="1"/>
    <col min="13" max="13" width="10.6640625" bestFit="1" customWidth="1"/>
    <col min="14" max="14" width="11.77734375" bestFit="1" customWidth="1"/>
    <col min="15" max="15" width="11.109375" bestFit="1" customWidth="1"/>
    <col min="16" max="16" width="12" bestFit="1" customWidth="1"/>
    <col min="17" max="17" width="17.44140625" bestFit="1" customWidth="1"/>
    <col min="18" max="18" width="12.109375" bestFit="1" customWidth="1"/>
    <col min="19" max="19" width="21.44140625" bestFit="1" customWidth="1"/>
    <col min="20" max="20" width="15" bestFit="1" customWidth="1"/>
  </cols>
  <sheetData>
    <row r="1" spans="1:22" x14ac:dyDescent="0.3">
      <c r="A1" s="2" t="s">
        <v>0</v>
      </c>
      <c r="B1" s="2" t="s">
        <v>6</v>
      </c>
      <c r="C1" s="2" t="s">
        <v>125</v>
      </c>
      <c r="D1" s="2" t="s">
        <v>126</v>
      </c>
      <c r="E1" s="2" t="s">
        <v>2</v>
      </c>
      <c r="F1" s="2" t="s">
        <v>43</v>
      </c>
      <c r="G1" s="2" t="s">
        <v>127</v>
      </c>
      <c r="H1" s="2" t="s">
        <v>9</v>
      </c>
      <c r="I1" s="2" t="s">
        <v>1</v>
      </c>
      <c r="J1" s="2" t="s">
        <v>10</v>
      </c>
      <c r="K1" s="2" t="s">
        <v>182</v>
      </c>
      <c r="L1" s="2" t="s">
        <v>7</v>
      </c>
      <c r="M1" s="2" t="s">
        <v>128</v>
      </c>
      <c r="N1" s="2" t="s">
        <v>11</v>
      </c>
      <c r="O1" s="2" t="s">
        <v>129</v>
      </c>
      <c r="P1" s="2" t="s">
        <v>8</v>
      </c>
      <c r="Q1" s="2" t="s">
        <v>5</v>
      </c>
      <c r="R1" s="2" t="s">
        <v>3</v>
      </c>
      <c r="S1" s="2" t="s">
        <v>4</v>
      </c>
      <c r="T1" s="2" t="s">
        <v>130</v>
      </c>
      <c r="V1" t="str">
        <f>_xlfn.CONCAT("INSERT INTO animals (",
A1,",",
B1,",",
C1,",",
D1,",",
E1,",",
F1,",",
G1,",",
H1,",",
I1,",",
J1,",",
K1,",",
L1,",",
M1,",",
N1,",",
O1,",",
P1,",",
Q1,",",
R1,",",
T1,",",
S1,") VALUES ")</f>
        <v xml:space="preserve">INSERT INTO animals (a_animalid,a_name,a_species,a_subspecies,a_breed,a_type,a_region,a_sex,a_birthdate,a_status,a_requeststatus,a_ownerid,a_profilepic,a_tattoonum,a_citytattoo,a_rfidnumber,a_microchipnumber,a_coatcolor,a_distinctfeature,a_continuousmedication) VALUES </v>
      </c>
    </row>
    <row r="2" spans="1:22" x14ac:dyDescent="0.3">
      <c r="A2">
        <v>1</v>
      </c>
      <c r="B2" t="s">
        <v>50</v>
      </c>
      <c r="C2" t="s">
        <v>46</v>
      </c>
      <c r="D2" t="s">
        <v>161</v>
      </c>
      <c r="E2" t="s">
        <v>61</v>
      </c>
      <c r="G2" t="s">
        <v>153</v>
      </c>
      <c r="H2">
        <f ca="1">RANDBETWEEN(0,1)</f>
        <v>1</v>
      </c>
      <c r="I2" s="1">
        <v>43070</v>
      </c>
      <c r="J2">
        <f ca="1">RANDBETWEEN(0,3)</f>
        <v>2</v>
      </c>
      <c r="K2">
        <v>0</v>
      </c>
      <c r="L2">
        <v>1</v>
      </c>
      <c r="N2">
        <f ca="1">RANDBETWEEN(123456789,345678912)</f>
        <v>286704680</v>
      </c>
      <c r="O2" t="s">
        <v>146</v>
      </c>
      <c r="P2">
        <f ca="1">RANDBETWEEN(123456789,345678912)</f>
        <v>200779867</v>
      </c>
      <c r="Q2">
        <f ca="1">RANDBETWEEN(123456789,345678912)</f>
        <v>300212935</v>
      </c>
      <c r="R2" t="s">
        <v>70</v>
      </c>
      <c r="S2" t="s">
        <v>144</v>
      </c>
      <c r="T2" t="s">
        <v>145</v>
      </c>
      <c r="V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IF(P2="","NULL",_xlfn.CONCAT("""",P2,"""")),",",
IF(Q2="","NULL",_xlfn.CONCAT("""",Q2,"""")),",",
IF(R2="","NULL",_xlfn.CONCAT("""",R2,"""")),",",
IF(S2="","NULL",_xlfn.CONCAT("""",S2,"""")),",",
IF(T2="","NULL",_xlfn.CONCAT("""",T2,"""")),"),")</f>
        <v>("1","Ace","Dog","Canine","German shepherd",NULL,"Spain","1","2017-12-01","2","0","1",NULL,"286704680","HOC sha","200779867","300212935","Black","sleeping pills","he can fly"),</v>
      </c>
    </row>
    <row r="3" spans="1:22" x14ac:dyDescent="0.3">
      <c r="A3">
        <v>2</v>
      </c>
      <c r="B3" t="s">
        <v>54</v>
      </c>
      <c r="C3" t="s">
        <v>55</v>
      </c>
      <c r="D3" t="s">
        <v>160</v>
      </c>
      <c r="E3" t="s">
        <v>56</v>
      </c>
      <c r="G3" t="s">
        <v>154</v>
      </c>
      <c r="H3">
        <f t="shared" ref="H3:H8" ca="1" si="0">RANDBETWEEN(0,1)</f>
        <v>1</v>
      </c>
      <c r="I3" s="1">
        <v>43436</v>
      </c>
      <c r="J3">
        <f t="shared" ref="J3:J8" ca="1" si="1">RANDBETWEEN(0,3)</f>
        <v>3</v>
      </c>
      <c r="K3">
        <v>0</v>
      </c>
      <c r="L3">
        <v>2</v>
      </c>
      <c r="N3">
        <f t="shared" ref="N3:Q8" ca="1" si="2">RANDBETWEEN(123456789,345678912)</f>
        <v>224037195</v>
      </c>
      <c r="O3" t="s">
        <v>147</v>
      </c>
      <c r="P3">
        <f t="shared" ca="1" si="2"/>
        <v>270458816</v>
      </c>
      <c r="Q3">
        <f t="shared" ca="1" si="2"/>
        <v>219009740</v>
      </c>
      <c r="R3" t="s">
        <v>64</v>
      </c>
      <c r="T3" t="s">
        <v>165</v>
      </c>
      <c r="V3" t="str">
        <f t="shared" ref="V3:V7" ca="1" si="3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IF(P3="","NULL",_xlfn.CONCAT("""",P3,"""")),",",
IF(Q3="","NULL",_xlfn.CONCAT("""",Q3,"""")),",",
IF(R3="","NULL",_xlfn.CONCAT("""",R3,"""")),",",
IF(S3="","NULL",_xlfn.CONCAT("""",S3,"""")),",",
IF(T3="","NULL",_xlfn.CONCAT("""",T3,"""")),"),")</f>
        <v>("2","Ampersand","Monkey","Ape","Capuchin monkey",NULL,"France","1","2018-12-02","3","0","2",NULL,"224037195","ORE esd","270458816","219009740","Brown",NULL,"high jumps"),</v>
      </c>
    </row>
    <row r="4" spans="1:22" x14ac:dyDescent="0.3">
      <c r="A4">
        <v>3</v>
      </c>
      <c r="B4" t="s">
        <v>52</v>
      </c>
      <c r="C4" t="s">
        <v>47</v>
      </c>
      <c r="D4" t="s">
        <v>162</v>
      </c>
      <c r="F4" t="s">
        <v>131</v>
      </c>
      <c r="G4" t="s">
        <v>156</v>
      </c>
      <c r="H4">
        <f t="shared" ca="1" si="0"/>
        <v>0</v>
      </c>
      <c r="I4" s="1">
        <v>43924</v>
      </c>
      <c r="J4">
        <f t="shared" ca="1" si="1"/>
        <v>1</v>
      </c>
      <c r="K4">
        <v>0</v>
      </c>
      <c r="L4">
        <v>1</v>
      </c>
      <c r="N4">
        <f t="shared" ca="1" si="2"/>
        <v>227479807</v>
      </c>
      <c r="O4" t="s">
        <v>148</v>
      </c>
      <c r="P4">
        <f t="shared" ca="1" si="2"/>
        <v>271415667</v>
      </c>
      <c r="Q4">
        <f t="shared" ca="1" si="2"/>
        <v>270705876</v>
      </c>
      <c r="R4" t="s">
        <v>71</v>
      </c>
      <c r="T4" t="s">
        <v>166</v>
      </c>
      <c r="V4" t="str">
        <f t="shared" ca="1" si="3"/>
        <v>("3","Bat Cow","Cow","Bovine",NULL,"Dairy","US","0","2020-04-03","1","0","1",NULL,"227479807","NKN sds","271415667","270705876","Brown, White",NULL,"bat-shaped patch on face"),</v>
      </c>
    </row>
    <row r="5" spans="1:22" x14ac:dyDescent="0.3">
      <c r="A5">
        <v>4</v>
      </c>
      <c r="B5" t="s">
        <v>62</v>
      </c>
      <c r="C5" t="s">
        <v>45</v>
      </c>
      <c r="D5" t="s">
        <v>164</v>
      </c>
      <c r="E5" t="s">
        <v>49</v>
      </c>
      <c r="G5" t="s">
        <v>155</v>
      </c>
      <c r="H5">
        <f t="shared" ca="1" si="0"/>
        <v>0</v>
      </c>
      <c r="I5" s="1">
        <v>43080</v>
      </c>
      <c r="J5">
        <f t="shared" ca="1" si="1"/>
        <v>3</v>
      </c>
      <c r="K5">
        <v>0</v>
      </c>
      <c r="L5">
        <v>3</v>
      </c>
      <c r="N5">
        <f t="shared" ca="1" si="2"/>
        <v>232141799</v>
      </c>
      <c r="O5" t="s">
        <v>149</v>
      </c>
      <c r="P5">
        <f t="shared" ca="1" si="2"/>
        <v>215373589</v>
      </c>
      <c r="Q5">
        <f t="shared" ca="1" si="2"/>
        <v>160639011</v>
      </c>
      <c r="R5" t="s">
        <v>72</v>
      </c>
      <c r="T5" t="s">
        <v>167</v>
      </c>
      <c r="V5" t="str">
        <f t="shared" ca="1" si="3"/>
        <v>("4","Comet","Horse","Gallopping","Canadian horse",NULL,"Canada","0","2017-12-11","3","0","3",NULL,"232141799","HIS sdm","215373589","160639011","White",NULL,"spotted"),</v>
      </c>
    </row>
    <row r="6" spans="1:22" x14ac:dyDescent="0.3">
      <c r="A6">
        <v>5</v>
      </c>
      <c r="B6" t="s">
        <v>51</v>
      </c>
      <c r="C6" t="s">
        <v>46</v>
      </c>
      <c r="D6" t="s">
        <v>161</v>
      </c>
      <c r="E6" t="s">
        <v>60</v>
      </c>
      <c r="G6" t="s">
        <v>157</v>
      </c>
      <c r="H6">
        <f t="shared" ca="1" si="0"/>
        <v>1</v>
      </c>
      <c r="I6" s="1">
        <v>43465</v>
      </c>
      <c r="J6">
        <f t="shared" ca="1" si="1"/>
        <v>1</v>
      </c>
      <c r="K6">
        <v>0</v>
      </c>
      <c r="L6">
        <v>3</v>
      </c>
      <c r="N6">
        <f t="shared" ca="1" si="2"/>
        <v>126325196</v>
      </c>
      <c r="O6" t="s">
        <v>150</v>
      </c>
      <c r="P6">
        <f t="shared" ca="1" si="2"/>
        <v>300139197</v>
      </c>
      <c r="Q6">
        <f t="shared" ca="1" si="2"/>
        <v>169573012</v>
      </c>
      <c r="R6" t="s">
        <v>72</v>
      </c>
      <c r="V6" t="str">
        <f t="shared" ca="1" si="3"/>
        <v>("5","Krypto","Dog","Canine","Labrador retriever",NULL,"Africa","1","2018-12-31","1","0","3",NULL,"126325196","YSE mlc","300139197","169573012","White",NULL,NULL),</v>
      </c>
    </row>
    <row r="7" spans="1:22" x14ac:dyDescent="0.3">
      <c r="A7">
        <v>6</v>
      </c>
      <c r="B7" t="s">
        <v>68</v>
      </c>
      <c r="C7" t="s">
        <v>46</v>
      </c>
      <c r="D7" t="s">
        <v>161</v>
      </c>
      <c r="E7" t="s">
        <v>69</v>
      </c>
      <c r="G7" t="s">
        <v>158</v>
      </c>
      <c r="H7">
        <f t="shared" ca="1" si="0"/>
        <v>1</v>
      </c>
      <c r="I7" s="1">
        <v>43928</v>
      </c>
      <c r="J7">
        <f t="shared" ca="1" si="1"/>
        <v>3</v>
      </c>
      <c r="K7">
        <v>0</v>
      </c>
      <c r="L7">
        <v>4</v>
      </c>
      <c r="N7">
        <f t="shared" ca="1" si="2"/>
        <v>171153107</v>
      </c>
      <c r="O7" t="s">
        <v>151</v>
      </c>
      <c r="P7">
        <f t="shared" ca="1" si="2"/>
        <v>174511649</v>
      </c>
      <c r="Q7">
        <f t="shared" ca="1" si="2"/>
        <v>295539895</v>
      </c>
      <c r="R7" t="s">
        <v>72</v>
      </c>
      <c r="T7" t="s">
        <v>168</v>
      </c>
      <c r="V7" t="str">
        <f t="shared" ca="1" si="3"/>
        <v>("6","Snowy","Dog","Canine","Wire Fox Terrier",NULL,"London","1","2020-04-07","3","0","4",NULL,"171153107","JSD sda","174511649","295539895","White",NULL,"long ears"),</v>
      </c>
    </row>
    <row r="8" spans="1:22" x14ac:dyDescent="0.3">
      <c r="A8">
        <v>7</v>
      </c>
      <c r="B8" t="s">
        <v>53</v>
      </c>
      <c r="C8" t="s">
        <v>44</v>
      </c>
      <c r="D8" t="s">
        <v>163</v>
      </c>
      <c r="E8" t="s">
        <v>48</v>
      </c>
      <c r="G8" t="s">
        <v>159</v>
      </c>
      <c r="H8">
        <f t="shared" ca="1" si="0"/>
        <v>0</v>
      </c>
      <c r="I8" s="1">
        <v>44289</v>
      </c>
      <c r="J8">
        <f t="shared" ca="1" si="1"/>
        <v>2</v>
      </c>
      <c r="K8">
        <v>0</v>
      </c>
      <c r="L8">
        <v>3</v>
      </c>
      <c r="N8">
        <f t="shared" ca="1" si="2"/>
        <v>137582509</v>
      </c>
      <c r="O8" t="s">
        <v>152</v>
      </c>
      <c r="P8">
        <f t="shared" ca="1" si="2"/>
        <v>185233095</v>
      </c>
      <c r="Q8">
        <f t="shared" ca="1" si="2"/>
        <v>188980246</v>
      </c>
      <c r="R8" t="s">
        <v>73</v>
      </c>
      <c r="V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IF(L8="","NULL",_xlfn.CONCAT("""",L8,"""")),",",
IF(M8="","NULL",_xlfn.CONCAT("""",M8,"""")),",",
IF(N8="","NULL",_xlfn.CONCAT("""",N8,"""")),",",
IF(O8="","NULL",_xlfn.CONCAT("""",O8,"""")),",",
IF(P8="","NULL",_xlfn.CONCAT("""",P8,"""")),",",
IF(Q8="","NULL",_xlfn.CONCAT("""",Q8,"""")),",",
IF(R8="","NULL",_xlfn.CONCAT("""",R8,"""")),",",
IF(S8="","NULL",_xlfn.CONCAT("""",S8,"""")),",",
IF(T8="","NULL",_xlfn.CONCAT("""",T8,"""")),");")</f>
        <v>("7","Streaky","Cat","Feline","Abyssinian",NULL,"Rome","0","2021-04-03","2","0","3",NULL,"137582509","DLF kjs","185233095","188980246","Orange",NULL,NULL);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I7"/>
  <sheetViews>
    <sheetView workbookViewId="0"/>
  </sheetViews>
  <sheetFormatPr defaultColWidth="8.77734375" defaultRowHeight="14.4" x14ac:dyDescent="0.3"/>
  <cols>
    <col min="1" max="5" width="10.77734375" customWidth="1"/>
    <col min="6" max="6" width="30.77734375" customWidth="1"/>
    <col min="7" max="7" width="10.77734375" customWidth="1"/>
  </cols>
  <sheetData>
    <row r="1" spans="1:9" x14ac:dyDescent="0.3">
      <c r="A1" s="2" t="s">
        <v>29</v>
      </c>
      <c r="B1" s="2" t="s">
        <v>26</v>
      </c>
      <c r="C1" s="2" t="s">
        <v>28</v>
      </c>
      <c r="D1" s="2" t="s">
        <v>27</v>
      </c>
      <c r="E1" s="2" t="s">
        <v>24</v>
      </c>
      <c r="F1" s="2" t="s">
        <v>25</v>
      </c>
      <c r="G1" s="2" t="s">
        <v>23</v>
      </c>
      <c r="I1" t="str">
        <f>_xlfn.CONCAT("INSERT INTO owners (",
A1,",",
B1,",",
C1,",",
D1,",",
E1,",",
F1,",",
G1,") VALUES ")</f>
        <v xml:space="preserve">INSERT INTO owners (o_ownerid,o_firstname,o_middlename,o_lastname,o_contactnumber,o_emailid,o_address) VALUES </v>
      </c>
    </row>
    <row r="2" spans="1:9" x14ac:dyDescent="0.3">
      <c r="A2">
        <v>1</v>
      </c>
      <c r="B2" t="s">
        <v>57</v>
      </c>
      <c r="C2" t="s">
        <v>59</v>
      </c>
      <c r="D2" t="s">
        <v>58</v>
      </c>
      <c r="E2">
        <f ca="1">RANDBETWEEN(4031111111,4039999999)</f>
        <v>4038760918</v>
      </c>
      <c r="F2" t="str">
        <f t="shared" ref="F2:F7" si="0">_xlfn.CONCAT(LOWER(B2),IF(C2="","",_xlfn.CONCAT(".",LOWER(C2))),IF(D2="","",_xlfn.CONCAT(".",LOWER(D2))),"@ucalgary.ca")</f>
        <v>damian.bruce.wayne@ucalgary.ca</v>
      </c>
      <c r="G2" t="s">
        <v>78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IF(G2="","NULL",_xlfn.CONCAT("""",G2,"""")),"),")</f>
        <v>("1","Damian","Bruce","Wayne","4038760918","damian.bruce.wayne@ucalgary.ca","Wayne Manor"),</v>
      </c>
    </row>
    <row r="3" spans="1:9" x14ac:dyDescent="0.3">
      <c r="A3">
        <v>2</v>
      </c>
      <c r="B3" t="s">
        <v>63</v>
      </c>
      <c r="D3" t="s">
        <v>64</v>
      </c>
      <c r="E3">
        <f t="shared" ref="E3:E7" ca="1" si="1">RANDBETWEEN(4031111111,4039999999)</f>
        <v>4036743199</v>
      </c>
      <c r="F3" t="str">
        <f t="shared" si="0"/>
        <v>yorrick.brown@ucalgary.ca</v>
      </c>
      <c r="I3" t="str">
        <f t="shared" ref="I3:I6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IF(G3="","NULL",_xlfn.CONCAT("""",G3,"""")),"),")</f>
        <v>("2","Yorrick",NULL,"Brown","4036743199","yorrick.brown@ucalgary.ca",NULL),</v>
      </c>
    </row>
    <row r="4" spans="1:9" x14ac:dyDescent="0.3">
      <c r="A4">
        <v>3</v>
      </c>
      <c r="B4" t="s">
        <v>65</v>
      </c>
      <c r="C4" t="s">
        <v>77</v>
      </c>
      <c r="D4" t="s">
        <v>66</v>
      </c>
      <c r="E4">
        <f t="shared" ca="1" si="1"/>
        <v>4036667207</v>
      </c>
      <c r="F4" t="str">
        <f t="shared" si="0"/>
        <v>clark.joseph.kent@ucalgary.ca</v>
      </c>
      <c r="G4" t="s">
        <v>79</v>
      </c>
      <c r="I4" t="str">
        <f t="shared" ca="1" si="2"/>
        <v>("3","Clark","Joseph","Kent","4036667207","clark.joseph.kent@ucalgary.ca","Smallville"),</v>
      </c>
    </row>
    <row r="5" spans="1:9" x14ac:dyDescent="0.3">
      <c r="A5">
        <v>4</v>
      </c>
      <c r="B5" t="s">
        <v>67</v>
      </c>
      <c r="E5">
        <f t="shared" ca="1" si="1"/>
        <v>4039583644</v>
      </c>
      <c r="F5" t="str">
        <f t="shared" si="0"/>
        <v>tintin@ucalgary.ca</v>
      </c>
      <c r="G5" t="s">
        <v>82</v>
      </c>
      <c r="I5" t="str">
        <f t="shared" ca="1" si="2"/>
        <v>("4","Tintin",NULL,NULL,"4039583644","tintin@ucalgary.ca","Marlinspike Hall, Belgium"),</v>
      </c>
    </row>
    <row r="6" spans="1:9" x14ac:dyDescent="0.3">
      <c r="A6">
        <v>5</v>
      </c>
      <c r="B6" t="s">
        <v>74</v>
      </c>
      <c r="E6">
        <f t="shared" ca="1" si="1"/>
        <v>4032258209</v>
      </c>
      <c r="F6" t="str">
        <f t="shared" si="0"/>
        <v>ucalgary@ucalgary.ca</v>
      </c>
      <c r="G6" t="s">
        <v>81</v>
      </c>
      <c r="I6" t="str">
        <f t="shared" ca="1" si="2"/>
        <v>("5","UCalgary",NULL,NULL,"4032258209","ucalgary@ucalgary.ca","2500 University Dr NW, Calgary, AB T2N 1N4"),</v>
      </c>
    </row>
    <row r="7" spans="1:9" x14ac:dyDescent="0.3">
      <c r="A7">
        <v>6</v>
      </c>
      <c r="B7" t="s">
        <v>75</v>
      </c>
      <c r="D7" t="s">
        <v>76</v>
      </c>
      <c r="E7">
        <f t="shared" ca="1" si="1"/>
        <v>4032375907</v>
      </c>
      <c r="F7" t="str">
        <f t="shared" si="0"/>
        <v>james.gunn@ucalgary.ca</v>
      </c>
      <c r="G7" t="s">
        <v>80</v>
      </c>
      <c r="I7" t="str">
        <f ca="1">_xlfn.CONCAT("(",
IF(A7="","NULL",_xlfn.CONCAT("""",A7,"""")),",",
IF(B7="","NULL",_xlfn.CONCAT("""",B7,"""")),",",
IF(C7="","NULL",_xlfn.CONCAT("""",C7,"""")),",",
IF(D7="","NULL",_xlfn.CONCAT("""",D7,"""")),",",
IF(E7="","NULL",_xlfn.CONCAT("""",E7,"""")),",",
IF(F7="","NULL",_xlfn.CONCAT("""",F7,"""")),",",
IF(G7="","NULL",_xlfn.CONCAT("""",G7,"""")),");")</f>
        <v>("6","James",NULL,"Gunn","4032375907","james.gunn@ucalgary.ca","9336 Civic Center Drive, Beverly Hills, CA 90210-3604, USA");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N8"/>
  <sheetViews>
    <sheetView workbookViewId="0"/>
  </sheetViews>
  <sheetFormatPr defaultColWidth="8.77734375" defaultRowHeight="14.4" x14ac:dyDescent="0.3"/>
  <cols>
    <col min="1" max="8" width="10.77734375" customWidth="1"/>
    <col min="9" max="9" width="24.109375" bestFit="1" customWidth="1"/>
    <col min="10" max="12" width="10.77734375" customWidth="1"/>
  </cols>
  <sheetData>
    <row r="1" spans="1:14" x14ac:dyDescent="0.3">
      <c r="A1" s="2" t="s">
        <v>34</v>
      </c>
      <c r="B1" s="2" t="s">
        <v>132</v>
      </c>
      <c r="C1" s="2" t="s">
        <v>133</v>
      </c>
      <c r="D1" s="2" t="s">
        <v>134</v>
      </c>
      <c r="E1" s="2" t="s">
        <v>30</v>
      </c>
      <c r="F1" s="2" t="s">
        <v>32</v>
      </c>
      <c r="G1" s="2" t="s">
        <v>31</v>
      </c>
      <c r="H1" s="2" t="s">
        <v>33</v>
      </c>
      <c r="I1" s="2" t="s">
        <v>169</v>
      </c>
      <c r="J1" s="2" t="s">
        <v>135</v>
      </c>
      <c r="K1" s="2" t="s">
        <v>136</v>
      </c>
      <c r="L1" s="2" t="s">
        <v>119</v>
      </c>
      <c r="N1" t="str">
        <f>_xlfn.CONCAT("INSERT INTO users (",
A1,",",
B1,",",
C1,",",
D1,",",
E1,",",
F1,",",
G1,",",
H1,",",
I1,",",
J1,",",
K1,",",
L1,") VALUES ")</f>
        <v xml:space="preserve">INSERT INTO users (u_userid,u_joiningdate,u_activationdate,u_terminationdate,u_firstname,u_middlename,u_lastname,u_role,u_emailid,u_passwordhash,u_passwordsalt,u_status) VALUES </v>
      </c>
    </row>
    <row r="2" spans="1:14" x14ac:dyDescent="0.3">
      <c r="A2">
        <v>1</v>
      </c>
      <c r="B2" s="1">
        <v>43070</v>
      </c>
      <c r="C2" s="1">
        <f>B2+1</f>
        <v>43071</v>
      </c>
      <c r="D2" s="1"/>
      <c r="E2" t="s">
        <v>106</v>
      </c>
      <c r="G2" t="s">
        <v>107</v>
      </c>
      <c r="H2">
        <v>0</v>
      </c>
      <c r="I2" t="str">
        <f>_xlfn.CONCAT(LOWER(E2),IF(F2="","",_xlfn.CONCAT(".",LOWER(F2))),IF(G2="","",_xlfn.CONCAT(".",LOWER(G2))),"@ucalgary.ca")</f>
        <v>greg.boorman@ucalgary.ca</v>
      </c>
      <c r="J2" t="s">
        <v>118</v>
      </c>
      <c r="L2">
        <v>1</v>
      </c>
      <c r="N2" t="str">
        <f>_xlfn.CONCAT("(",
IF(A2="","NULL",_xlfn.CONCAT("""",A2,"""")),",",
IF(B2="","NULL",_xlfn.CONCAT("""",TEXT(B2,"YYYY-MM-DD"),"""")),",",
IF(C2="","NULL",_xlfn.CONCAT("""",TEXT(C2,"YYYY-MM-DD"),"""")),",",
IF(D2="","NULL",_xlfn.CONCAT("""",TEXT(D2,"YYYY-MM-DD"),"""")),",",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IF(L2="","NULL",_xlfn.CONCAT("""",L2,"""")),"),")</f>
        <v>("1","2017-12-01","2017-12-02",NULL,"Greg",NULL,"Boorman","0","greg.boorman@ucalgary.ca","passw0rd",NULL,"1"),</v>
      </c>
    </row>
    <row r="3" spans="1:14" x14ac:dyDescent="0.3">
      <c r="A3">
        <v>2</v>
      </c>
      <c r="B3" s="1">
        <v>43436</v>
      </c>
      <c r="C3" s="1">
        <f t="shared" ref="C3:C8" si="0">B3+1</f>
        <v>43437</v>
      </c>
      <c r="D3" s="1"/>
      <c r="E3" t="s">
        <v>108</v>
      </c>
      <c r="G3" t="s">
        <v>112</v>
      </c>
      <c r="H3">
        <v>0</v>
      </c>
      <c r="I3" t="str">
        <f t="shared" ref="I3:I8" si="1">_xlfn.CONCAT(LOWER(E3),IF(F3="","",_xlfn.CONCAT(".",LOWER(F3))),IF(G3="","",_xlfn.CONCAT(".",LOWER(G3))),"@ucalgary.ca")</f>
        <v>teacher.admin@ucalgary.ca</v>
      </c>
      <c r="J3" t="s">
        <v>118</v>
      </c>
      <c r="L3">
        <v>0</v>
      </c>
      <c r="N3" t="str">
        <f t="shared" ref="N3:N7" si="2">_xlfn.CONCAT("(",
IF(A3="","NULL",_xlfn.CONCAT("""",A3,"""")),",",
IF(B3="","NULL",_xlfn.CONCAT("""",TEXT(B3,"YYYY-MM-DD"),"""")),",",
IF(C3="","NULL",_xlfn.CONCAT("""",TEXT(C3,"YYYY-MM-DD"),"""")),",",
IF(D3="","NULL",_xlfn.CONCAT("""",TEXT(D3,"YYYY-MM-DD"),"""")),",",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IF(L3="","NULL",_xlfn.CONCAT("""",L3,"""")),"),")</f>
        <v>("2","2018-12-02","2018-12-03",NULL,"Teacher",NULL,"Admin","0","teacher.admin@ucalgary.ca","passw0rd",NULL,"0"),</v>
      </c>
    </row>
    <row r="4" spans="1:14" x14ac:dyDescent="0.3">
      <c r="A4">
        <v>3</v>
      </c>
      <c r="B4" s="1">
        <v>43924</v>
      </c>
      <c r="C4" s="1">
        <f t="shared" si="0"/>
        <v>43925</v>
      </c>
      <c r="D4" s="1"/>
      <c r="E4" t="s">
        <v>111</v>
      </c>
      <c r="G4" t="s">
        <v>109</v>
      </c>
      <c r="H4">
        <v>2</v>
      </c>
      <c r="I4" t="str">
        <f t="shared" si="1"/>
        <v>technician.a@ucalgary.ca</v>
      </c>
      <c r="J4" t="s">
        <v>118</v>
      </c>
      <c r="L4">
        <v>0</v>
      </c>
      <c r="N4" t="str">
        <f t="shared" si="2"/>
        <v>("3","2020-04-03","2020-04-04",NULL,"Technician",NULL,"A","2","technician.a@ucalgary.ca","passw0rd",NULL,"0"),</v>
      </c>
    </row>
    <row r="5" spans="1:14" x14ac:dyDescent="0.3">
      <c r="A5">
        <v>4</v>
      </c>
      <c r="B5" s="1">
        <v>43080</v>
      </c>
      <c r="C5" s="1">
        <f t="shared" si="0"/>
        <v>43081</v>
      </c>
      <c r="D5" s="1"/>
      <c r="E5" t="s">
        <v>113</v>
      </c>
      <c r="G5" t="s">
        <v>110</v>
      </c>
      <c r="H5">
        <v>1</v>
      </c>
      <c r="I5" t="str">
        <f t="shared" si="1"/>
        <v>attendant.b@ucalgary.ca</v>
      </c>
      <c r="J5" t="s">
        <v>118</v>
      </c>
      <c r="L5">
        <v>0</v>
      </c>
      <c r="N5" t="str">
        <f t="shared" si="2"/>
        <v>("4","2017-12-11","2017-12-12",NULL,"Attendant",NULL,"B","1","attendant.b@ucalgary.ca","passw0rd",NULL,"0"),</v>
      </c>
    </row>
    <row r="6" spans="1:14" x14ac:dyDescent="0.3">
      <c r="A6">
        <v>5</v>
      </c>
      <c r="B6" s="1">
        <v>43465</v>
      </c>
      <c r="C6" s="1">
        <f t="shared" si="0"/>
        <v>43466</v>
      </c>
      <c r="D6" s="1">
        <f t="shared" ref="D6:D8" si="3">C6+1000</f>
        <v>44466</v>
      </c>
      <c r="E6" t="s">
        <v>108</v>
      </c>
      <c r="G6" t="s">
        <v>114</v>
      </c>
      <c r="H6">
        <v>3</v>
      </c>
      <c r="I6" t="str">
        <f t="shared" si="1"/>
        <v>teacher.c@ucalgary.ca</v>
      </c>
      <c r="J6" t="s">
        <v>118</v>
      </c>
      <c r="L6">
        <v>0</v>
      </c>
      <c r="N6" t="str">
        <f t="shared" si="2"/>
        <v>("5","2018-12-31","2019-01-01","2021-09-27","Teacher",NULL,"C","3","teacher.c@ucalgary.ca","passw0rd",NULL,"0"),</v>
      </c>
    </row>
    <row r="7" spans="1:14" x14ac:dyDescent="0.3">
      <c r="A7">
        <v>6</v>
      </c>
      <c r="B7" s="1">
        <v>43928</v>
      </c>
      <c r="C7" s="1">
        <f t="shared" si="0"/>
        <v>43929</v>
      </c>
      <c r="D7" s="1">
        <f t="shared" si="3"/>
        <v>44929</v>
      </c>
      <c r="E7" t="s">
        <v>115</v>
      </c>
      <c r="G7" t="s">
        <v>116</v>
      </c>
      <c r="H7">
        <v>4</v>
      </c>
      <c r="I7" t="str">
        <f t="shared" si="1"/>
        <v>student.d@ucalgary.ca</v>
      </c>
      <c r="J7" t="s">
        <v>118</v>
      </c>
      <c r="L7">
        <v>0</v>
      </c>
      <c r="N7" t="str">
        <f t="shared" si="2"/>
        <v>("6","2020-04-07","2020-04-08","2023-01-03","Student",NULL,"D","4","student.d@ucalgary.ca","passw0rd",NULL,"0"),</v>
      </c>
    </row>
    <row r="8" spans="1:14" x14ac:dyDescent="0.3">
      <c r="A8">
        <v>7</v>
      </c>
      <c r="B8" s="1">
        <v>44289</v>
      </c>
      <c r="C8" s="1">
        <f t="shared" si="0"/>
        <v>44290</v>
      </c>
      <c r="D8" s="1">
        <f t="shared" si="3"/>
        <v>45290</v>
      </c>
      <c r="E8" t="s">
        <v>115</v>
      </c>
      <c r="G8" t="s">
        <v>117</v>
      </c>
      <c r="H8">
        <v>4</v>
      </c>
      <c r="I8" t="str">
        <f t="shared" si="1"/>
        <v>student.e@ucalgary.ca</v>
      </c>
      <c r="J8" t="s">
        <v>118</v>
      </c>
      <c r="L8">
        <v>0</v>
      </c>
      <c r="N8" t="str">
        <f>_xlfn.CONCAT("(",
IF(A8="","NULL",_xlfn.CONCAT("""",A8,"""")),",",
IF(B8="","NULL",_xlfn.CONCAT("""",TEXT(B8,"YYYY-MM-DD"),"""")),",",
IF(C8="","NULL",_xlfn.CONCAT("""",TEXT(C8,"YYYY-MM-DD"),"""")),",",
IF(D8="","NULL",_xlfn.CONCAT("""",TEXT(D8,"YYYY-MM-DD"),"""")),",",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IF(L8="","NULL",_xlfn.CONCAT("""",L8,"""")),");")</f>
        <v>("7","2021-04-03","2021-04-04","2023-12-30","Student",NULL,"E","4","student.e@ucalgary.ca","passw0rd",NULL,"0");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6D0-BF1F-4225-AF4B-50DA628F29F9}">
  <dimension ref="A1:G29"/>
  <sheetViews>
    <sheetView workbookViewId="0"/>
  </sheetViews>
  <sheetFormatPr defaultRowHeight="14.4" x14ac:dyDescent="0.3"/>
  <cols>
    <col min="1" max="1" width="10.33203125" bestFit="1" customWidth="1"/>
    <col min="2" max="2" width="10.77734375" bestFit="1" customWidth="1"/>
    <col min="3" max="3" width="12.44140625" bestFit="1" customWidth="1"/>
    <col min="4" max="4" width="12.6640625" bestFit="1" customWidth="1"/>
    <col min="5" max="5" width="10.33203125" bestFit="1" customWidth="1"/>
  </cols>
  <sheetData>
    <row r="1" spans="1:7" x14ac:dyDescent="0.3">
      <c r="A1" s="2" t="s">
        <v>120</v>
      </c>
      <c r="B1" s="2" t="s">
        <v>123</v>
      </c>
      <c r="C1" s="2" t="s">
        <v>122</v>
      </c>
      <c r="D1" s="2" t="s">
        <v>124</v>
      </c>
      <c r="E1" s="2" t="s">
        <v>121</v>
      </c>
      <c r="G1" t="str">
        <f>_xlfn.CONCAT("INSERT INTO weights (",
A1,",",
B1,",",
C1,",",
D1,",",
E1,") VALUES ")</f>
        <v xml:space="preserve">INSERT INTO weights (w_weightid,w_massinkg,w_recorddate,w_recordedby,w_animalid) VALUES </v>
      </c>
    </row>
    <row r="2" spans="1:7" x14ac:dyDescent="0.3">
      <c r="A2">
        <v>1</v>
      </c>
      <c r="B2">
        <v>5</v>
      </c>
      <c r="C2" s="1">
        <v>44105</v>
      </c>
      <c r="D2">
        <f ca="1">RANDBETWEEN(1,7)</f>
        <v>5</v>
      </c>
      <c r="E2">
        <v>1</v>
      </c>
      <c r="G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IF(E2="","NULL",_xlfn.CONCAT("""",E2,"""")),"),")</f>
        <v>("1","5","2020-10-01","5","1"),</v>
      </c>
    </row>
    <row r="3" spans="1:7" x14ac:dyDescent="0.3">
      <c r="A3">
        <v>2</v>
      </c>
      <c r="B3">
        <v>4</v>
      </c>
      <c r="C3" s="1">
        <v>44105</v>
      </c>
      <c r="D3">
        <f t="shared" ref="D3:D29" ca="1" si="0">RANDBETWEEN(1,7)</f>
        <v>5</v>
      </c>
      <c r="E3">
        <v>2</v>
      </c>
      <c r="G3" t="str">
        <f t="shared" ref="G3:G7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IF(E3="","NULL",_xlfn.CONCAT("""",E3,"""")),"),")</f>
        <v>("2","4","2020-10-01","5","2"),</v>
      </c>
    </row>
    <row r="4" spans="1:7" x14ac:dyDescent="0.3">
      <c r="A4">
        <v>3</v>
      </c>
      <c r="B4">
        <v>30</v>
      </c>
      <c r="C4" s="1">
        <v>44105</v>
      </c>
      <c r="D4">
        <f t="shared" ca="1" si="0"/>
        <v>7</v>
      </c>
      <c r="E4">
        <v>3</v>
      </c>
      <c r="G4" t="str">
        <f t="shared" ca="1" si="1"/>
        <v>("3","30","2020-10-01","7","3"),</v>
      </c>
    </row>
    <row r="5" spans="1:7" x14ac:dyDescent="0.3">
      <c r="A5">
        <v>4</v>
      </c>
      <c r="B5">
        <v>40</v>
      </c>
      <c r="C5" s="1">
        <v>44105</v>
      </c>
      <c r="D5">
        <f t="shared" ca="1" si="0"/>
        <v>6</v>
      </c>
      <c r="E5">
        <v>4</v>
      </c>
      <c r="G5" t="str">
        <f t="shared" ca="1" si="1"/>
        <v>("4","40","2020-10-01","6","4"),</v>
      </c>
    </row>
    <row r="6" spans="1:7" x14ac:dyDescent="0.3">
      <c r="A6">
        <v>5</v>
      </c>
      <c r="B6">
        <v>3</v>
      </c>
      <c r="C6" s="1">
        <v>44105</v>
      </c>
      <c r="D6">
        <f t="shared" ca="1" si="0"/>
        <v>4</v>
      </c>
      <c r="E6">
        <v>5</v>
      </c>
      <c r="G6" t="str">
        <f t="shared" ca="1" si="1"/>
        <v>("5","3","2020-10-01","4","5"),</v>
      </c>
    </row>
    <row r="7" spans="1:7" x14ac:dyDescent="0.3">
      <c r="A7">
        <v>6</v>
      </c>
      <c r="B7">
        <v>3</v>
      </c>
      <c r="C7" s="1">
        <v>44105</v>
      </c>
      <c r="D7">
        <f t="shared" ca="1" si="0"/>
        <v>7</v>
      </c>
      <c r="E7">
        <v>6</v>
      </c>
      <c r="G7" t="str">
        <f t="shared" ca="1" si="1"/>
        <v>("6","3","2020-10-01","7","6"),</v>
      </c>
    </row>
    <row r="8" spans="1:7" x14ac:dyDescent="0.3">
      <c r="A8">
        <v>7</v>
      </c>
      <c r="B8">
        <v>1</v>
      </c>
      <c r="C8" s="1">
        <v>44105</v>
      </c>
      <c r="D8">
        <f t="shared" ca="1" si="0"/>
        <v>1</v>
      </c>
      <c r="E8">
        <v>7</v>
      </c>
      <c r="G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IF(E8="","NULL",_xlfn.CONCAT("""",E8,"""")),"),")</f>
        <v>("7","1","2020-10-01","1","7"),</v>
      </c>
    </row>
    <row r="9" spans="1:7" x14ac:dyDescent="0.3">
      <c r="A9">
        <v>8</v>
      </c>
      <c r="B9">
        <v>4</v>
      </c>
      <c r="C9" s="1">
        <v>44138</v>
      </c>
      <c r="D9">
        <f t="shared" ca="1" si="0"/>
        <v>4</v>
      </c>
      <c r="E9">
        <v>1</v>
      </c>
      <c r="G9" t="str">
        <f t="shared" ref="G9:G28" ca="1" si="2">_xlfn.CONCAT("(",
IF(A9="","NULL",_xlfn.CONCAT("""",A9,"""")),",",
IF(B9="","NULL",_xlfn.CONCAT("""",B9,"""")),",",
IF(C9="","NULL",_xlfn.CONCAT("""",TEXT(C9,"YYYY-MM-DD"),"""")),",",
IF(D9="","NULL",_xlfn.CONCAT("""",D9,"""")),",",
IF(E9="","NULL",_xlfn.CONCAT("""",E9,"""")),"),")</f>
        <v>("8","4","2020-11-03","4","1"),</v>
      </c>
    </row>
    <row r="10" spans="1:7" x14ac:dyDescent="0.3">
      <c r="A10">
        <v>9</v>
      </c>
      <c r="B10">
        <f>B2+0.2</f>
        <v>5.2</v>
      </c>
      <c r="C10" s="1">
        <v>44138</v>
      </c>
      <c r="D10">
        <f t="shared" ca="1" si="0"/>
        <v>4</v>
      </c>
      <c r="E10">
        <v>2</v>
      </c>
      <c r="G10" t="str">
        <f t="shared" ca="1" si="2"/>
        <v>("9","5.2","2020-11-03","4","2"),</v>
      </c>
    </row>
    <row r="11" spans="1:7" x14ac:dyDescent="0.3">
      <c r="A11">
        <v>10</v>
      </c>
      <c r="B11">
        <f t="shared" ref="B11:B15" si="3">B3+0.2</f>
        <v>4.2</v>
      </c>
      <c r="C11" s="1">
        <v>44138</v>
      </c>
      <c r="D11">
        <f t="shared" ca="1" si="0"/>
        <v>3</v>
      </c>
      <c r="E11">
        <v>3</v>
      </c>
      <c r="G11" t="str">
        <f t="shared" ca="1" si="2"/>
        <v>("10","4.2","2020-11-03","3","3"),</v>
      </c>
    </row>
    <row r="12" spans="1:7" x14ac:dyDescent="0.3">
      <c r="A12">
        <v>11</v>
      </c>
      <c r="B12">
        <f t="shared" si="3"/>
        <v>30.2</v>
      </c>
      <c r="C12" s="1">
        <v>44138</v>
      </c>
      <c r="D12">
        <f t="shared" ca="1" si="0"/>
        <v>6</v>
      </c>
      <c r="E12">
        <v>4</v>
      </c>
      <c r="G12" t="str">
        <f t="shared" ca="1" si="2"/>
        <v>("11","30.2","2020-11-03","6","4"),</v>
      </c>
    </row>
    <row r="13" spans="1:7" x14ac:dyDescent="0.3">
      <c r="A13">
        <v>12</v>
      </c>
      <c r="B13">
        <f t="shared" si="3"/>
        <v>40.200000000000003</v>
      </c>
      <c r="C13" s="1">
        <v>44138</v>
      </c>
      <c r="D13">
        <f t="shared" ca="1" si="0"/>
        <v>1</v>
      </c>
      <c r="E13">
        <v>5</v>
      </c>
      <c r="G13" t="str">
        <f t="shared" ca="1" si="2"/>
        <v>("12","40.2","2020-11-03","1","5"),</v>
      </c>
    </row>
    <row r="14" spans="1:7" x14ac:dyDescent="0.3">
      <c r="A14">
        <v>13</v>
      </c>
      <c r="B14">
        <f t="shared" si="3"/>
        <v>3.2</v>
      </c>
      <c r="C14" s="1">
        <v>44138</v>
      </c>
      <c r="D14">
        <f t="shared" ca="1" si="0"/>
        <v>7</v>
      </c>
      <c r="E14">
        <v>6</v>
      </c>
      <c r="G14" t="str">
        <f t="shared" ca="1" si="2"/>
        <v>("13","3.2","2020-11-03","7","6"),</v>
      </c>
    </row>
    <row r="15" spans="1:7" x14ac:dyDescent="0.3">
      <c r="A15">
        <v>14</v>
      </c>
      <c r="B15">
        <f t="shared" si="3"/>
        <v>3.2</v>
      </c>
      <c r="C15" s="1">
        <v>44138</v>
      </c>
      <c r="D15">
        <f t="shared" ca="1" si="0"/>
        <v>4</v>
      </c>
      <c r="E15">
        <v>7</v>
      </c>
      <c r="G15" t="str">
        <f t="shared" ca="1" si="2"/>
        <v>("14","3.2","2020-11-03","4","7"),</v>
      </c>
    </row>
    <row r="16" spans="1:7" x14ac:dyDescent="0.3">
      <c r="A16">
        <v>15</v>
      </c>
      <c r="B16">
        <f>B8-0.4</f>
        <v>0.6</v>
      </c>
      <c r="C16" s="1">
        <v>44164</v>
      </c>
      <c r="D16">
        <f t="shared" ca="1" si="0"/>
        <v>5</v>
      </c>
      <c r="E16">
        <v>1</v>
      </c>
      <c r="G16" t="str">
        <f t="shared" ca="1" si="2"/>
        <v>("15","0.6","2020-11-29","5","1"),</v>
      </c>
    </row>
    <row r="17" spans="1:7" x14ac:dyDescent="0.3">
      <c r="A17">
        <v>16</v>
      </c>
      <c r="B17">
        <f t="shared" ref="B17:B22" si="4">B9-0.4</f>
        <v>3.6</v>
      </c>
      <c r="C17" s="1">
        <v>44164</v>
      </c>
      <c r="D17">
        <f t="shared" ca="1" si="0"/>
        <v>3</v>
      </c>
      <c r="E17">
        <v>2</v>
      </c>
      <c r="G17" t="str">
        <f t="shared" ca="1" si="2"/>
        <v>("16","3.6","2020-11-29","3","2"),</v>
      </c>
    </row>
    <row r="18" spans="1:7" x14ac:dyDescent="0.3">
      <c r="A18">
        <v>17</v>
      </c>
      <c r="B18">
        <f t="shared" si="4"/>
        <v>4.8</v>
      </c>
      <c r="C18" s="1">
        <v>44164</v>
      </c>
      <c r="D18">
        <f t="shared" ca="1" si="0"/>
        <v>3</v>
      </c>
      <c r="E18">
        <v>3</v>
      </c>
      <c r="G18" t="str">
        <f t="shared" ca="1" si="2"/>
        <v>("17","4.8","2020-11-29","3","3"),</v>
      </c>
    </row>
    <row r="19" spans="1:7" x14ac:dyDescent="0.3">
      <c r="A19">
        <v>18</v>
      </c>
      <c r="B19">
        <f t="shared" si="4"/>
        <v>3.8000000000000003</v>
      </c>
      <c r="C19" s="1">
        <v>44164</v>
      </c>
      <c r="D19">
        <f t="shared" ca="1" si="0"/>
        <v>6</v>
      </c>
      <c r="E19">
        <v>4</v>
      </c>
      <c r="G19" t="str">
        <f t="shared" ca="1" si="2"/>
        <v>("18","3.8","2020-11-29","6","4"),</v>
      </c>
    </row>
    <row r="20" spans="1:7" x14ac:dyDescent="0.3">
      <c r="A20">
        <v>19</v>
      </c>
      <c r="B20">
        <f t="shared" si="4"/>
        <v>29.8</v>
      </c>
      <c r="C20" s="1">
        <v>44164</v>
      </c>
      <c r="D20">
        <f t="shared" ca="1" si="0"/>
        <v>3</v>
      </c>
      <c r="E20">
        <v>5</v>
      </c>
      <c r="G20" t="str">
        <f t="shared" ca="1" si="2"/>
        <v>("19","29.8","2020-11-29","3","5"),</v>
      </c>
    </row>
    <row r="21" spans="1:7" x14ac:dyDescent="0.3">
      <c r="A21">
        <v>20</v>
      </c>
      <c r="B21">
        <f t="shared" si="4"/>
        <v>39.800000000000004</v>
      </c>
      <c r="C21" s="1">
        <v>44164</v>
      </c>
      <c r="D21">
        <f t="shared" ca="1" si="0"/>
        <v>4</v>
      </c>
      <c r="E21">
        <v>6</v>
      </c>
      <c r="G21" t="str">
        <f t="shared" ca="1" si="2"/>
        <v>("20","39.8","2020-11-29","4","6"),</v>
      </c>
    </row>
    <row r="22" spans="1:7" x14ac:dyDescent="0.3">
      <c r="A22">
        <v>21</v>
      </c>
      <c r="B22">
        <f t="shared" si="4"/>
        <v>2.8000000000000003</v>
      </c>
      <c r="C22" s="1">
        <v>44164</v>
      </c>
      <c r="D22">
        <f t="shared" ca="1" si="0"/>
        <v>2</v>
      </c>
      <c r="E22">
        <v>7</v>
      </c>
      <c r="G22" t="str">
        <f t="shared" ca="1" si="2"/>
        <v>("21","2.8","2020-11-29","2","7"),</v>
      </c>
    </row>
    <row r="23" spans="1:7" x14ac:dyDescent="0.3">
      <c r="A23">
        <v>22</v>
      </c>
      <c r="B23">
        <f>B15+0.6</f>
        <v>3.8000000000000003</v>
      </c>
      <c r="C23" s="1">
        <v>44255</v>
      </c>
      <c r="D23">
        <f t="shared" ca="1" si="0"/>
        <v>7</v>
      </c>
      <c r="E23">
        <v>1</v>
      </c>
      <c r="G23" t="str">
        <f t="shared" ca="1" si="2"/>
        <v>("22","3.8","2021-02-28","7","1"),</v>
      </c>
    </row>
    <row r="24" spans="1:7" x14ac:dyDescent="0.3">
      <c r="A24">
        <v>23</v>
      </c>
      <c r="B24">
        <f t="shared" ref="B24:B29" si="5">B16+0.6</f>
        <v>1.2</v>
      </c>
      <c r="C24" s="1">
        <v>44255</v>
      </c>
      <c r="D24">
        <f t="shared" ca="1" si="0"/>
        <v>7</v>
      </c>
      <c r="E24">
        <v>2</v>
      </c>
      <c r="G24" t="str">
        <f t="shared" ca="1" si="2"/>
        <v>("23","1.2","2021-02-28","7","2"),</v>
      </c>
    </row>
    <row r="25" spans="1:7" x14ac:dyDescent="0.3">
      <c r="A25">
        <v>24</v>
      </c>
      <c r="B25">
        <f t="shared" si="5"/>
        <v>4.2</v>
      </c>
      <c r="C25" s="1">
        <v>44255</v>
      </c>
      <c r="D25">
        <f t="shared" ca="1" si="0"/>
        <v>4</v>
      </c>
      <c r="E25">
        <v>3</v>
      </c>
      <c r="G25" t="str">
        <f t="shared" ca="1" si="2"/>
        <v>("24","4.2","2021-02-28","4","3"),</v>
      </c>
    </row>
    <row r="26" spans="1:7" x14ac:dyDescent="0.3">
      <c r="A26">
        <v>25</v>
      </c>
      <c r="B26">
        <f t="shared" si="5"/>
        <v>5.3999999999999995</v>
      </c>
      <c r="C26" s="1">
        <v>44255</v>
      </c>
      <c r="D26">
        <f t="shared" ca="1" si="0"/>
        <v>5</v>
      </c>
      <c r="E26">
        <v>4</v>
      </c>
      <c r="G26" t="str">
        <f t="shared" ca="1" si="2"/>
        <v>("25","5.4","2021-02-28","5","4"),</v>
      </c>
    </row>
    <row r="27" spans="1:7" x14ac:dyDescent="0.3">
      <c r="A27">
        <v>26</v>
      </c>
      <c r="B27">
        <f t="shared" si="5"/>
        <v>4.4000000000000004</v>
      </c>
      <c r="C27" s="1">
        <v>44255</v>
      </c>
      <c r="D27">
        <f t="shared" ca="1" si="0"/>
        <v>1</v>
      </c>
      <c r="E27">
        <v>5</v>
      </c>
      <c r="G27" t="str">
        <f t="shared" ca="1" si="2"/>
        <v>("26","4.4","2021-02-28","1","5"),</v>
      </c>
    </row>
    <row r="28" spans="1:7" x14ac:dyDescent="0.3">
      <c r="A28">
        <v>27</v>
      </c>
      <c r="B28">
        <f t="shared" si="5"/>
        <v>30.400000000000002</v>
      </c>
      <c r="C28" s="1">
        <v>44255</v>
      </c>
      <c r="D28">
        <f t="shared" ca="1" si="0"/>
        <v>5</v>
      </c>
      <c r="E28">
        <v>6</v>
      </c>
      <c r="G28" t="str">
        <f t="shared" ca="1" si="2"/>
        <v>("27","30.4","2021-02-28","5","6"),</v>
      </c>
    </row>
    <row r="29" spans="1:7" x14ac:dyDescent="0.3">
      <c r="A29">
        <v>28</v>
      </c>
      <c r="B29">
        <f t="shared" si="5"/>
        <v>40.400000000000006</v>
      </c>
      <c r="C29" s="1">
        <v>44255</v>
      </c>
      <c r="D29">
        <f t="shared" ca="1" si="0"/>
        <v>7</v>
      </c>
      <c r="E29">
        <v>7</v>
      </c>
      <c r="G29" t="str">
        <f ca="1">_xlfn.CONCAT("(",
IF(A29="","NULL",_xlfn.CONCAT("""",A29,"""")),",",
IF(B29="","NULL",_xlfn.CONCAT("""",B29,"""")),",",
IF(C29="","NULL",_xlfn.CONCAT("""",TEXT(C29,"YYYY-MM-DD"),"""")),",",
IF(D29="","NULL",_xlfn.CONCAT("""",D29,"""")),",",
IF(E29="","NULL",_xlfn.CONCAT("""",E29,"""")),");")</f>
        <v>("28","40.4","2021-02-28","7","7");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I8"/>
  <sheetViews>
    <sheetView workbookViewId="0"/>
  </sheetViews>
  <sheetFormatPr defaultColWidth="8.77734375" defaultRowHeight="14.4" x14ac:dyDescent="0.3"/>
  <cols>
    <col min="1" max="7" width="10.77734375" customWidth="1"/>
  </cols>
  <sheetData>
    <row r="1" spans="1:9" x14ac:dyDescent="0.3">
      <c r="A1" s="2" t="s">
        <v>40</v>
      </c>
      <c r="B1" s="2" t="s">
        <v>137</v>
      </c>
      <c r="C1" s="2" t="s">
        <v>42</v>
      </c>
      <c r="D1" s="2" t="s">
        <v>41</v>
      </c>
      <c r="E1" s="2" t="s">
        <v>138</v>
      </c>
      <c r="F1" s="2" t="s">
        <v>139</v>
      </c>
      <c r="G1" s="2" t="s">
        <v>140</v>
      </c>
      <c r="I1" t="str">
        <f>_xlfn.CONCAT("INSERT INTO photos (",
A1,",",
B1,",",
C1,",",
D1,",",
E1,",",
F1,",",
G1,") VALUES ")</f>
        <v xml:space="preserve">INSERT INTO photos (p_photoid,p_photodesc,p_animalid,p_photolink,p_alttext,p_uploader,p_uploaddate) VALUES </v>
      </c>
    </row>
    <row r="2" spans="1:9" x14ac:dyDescent="0.3">
      <c r="A2">
        <v>1</v>
      </c>
      <c r="C2">
        <f ca="1">RANDBETWEEN(1,7)</f>
        <v>3</v>
      </c>
      <c r="D2" t="s">
        <v>100</v>
      </c>
      <c r="E2" t="s">
        <v>171</v>
      </c>
      <c r="F2">
        <f ca="1">RANDBETWEEN(1,7)</f>
        <v>3</v>
      </c>
      <c r="G2" s="1">
        <v>44105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IF(G2="","NULL",_xlfn.CONCAT("""",TEXT(G2,"YYYY-MM-DD"),"""")),"),")</f>
        <v>("1",NULL,"3","image1.png","neck","3","2020-10-01"),</v>
      </c>
    </row>
    <row r="3" spans="1:9" x14ac:dyDescent="0.3">
      <c r="A3">
        <v>2</v>
      </c>
      <c r="C3">
        <f t="shared" ref="C3:C8" ca="1" si="0">RANDBETWEEN(1,7)</f>
        <v>6</v>
      </c>
      <c r="D3" t="s">
        <v>101</v>
      </c>
      <c r="F3">
        <f t="shared" ref="F3:F8" ca="1" si="1">RANDBETWEEN(1,7)</f>
        <v>1</v>
      </c>
      <c r="G3" s="1">
        <v>44105</v>
      </c>
      <c r="I3" t="str">
        <f t="shared" ref="I3:I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IF(G3="","NULL",_xlfn.CONCAT("""",TEXT(G3,"YYYY-MM-DD"),"""")),"),")</f>
        <v>("2",NULL,"6","image2.png",NULL,"1","2020-10-01"),</v>
      </c>
    </row>
    <row r="4" spans="1:9" x14ac:dyDescent="0.3">
      <c r="A4">
        <v>3</v>
      </c>
      <c r="C4">
        <f t="shared" ca="1" si="0"/>
        <v>1</v>
      </c>
      <c r="D4" t="s">
        <v>102</v>
      </c>
      <c r="F4">
        <f t="shared" ca="1" si="1"/>
        <v>2</v>
      </c>
      <c r="G4" s="1">
        <v>44105</v>
      </c>
      <c r="I4" t="str">
        <f t="shared" ca="1" si="2"/>
        <v>("3",NULL,"1","image4.png",NULL,"2","2020-10-01"),</v>
      </c>
    </row>
    <row r="5" spans="1:9" x14ac:dyDescent="0.3">
      <c r="A5">
        <v>4</v>
      </c>
      <c r="B5" t="s">
        <v>170</v>
      </c>
      <c r="C5">
        <f t="shared" ca="1" si="0"/>
        <v>3</v>
      </c>
      <c r="F5">
        <f t="shared" ca="1" si="1"/>
        <v>3</v>
      </c>
      <c r="G5" s="1">
        <v>44105</v>
      </c>
      <c r="I5" t="str">
        <f t="shared" ca="1" si="2"/>
        <v>("4","leg broken","3",NULL,NULL,"3","2020-10-01"),</v>
      </c>
    </row>
    <row r="6" spans="1:9" x14ac:dyDescent="0.3">
      <c r="A6">
        <v>5</v>
      </c>
      <c r="C6">
        <f t="shared" ca="1" si="0"/>
        <v>1</v>
      </c>
      <c r="D6" t="s">
        <v>103</v>
      </c>
      <c r="F6">
        <f t="shared" ca="1" si="1"/>
        <v>4</v>
      </c>
      <c r="G6" s="1">
        <v>44105</v>
      </c>
      <c r="I6" t="str">
        <f t="shared" ca="1" si="2"/>
        <v>("5",NULL,"1","image7.png",NULL,"4","2020-10-01"),</v>
      </c>
    </row>
    <row r="7" spans="1:9" x14ac:dyDescent="0.3">
      <c r="A7">
        <v>6</v>
      </c>
      <c r="C7">
        <f t="shared" ca="1" si="0"/>
        <v>2</v>
      </c>
      <c r="D7" t="s">
        <v>104</v>
      </c>
      <c r="F7">
        <f t="shared" ca="1" si="1"/>
        <v>5</v>
      </c>
      <c r="G7" s="1">
        <v>44105</v>
      </c>
      <c r="I7" t="str">
        <f t="shared" ca="1" si="2"/>
        <v>("6",NULL,"2","image6.png",NULL,"5","2020-10-01"),</v>
      </c>
    </row>
    <row r="8" spans="1:9" x14ac:dyDescent="0.3">
      <c r="A8">
        <v>7</v>
      </c>
      <c r="C8">
        <f t="shared" ca="1" si="0"/>
        <v>2</v>
      </c>
      <c r="D8" t="s">
        <v>105</v>
      </c>
      <c r="F8">
        <f t="shared" ca="1" si="1"/>
        <v>7</v>
      </c>
      <c r="G8" s="1">
        <v>44105</v>
      </c>
      <c r="I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IF(G8="","NULL",_xlfn.CONCAT("""",TEXT(G8,"YYYY-MM-DD"),"""")),");")</f>
        <v>("7",NULL,"2","image5.png",NULL,"7","2020-10-01");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G8"/>
  <sheetViews>
    <sheetView workbookViewId="0"/>
  </sheetViews>
  <sheetFormatPr defaultColWidth="8.77734375" defaultRowHeight="14.4" x14ac:dyDescent="0.3"/>
  <cols>
    <col min="1" max="1" width="21.109375" customWidth="1"/>
    <col min="2" max="3" width="14.33203125" customWidth="1"/>
    <col min="4" max="5" width="20" customWidth="1"/>
  </cols>
  <sheetData>
    <row r="1" spans="1:7" x14ac:dyDescent="0.3">
      <c r="A1" s="2" t="s">
        <v>16</v>
      </c>
      <c r="B1" s="2" t="s">
        <v>14</v>
      </c>
      <c r="C1" s="2" t="s">
        <v>12</v>
      </c>
      <c r="D1" s="2" t="s">
        <v>13</v>
      </c>
      <c r="E1" s="2" t="s">
        <v>15</v>
      </c>
      <c r="G1" t="str">
        <f>_xlfn.CONCAT("INSERT INTO comments (",
A1,",",
B1,",",
C1,",",
D1,",",
E1,") VALUES ")</f>
        <v xml:space="preserve">INSERT INTO comments (c_commentid,c_commentdesc,c_animalid,c_commentdate,c_commenter) VALUES </v>
      </c>
    </row>
    <row r="2" spans="1:7" x14ac:dyDescent="0.3">
      <c r="A2">
        <v>1</v>
      </c>
      <c r="B2" t="s">
        <v>96</v>
      </c>
      <c r="C2">
        <f ca="1">RANDBETWEEN(1,7)</f>
        <v>4</v>
      </c>
      <c r="D2" s="1">
        <v>44538</v>
      </c>
      <c r="E2">
        <f ca="1">RANDBETWEEN(1,7)</f>
        <v>4</v>
      </c>
      <c r="G2" t="str">
        <f ca="1">_xlfn.CONCAT("(",
IF(A2="","NULL",_xlfn.CONCAT("""",A2,"""")),",",
IF(B2="","NULL",_xlfn.CONCAT("""",B2,"""")),",",
IF(C2="","NULL",_xlfn.CONCAT("""",C2,"""")),",",
IF(D2="","NULL",_xlfn.CONCAT("""",TEXT(D2,"YYYY-MM-DD"),"""")),",",
IF(E2="","NULL",_xlfn.CONCAT("""",E2,"""")),"),")</f>
        <v>("1","Nighttime terror","4","2021-12-08","4"),</v>
      </c>
    </row>
    <row r="3" spans="1:7" x14ac:dyDescent="0.3">
      <c r="A3">
        <v>2</v>
      </c>
      <c r="B3" t="s">
        <v>97</v>
      </c>
      <c r="C3">
        <f t="shared" ref="C3:C8" ca="1" si="0">RANDBETWEEN(1,7)</f>
        <v>6</v>
      </c>
      <c r="D3" s="1">
        <v>44539</v>
      </c>
      <c r="E3">
        <f t="shared" ref="E3:E8" ca="1" si="1">RANDBETWEEN(1,7)</f>
        <v>4</v>
      </c>
      <c r="G3" t="str">
        <f t="shared" ref="G3:G7" ca="1" si="2">_xlfn.CONCAT("(",
IF(A3="","NULL",_xlfn.CONCAT("""",A3,"""")),",",
IF(B3="","NULL",_xlfn.CONCAT("""",B3,"""")),",",
IF(C3="","NULL",_xlfn.CONCAT("""",C3,"""")),",",
IF(D3="","NULL",_xlfn.CONCAT("""",TEXT(D3,"YYYY-MM-DD"),"""")),",",
IF(E3="","NULL",_xlfn.CONCAT("""",E3,"""")),"),")</f>
        <v>("2","Howling ","6","2021-12-09","4"),</v>
      </c>
    </row>
    <row r="4" spans="1:7" x14ac:dyDescent="0.3">
      <c r="A4">
        <v>3</v>
      </c>
      <c r="B4" t="s">
        <v>98</v>
      </c>
      <c r="C4">
        <f t="shared" ca="1" si="0"/>
        <v>7</v>
      </c>
      <c r="D4" s="1">
        <v>44540</v>
      </c>
      <c r="E4">
        <f t="shared" ca="1" si="1"/>
        <v>6</v>
      </c>
      <c r="G4" t="str">
        <f t="shared" ca="1" si="2"/>
        <v>("3","Pregnant ","7","2021-12-10","6"),</v>
      </c>
    </row>
    <row r="5" spans="1:7" x14ac:dyDescent="0.3">
      <c r="A5">
        <v>4</v>
      </c>
      <c r="C5">
        <f t="shared" ca="1" si="0"/>
        <v>2</v>
      </c>
      <c r="D5" s="1">
        <v>44538</v>
      </c>
      <c r="E5">
        <f t="shared" ca="1" si="1"/>
        <v>1</v>
      </c>
      <c r="G5" t="str">
        <f t="shared" ca="1" si="2"/>
        <v>("4",NULL,"2","2021-12-08","1"),</v>
      </c>
    </row>
    <row r="6" spans="1:7" x14ac:dyDescent="0.3">
      <c r="A6">
        <v>5</v>
      </c>
      <c r="C6">
        <f t="shared" ca="1" si="0"/>
        <v>6</v>
      </c>
      <c r="D6" s="1">
        <v>44539</v>
      </c>
      <c r="E6">
        <f t="shared" ca="1" si="1"/>
        <v>3</v>
      </c>
      <c r="G6" t="str">
        <f t="shared" ca="1" si="2"/>
        <v>("5",NULL,"6","2021-12-09","3"),</v>
      </c>
    </row>
    <row r="7" spans="1:7" x14ac:dyDescent="0.3">
      <c r="A7">
        <v>6</v>
      </c>
      <c r="C7">
        <f t="shared" ca="1" si="0"/>
        <v>7</v>
      </c>
      <c r="D7" s="1">
        <v>44540</v>
      </c>
      <c r="E7">
        <f t="shared" ca="1" si="1"/>
        <v>3</v>
      </c>
      <c r="G7" t="str">
        <f t="shared" ca="1" si="2"/>
        <v>("6",NULL,"7","2021-12-10","3"),</v>
      </c>
    </row>
    <row r="8" spans="1:7" x14ac:dyDescent="0.3">
      <c r="A8">
        <v>7</v>
      </c>
      <c r="B8" t="s">
        <v>99</v>
      </c>
      <c r="C8">
        <f t="shared" ca="1" si="0"/>
        <v>2</v>
      </c>
      <c r="D8" s="1">
        <v>44538</v>
      </c>
      <c r="E8">
        <f t="shared" ca="1" si="1"/>
        <v>7</v>
      </c>
      <c r="G8" t="str">
        <f ca="1">_xlfn.CONCAT("(",
IF(A8="","NULL",_xlfn.CONCAT("""",A8,"""")),",",
IF(B8="","NULL",_xlfn.CONCAT("""",B8,"""")),",",
IF(C8="","NULL",_xlfn.CONCAT("""",C8,"""")),",",
IF(D8="","NULL",_xlfn.CONCAT("""",TEXT(D8,"YYYY-MM-DD"),"""")),",",
IF(E8="","NULL",_xlfn.CONCAT("""",E8,"""")),");")</f>
        <v>("7","Not sleeping","2","2021-12-08","7");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H8"/>
  <sheetViews>
    <sheetView zoomScaleNormal="100" workbookViewId="0"/>
  </sheetViews>
  <sheetFormatPr defaultColWidth="8.77734375" defaultRowHeight="14.4" x14ac:dyDescent="0.3"/>
  <cols>
    <col min="1" max="1" width="10.77734375" customWidth="1"/>
    <col min="2" max="2" width="18.109375" customWidth="1"/>
    <col min="3" max="3" width="16" customWidth="1"/>
    <col min="4" max="6" width="10.77734375" customWidth="1"/>
  </cols>
  <sheetData>
    <row r="1" spans="1:8" x14ac:dyDescent="0.3">
      <c r="A1" s="2" t="s">
        <v>21</v>
      </c>
      <c r="B1" s="2" t="s">
        <v>20</v>
      </c>
      <c r="C1" s="2" t="s">
        <v>18</v>
      </c>
      <c r="D1" s="2" t="s">
        <v>17</v>
      </c>
      <c r="E1" s="2" t="s">
        <v>22</v>
      </c>
      <c r="F1" s="2" t="s">
        <v>19</v>
      </c>
      <c r="H1" t="str">
        <f>_xlfn.CONCAT("INSERT INTO issues (",
A1,",",
B1,",",
C1,",",
D1,",",
E1,",",
F1,") VALUES ")</f>
        <v xml:space="preserve">INSERT INTO issues (i_issueid,i_issuedesc,i_detecteddate,i_animalid,i_raisedby,i_isresolved) VALUES </v>
      </c>
    </row>
    <row r="2" spans="1:8" x14ac:dyDescent="0.3">
      <c r="A2">
        <v>1</v>
      </c>
      <c r="B2" t="s">
        <v>90</v>
      </c>
      <c r="C2" s="1">
        <v>44538</v>
      </c>
      <c r="D2">
        <f ca="1">RANDBETWEEN(1,7)</f>
        <v>2</v>
      </c>
      <c r="E2">
        <v>1</v>
      </c>
      <c r="F2">
        <v>1</v>
      </c>
      <c r="H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IF(E2="","NULL",_xlfn.CONCAT("""",E2,"""")),",",
IF(F2="","NULL",_xlfn.CONCAT("",F2,"")),"),")</f>
        <v>("1","Limp Walk","2021-12-08","2","1",1),</v>
      </c>
    </row>
    <row r="3" spans="1:8" x14ac:dyDescent="0.3">
      <c r="A3">
        <v>2</v>
      </c>
      <c r="C3" s="1">
        <v>44177</v>
      </c>
      <c r="D3">
        <f t="shared" ref="D3:D8" ca="1" si="0">RANDBETWEEN(1,7)</f>
        <v>4</v>
      </c>
      <c r="E3">
        <v>1</v>
      </c>
      <c r="F3">
        <v>1</v>
      </c>
      <c r="H3" t="str">
        <f t="shared" ref="H3:H7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IF(E3="","NULL",_xlfn.CONCAT("""",E3,"""")),",",
IF(F3="","NULL",_xlfn.CONCAT("",F3,"")),"),")</f>
        <v>("2",NULL,"2020-12-12","4","1",1),</v>
      </c>
    </row>
    <row r="4" spans="1:8" x14ac:dyDescent="0.3">
      <c r="A4">
        <v>3</v>
      </c>
      <c r="B4" t="s">
        <v>91</v>
      </c>
      <c r="C4" s="1">
        <v>44332</v>
      </c>
      <c r="D4">
        <f t="shared" ca="1" si="0"/>
        <v>3</v>
      </c>
      <c r="E4">
        <v>2</v>
      </c>
      <c r="F4">
        <v>0</v>
      </c>
      <c r="H4" t="str">
        <f t="shared" ca="1" si="1"/>
        <v>("3","Diabetes","2021-05-16","3","2",0),</v>
      </c>
    </row>
    <row r="5" spans="1:8" x14ac:dyDescent="0.3">
      <c r="A5">
        <v>4</v>
      </c>
      <c r="B5" t="s">
        <v>92</v>
      </c>
      <c r="C5" s="1">
        <v>44345</v>
      </c>
      <c r="D5">
        <f t="shared" ca="1" si="0"/>
        <v>1</v>
      </c>
      <c r="E5">
        <v>1</v>
      </c>
      <c r="F5">
        <v>0</v>
      </c>
      <c r="H5" t="str">
        <f t="shared" ca="1" si="1"/>
        <v>("4","Inflammed limb","2021-05-29","1","1",0),</v>
      </c>
    </row>
    <row r="6" spans="1:8" x14ac:dyDescent="0.3">
      <c r="A6">
        <v>5</v>
      </c>
      <c r="B6" t="s">
        <v>93</v>
      </c>
      <c r="C6" s="1">
        <v>44332</v>
      </c>
      <c r="D6">
        <f t="shared" ca="1" si="0"/>
        <v>2</v>
      </c>
      <c r="E6">
        <v>5</v>
      </c>
      <c r="F6">
        <v>0</v>
      </c>
      <c r="H6" t="str">
        <f t="shared" ca="1" si="1"/>
        <v>("5","Bladder Infection","2021-05-16","2","5",0),</v>
      </c>
    </row>
    <row r="7" spans="1:8" x14ac:dyDescent="0.3">
      <c r="A7">
        <v>6</v>
      </c>
      <c r="B7" t="s">
        <v>94</v>
      </c>
      <c r="C7" s="1">
        <v>44517</v>
      </c>
      <c r="D7">
        <f t="shared" ca="1" si="0"/>
        <v>5</v>
      </c>
      <c r="E7">
        <v>3</v>
      </c>
      <c r="F7">
        <v>0</v>
      </c>
      <c r="H7" t="str">
        <f t="shared" ca="1" si="1"/>
        <v>("6","chronic kidney disease","2021-11-17","5","3",0),</v>
      </c>
    </row>
    <row r="8" spans="1:8" x14ac:dyDescent="0.3">
      <c r="A8">
        <v>7</v>
      </c>
      <c r="B8" t="s">
        <v>95</v>
      </c>
      <c r="C8" s="1">
        <v>44517</v>
      </c>
      <c r="D8">
        <f t="shared" ca="1" si="0"/>
        <v>7</v>
      </c>
      <c r="E8">
        <v>2</v>
      </c>
      <c r="F8">
        <v>0</v>
      </c>
      <c r="H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IF(E8="","NULL",_xlfn.CONCAT("""",E8,"""")),",",
IF(F8="","NULL",_xlfn.CONCAT("",F8,"")),");")</f>
        <v>("7","Upset Stomach","2021-11-17","7","2",0);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8"/>
  <sheetViews>
    <sheetView zoomScaleNormal="100" workbookViewId="0"/>
  </sheetViews>
  <sheetFormatPr defaultColWidth="8.77734375" defaultRowHeight="14.4" x14ac:dyDescent="0.3"/>
  <cols>
    <col min="1" max="1" width="18" customWidth="1"/>
    <col min="2" max="5" width="17.77734375" customWidth="1"/>
    <col min="6" max="6" width="10.77734375" customWidth="1"/>
    <col min="7" max="7" width="14.6640625" bestFit="1" customWidth="1"/>
    <col min="8" max="8" width="10.77734375" customWidth="1"/>
  </cols>
  <sheetData>
    <row r="1" spans="1:10" x14ac:dyDescent="0.3">
      <c r="A1" s="2" t="s">
        <v>39</v>
      </c>
      <c r="B1" s="2" t="s">
        <v>38</v>
      </c>
      <c r="C1" s="2" t="s">
        <v>141</v>
      </c>
      <c r="D1" s="2" t="s">
        <v>142</v>
      </c>
      <c r="E1" s="2" t="s">
        <v>143</v>
      </c>
      <c r="F1" s="2" t="s">
        <v>35</v>
      </c>
      <c r="G1" s="2" t="s">
        <v>37</v>
      </c>
      <c r="H1" s="2" t="s">
        <v>36</v>
      </c>
      <c r="J1" t="str">
        <f>_xlfn.CONCAT("INSERT INTO treatments (",
A1,",",
B1,",",
C1,",",
D1,",",
E1,",",
F1,",",
G1,",",
H1,") VALUES ")</f>
        <v xml:space="preserve">INSERT INTO treatments (t_treatmentid,t_treatmentdesc,t_drugname,t_drugdose,t_deliverymethod,t_animalid,t_treatmentdate,t_treatedby) VALUES </v>
      </c>
    </row>
    <row r="2" spans="1:10" x14ac:dyDescent="0.3">
      <c r="A2">
        <v>1</v>
      </c>
      <c r="B2" t="s">
        <v>83</v>
      </c>
      <c r="F2">
        <f ca="1">RANDBETWEEN(1,7)</f>
        <v>3</v>
      </c>
      <c r="G2" s="1">
        <v>44538</v>
      </c>
      <c r="H2">
        <v>1</v>
      </c>
      <c r="J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IF(G2="","NULL",_xlfn.CONCAT("""",TEXT(G2,"YYYY-MM-DD"),"""")),",",
IF(H2="","NULL",_xlfn.CONCAT("""",H2,"""")),"),")</f>
        <v>("1","Physical exam",NULL,NULL,NULL,"3","2021-12-08","1"),</v>
      </c>
    </row>
    <row r="3" spans="1:10" x14ac:dyDescent="0.3">
      <c r="A3">
        <v>2</v>
      </c>
      <c r="B3" t="s">
        <v>84</v>
      </c>
      <c r="F3">
        <f t="shared" ref="F3:F8" ca="1" si="0">RANDBETWEEN(1,7)</f>
        <v>7</v>
      </c>
      <c r="G3" s="1">
        <v>44539</v>
      </c>
      <c r="H3">
        <v>2</v>
      </c>
      <c r="J3" t="str">
        <f t="shared" ref="J3:J7" ca="1" si="1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IF(G3="","NULL",_xlfn.CONCAT("""",TEXT(G3,"YYYY-MM-DD"),"""")),",",
IF(H3="","NULL",_xlfn.CONCAT("""",H3,"""")),"),")</f>
        <v>("2","Blood work",NULL,NULL,NULL,"7","2021-12-09","2"),</v>
      </c>
    </row>
    <row r="4" spans="1:10" x14ac:dyDescent="0.3">
      <c r="A4">
        <v>3</v>
      </c>
      <c r="B4" t="s">
        <v>85</v>
      </c>
      <c r="F4">
        <f t="shared" ca="1" si="0"/>
        <v>6</v>
      </c>
      <c r="G4" s="1">
        <v>44540</v>
      </c>
      <c r="H4">
        <v>5</v>
      </c>
      <c r="J4" t="str">
        <f t="shared" ca="1" si="1"/>
        <v>("3","Da2pp",NULL,NULL,NULL,"6","2021-12-10","5"),</v>
      </c>
    </row>
    <row r="5" spans="1:10" x14ac:dyDescent="0.3">
      <c r="A5">
        <v>4</v>
      </c>
      <c r="B5" t="s">
        <v>86</v>
      </c>
      <c r="F5">
        <f t="shared" ca="1" si="0"/>
        <v>6</v>
      </c>
      <c r="G5" s="1">
        <v>44538</v>
      </c>
      <c r="H5">
        <v>3</v>
      </c>
      <c r="J5" t="str">
        <f t="shared" ca="1" si="1"/>
        <v>("4","dental cleaning",NULL,NULL,NULL,"6","2021-12-08","3"),</v>
      </c>
    </row>
    <row r="6" spans="1:10" x14ac:dyDescent="0.3">
      <c r="A6">
        <v>5</v>
      </c>
      <c r="B6" t="s">
        <v>87</v>
      </c>
      <c r="F6">
        <f t="shared" ca="1" si="0"/>
        <v>7</v>
      </c>
      <c r="G6" s="1">
        <v>44539</v>
      </c>
      <c r="H6">
        <v>4</v>
      </c>
      <c r="J6" t="str">
        <f t="shared" ca="1" si="1"/>
        <v>("5","drontal deworm",NULL,NULL,NULL,"7","2021-12-09","4"),</v>
      </c>
    </row>
    <row r="7" spans="1:10" x14ac:dyDescent="0.3">
      <c r="A7">
        <v>6</v>
      </c>
      <c r="B7" t="s">
        <v>88</v>
      </c>
      <c r="F7">
        <f t="shared" ca="1" si="0"/>
        <v>3</v>
      </c>
      <c r="G7" s="1">
        <v>44540</v>
      </c>
      <c r="H7">
        <v>2</v>
      </c>
      <c r="J7" t="str">
        <f t="shared" ca="1" si="1"/>
        <v>("6","rabies vaccination",NULL,NULL,NULL,"3","2021-12-10","2"),</v>
      </c>
    </row>
    <row r="8" spans="1:10" x14ac:dyDescent="0.3">
      <c r="A8">
        <v>7</v>
      </c>
      <c r="B8" t="s">
        <v>89</v>
      </c>
      <c r="F8">
        <f t="shared" ca="1" si="0"/>
        <v>2</v>
      </c>
      <c r="G8" s="1">
        <v>44538</v>
      </c>
      <c r="H8">
        <v>4</v>
      </c>
      <c r="J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IF(G8="","NULL",_xlfn.CONCAT("""",TEXT(G8,"YYYY-MM-DD"),"""")),",",
IF(H8="","NULL",_xlfn.CONCAT("""",H8,"""")),");")</f>
        <v>("7","Revolution treatment",NULL,NULL,NULL,"2","2021-12-08","4");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L8"/>
  <sheetViews>
    <sheetView workbookViewId="0"/>
  </sheetViews>
  <sheetFormatPr defaultColWidth="8.77734375" defaultRowHeight="14.4" x14ac:dyDescent="0.3"/>
  <cols>
    <col min="1" max="10" width="10.77734375" customWidth="1"/>
  </cols>
  <sheetData>
    <row r="1" spans="1:12" x14ac:dyDescent="0.3">
      <c r="A1" s="2" t="s">
        <v>172</v>
      </c>
      <c r="B1" s="2" t="s">
        <v>181</v>
      </c>
      <c r="C1" s="2" t="s">
        <v>176</v>
      </c>
      <c r="D1" s="2" t="s">
        <v>173</v>
      </c>
      <c r="E1" s="2" t="s">
        <v>174</v>
      </c>
      <c r="F1" s="2" t="s">
        <v>175</v>
      </c>
      <c r="G1" s="2" t="s">
        <v>177</v>
      </c>
      <c r="H1" s="2" t="s">
        <v>178</v>
      </c>
      <c r="I1" s="2" t="s">
        <v>179</v>
      </c>
      <c r="J1" s="2" t="s">
        <v>180</v>
      </c>
      <c r="L1" t="str">
        <f>_xlfn.CONCAT("INSERT INTO requests (",
A1,",",
B1,",",
C1,",",
D1,",",
E1,",",
F1,",",
G1,",",
H1,",",
I1,",",
J1,") VALUES ")</f>
        <v xml:space="preserve">INSERT INTO requests (r_requestid,r_requestdesc,r_requeststatus,r_animalid,r_requester,r_requestdate,r_acceptadmindate,r_approvedate,r_canceldate,r_rejectdate) VALUES </v>
      </c>
    </row>
    <row r="2" spans="1:12" x14ac:dyDescent="0.3">
      <c r="A2">
        <v>1</v>
      </c>
      <c r="D2">
        <f ca="1">RANDBETWEEN(1,7)</f>
        <v>1</v>
      </c>
      <c r="E2">
        <f ca="1">RANDBETWEEN(1,7)</f>
        <v>3</v>
      </c>
      <c r="F2" s="1">
        <v>44105</v>
      </c>
      <c r="G2" s="1"/>
      <c r="H2" s="1"/>
      <c r="I2" s="1"/>
      <c r="J2" s="1"/>
      <c r="L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IF(F2="","NULL",_xlfn.CONCAT("""",TEXT(F2,"YYYY-MM-DD"),"""")),",",
IF(G2="","NULL",_xlfn.CONCAT("""",TEXT(G2,"YYYY-MM-DD"),"""")),",",
IF(H2="","NULL",_xlfn.CONCAT("""",TEXT(H2,"YYYY-MM-DD"),"""")),",",
IF(I2="","NULL",_xlfn.CONCAT("""",TEXT(I2,"YYYY-MM-DD"),"""")),",",
IF(J2="","NULL",_xlfn.CONCAT("""",TEXT(J2,"YYYY-MM-DD"),"""")),"),")</f>
        <v>("1",NULL,NULL,"1","3","2020-10-01",NULL,NULL,NULL,NULL),</v>
      </c>
    </row>
    <row r="3" spans="1:12" x14ac:dyDescent="0.3">
      <c r="A3">
        <v>2</v>
      </c>
      <c r="D3">
        <f t="shared" ref="D3:D8" ca="1" si="0">RANDBETWEEN(1,7)</f>
        <v>5</v>
      </c>
      <c r="E3">
        <f t="shared" ref="E3:E8" ca="1" si="1">RANDBETWEEN(1,7)</f>
        <v>4</v>
      </c>
      <c r="F3" s="1">
        <v>44105</v>
      </c>
      <c r="G3" s="1"/>
      <c r="H3" s="1"/>
      <c r="I3" s="1"/>
      <c r="J3" s="1"/>
      <c r="L3" t="str">
        <f t="shared" ref="L3:L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IF(F3="","NULL",_xlfn.CONCAT("""",TEXT(F3,"YYYY-MM-DD"),"""")),",",
IF(G3="","NULL",_xlfn.CONCAT("""",TEXT(G3,"YYYY-MM-DD"),"""")),",",
IF(H3="","NULL",_xlfn.CONCAT("""",TEXT(H3,"YYYY-MM-DD"),"""")),",",
IF(I3="","NULL",_xlfn.CONCAT("""",TEXT(I3,"YYYY-MM-DD"),"""")),",",
IF(J3="","NULL",_xlfn.CONCAT("""",TEXT(J3,"YYYY-MM-DD"),"""")),"),")</f>
        <v>("2",NULL,NULL,"5","4","2020-10-01",NULL,NULL,NULL,NULL),</v>
      </c>
    </row>
    <row r="4" spans="1:12" x14ac:dyDescent="0.3">
      <c r="A4">
        <v>3</v>
      </c>
      <c r="D4">
        <f t="shared" ca="1" si="0"/>
        <v>2</v>
      </c>
      <c r="E4">
        <f t="shared" ca="1" si="1"/>
        <v>2</v>
      </c>
      <c r="F4" s="1">
        <v>44105</v>
      </c>
      <c r="G4" s="1"/>
      <c r="H4" s="1"/>
      <c r="I4" s="1"/>
      <c r="J4" s="1"/>
      <c r="L4" t="str">
        <f t="shared" ca="1" si="2"/>
        <v>("3",NULL,NULL,"2","2","2020-10-01",NULL,NULL,NULL,NULL),</v>
      </c>
    </row>
    <row r="5" spans="1:12" x14ac:dyDescent="0.3">
      <c r="A5">
        <v>4</v>
      </c>
      <c r="D5">
        <f t="shared" ca="1" si="0"/>
        <v>1</v>
      </c>
      <c r="E5">
        <f t="shared" ca="1" si="1"/>
        <v>6</v>
      </c>
      <c r="F5" s="1">
        <v>44105</v>
      </c>
      <c r="G5" s="1"/>
      <c r="H5" s="1"/>
      <c r="I5" s="1"/>
      <c r="J5" s="1"/>
      <c r="L5" t="str">
        <f t="shared" ca="1" si="2"/>
        <v>("4",NULL,NULL,"1","6","2020-10-01",NULL,NULL,NULL,NULL),</v>
      </c>
    </row>
    <row r="6" spans="1:12" x14ac:dyDescent="0.3">
      <c r="A6">
        <v>5</v>
      </c>
      <c r="D6">
        <f t="shared" ca="1" si="0"/>
        <v>4</v>
      </c>
      <c r="E6">
        <f t="shared" ca="1" si="1"/>
        <v>6</v>
      </c>
      <c r="F6" s="1">
        <v>44105</v>
      </c>
      <c r="G6" s="1"/>
      <c r="H6" s="1"/>
      <c r="I6" s="1"/>
      <c r="J6" s="1"/>
      <c r="L6" t="str">
        <f t="shared" ca="1" si="2"/>
        <v>("5",NULL,NULL,"4","6","2020-10-01",NULL,NULL,NULL,NULL),</v>
      </c>
    </row>
    <row r="7" spans="1:12" x14ac:dyDescent="0.3">
      <c r="A7">
        <v>6</v>
      </c>
      <c r="D7">
        <f t="shared" ca="1" si="0"/>
        <v>5</v>
      </c>
      <c r="E7">
        <f t="shared" ca="1" si="1"/>
        <v>6</v>
      </c>
      <c r="F7" s="1">
        <v>44105</v>
      </c>
      <c r="G7" s="1"/>
      <c r="H7" s="1"/>
      <c r="I7" s="1"/>
      <c r="J7" s="1"/>
      <c r="L7" t="str">
        <f t="shared" ca="1" si="2"/>
        <v>("6",NULL,NULL,"5","6","2020-10-01",NULL,NULL,NULL,NULL),</v>
      </c>
    </row>
    <row r="8" spans="1:12" x14ac:dyDescent="0.3">
      <c r="A8">
        <v>7</v>
      </c>
      <c r="D8">
        <f t="shared" ca="1" si="0"/>
        <v>7</v>
      </c>
      <c r="E8">
        <f t="shared" ca="1" si="1"/>
        <v>7</v>
      </c>
      <c r="F8" s="1">
        <v>44105</v>
      </c>
      <c r="G8" s="1"/>
      <c r="H8" s="1"/>
      <c r="I8" s="1"/>
      <c r="J8" s="1"/>
      <c r="L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IF(F8="","NULL",_xlfn.CONCAT("""",TEXT(F8,"YYYY-MM-DD"),"""")),",",
IF(G8="","NULL",_xlfn.CONCAT("""",TEXT(G8,"YYYY-MM-DD"),"""")),",",
IF(H8="","NULL",_xlfn.CONCAT("""",TEXT(H8,"YYYY-MM-DD"),"""")),",",
IF(I8="","NULL",_xlfn.CONCAT("""",TEXT(I8,"YYYY-MM-DD"),"""")),",",
IF(J8="","NULL",_xlfn.CONCAT("""",TEXT(J8,"YYYY-MM-DD"),"""")),");")</f>
        <v>("7",NULL,NULL,"7","7","2020-10-01",NULL,NULL,NULL,NULL);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animals</vt:lpstr>
      <vt:lpstr>owners</vt:lpstr>
      <vt:lpstr>users</vt:lpstr>
      <vt:lpstr>weights</vt:lpstr>
      <vt:lpstr>photos</vt:lpstr>
      <vt:lpstr>comments</vt:lpstr>
      <vt:lpstr>issues</vt:lpstr>
      <vt:lpstr>treatments</vt:lpstr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Bhavyai Gupta</cp:lastModifiedBy>
  <dcterms:created xsi:type="dcterms:W3CDTF">2021-11-07T07:53:54Z</dcterms:created>
  <dcterms:modified xsi:type="dcterms:W3CDTF">2021-12-04T00:55:32Z</dcterms:modified>
</cp:coreProperties>
</file>