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eng-ucalgary\ensf-607-608-project\sql\"/>
    </mc:Choice>
  </mc:AlternateContent>
  <xr:revisionPtr revIDLastSave="0" documentId="13_ncr:1_{05B8F7C7-8BA9-490D-8485-2161BBD413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imals" sheetId="1" r:id="rId1"/>
    <sheet name="owners" sheetId="6" r:id="rId2"/>
    <sheet name="users" sheetId="7" r:id="rId3"/>
    <sheet name="weights" sheetId="8" r:id="rId4"/>
    <sheet name="photos" sheetId="5" r:id="rId5"/>
    <sheet name="comments" sheetId="2" r:id="rId6"/>
    <sheet name="issues" sheetId="3" r:id="rId7"/>
    <sheet name="treatments" sheetId="4" r:id="rId8"/>
  </sheets>
  <definedNames>
    <definedName name="_xlnm._FilterDatabase" localSheetId="0" hidden="1">animals!$A$1:$S$8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6" l="1"/>
  <c r="G1" i="8"/>
  <c r="E8" i="8"/>
  <c r="G8" i="8" s="1"/>
  <c r="E7" i="8"/>
  <c r="G7" i="8" s="1"/>
  <c r="E6" i="8"/>
  <c r="G6" i="8" s="1"/>
  <c r="E5" i="8"/>
  <c r="G5" i="8" s="1"/>
  <c r="E4" i="8"/>
  <c r="G4" i="8" s="1"/>
  <c r="E3" i="8"/>
  <c r="G3" i="8" s="1"/>
  <c r="E2" i="8"/>
  <c r="G2" i="8" s="1"/>
  <c r="N1" i="7"/>
  <c r="I3" i="7"/>
  <c r="N3" i="7" s="1"/>
  <c r="I4" i="7"/>
  <c r="N4" i="7" s="1"/>
  <c r="I5" i="7"/>
  <c r="N5" i="7" s="1"/>
  <c r="I6" i="7"/>
  <c r="N6" i="7" s="1"/>
  <c r="I7" i="7"/>
  <c r="N7" i="7" s="1"/>
  <c r="I8" i="7"/>
  <c r="N8" i="7" s="1"/>
  <c r="I2" i="7"/>
  <c r="N2" i="7" s="1"/>
  <c r="H1" i="3"/>
  <c r="I1" i="5"/>
  <c r="G1" i="2"/>
  <c r="C3" i="5"/>
  <c r="I3" i="5" s="1"/>
  <c r="C4" i="5"/>
  <c r="I4" i="5" s="1"/>
  <c r="C5" i="5"/>
  <c r="I5" i="5" s="1"/>
  <c r="C6" i="5"/>
  <c r="I6" i="5" s="1"/>
  <c r="C7" i="5"/>
  <c r="I7" i="5" s="1"/>
  <c r="C8" i="5"/>
  <c r="I8" i="5" s="1"/>
  <c r="C2" i="5"/>
  <c r="I2" i="5" s="1"/>
  <c r="C3" i="2"/>
  <c r="C4" i="2"/>
  <c r="C5" i="2"/>
  <c r="C6" i="2"/>
  <c r="C7" i="2"/>
  <c r="C8" i="2"/>
  <c r="C2" i="2"/>
  <c r="E3" i="2"/>
  <c r="E4" i="2"/>
  <c r="E5" i="2"/>
  <c r="E6" i="2"/>
  <c r="E7" i="2"/>
  <c r="E8" i="2"/>
  <c r="E2" i="2"/>
  <c r="D3" i="3"/>
  <c r="H3" i="3" s="1"/>
  <c r="D4" i="3"/>
  <c r="H4" i="3" s="1"/>
  <c r="D5" i="3"/>
  <c r="H5" i="3" s="1"/>
  <c r="D6" i="3"/>
  <c r="H6" i="3" s="1"/>
  <c r="D7" i="3"/>
  <c r="H7" i="3" s="1"/>
  <c r="D8" i="3"/>
  <c r="H8" i="3" s="1"/>
  <c r="D2" i="3"/>
  <c r="H2" i="3" s="1"/>
  <c r="J1" i="4"/>
  <c r="U1" i="1"/>
  <c r="F3" i="4"/>
  <c r="J3" i="4" s="1"/>
  <c r="F4" i="4"/>
  <c r="J4" i="4" s="1"/>
  <c r="F5" i="4"/>
  <c r="J5" i="4" s="1"/>
  <c r="F6" i="4"/>
  <c r="J6" i="4" s="1"/>
  <c r="F7" i="4"/>
  <c r="J7" i="4" s="1"/>
  <c r="F8" i="4"/>
  <c r="J8" i="4" s="1"/>
  <c r="F2" i="4"/>
  <c r="J2" i="4" s="1"/>
  <c r="H3" i="1"/>
  <c r="H4" i="1"/>
  <c r="H5" i="1"/>
  <c r="H6" i="1"/>
  <c r="H7" i="1"/>
  <c r="H8" i="1"/>
  <c r="H2" i="1"/>
  <c r="J3" i="1"/>
  <c r="J4" i="1"/>
  <c r="J5" i="1"/>
  <c r="J6" i="1"/>
  <c r="J7" i="1"/>
  <c r="J8" i="1"/>
  <c r="J2" i="1"/>
  <c r="F3" i="6"/>
  <c r="F4" i="6"/>
  <c r="F5" i="6"/>
  <c r="F6" i="6"/>
  <c r="F7" i="6"/>
  <c r="F2" i="6"/>
  <c r="E3" i="6"/>
  <c r="I3" i="6" s="1"/>
  <c r="E4" i="6"/>
  <c r="E5" i="6"/>
  <c r="E6" i="6"/>
  <c r="I6" i="6" s="1"/>
  <c r="E7" i="6"/>
  <c r="I7" i="6" s="1"/>
  <c r="E2" i="6"/>
  <c r="I2" i="6" s="1"/>
  <c r="P2" i="1"/>
  <c r="P3" i="1"/>
  <c r="P4" i="1"/>
  <c r="P5" i="1"/>
  <c r="P6" i="1"/>
  <c r="P7" i="1"/>
  <c r="P8" i="1"/>
  <c r="O2" i="1"/>
  <c r="O3" i="1"/>
  <c r="O4" i="1"/>
  <c r="O5" i="1"/>
  <c r="O6" i="1"/>
  <c r="O7" i="1"/>
  <c r="O8" i="1"/>
  <c r="M3" i="1"/>
  <c r="M4" i="1"/>
  <c r="M5" i="1"/>
  <c r="M6" i="1"/>
  <c r="M7" i="1"/>
  <c r="M8" i="1"/>
  <c r="M2" i="1"/>
  <c r="I5" i="6" l="1"/>
  <c r="I4" i="6"/>
  <c r="G8" i="2"/>
  <c r="G4" i="2"/>
  <c r="G6" i="2"/>
  <c r="G2" i="2"/>
  <c r="G5" i="2"/>
  <c r="G7" i="2"/>
  <c r="G3" i="2"/>
  <c r="U8" i="1"/>
  <c r="U2" i="1"/>
  <c r="U7" i="1"/>
  <c r="U6" i="1"/>
  <c r="U5" i="1"/>
  <c r="U4" i="1"/>
  <c r="U3" i="1"/>
</calcChain>
</file>

<file path=xl/sharedStrings.xml><?xml version="1.0" encoding="utf-8"?>
<sst xmlns="http://schemas.openxmlformats.org/spreadsheetml/2006/main" count="158" uniqueCount="145">
  <si>
    <t>a_animalid</t>
  </si>
  <si>
    <t>a_birthdate</t>
  </si>
  <si>
    <t>a_breed</t>
  </si>
  <si>
    <t>a_coatcolor</t>
  </si>
  <si>
    <t>a_continuousmedication</t>
  </si>
  <si>
    <t>a_microchipnumber</t>
  </si>
  <si>
    <t>a_name</t>
  </si>
  <si>
    <t>a_ownerid</t>
  </si>
  <si>
    <t>a_rfidnumber</t>
  </si>
  <si>
    <t>a_sex</t>
  </si>
  <si>
    <t>a_status</t>
  </si>
  <si>
    <t>a_tattoonum</t>
  </si>
  <si>
    <t>c_animalid</t>
  </si>
  <si>
    <t>c_commentdate</t>
  </si>
  <si>
    <t>c_commentdesc</t>
  </si>
  <si>
    <t>c_commenter</t>
  </si>
  <si>
    <t>c_commentid</t>
  </si>
  <si>
    <t>i_animalid</t>
  </si>
  <si>
    <t>i_detecteddate</t>
  </si>
  <si>
    <t>i_isresolved</t>
  </si>
  <si>
    <t>i_issuedesc</t>
  </si>
  <si>
    <t>i_issueid</t>
  </si>
  <si>
    <t>i_raisedby</t>
  </si>
  <si>
    <t>o_address</t>
  </si>
  <si>
    <t>o_contactnumber</t>
  </si>
  <si>
    <t>o_emailid</t>
  </si>
  <si>
    <t>o_firstname</t>
  </si>
  <si>
    <t>o_lastname</t>
  </si>
  <si>
    <t>o_middlename</t>
  </si>
  <si>
    <t>o_ownerid</t>
  </si>
  <si>
    <t>u_firstname</t>
  </si>
  <si>
    <t>u_lastname</t>
  </si>
  <si>
    <t>u_middlename</t>
  </si>
  <si>
    <t>u_role</t>
  </si>
  <si>
    <t>u_userid</t>
  </si>
  <si>
    <t>t_animalid</t>
  </si>
  <si>
    <t>t_treatedby</t>
  </si>
  <si>
    <t>t_treatmentdate</t>
  </si>
  <si>
    <t>t_treatmentdesc</t>
  </si>
  <si>
    <t>t_treatmentid</t>
  </si>
  <si>
    <t>p_photoid</t>
  </si>
  <si>
    <t>p_photolink</t>
  </si>
  <si>
    <t>p_animalid</t>
  </si>
  <si>
    <t>a_type</t>
  </si>
  <si>
    <t>Cat</t>
  </si>
  <si>
    <t>Horse</t>
  </si>
  <si>
    <t>Dog</t>
  </si>
  <si>
    <t>Cow</t>
  </si>
  <si>
    <t>Abyssinian</t>
  </si>
  <si>
    <t>Canadian horse</t>
  </si>
  <si>
    <t>Ace</t>
  </si>
  <si>
    <t>Krypto</t>
  </si>
  <si>
    <t>Bat Cow</t>
  </si>
  <si>
    <t>Streaky</t>
  </si>
  <si>
    <t>Ampersand</t>
  </si>
  <si>
    <t>Monkey</t>
  </si>
  <si>
    <t>Capuchin monkey</t>
  </si>
  <si>
    <t>Damian</t>
  </si>
  <si>
    <t>Wayne</t>
  </si>
  <si>
    <t>Bruce</t>
  </si>
  <si>
    <t>Labrador retriever</t>
  </si>
  <si>
    <t>German shepherd</t>
  </si>
  <si>
    <t>Comet</t>
  </si>
  <si>
    <t>Yorrick</t>
  </si>
  <si>
    <t>Brown</t>
  </si>
  <si>
    <t>Clark</t>
  </si>
  <si>
    <t>Kent</t>
  </si>
  <si>
    <t>Tintin</t>
  </si>
  <si>
    <t>Snowy</t>
  </si>
  <si>
    <t>Wire Fox Terrier</t>
  </si>
  <si>
    <t>Black</t>
  </si>
  <si>
    <t>Brown, White</t>
  </si>
  <si>
    <t>White</t>
  </si>
  <si>
    <t>Orange</t>
  </si>
  <si>
    <t>UCalgary</t>
  </si>
  <si>
    <t>James</t>
  </si>
  <si>
    <t>Gunn</t>
  </si>
  <si>
    <t>Joseph</t>
  </si>
  <si>
    <t>Wayne Manor</t>
  </si>
  <si>
    <t>Smallville</t>
  </si>
  <si>
    <t>9336 Civic Center Drive, Beverly Hills, CA 90210-3604, USA</t>
  </si>
  <si>
    <t>2500 University Dr NW, Calgary, AB T2N 1N4</t>
  </si>
  <si>
    <t>Marlinspike Hall, Belgium</t>
  </si>
  <si>
    <t>Physical exam</t>
  </si>
  <si>
    <t>Blood work</t>
  </si>
  <si>
    <t>Da2pp</t>
  </si>
  <si>
    <t>dental cleaning</t>
  </si>
  <si>
    <t>drontal deworm</t>
  </si>
  <si>
    <t>rabies vaccination</t>
  </si>
  <si>
    <t>Revolution treatment</t>
  </si>
  <si>
    <t>Limp Walk</t>
  </si>
  <si>
    <t>Diabetes</t>
  </si>
  <si>
    <t>Inflammed limb</t>
  </si>
  <si>
    <t>Bladder Infection</t>
  </si>
  <si>
    <t>chronic kidney disease</t>
  </si>
  <si>
    <t>Upset Stomach</t>
  </si>
  <si>
    <t>Nighttime terror</t>
  </si>
  <si>
    <t xml:space="preserve">Howling </t>
  </si>
  <si>
    <t xml:space="preserve">Pregnant </t>
  </si>
  <si>
    <t>Not sleeping</t>
  </si>
  <si>
    <t>image1.png</t>
  </si>
  <si>
    <t>image2.png</t>
  </si>
  <si>
    <t>image4.png</t>
  </si>
  <si>
    <t>image7.png</t>
  </si>
  <si>
    <t>image6.png</t>
  </si>
  <si>
    <t>image5.png</t>
  </si>
  <si>
    <t>Greg</t>
  </si>
  <si>
    <t>Boorman</t>
  </si>
  <si>
    <t>Teacher</t>
  </si>
  <si>
    <t>A</t>
  </si>
  <si>
    <t>B</t>
  </si>
  <si>
    <t>Technician</t>
  </si>
  <si>
    <t>Admin</t>
  </si>
  <si>
    <t>Attendant</t>
  </si>
  <si>
    <t>C</t>
  </si>
  <si>
    <t>Student</t>
  </si>
  <si>
    <t>D</t>
  </si>
  <si>
    <t>E</t>
  </si>
  <si>
    <t>passw0rd</t>
  </si>
  <si>
    <t>u_email</t>
  </si>
  <si>
    <t>u_status</t>
  </si>
  <si>
    <t>w_weightid</t>
  </si>
  <si>
    <t>w_animalid</t>
  </si>
  <si>
    <t>w_recorddate</t>
  </si>
  <si>
    <t>w_massinkg</t>
  </si>
  <si>
    <t>w_recordedby</t>
  </si>
  <si>
    <t>a_species</t>
  </si>
  <si>
    <t>a_subspecies</t>
  </si>
  <si>
    <t>a_region</t>
  </si>
  <si>
    <t>a_profilepic</t>
  </si>
  <si>
    <t>a_citytattoo</t>
  </si>
  <si>
    <t>a_distinctfeature</t>
  </si>
  <si>
    <t>Dairy</t>
  </si>
  <si>
    <t>u_joiningdate</t>
  </si>
  <si>
    <t>u_activationdate</t>
  </si>
  <si>
    <t>u_terminationdate</t>
  </si>
  <si>
    <t>u_passwordhash</t>
  </si>
  <si>
    <t>u_passwordsalt</t>
  </si>
  <si>
    <t>p_photodesc</t>
  </si>
  <si>
    <t>p_alttext</t>
  </si>
  <si>
    <t>p_uploader</t>
  </si>
  <si>
    <t>p_uploaddate</t>
  </si>
  <si>
    <t>t_drugname</t>
  </si>
  <si>
    <t>t_drugdose</t>
  </si>
  <si>
    <t>t_deliverymethod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</si>
</sst>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workbookViewId="0"/>
  </sheetViews>
  <sheetFormatPr defaultColWidth="8.77734375" defaultRowHeight="14.4" x14ac:dyDescent="0.3"/>
  <cols>
    <col min="1" max="1" width="9.88671875" bestFit="1" customWidth="1"/>
    <col min="2" max="2" width="10.109375" bestFit="1" customWidth="1"/>
    <col min="3" max="3" width="8.88671875" bestFit="1" customWidth="1"/>
    <col min="4" max="4" width="11.6640625" bestFit="1" customWidth="1"/>
    <col min="5" max="5" width="15.88671875" bestFit="1" customWidth="1"/>
    <col min="6" max="6" width="7.5546875" bestFit="1" customWidth="1"/>
    <col min="7" max="7" width="8.109375" bestFit="1" customWidth="1"/>
    <col min="8" max="8" width="5.6640625" bestFit="1" customWidth="1"/>
    <col min="9" max="9" width="10.44140625" bestFit="1" customWidth="1"/>
    <col min="10" max="10" width="7.88671875" bestFit="1" customWidth="1"/>
    <col min="11" max="11" width="9.6640625" bestFit="1" customWidth="1"/>
    <col min="12" max="12" width="10.6640625" bestFit="1" customWidth="1"/>
    <col min="13" max="13" width="11.77734375" bestFit="1" customWidth="1"/>
    <col min="14" max="14" width="11.109375" bestFit="1" customWidth="1"/>
    <col min="15" max="15" width="12" bestFit="1" customWidth="1"/>
    <col min="16" max="16" width="17.44140625" bestFit="1" customWidth="1"/>
    <col min="17" max="17" width="12.109375" bestFit="1" customWidth="1"/>
    <col min="18" max="18" width="21.44140625" bestFit="1" customWidth="1"/>
    <col min="19" max="19" width="15" bestFit="1" customWidth="1"/>
  </cols>
  <sheetData>
    <row r="1" spans="1:21" x14ac:dyDescent="0.3">
      <c r="A1" s="2" t="s">
        <v>0</v>
      </c>
      <c r="B1" s="2" t="s">
        <v>6</v>
      </c>
      <c r="C1" s="2" t="s">
        <v>126</v>
      </c>
      <c r="D1" s="2" t="s">
        <v>127</v>
      </c>
      <c r="E1" s="2" t="s">
        <v>2</v>
      </c>
      <c r="F1" s="2" t="s">
        <v>43</v>
      </c>
      <c r="G1" s="2" t="s">
        <v>128</v>
      </c>
      <c r="H1" s="2" t="s">
        <v>9</v>
      </c>
      <c r="I1" s="2" t="s">
        <v>1</v>
      </c>
      <c r="J1" s="2" t="s">
        <v>10</v>
      </c>
      <c r="K1" s="2" t="s">
        <v>7</v>
      </c>
      <c r="L1" s="2" t="s">
        <v>129</v>
      </c>
      <c r="M1" s="2" t="s">
        <v>11</v>
      </c>
      <c r="N1" s="2" t="s">
        <v>130</v>
      </c>
      <c r="O1" s="2" t="s">
        <v>8</v>
      </c>
      <c r="P1" s="2" t="s">
        <v>5</v>
      </c>
      <c r="Q1" s="2" t="s">
        <v>3</v>
      </c>
      <c r="R1" s="2" t="s">
        <v>4</v>
      </c>
      <c r="S1" s="2" t="s">
        <v>131</v>
      </c>
      <c r="U1" t="str">
        <f>_xlfn.CONCAT("INSERT INTO animals (",A1,",",B1,",",F1,",",E1,",",I1,",",H1,",",J1,",",K1,",",M1,",",O1,",",P1,",",S1,",",Q1,",",R1,") VALUES ")</f>
        <v xml:space="preserve">INSERT INTO animals (a_animalid,a_name,a_type,a_breed,a_birthdate,a_sex,a_status,a_ownerid,a_tattoonum,a_rfidnumber,a_microchipnumber,a_distinctfeature,a_coatcolor,a_continuousmedication) VALUES </v>
      </c>
    </row>
    <row r="2" spans="1:21" x14ac:dyDescent="0.3">
      <c r="A2">
        <v>1</v>
      </c>
      <c r="B2" t="s">
        <v>50</v>
      </c>
      <c r="C2" t="s">
        <v>46</v>
      </c>
      <c r="E2" t="s">
        <v>61</v>
      </c>
      <c r="H2">
        <f ca="1">RANDBETWEEN(0,1)</f>
        <v>1</v>
      </c>
      <c r="J2">
        <f ca="1">RANDBETWEEN(0,3)</f>
        <v>1</v>
      </c>
      <c r="K2">
        <v>1</v>
      </c>
      <c r="M2">
        <f ca="1">RANDBETWEEN(123456789,345678912)</f>
        <v>290496842</v>
      </c>
      <c r="O2">
        <f ca="1">RANDBETWEEN(123456789,345678912)</f>
        <v>239725619</v>
      </c>
      <c r="P2">
        <f ca="1">RANDBETWEEN(123456789,345678912)</f>
        <v>220683862</v>
      </c>
      <c r="Q2" t="s">
        <v>70</v>
      </c>
      <c r="U2" t="str">
        <f ca="1">_xlfn.CONCAT("(",
A2, ",""",
B2, """,""",
F2, """,",
IF(E2="","NULL",_xlfn.CONCAT("""",E2,"""")), ",",
IF(I2="","NULL",_xlfn.CONCAT("""",I2,"""")), ",""",
H2, """,",
J2, ",",
K2, ",",
M2, ",""",
O2, """,""",
P2, """,",
IF(S2="","NULL",_xlfn.CONCAT("""",S2,"""")), ",""",
Q2, """,",
IF(R2="","NULL",_xlfn.CONCAT("""",R2,"""")), "),")</f>
        <v>(1,"Ace","","German shepherd",NULL,"1",1,1,290496842,"239725619","220683862",NULL,"Black",NULL),</v>
      </c>
    </row>
    <row r="3" spans="1:21" x14ac:dyDescent="0.3">
      <c r="A3">
        <v>2</v>
      </c>
      <c r="B3" t="s">
        <v>54</v>
      </c>
      <c r="C3" t="s">
        <v>55</v>
      </c>
      <c r="E3" t="s">
        <v>56</v>
      </c>
      <c r="H3">
        <f t="shared" ref="H3:H8" ca="1" si="0">RANDBETWEEN(0,1)</f>
        <v>0</v>
      </c>
      <c r="J3">
        <f t="shared" ref="J3:J8" ca="1" si="1">RANDBETWEEN(0,3)</f>
        <v>2</v>
      </c>
      <c r="K3">
        <v>2</v>
      </c>
      <c r="M3">
        <f t="shared" ref="M3:P8" ca="1" si="2">RANDBETWEEN(123456789,345678912)</f>
        <v>242471416</v>
      </c>
      <c r="O3">
        <f t="shared" ca="1" si="2"/>
        <v>284231022</v>
      </c>
      <c r="P3">
        <f t="shared" ca="1" si="2"/>
        <v>205149893</v>
      </c>
      <c r="Q3" t="s">
        <v>64</v>
      </c>
      <c r="U3" t="str">
        <f ca="1">_xlfn.CONCAT("(",
A3, ",""",
B3, """,""",
F3, """,",
IF(E3="","NULL",_xlfn.CONCAT("""",E3,"""")), ",",
IF(I3="","NULL",_xlfn.CONCAT("""",I3,"""")), ",""",
H3, """,",
J3, ",",
K3, ",",
M3, ",""",
O3, """,""",
P3, """,",
IF(S3="","NULL",_xlfn.CONCAT("""",S3,"""")), ",""",
Q3, """,",
IF(R3="","NULL",_xlfn.CONCAT("""",R3,"""")), "),")</f>
        <v>(2,"Ampersand","","Capuchin monkey",NULL,"0",2,2,242471416,"284231022","205149893",NULL,"Brown",NULL),</v>
      </c>
    </row>
    <row r="4" spans="1:21" x14ac:dyDescent="0.3">
      <c r="A4">
        <v>3</v>
      </c>
      <c r="B4" t="s">
        <v>52</v>
      </c>
      <c r="C4" t="s">
        <v>47</v>
      </c>
      <c r="F4" t="s">
        <v>132</v>
      </c>
      <c r="H4">
        <f t="shared" ca="1" si="0"/>
        <v>0</v>
      </c>
      <c r="J4">
        <f t="shared" ca="1" si="1"/>
        <v>0</v>
      </c>
      <c r="K4">
        <v>1</v>
      </c>
      <c r="M4">
        <f t="shared" ca="1" si="2"/>
        <v>342414252</v>
      </c>
      <c r="O4">
        <f t="shared" ca="1" si="2"/>
        <v>283226903</v>
      </c>
      <c r="P4">
        <f t="shared" ca="1" si="2"/>
        <v>162866305</v>
      </c>
      <c r="Q4" t="s">
        <v>71</v>
      </c>
      <c r="U4" t="str">
        <f ca="1">_xlfn.CONCAT("(",
A4, ",""",
B4, """,""",
F4, """,",
IF(E4="","NULL",_xlfn.CONCAT("""",E4,"""")), ",",
IF(I4="","NULL",_xlfn.CONCAT("""",I4,"""")), ",""",
H4, """,",
J4, ",",
K4, ",",
M4, ",""",
O4, """,""",
P4, """,",
IF(S4="","NULL",_xlfn.CONCAT("""",S4,"""")), ",""",
Q4, """,",
IF(R4="","NULL",_xlfn.CONCAT("""",R4,"""")), "),")</f>
        <v>(3,"Bat Cow","Dairy",NULL,NULL,"0",0,1,342414252,"283226903","162866305",NULL,"Brown, White",NULL),</v>
      </c>
    </row>
    <row r="5" spans="1:21" x14ac:dyDescent="0.3">
      <c r="A5">
        <v>4</v>
      </c>
      <c r="B5" t="s">
        <v>62</v>
      </c>
      <c r="C5" t="s">
        <v>45</v>
      </c>
      <c r="E5" t="s">
        <v>49</v>
      </c>
      <c r="H5">
        <f t="shared" ca="1" si="0"/>
        <v>0</v>
      </c>
      <c r="J5">
        <f t="shared" ca="1" si="1"/>
        <v>3</v>
      </c>
      <c r="K5">
        <v>3</v>
      </c>
      <c r="M5">
        <f t="shared" ca="1" si="2"/>
        <v>330261357</v>
      </c>
      <c r="O5">
        <f t="shared" ca="1" si="2"/>
        <v>328276606</v>
      </c>
      <c r="P5">
        <f t="shared" ca="1" si="2"/>
        <v>137148850</v>
      </c>
      <c r="Q5" t="s">
        <v>72</v>
      </c>
      <c r="U5" t="str">
        <f ca="1">_xlfn.CONCAT("(",
A5, ",""",
B5, """,""",
F5, """,",
IF(E5="","NULL",_xlfn.CONCAT("""",E5,"""")), ",",
IF(I5="","NULL",_xlfn.CONCAT("""",I5,"""")), ",""",
H5, """,",
J5, ",",
K5, ",",
M5, ",""",
O5, """,""",
P5, """,",
IF(S5="","NULL",_xlfn.CONCAT("""",S5,"""")), ",""",
Q5, """,",
IF(R5="","NULL",_xlfn.CONCAT("""",R5,"""")), "),")</f>
        <v>(4,"Comet","","Canadian horse",NULL,"0",3,3,330261357,"328276606","137148850",NULL,"White",NULL),</v>
      </c>
    </row>
    <row r="6" spans="1:21" x14ac:dyDescent="0.3">
      <c r="A6">
        <v>5</v>
      </c>
      <c r="B6" t="s">
        <v>51</v>
      </c>
      <c r="C6" t="s">
        <v>46</v>
      </c>
      <c r="E6" t="s">
        <v>60</v>
      </c>
      <c r="H6">
        <f t="shared" ca="1" si="0"/>
        <v>0</v>
      </c>
      <c r="J6">
        <f t="shared" ca="1" si="1"/>
        <v>2</v>
      </c>
      <c r="K6">
        <v>3</v>
      </c>
      <c r="M6">
        <f t="shared" ca="1" si="2"/>
        <v>304150765</v>
      </c>
      <c r="O6">
        <f t="shared" ca="1" si="2"/>
        <v>290197552</v>
      </c>
      <c r="P6">
        <f t="shared" ca="1" si="2"/>
        <v>211837689</v>
      </c>
      <c r="Q6" t="s">
        <v>72</v>
      </c>
      <c r="U6" t="str">
        <f ca="1">_xlfn.CONCAT("(",
A6, ",""",
B6, """,""",
F6, """,",
IF(E6="","NULL",_xlfn.CONCAT("""",E6,"""")), ",",
IF(I6="","NULL",_xlfn.CONCAT("""",I6,"""")), ",""",
H6, """,",
J6, ",",
K6, ",",
M6, ",""",
O6, """,""",
P6, """,",
IF(S6="","NULL",_xlfn.CONCAT("""",S6,"""")), ",""",
Q6, """,",
IF(R6="","NULL",_xlfn.CONCAT("""",R6,"""")), "),")</f>
        <v>(5,"Krypto","","Labrador retriever",NULL,"0",2,3,304150765,"290197552","211837689",NULL,"White",NULL),</v>
      </c>
    </row>
    <row r="7" spans="1:21" x14ac:dyDescent="0.3">
      <c r="A7">
        <v>6</v>
      </c>
      <c r="B7" t="s">
        <v>68</v>
      </c>
      <c r="C7" t="s">
        <v>46</v>
      </c>
      <c r="E7" t="s">
        <v>69</v>
      </c>
      <c r="H7">
        <f t="shared" ca="1" si="0"/>
        <v>0</v>
      </c>
      <c r="J7">
        <f t="shared" ca="1" si="1"/>
        <v>0</v>
      </c>
      <c r="K7">
        <v>4</v>
      </c>
      <c r="M7">
        <f t="shared" ca="1" si="2"/>
        <v>327208653</v>
      </c>
      <c r="O7">
        <f t="shared" ca="1" si="2"/>
        <v>258909036</v>
      </c>
      <c r="P7">
        <f t="shared" ca="1" si="2"/>
        <v>288072947</v>
      </c>
      <c r="Q7" t="s">
        <v>72</v>
      </c>
      <c r="U7" t="str">
        <f ca="1">_xlfn.CONCAT("(",
A7, ",""",
B7, """,""",
F7, """,",
IF(E7="","NULL",_xlfn.CONCAT("""",E7,"""")), ",",
IF(I7="","NULL",_xlfn.CONCAT("""",I7,"""")), ",""",
H7, """,",
J7, ",",
K7, ",",
M7, ",""",
O7, """,""",
P7, """,",
IF(S7="","NULL",_xlfn.CONCAT("""",S7,"""")), ",""",
Q7, """,",
IF(R7="","NULL",_xlfn.CONCAT("""",R7,"""")), "),")</f>
        <v>(6,"Snowy","","Wire Fox Terrier",NULL,"0",0,4,327208653,"258909036","288072947",NULL,"White",NULL),</v>
      </c>
    </row>
    <row r="8" spans="1:21" x14ac:dyDescent="0.3">
      <c r="A8">
        <v>7</v>
      </c>
      <c r="B8" t="s">
        <v>53</v>
      </c>
      <c r="C8" t="s">
        <v>44</v>
      </c>
      <c r="E8" t="s">
        <v>48</v>
      </c>
      <c r="H8">
        <f t="shared" ca="1" si="0"/>
        <v>0</v>
      </c>
      <c r="J8">
        <f t="shared" ca="1" si="1"/>
        <v>0</v>
      </c>
      <c r="K8">
        <v>3</v>
      </c>
      <c r="M8">
        <f t="shared" ca="1" si="2"/>
        <v>312583075</v>
      </c>
      <c r="O8">
        <f t="shared" ca="1" si="2"/>
        <v>196013643</v>
      </c>
      <c r="P8">
        <f t="shared" ca="1" si="2"/>
        <v>156362035</v>
      </c>
      <c r="Q8" t="s">
        <v>73</v>
      </c>
      <c r="U8" t="str">
        <f ca="1">_xlfn.CONCAT("(",
A8, ",""",
B8, """,""",
F8, """,",
IF(E8="","NULL",_xlfn.CONCAT("""",E8,"""")), ",",
IF(I8="","NULL",_xlfn.CONCAT("""",I8,"""")), ",""",
H8, """,",
J8, ",",
K8, ",",
M8, ",""",
O8, """,""",
P8, """,",
IF(S8="","NULL",_xlfn.CONCAT("""",S8,"""")), ",""",
Q8, """,",
IF(R8="","NULL",_xlfn.CONCAT("""",R8,"""")), ");")</f>
        <v>(7,"Streaky","","Abyssinian",NULL,"0",0,3,312583075,"196013643","156362035",NULL,"Orange",NULL);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2892-340A-4DA8-A00C-A7D7ACDCDE8B}">
  <dimension ref="A1:I7"/>
  <sheetViews>
    <sheetView workbookViewId="0"/>
  </sheetViews>
  <sheetFormatPr defaultColWidth="8.77734375" defaultRowHeight="14.4" x14ac:dyDescent="0.3"/>
  <cols>
    <col min="1" max="5" width="10.77734375" customWidth="1"/>
    <col min="6" max="6" width="30.77734375" customWidth="1"/>
    <col min="7" max="7" width="10.77734375" customWidth="1"/>
  </cols>
  <sheetData>
    <row r="1" spans="1:9" x14ac:dyDescent="0.3">
      <c r="A1" s="2" t="s">
        <v>29</v>
      </c>
      <c r="B1" s="2" t="s">
        <v>26</v>
      </c>
      <c r="C1" s="2" t="s">
        <v>28</v>
      </c>
      <c r="D1" s="2" t="s">
        <v>27</v>
      </c>
      <c r="E1" s="2" t="s">
        <v>24</v>
      </c>
      <c r="F1" s="2" t="s">
        <v>25</v>
      </c>
      <c r="G1" s="2" t="s">
        <v>23</v>
      </c>
      <c r="I1" t="str">
        <f>_xlfn.CONCAT("INSERT INTO owners (",A1,",",B1,",",C1,",",D1,",",E1,",",F1,",",G1,") VALUES ")</f>
        <v xml:space="preserve">INSERT INTO owners (o_ownerid,o_firstname,o_middlename,o_lastname,o_contactnumber,o_emailid,o_address) VALUES </v>
      </c>
    </row>
    <row r="2" spans="1:9" x14ac:dyDescent="0.3">
      <c r="A2">
        <v>1</v>
      </c>
      <c r="B2" t="s">
        <v>57</v>
      </c>
      <c r="C2" t="s">
        <v>59</v>
      </c>
      <c r="D2" t="s">
        <v>58</v>
      </c>
      <c r="E2">
        <f ca="1">RANDBETWEEN(4031111111,4039999999)</f>
        <v>4033889224</v>
      </c>
      <c r="F2" t="str">
        <f>_xlfn.CONCAT(LOWER(B2),IF(C2="","",_xlfn.CONCAT(".",LOWER(C2))),IF(D2="","",_xlfn.CONCAT(".",LOWER(D2))),"@ucalgary.ca")</f>
        <v>damian.bruce.wayne@ucalgary.ca</v>
      </c>
      <c r="G2" t="s">
        <v>78</v>
      </c>
      <c r="I2" t="str">
        <f ca="1">_xlfn.CONCAT("(",A2,",""",B2,""",""",C2,""",""",D2,""",",",""",E2,""",""",F2,""",""",G2,"""),")</f>
        <v>(1,"Damian","Bruce","Wayne",,"4033889224","damian.bruce.wayne@ucalgary.ca","Wayne Manor"),</v>
      </c>
    </row>
    <row r="3" spans="1:9" x14ac:dyDescent="0.3">
      <c r="A3">
        <v>2</v>
      </c>
      <c r="B3" t="s">
        <v>63</v>
      </c>
      <c r="D3" t="s">
        <v>64</v>
      </c>
      <c r="E3">
        <f t="shared" ref="E3:E7" ca="1" si="0">RANDBETWEEN(4031111111,4039999999)</f>
        <v>4036511734</v>
      </c>
      <c r="F3" t="str">
        <f>_xlfn.CONCAT(LOWER(B3),IF(C3="","",_xlfn.CONCAT(".",LOWER(C3))),IF(D3="","",_xlfn.CONCAT(".",LOWER(D3))),"@ucalgary.ca")</f>
        <v>yorrick.brown@ucalgary.ca</v>
      </c>
      <c r="I3" t="str">
        <f ca="1">_xlfn.CONCAT("(",A3,",""",B3,""",""",C3,""",""",D3,""",",",""",E3,""",""",F3,""",""",G3,"""),")</f>
        <v>(2,"Yorrick","","Brown",,"4036511734","yorrick.brown@ucalgary.ca",""),</v>
      </c>
    </row>
    <row r="4" spans="1:9" x14ac:dyDescent="0.3">
      <c r="A4">
        <v>3</v>
      </c>
      <c r="B4" t="s">
        <v>65</v>
      </c>
      <c r="C4" t="s">
        <v>77</v>
      </c>
      <c r="D4" t="s">
        <v>66</v>
      </c>
      <c r="E4">
        <f t="shared" ca="1" si="0"/>
        <v>4031715373</v>
      </c>
      <c r="F4" t="str">
        <f>_xlfn.CONCAT(LOWER(B4),IF(C4="","",_xlfn.CONCAT(".",LOWER(C4))),IF(D4="","",_xlfn.CONCAT(".",LOWER(D4))),"@ucalgary.ca")</f>
        <v>clark.joseph.kent@ucalgary.ca</v>
      </c>
      <c r="G4" t="s">
        <v>79</v>
      </c>
      <c r="I4" t="str">
        <f ca="1">_xlfn.CONCAT("(",A4,",""",B4,""",""",C4,""",""",D4,""",",",""",E4,""",""",F4,""",""",G4,"""),")</f>
        <v>(3,"Clark","Joseph","Kent",,"4031715373","clark.joseph.kent@ucalgary.ca","Smallville"),</v>
      </c>
    </row>
    <row r="5" spans="1:9" x14ac:dyDescent="0.3">
      <c r="A5">
        <v>4</v>
      </c>
      <c r="B5" t="s">
        <v>67</v>
      </c>
      <c r="E5">
        <f t="shared" ca="1" si="0"/>
        <v>4033987193</v>
      </c>
      <c r="F5" t="str">
        <f>_xlfn.CONCAT(LOWER(B5),IF(C5="","",_xlfn.CONCAT(".",LOWER(C5))),IF(D5="","",_xlfn.CONCAT(".",LOWER(D5))),"@ucalgary.ca")</f>
        <v>tintin@ucalgary.ca</v>
      </c>
      <c r="G5" t="s">
        <v>82</v>
      </c>
      <c r="I5" t="str">
        <f ca="1">_xlfn.CONCAT("(",A5,",""",B5,""",""",C5,""",""",D5,""",",",""",E5,""",""",F5,""",""",G5,"""),")</f>
        <v>(4,"Tintin","","",,"4033987193","tintin@ucalgary.ca","Marlinspike Hall, Belgium"),</v>
      </c>
    </row>
    <row r="6" spans="1:9" x14ac:dyDescent="0.3">
      <c r="A6">
        <v>5</v>
      </c>
      <c r="B6" t="s">
        <v>74</v>
      </c>
      <c r="E6">
        <f t="shared" ca="1" si="0"/>
        <v>4031745433</v>
      </c>
      <c r="F6" t="str">
        <f>_xlfn.CONCAT(LOWER(B6),IF(C6="","",_xlfn.CONCAT(".",LOWER(C6))),IF(D6="","",_xlfn.CONCAT(".",LOWER(D6))),"@ucalgary.ca")</f>
        <v>ucalgary@ucalgary.ca</v>
      </c>
      <c r="G6" t="s">
        <v>81</v>
      </c>
      <c r="I6" t="str">
        <f ca="1">_xlfn.CONCAT("(",A6,",""",B6,""",""",C6,""",""",D6,""",",",""",E6,""",""",F6,""",""",G6,"""),")</f>
        <v>(5,"UCalgary","","",,"4031745433","ucalgary@ucalgary.ca","2500 University Dr NW, Calgary, AB T2N 1N4"),</v>
      </c>
    </row>
    <row r="7" spans="1:9" x14ac:dyDescent="0.3">
      <c r="A7">
        <v>6</v>
      </c>
      <c r="B7" t="s">
        <v>75</v>
      </c>
      <c r="D7" t="s">
        <v>76</v>
      </c>
      <c r="E7">
        <f t="shared" ca="1" si="0"/>
        <v>4034877564</v>
      </c>
      <c r="F7" t="str">
        <f>_xlfn.CONCAT(LOWER(B7),IF(C7="","",_xlfn.CONCAT(".",LOWER(C7))),IF(D7="","",_xlfn.CONCAT(".",LOWER(D7))),"@ucalgary.ca")</f>
        <v>james.gunn@ucalgary.ca</v>
      </c>
      <c r="G7" t="s">
        <v>80</v>
      </c>
      <c r="I7" t="str">
        <f ca="1">_xlfn.CONCAT("(",A7,",""",B7,""",""",C7,""",""",D7,""",",",""",E7,""",""",F7,""",""",G7,""");")</f>
        <v>(6,"James","","Gunn",,"4034877564","james.gunn@ucalgary.ca","9336 Civic Center Drive, Beverly Hills, CA 90210-3604, USA");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0186-44D9-498E-B660-5B0A566DD134}">
  <dimension ref="A1:N8"/>
  <sheetViews>
    <sheetView workbookViewId="0"/>
  </sheetViews>
  <sheetFormatPr defaultColWidth="8.77734375" defaultRowHeight="14.4" x14ac:dyDescent="0.3"/>
  <cols>
    <col min="1" max="8" width="10.77734375" customWidth="1"/>
    <col min="9" max="9" width="24.109375" bestFit="1" customWidth="1"/>
    <col min="10" max="12" width="10.77734375" customWidth="1"/>
  </cols>
  <sheetData>
    <row r="1" spans="1:14" x14ac:dyDescent="0.3">
      <c r="A1" s="2" t="s">
        <v>34</v>
      </c>
      <c r="B1" s="2" t="s">
        <v>133</v>
      </c>
      <c r="C1" s="2" t="s">
        <v>134</v>
      </c>
      <c r="D1" s="2" t="s">
        <v>135</v>
      </c>
      <c r="E1" s="2" t="s">
        <v>30</v>
      </c>
      <c r="F1" s="2" t="s">
        <v>32</v>
      </c>
      <c r="G1" s="2" t="s">
        <v>31</v>
      </c>
      <c r="H1" s="2" t="s">
        <v>33</v>
      </c>
      <c r="I1" s="2" t="s">
        <v>119</v>
      </c>
      <c r="J1" s="2" t="s">
        <v>136</v>
      </c>
      <c r="K1" s="2" t="s">
        <v>137</v>
      </c>
      <c r="L1" s="2" t="s">
        <v>120</v>
      </c>
      <c r="N1" t="str">
        <f>_xlfn.CONCAT("INSERT INTO users (",A1,",",E1,",",F1,",",G1,",",H1,",",I1,",",J1,",",L1,") VALUES ")</f>
        <v xml:space="preserve">INSERT INTO users (u_userid,u_firstname,u_middlename,u_lastname,u_role,u_email,u_passwordhash,u_status) VALUES </v>
      </c>
    </row>
    <row r="2" spans="1:14" x14ac:dyDescent="0.3">
      <c r="A2">
        <v>1</v>
      </c>
      <c r="E2" t="s">
        <v>106</v>
      </c>
      <c r="G2" t="s">
        <v>107</v>
      </c>
      <c r="H2">
        <v>0</v>
      </c>
      <c r="I2" t="str">
        <f>_xlfn.CONCAT(LOWER(E2),IF(F2="","",_xlfn.CONCAT(".",LOWER(F2))),IF(G2="","",_xlfn.CONCAT(".",LOWER(G2))),"@ucalgary.ca")</f>
        <v>greg.boorman@ucalgary.ca</v>
      </c>
      <c r="J2" t="s">
        <v>118</v>
      </c>
      <c r="L2">
        <v>1</v>
      </c>
      <c r="N2" t="str">
        <f>_xlfn.CONCAT("(",
A2,",""",
E2,""",",
IF(F2="","NULL",_xlfn.CONCAT("""",F2,"""")),",",
IF(G2="","NULL",_xlfn.CONCAT("""",G2,"""")),",",
H2,",""",
I2,""",""",
J2,""",",
L2,"),")</f>
        <v>(1,"Greg",NULL,"Boorman",0,"greg.boorman@ucalgary.ca","passw0rd",1),</v>
      </c>
    </row>
    <row r="3" spans="1:14" x14ac:dyDescent="0.3">
      <c r="A3">
        <v>2</v>
      </c>
      <c r="E3" t="s">
        <v>108</v>
      </c>
      <c r="G3" t="s">
        <v>112</v>
      </c>
      <c r="H3">
        <v>0</v>
      </c>
      <c r="I3" t="str">
        <f t="shared" ref="I3:I8" si="0">_xlfn.CONCAT(LOWER(E3),IF(F3="","",_xlfn.CONCAT(".",LOWER(F3))),IF(G3="","",_xlfn.CONCAT(".",LOWER(G3))),"@ucalgary.ca")</f>
        <v>teacher.admin@ucalgary.ca</v>
      </c>
      <c r="J3" t="s">
        <v>118</v>
      </c>
      <c r="L3">
        <v>0</v>
      </c>
      <c r="N3" t="str">
        <f t="shared" ref="N3:N7" si="1">_xlfn.CONCAT("(",
A3,",""",
E3,""",",
IF(F3="","NULL",_xlfn.CONCAT("""",F3,"""")),",",
IF(G3="","NULL",_xlfn.CONCAT("""",G3,"""")),",",
H3,",""",
I3,""",""",
J3,""",",
L3,"),")</f>
        <v>(2,"Teacher",NULL,"Admin",0,"teacher.admin@ucalgary.ca","passw0rd",0),</v>
      </c>
    </row>
    <row r="4" spans="1:14" x14ac:dyDescent="0.3">
      <c r="A4">
        <v>3</v>
      </c>
      <c r="E4" t="s">
        <v>111</v>
      </c>
      <c r="G4" t="s">
        <v>109</v>
      </c>
      <c r="H4">
        <v>2</v>
      </c>
      <c r="I4" t="str">
        <f t="shared" si="0"/>
        <v>technician.a@ucalgary.ca</v>
      </c>
      <c r="J4" t="s">
        <v>118</v>
      </c>
      <c r="L4">
        <v>0</v>
      </c>
      <c r="N4" t="str">
        <f t="shared" si="1"/>
        <v>(3,"Technician",NULL,"A",2,"technician.a@ucalgary.ca","passw0rd",0),</v>
      </c>
    </row>
    <row r="5" spans="1:14" x14ac:dyDescent="0.3">
      <c r="A5">
        <v>4</v>
      </c>
      <c r="E5" t="s">
        <v>113</v>
      </c>
      <c r="G5" t="s">
        <v>110</v>
      </c>
      <c r="H5">
        <v>1</v>
      </c>
      <c r="I5" t="str">
        <f t="shared" si="0"/>
        <v>attendant.b@ucalgary.ca</v>
      </c>
      <c r="J5" t="s">
        <v>118</v>
      </c>
      <c r="L5">
        <v>0</v>
      </c>
      <c r="N5" t="str">
        <f t="shared" si="1"/>
        <v>(4,"Attendant",NULL,"B",1,"attendant.b@ucalgary.ca","passw0rd",0),</v>
      </c>
    </row>
    <row r="6" spans="1:14" x14ac:dyDescent="0.3">
      <c r="A6">
        <v>5</v>
      </c>
      <c r="E6" t="s">
        <v>108</v>
      </c>
      <c r="G6" t="s">
        <v>114</v>
      </c>
      <c r="H6">
        <v>3</v>
      </c>
      <c r="I6" t="str">
        <f t="shared" si="0"/>
        <v>teacher.c@ucalgary.ca</v>
      </c>
      <c r="J6" t="s">
        <v>118</v>
      </c>
      <c r="L6">
        <v>0</v>
      </c>
      <c r="N6" t="str">
        <f t="shared" si="1"/>
        <v>(5,"Teacher",NULL,"C",3,"teacher.c@ucalgary.ca","passw0rd",0),</v>
      </c>
    </row>
    <row r="7" spans="1:14" x14ac:dyDescent="0.3">
      <c r="A7">
        <v>6</v>
      </c>
      <c r="E7" t="s">
        <v>115</v>
      </c>
      <c r="G7" t="s">
        <v>116</v>
      </c>
      <c r="H7">
        <v>4</v>
      </c>
      <c r="I7" t="str">
        <f t="shared" si="0"/>
        <v>student.d@ucalgary.ca</v>
      </c>
      <c r="J7" t="s">
        <v>118</v>
      </c>
      <c r="L7">
        <v>0</v>
      </c>
      <c r="N7" t="str">
        <f t="shared" si="1"/>
        <v>(6,"Student",NULL,"D",4,"student.d@ucalgary.ca","passw0rd",0),</v>
      </c>
    </row>
    <row r="8" spans="1:14" x14ac:dyDescent="0.3">
      <c r="A8">
        <v>7</v>
      </c>
      <c r="E8" t="s">
        <v>115</v>
      </c>
      <c r="G8" t="s">
        <v>117</v>
      </c>
      <c r="H8">
        <v>4</v>
      </c>
      <c r="I8" t="str">
        <f t="shared" si="0"/>
        <v>student.e@ucalgary.ca</v>
      </c>
      <c r="J8" t="s">
        <v>118</v>
      </c>
      <c r="L8">
        <v>0</v>
      </c>
      <c r="N8" t="str">
        <f>_xlfn.CONCAT("(",
A8,",""",
E8,""",",
IF(F8="","NULL",_xlfn.CONCAT("""",F8,"""")),",",
IF(G8="","NULL",_xlfn.CONCAT("""",G8,"""")),",",
H8,",""",
I8,""",""",
J8,""",",
L8,");")</f>
        <v>(7,"Student",NULL,"E",4,"student.e@ucalgary.ca","passw0rd",0);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06D0-BF1F-4225-AF4B-50DA628F29F9}">
  <dimension ref="A1:G8"/>
  <sheetViews>
    <sheetView workbookViewId="0"/>
  </sheetViews>
  <sheetFormatPr defaultRowHeight="14.4" x14ac:dyDescent="0.3"/>
  <cols>
    <col min="1" max="1" width="10.33203125" bestFit="1" customWidth="1"/>
    <col min="2" max="2" width="10.77734375" bestFit="1" customWidth="1"/>
    <col min="3" max="3" width="12.44140625" bestFit="1" customWidth="1"/>
    <col min="4" max="4" width="12.6640625" bestFit="1" customWidth="1"/>
    <col min="5" max="5" width="10.33203125" bestFit="1" customWidth="1"/>
  </cols>
  <sheetData>
    <row r="1" spans="1:7" x14ac:dyDescent="0.3">
      <c r="A1" s="2" t="s">
        <v>121</v>
      </c>
      <c r="B1" s="2" t="s">
        <v>124</v>
      </c>
      <c r="C1" s="2" t="s">
        <v>123</v>
      </c>
      <c r="D1" s="2" t="s">
        <v>125</v>
      </c>
      <c r="E1" s="2" t="s">
        <v>122</v>
      </c>
      <c r="G1" t="str">
        <f>_xlfn.CONCAT("INSERT INTO photos (",A1,",",E1,",",C1,") VALUES ")</f>
        <v xml:space="preserve">INSERT INTO photos (w_weightid,w_animalid,w_recorddate) VALUES </v>
      </c>
    </row>
    <row r="2" spans="1:7" x14ac:dyDescent="0.3">
      <c r="A2">
        <v>1</v>
      </c>
      <c r="E2">
        <f ca="1">RANDBETWEEN(1,7)</f>
        <v>5</v>
      </c>
      <c r="G2" t="str">
        <f ca="1">_xlfn.CONCAT("(",
A2,",",
IF(E2="","NULL",_xlfn.CONCAT("""",E2,"""")),",",
IF(C2="","NULL",_xlfn.CONCAT("""",C2,"""")),"","),")</f>
        <v>(1,"5",NULL),</v>
      </c>
    </row>
    <row r="3" spans="1:7" x14ac:dyDescent="0.3">
      <c r="A3">
        <v>2</v>
      </c>
      <c r="E3">
        <f t="shared" ref="E3:E8" ca="1" si="0">RANDBETWEEN(1,7)</f>
        <v>1</v>
      </c>
      <c r="G3" t="str">
        <f ca="1">_xlfn.CONCAT("(",
A3,",",
IF(E3="","NULL",_xlfn.CONCAT("""",E3,"""")),",",
IF(C3="","NULL",_xlfn.CONCAT("""",C3,"""")),"","),")</f>
        <v>(2,"1",NULL),</v>
      </c>
    </row>
    <row r="4" spans="1:7" x14ac:dyDescent="0.3">
      <c r="A4">
        <v>3</v>
      </c>
      <c r="E4">
        <f t="shared" ca="1" si="0"/>
        <v>3</v>
      </c>
      <c r="G4" t="str">
        <f ca="1">_xlfn.CONCAT("(",
A4,",",
IF(E4="","NULL",_xlfn.CONCAT("""",E4,"""")),",",
IF(C4="","NULL",_xlfn.CONCAT("""",C4,"""")),"","),")</f>
        <v>(3,"3",NULL),</v>
      </c>
    </row>
    <row r="5" spans="1:7" x14ac:dyDescent="0.3">
      <c r="A5">
        <v>4</v>
      </c>
      <c r="E5">
        <f t="shared" ca="1" si="0"/>
        <v>5</v>
      </c>
      <c r="G5" t="str">
        <f ca="1">_xlfn.CONCAT("(",
A5,",",
IF(E5="","NULL",_xlfn.CONCAT("""",E5,"""")),",",
IF(C5="","NULL",_xlfn.CONCAT("""",C5,"""")),"","),")</f>
        <v>(4,"5",NULL),</v>
      </c>
    </row>
    <row r="6" spans="1:7" x14ac:dyDescent="0.3">
      <c r="A6">
        <v>5</v>
      </c>
      <c r="E6">
        <f t="shared" ca="1" si="0"/>
        <v>3</v>
      </c>
      <c r="G6" t="str">
        <f ca="1">_xlfn.CONCAT("(",
A6,",",
IF(E6="","NULL",_xlfn.CONCAT("""",E6,"""")),",",
IF(C6="","NULL",_xlfn.CONCAT("""",C6,"""")),"","),")</f>
        <v>(5,"3",NULL),</v>
      </c>
    </row>
    <row r="7" spans="1:7" x14ac:dyDescent="0.3">
      <c r="A7">
        <v>6</v>
      </c>
      <c r="E7">
        <f t="shared" ca="1" si="0"/>
        <v>7</v>
      </c>
      <c r="G7" t="str">
        <f ca="1">_xlfn.CONCAT("(",
A7,",",
IF(E7="","NULL",_xlfn.CONCAT("""",E7,"""")),",",
IF(C7="","NULL",_xlfn.CONCAT("""",C7,"""")),"","),")</f>
        <v>(6,"7",NULL),</v>
      </c>
    </row>
    <row r="8" spans="1:7" x14ac:dyDescent="0.3">
      <c r="A8">
        <v>7</v>
      </c>
      <c r="E8">
        <f t="shared" ca="1" si="0"/>
        <v>1</v>
      </c>
      <c r="G8" t="str">
        <f ca="1">_xlfn.CONCAT("(",
A8,",",
IF(E8="","NULL",_xlfn.CONCAT("""",E8,"""")),",",
IF(C8="","NULL",_xlfn.CONCAT("""",C8,"""")),"",")",";")</f>
        <v>(7,"1",NULL);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AFE5-CE5B-467E-B9FE-9E32C463D99E}">
  <dimension ref="A1:I8"/>
  <sheetViews>
    <sheetView workbookViewId="0"/>
  </sheetViews>
  <sheetFormatPr defaultColWidth="8.77734375" defaultRowHeight="14.4" x14ac:dyDescent="0.3"/>
  <cols>
    <col min="1" max="7" width="10.77734375" customWidth="1"/>
  </cols>
  <sheetData>
    <row r="1" spans="1:9" x14ac:dyDescent="0.3">
      <c r="A1" s="2" t="s">
        <v>40</v>
      </c>
      <c r="B1" s="2" t="s">
        <v>138</v>
      </c>
      <c r="C1" s="2" t="s">
        <v>42</v>
      </c>
      <c r="D1" s="2" t="s">
        <v>41</v>
      </c>
      <c r="E1" s="2" t="s">
        <v>139</v>
      </c>
      <c r="F1" s="2" t="s">
        <v>140</v>
      </c>
      <c r="G1" s="2" t="s">
        <v>141</v>
      </c>
      <c r="I1" t="str">
        <f>_xlfn.CONCAT("INSERT INTO photos (",A1,",",C1,",",D1,") VALUES ")</f>
        <v xml:space="preserve">INSERT INTO photos (p_photoid,p_animalid,p_photolink) VALUES </v>
      </c>
    </row>
    <row r="2" spans="1:9" x14ac:dyDescent="0.3">
      <c r="A2">
        <v>1</v>
      </c>
      <c r="C2">
        <f ca="1">RANDBETWEEN(1,7)</f>
        <v>7</v>
      </c>
      <c r="D2" t="s">
        <v>100</v>
      </c>
      <c r="I2" t="str">
        <f ca="1">_xlfn.CONCAT("(",
A2,",",
IF(C2="","NULL",_xlfn.CONCAT("""",C2,"""")),",",
IF(D2="","NULL",_xlfn.CONCAT("""",D2,"""")),"","),")</f>
        <v>(1,"7","image1.png"),</v>
      </c>
    </row>
    <row r="3" spans="1:9" x14ac:dyDescent="0.3">
      <c r="A3">
        <v>2</v>
      </c>
      <c r="C3">
        <f t="shared" ref="C3:C8" ca="1" si="0">RANDBETWEEN(1,7)</f>
        <v>1</v>
      </c>
      <c r="D3" t="s">
        <v>101</v>
      </c>
      <c r="I3" t="str">
        <f ca="1">_xlfn.CONCAT("(",
A3,",",
IF(C3="","NULL",_xlfn.CONCAT("""",C3,"""")),",",
IF(D3="","NULL",_xlfn.CONCAT("""",D3,"""")),"","),")</f>
        <v>(2,"1","image2.png"),</v>
      </c>
    </row>
    <row r="4" spans="1:9" x14ac:dyDescent="0.3">
      <c r="A4">
        <v>3</v>
      </c>
      <c r="C4">
        <f t="shared" ca="1" si="0"/>
        <v>3</v>
      </c>
      <c r="D4" t="s">
        <v>102</v>
      </c>
      <c r="I4" t="str">
        <f ca="1">_xlfn.CONCAT("(",
A4,",",
IF(C4="","NULL",_xlfn.CONCAT("""",C4,"""")),",",
IF(D4="","NULL",_xlfn.CONCAT("""",D4,"""")),"","),")</f>
        <v>(3,"3","image4.png"),</v>
      </c>
    </row>
    <row r="5" spans="1:9" x14ac:dyDescent="0.3">
      <c r="A5">
        <v>4</v>
      </c>
      <c r="C5">
        <f t="shared" ca="1" si="0"/>
        <v>4</v>
      </c>
      <c r="I5" t="str">
        <f ca="1">_xlfn.CONCAT("(",
A5,",",
IF(C5="","NULL",_xlfn.CONCAT("""",C5,"""")),",",
IF(D5="","NULL",_xlfn.CONCAT("""",D5,"""")),"","),")</f>
        <v>(4,"4",NULL),</v>
      </c>
    </row>
    <row r="6" spans="1:9" x14ac:dyDescent="0.3">
      <c r="A6">
        <v>5</v>
      </c>
      <c r="C6">
        <f t="shared" ca="1" si="0"/>
        <v>3</v>
      </c>
      <c r="D6" t="s">
        <v>103</v>
      </c>
      <c r="I6" t="str">
        <f ca="1">_xlfn.CONCAT("(",
A6,",",
IF(C6="","NULL",_xlfn.CONCAT("""",C6,"""")),",",
IF(D6="","NULL",_xlfn.CONCAT("""",D6,"""")),"","),")</f>
        <v>(5,"3","image7.png"),</v>
      </c>
    </row>
    <row r="7" spans="1:9" x14ac:dyDescent="0.3">
      <c r="A7">
        <v>6</v>
      </c>
      <c r="C7">
        <f t="shared" ca="1" si="0"/>
        <v>2</v>
      </c>
      <c r="D7" t="s">
        <v>104</v>
      </c>
      <c r="I7" t="str">
        <f ca="1">_xlfn.CONCAT("(",
A7,",",
IF(C7="","NULL",_xlfn.CONCAT("""",C7,"""")),",",
IF(D7="","NULL",_xlfn.CONCAT("""",D7,"""")),"","),")</f>
        <v>(6,"2","image6.png"),</v>
      </c>
    </row>
    <row r="8" spans="1:9" x14ac:dyDescent="0.3">
      <c r="A8">
        <v>7</v>
      </c>
      <c r="C8">
        <f t="shared" ca="1" si="0"/>
        <v>3</v>
      </c>
      <c r="D8" t="s">
        <v>105</v>
      </c>
      <c r="I8" t="str">
        <f ca="1">_xlfn.CONCAT("(",
A8,",",
IF(C8="","NULL",_xlfn.CONCAT("""",C8,"""")),",",
IF(D8="","NULL",_xlfn.CONCAT("""",D8,"""")),"",")",";")</f>
        <v>(7,"3","image5.png");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5F6C-A8DA-4DBA-AEF7-E7170CF7C840}">
  <dimension ref="A1:G8"/>
  <sheetViews>
    <sheetView workbookViewId="0"/>
  </sheetViews>
  <sheetFormatPr defaultColWidth="8.77734375" defaultRowHeight="14.4" x14ac:dyDescent="0.3"/>
  <cols>
    <col min="1" max="1" width="21.109375" customWidth="1"/>
    <col min="2" max="3" width="14.33203125" customWidth="1"/>
    <col min="4" max="5" width="20" customWidth="1"/>
  </cols>
  <sheetData>
    <row r="1" spans="1:7" x14ac:dyDescent="0.3">
      <c r="A1" s="2" t="s">
        <v>16</v>
      </c>
      <c r="B1" s="2" t="s">
        <v>14</v>
      </c>
      <c r="C1" s="2" t="s">
        <v>12</v>
      </c>
      <c r="D1" s="2" t="s">
        <v>13</v>
      </c>
      <c r="E1" s="2" t="s">
        <v>15</v>
      </c>
      <c r="G1" t="str">
        <f>_xlfn.CONCAT("INSERT INTO comments (",A1,",",B1,",",C1,",",D1,",",E1,") VALUES ")</f>
        <v xml:space="preserve">INSERT INTO comments (c_commentid,c_commentdesc,c_animalid,c_commentdate,c_commenter) VALUES </v>
      </c>
    </row>
    <row r="2" spans="1:7" x14ac:dyDescent="0.3">
      <c r="A2">
        <v>1</v>
      </c>
      <c r="B2" t="s">
        <v>96</v>
      </c>
      <c r="C2">
        <f ca="1">RANDBETWEEN(1,7)</f>
        <v>5</v>
      </c>
      <c r="D2" s="1">
        <v>44538</v>
      </c>
      <c r="E2">
        <f ca="1">RANDBETWEEN(1,7)</f>
        <v>2</v>
      </c>
      <c r="G2" t="str">
        <f ca="1">_xlfn.CONCAT("(",
A2,",",
IF(B2="","""No Comment Provided""",_xlfn.CONCAT("""",B2,"""")), ",""",
C2,""",",
IF(D2="","NULL",_xlfn.CONCAT("""",D2,"""")),",",
IF(E2="","NULL",_xlfn.CONCAT("""",E2,"""")),"","),")</f>
        <v>(1,"Nighttime terror","5","44538","2"),</v>
      </c>
    </row>
    <row r="3" spans="1:7" x14ac:dyDescent="0.3">
      <c r="A3">
        <v>2</v>
      </c>
      <c r="B3" t="s">
        <v>97</v>
      </c>
      <c r="C3">
        <f t="shared" ref="C3:C8" ca="1" si="0">RANDBETWEEN(1,7)</f>
        <v>3</v>
      </c>
      <c r="D3" s="1">
        <v>44539</v>
      </c>
      <c r="E3">
        <f t="shared" ref="E3:E8" ca="1" si="1">RANDBETWEEN(1,7)</f>
        <v>7</v>
      </c>
      <c r="G3" t="str">
        <f t="shared" ref="G3:G7" ca="1" si="2">_xlfn.CONCAT("(",
A3,",",
IF(B3="","""No Comment Provided""",_xlfn.CONCAT("""",B3,"""")), ",""",
C3,""",",
IF(D3="","NULL",_xlfn.CONCAT("""",D3,"""")),",",
IF(E3="","NULL",_xlfn.CONCAT("""",E3,"""")),"","),")</f>
        <v>(2,"Howling ","3","44539","7"),</v>
      </c>
    </row>
    <row r="4" spans="1:7" x14ac:dyDescent="0.3">
      <c r="A4">
        <v>3</v>
      </c>
      <c r="B4" t="s">
        <v>98</v>
      </c>
      <c r="C4">
        <f t="shared" ca="1" si="0"/>
        <v>6</v>
      </c>
      <c r="D4" s="1">
        <v>44540</v>
      </c>
      <c r="E4">
        <f t="shared" ca="1" si="1"/>
        <v>2</v>
      </c>
      <c r="G4" t="str">
        <f t="shared" ca="1" si="2"/>
        <v>(3,"Pregnant ","6","44540","2"),</v>
      </c>
    </row>
    <row r="5" spans="1:7" x14ac:dyDescent="0.3">
      <c r="A5">
        <v>4</v>
      </c>
      <c r="C5">
        <f t="shared" ca="1" si="0"/>
        <v>1</v>
      </c>
      <c r="D5" s="1">
        <v>44538</v>
      </c>
      <c r="E5">
        <f t="shared" ca="1" si="1"/>
        <v>5</v>
      </c>
      <c r="G5" t="str">
        <f t="shared" ca="1" si="2"/>
        <v>(4,"No Comment Provided","1","44538","5"),</v>
      </c>
    </row>
    <row r="6" spans="1:7" x14ac:dyDescent="0.3">
      <c r="A6">
        <v>5</v>
      </c>
      <c r="C6">
        <f t="shared" ca="1" si="0"/>
        <v>7</v>
      </c>
      <c r="D6" s="1">
        <v>44539</v>
      </c>
      <c r="E6">
        <f t="shared" ca="1" si="1"/>
        <v>5</v>
      </c>
      <c r="G6" t="str">
        <f t="shared" ca="1" si="2"/>
        <v>(5,"No Comment Provided","7","44539","5"),</v>
      </c>
    </row>
    <row r="7" spans="1:7" x14ac:dyDescent="0.3">
      <c r="A7">
        <v>6</v>
      </c>
      <c r="C7">
        <f t="shared" ca="1" si="0"/>
        <v>2</v>
      </c>
      <c r="D7" s="1">
        <v>44540</v>
      </c>
      <c r="E7">
        <f t="shared" ca="1" si="1"/>
        <v>5</v>
      </c>
      <c r="G7" t="str">
        <f t="shared" ca="1" si="2"/>
        <v>(6,"No Comment Provided","2","44540","5"),</v>
      </c>
    </row>
    <row r="8" spans="1:7" x14ac:dyDescent="0.3">
      <c r="A8">
        <v>7</v>
      </c>
      <c r="B8" t="s">
        <v>99</v>
      </c>
      <c r="C8">
        <f t="shared" ca="1" si="0"/>
        <v>2</v>
      </c>
      <c r="D8" s="1">
        <v>44538</v>
      </c>
      <c r="E8">
        <f t="shared" ca="1" si="1"/>
        <v>2</v>
      </c>
      <c r="G8" t="str">
        <f ca="1">_xlfn.CONCAT("(",
A8,",",
IF(B8="","""No Comment Provided""",_xlfn.CONCAT("""",B8,"""")), ",""",
C8,""",",
IF(D8="","NULL",_xlfn.CONCAT("""",D8,"""")),",",
IF(E8="","NULL",_xlfn.CONCAT("""",E8,"""")),"",")",";")</f>
        <v>(7,"Not sleeping","2","44538","2");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9BC6-8AA4-47AC-8CDF-52C74C698B1A}">
  <dimension ref="A1:H8"/>
  <sheetViews>
    <sheetView zoomScaleNormal="100" workbookViewId="0">
      <selection activeCell="E1" sqref="E1"/>
    </sheetView>
  </sheetViews>
  <sheetFormatPr defaultColWidth="8.77734375" defaultRowHeight="14.4" x14ac:dyDescent="0.3"/>
  <cols>
    <col min="1" max="1" width="10.77734375" customWidth="1"/>
    <col min="2" max="2" width="18.109375" customWidth="1"/>
    <col min="3" max="3" width="16" customWidth="1"/>
    <col min="4" max="6" width="10.77734375" customWidth="1"/>
  </cols>
  <sheetData>
    <row r="1" spans="1:8" x14ac:dyDescent="0.3">
      <c r="A1" s="2" t="s">
        <v>21</v>
      </c>
      <c r="B1" s="2" t="s">
        <v>20</v>
      </c>
      <c r="C1" s="2" t="s">
        <v>18</v>
      </c>
      <c r="D1" s="2" t="s">
        <v>17</v>
      </c>
      <c r="E1" s="2" t="s">
        <v>22</v>
      </c>
      <c r="F1" s="2" t="s">
        <v>19</v>
      </c>
      <c r="H1" t="str">
        <f>_xlfn.CONCAT("INSERT INTO issues (",A1,",",B1,",",D1,",",C1,",",E1,",",F1,") VALUES ")</f>
        <v xml:space="preserve">INSERT INTO issues (i_issueid,i_issuedesc,i_animalid,i_detecteddate,i_raisedby,i_isresolved) VALUES </v>
      </c>
    </row>
    <row r="2" spans="1:8" x14ac:dyDescent="0.3">
      <c r="A2">
        <v>1</v>
      </c>
      <c r="B2" t="s">
        <v>90</v>
      </c>
      <c r="C2" s="1">
        <v>44538</v>
      </c>
      <c r="D2">
        <f ca="1">RANDBETWEEN(1,7)</f>
        <v>1</v>
      </c>
      <c r="E2">
        <v>1</v>
      </c>
      <c r="F2">
        <v>1</v>
      </c>
      <c r="H2" t="str">
        <f ca="1">_xlfn.CONCAT("(",
A2,",",
IF(B2="","NULL",_xlfn.CONCAT("""",B2,"""")), ",""",
D2,""",",
IF(C2="","NULL",_xlfn.CONCAT("""",C2,"""")),",",
IF(E2="","NULL",_xlfn.CONCAT("""",E2,"""")),",",
IF(F2="","NULL",_xlfn.CONCAT("""",F2,"""")),"","),")</f>
        <v>(1,"Limp Walk","1","44538","1","1"),</v>
      </c>
    </row>
    <row r="3" spans="1:8" x14ac:dyDescent="0.3">
      <c r="A3">
        <v>2</v>
      </c>
      <c r="C3" s="1">
        <v>44177</v>
      </c>
      <c r="D3">
        <f t="shared" ref="D3:D8" ca="1" si="0">RANDBETWEEN(1,7)</f>
        <v>7</v>
      </c>
      <c r="E3">
        <v>1</v>
      </c>
      <c r="F3">
        <v>1</v>
      </c>
      <c r="H3" t="str">
        <f ca="1">_xlfn.CONCAT("(",
A3,",",
IF(B3="","NULL",_xlfn.CONCAT("""",B3,"""")), ",""",
D3,""",",
IF(C3="","NULL",_xlfn.CONCAT("""",C3,"""")),",",
IF(E3="","NULL",_xlfn.CONCAT("""",E3,"""")),",",
IF(F3="","NULL",_xlfn.CONCAT("""",F3,"""")),"","),")</f>
        <v>(2,NULL,"7","44177","1","1"),</v>
      </c>
    </row>
    <row r="4" spans="1:8" x14ac:dyDescent="0.3">
      <c r="A4">
        <v>3</v>
      </c>
      <c r="B4" t="s">
        <v>91</v>
      </c>
      <c r="C4" s="1">
        <v>44332</v>
      </c>
      <c r="D4">
        <f t="shared" ca="1" si="0"/>
        <v>3</v>
      </c>
      <c r="E4">
        <v>2</v>
      </c>
      <c r="F4">
        <v>0</v>
      </c>
      <c r="H4" t="str">
        <f ca="1">_xlfn.CONCAT("(",
A4,",",
IF(B4="","NULL",_xlfn.CONCAT("""",B4,"""")), ",""",
D4,""",",
IF(C4="","NULL",_xlfn.CONCAT("""",C4,"""")),",",
IF(E4="","NULL",_xlfn.CONCAT("""",E4,"""")),",",
IF(F4="","NULL",_xlfn.CONCAT("""",F4,"""")),"","),")</f>
        <v>(3,"Diabetes","3","44332","2","0"),</v>
      </c>
    </row>
    <row r="5" spans="1:8" x14ac:dyDescent="0.3">
      <c r="A5">
        <v>4</v>
      </c>
      <c r="B5" t="s">
        <v>92</v>
      </c>
      <c r="C5" s="1">
        <v>44345</v>
      </c>
      <c r="D5">
        <f t="shared" ca="1" si="0"/>
        <v>6</v>
      </c>
      <c r="E5">
        <v>1</v>
      </c>
      <c r="H5" t="str">
        <f ca="1">_xlfn.CONCAT("(",
A5,",",
IF(B5="","NULL",_xlfn.CONCAT("""",B5,"""")), ",""",
D5,""",",
IF(C5="","NULL",_xlfn.CONCAT("""",C5,"""")),",",
IF(E5="","NULL",_xlfn.CONCAT("""",E5,"""")),",",
IF(F5="","NULL",_xlfn.CONCAT("""",F5,"""")),"","),")</f>
        <v>(4,"Inflammed limb","6","44345","1",NULL),</v>
      </c>
    </row>
    <row r="6" spans="1:8" x14ac:dyDescent="0.3">
      <c r="A6">
        <v>5</v>
      </c>
      <c r="B6" t="s">
        <v>93</v>
      </c>
      <c r="C6" s="1"/>
      <c r="D6">
        <f t="shared" ca="1" si="0"/>
        <v>6</v>
      </c>
      <c r="E6">
        <v>5</v>
      </c>
      <c r="H6" t="str">
        <f ca="1">_xlfn.CONCAT("(",
A6,",",
IF(B6="","NULL",_xlfn.CONCAT("""",B6,"""")), ",""",
D6,""",",
IF(C6="","NULL",_xlfn.CONCAT("""",C6,"""")),",",
IF(E6="","NULL",_xlfn.CONCAT("""",E6,"""")),",",
IF(F6="","NULL",_xlfn.CONCAT("""",F6,"""")),"","),")</f>
        <v>(5,"Bladder Infection","6",NULL,"5",NULL),</v>
      </c>
    </row>
    <row r="7" spans="1:8" x14ac:dyDescent="0.3">
      <c r="A7">
        <v>6</v>
      </c>
      <c r="B7" t="s">
        <v>94</v>
      </c>
      <c r="C7" s="1">
        <v>44517</v>
      </c>
      <c r="D7">
        <f t="shared" ca="1" si="0"/>
        <v>3</v>
      </c>
      <c r="E7">
        <v>3</v>
      </c>
      <c r="F7">
        <v>0</v>
      </c>
      <c r="H7" t="str">
        <f ca="1">_xlfn.CONCAT("(",
A7,",",
IF(B7="","NULL",_xlfn.CONCAT("""",B7,"""")), ",""",
D7,""",",
IF(C7="","NULL",_xlfn.CONCAT("""",C7,"""")),",",
IF(E7="","NULL",_xlfn.CONCAT("""",E7,"""")),",",
IF(F7="","NULL",_xlfn.CONCAT("""",F7,"""")),"","),")</f>
        <v>(6,"chronic kidney disease","3","44517","3","0"),</v>
      </c>
    </row>
    <row r="8" spans="1:8" x14ac:dyDescent="0.3">
      <c r="A8">
        <v>7</v>
      </c>
      <c r="B8" t="s">
        <v>95</v>
      </c>
      <c r="C8" s="1">
        <v>44517</v>
      </c>
      <c r="D8">
        <f t="shared" ca="1" si="0"/>
        <v>3</v>
      </c>
      <c r="E8">
        <v>2</v>
      </c>
      <c r="H8" t="str">
        <f ca="1">_xlfn.CONCAT("(",
A8, ",",
IF(B8="","NULL",_xlfn.CONCAT("""",B8,"""")), ",""",
D8, """,",
IF(C8="","NULL",_xlfn.CONCAT("""",C8,"""")), ",",
IF(E8="","NULL",_xlfn.CONCAT("""",E8,"""")), ",",
IF(F8="","NULL",_xlfn.CONCAT("""",F8,"""")),"",")",";")</f>
        <v>(7,"Upset Stomach","3","44517","2",NULL);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C6B-9FAC-4B83-94B7-9C2F8C662292}">
  <dimension ref="A1:J8"/>
  <sheetViews>
    <sheetView zoomScaleNormal="100" workbookViewId="0"/>
  </sheetViews>
  <sheetFormatPr defaultColWidth="8.77734375" defaultRowHeight="14.4" x14ac:dyDescent="0.3"/>
  <cols>
    <col min="1" max="1" width="18" customWidth="1"/>
    <col min="2" max="5" width="17.77734375" customWidth="1"/>
    <col min="6" max="6" width="10.77734375" customWidth="1"/>
    <col min="7" max="7" width="14.6640625" bestFit="1" customWidth="1"/>
    <col min="8" max="8" width="10.77734375" customWidth="1"/>
  </cols>
  <sheetData>
    <row r="1" spans="1:10" x14ac:dyDescent="0.3">
      <c r="A1" s="2" t="s">
        <v>39</v>
      </c>
      <c r="B1" s="2" t="s">
        <v>38</v>
      </c>
      <c r="C1" s="2" t="s">
        <v>142</v>
      </c>
      <c r="D1" s="2" t="s">
        <v>143</v>
      </c>
      <c r="E1" s="2" t="s">
        <v>144</v>
      </c>
      <c r="F1" s="2" t="s">
        <v>35</v>
      </c>
      <c r="G1" s="2" t="s">
        <v>37</v>
      </c>
      <c r="H1" s="2" t="s">
        <v>36</v>
      </c>
      <c r="J1" t="str">
        <f>_xlfn.CONCAT("INSERT INTO treatments (",A1,",",B1,",",F1,",",G1,",",H1,") VALUES ")</f>
        <v xml:space="preserve">INSERT INTO treatments (t_treatmentid,t_treatmentdesc,t_animalid,t_treatmentdate,t_treatedby) VALUES </v>
      </c>
    </row>
    <row r="2" spans="1:10" x14ac:dyDescent="0.3">
      <c r="A2">
        <v>1</v>
      </c>
      <c r="B2" t="s">
        <v>83</v>
      </c>
      <c r="F2">
        <f ca="1">RANDBETWEEN(1,7)</f>
        <v>7</v>
      </c>
      <c r="G2" s="1">
        <v>44538</v>
      </c>
      <c r="H2">
        <v>1</v>
      </c>
      <c r="J2" t="str">
        <f ca="1">_xlfn.CONCAT("(",
A2,",""",
B2,""",""",
F2,""",",
IF(G2="","NULL",_xlfn.CONCAT("""",G2,"""")),",",
IF(H2="","NULL",_xlfn.CONCAT("""",H2,"""")),"","),")</f>
        <v>(1,"Physical exam","7","44538","1"),</v>
      </c>
    </row>
    <row r="3" spans="1:10" x14ac:dyDescent="0.3">
      <c r="A3">
        <v>2</v>
      </c>
      <c r="B3" t="s">
        <v>84</v>
      </c>
      <c r="F3">
        <f t="shared" ref="F3:F8" ca="1" si="0">RANDBETWEEN(1,7)</f>
        <v>5</v>
      </c>
      <c r="G3" s="1">
        <v>44539</v>
      </c>
      <c r="H3">
        <v>2</v>
      </c>
      <c r="J3" t="str">
        <f t="shared" ref="J3:J7" ca="1" si="1">_xlfn.CONCAT("(",
A3,",""",
B3,""",""",
F3,""",",
IF(G3="","NULL",_xlfn.CONCAT("""",G3,"""")),",",
IF(H3="","NULL",_xlfn.CONCAT("""",H3,"""")),"","),")</f>
        <v>(2,"Blood work","5","44539","2"),</v>
      </c>
    </row>
    <row r="4" spans="1:10" x14ac:dyDescent="0.3">
      <c r="A4">
        <v>3</v>
      </c>
      <c r="B4" t="s">
        <v>85</v>
      </c>
      <c r="F4">
        <f t="shared" ca="1" si="0"/>
        <v>1</v>
      </c>
      <c r="G4" s="1">
        <v>44540</v>
      </c>
      <c r="H4">
        <v>5</v>
      </c>
      <c r="J4" t="str">
        <f t="shared" ca="1" si="1"/>
        <v>(3,"Da2pp","1","44540","5"),</v>
      </c>
    </row>
    <row r="5" spans="1:10" x14ac:dyDescent="0.3">
      <c r="A5">
        <v>4</v>
      </c>
      <c r="B5" t="s">
        <v>86</v>
      </c>
      <c r="F5">
        <f t="shared" ca="1" si="0"/>
        <v>4</v>
      </c>
      <c r="G5" s="1">
        <v>44538</v>
      </c>
      <c r="H5">
        <v>3</v>
      </c>
      <c r="J5" t="str">
        <f t="shared" ca="1" si="1"/>
        <v>(4,"dental cleaning","4","44538","3"),</v>
      </c>
    </row>
    <row r="6" spans="1:10" x14ac:dyDescent="0.3">
      <c r="A6">
        <v>5</v>
      </c>
      <c r="B6" t="s">
        <v>87</v>
      </c>
      <c r="F6">
        <f t="shared" ca="1" si="0"/>
        <v>1</v>
      </c>
      <c r="G6" s="1">
        <v>44539</v>
      </c>
      <c r="H6">
        <v>4</v>
      </c>
      <c r="J6" t="str">
        <f t="shared" ca="1" si="1"/>
        <v>(5,"drontal deworm","1","44539","4"),</v>
      </c>
    </row>
    <row r="7" spans="1:10" x14ac:dyDescent="0.3">
      <c r="A7">
        <v>6</v>
      </c>
      <c r="B7" t="s">
        <v>88</v>
      </c>
      <c r="F7">
        <f t="shared" ca="1" si="0"/>
        <v>4</v>
      </c>
      <c r="G7" s="1">
        <v>44540</v>
      </c>
      <c r="H7">
        <v>2</v>
      </c>
      <c r="J7" t="str">
        <f t="shared" ca="1" si="1"/>
        <v>(6,"rabies vaccination","4","44540","2"),</v>
      </c>
    </row>
    <row r="8" spans="1:10" x14ac:dyDescent="0.3">
      <c r="A8">
        <v>7</v>
      </c>
      <c r="B8" t="s">
        <v>89</v>
      </c>
      <c r="F8">
        <f t="shared" ca="1" si="0"/>
        <v>7</v>
      </c>
      <c r="G8" s="1">
        <v>44538</v>
      </c>
      <c r="H8">
        <v>4</v>
      </c>
      <c r="J8" t="str">
        <f ca="1">_xlfn.CONCAT("(",
A8,",""",
B8,""",""",
F8,""",",
IF(G8="","NULL",_xlfn.CONCAT("""",G8,"""")),",",
IF(H8="","NULL",_xlfn.CONCAT("""",H8,"""")),"",")",";")</f>
        <v>(7,"Revolution treatment","7","44538","4");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animals</vt:lpstr>
      <vt:lpstr>owners</vt:lpstr>
      <vt:lpstr>users</vt:lpstr>
      <vt:lpstr>weights</vt:lpstr>
      <vt:lpstr>photos</vt:lpstr>
      <vt:lpstr>comments</vt:lpstr>
      <vt:lpstr>issues</vt:lpstr>
      <vt:lpstr>treatments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Bhavyai Gupta</cp:lastModifiedBy>
  <dcterms:created xsi:type="dcterms:W3CDTF">2021-11-07T07:53:54Z</dcterms:created>
  <dcterms:modified xsi:type="dcterms:W3CDTF">2021-11-30T01:50:30Z</dcterms:modified>
</cp:coreProperties>
</file>