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18C06394-31D5-4493-8BB7-5EC300DBA95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nimals" sheetId="1" r:id="rId1"/>
    <sheet name="owners" sheetId="6" r:id="rId2"/>
    <sheet name="users" sheetId="7" r:id="rId3"/>
    <sheet name="photos" sheetId="5" r:id="rId4"/>
    <sheet name="treatments" sheetId="4" r:id="rId5"/>
    <sheet name="issues" sheetId="3" r:id="rId6"/>
    <sheet name="comments" sheetId="2" r:id="rId7"/>
  </sheets>
  <definedNames>
    <definedName name="_xlnm._FilterDatabase" localSheetId="0" hidden="1">animals!$A$1:$N$8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7" l="1"/>
  <c r="J8" i="7"/>
  <c r="J3" i="7"/>
  <c r="J4" i="7"/>
  <c r="J5" i="7"/>
  <c r="J6" i="7"/>
  <c r="J7" i="7"/>
  <c r="J2" i="7"/>
  <c r="F3" i="7"/>
  <c r="F4" i="7"/>
  <c r="F5" i="7"/>
  <c r="F6" i="7"/>
  <c r="F7" i="7"/>
  <c r="F8" i="7"/>
  <c r="F2" i="7"/>
  <c r="H1" i="3"/>
  <c r="E1" i="5"/>
  <c r="G1" i="2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2" i="5"/>
  <c r="E2" i="5" s="1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C3" i="3"/>
  <c r="H3" i="3" s="1"/>
  <c r="C4" i="3"/>
  <c r="H4" i="3" s="1"/>
  <c r="C5" i="3"/>
  <c r="H5" i="3" s="1"/>
  <c r="C6" i="3"/>
  <c r="H6" i="3" s="1"/>
  <c r="C7" i="3"/>
  <c r="H7" i="3" s="1"/>
  <c r="C8" i="3"/>
  <c r="H8" i="3" s="1"/>
  <c r="C2" i="3"/>
  <c r="H2" i="3" s="1"/>
  <c r="G1" i="4"/>
  <c r="P1" i="1"/>
  <c r="J1" i="6"/>
  <c r="C3" i="4"/>
  <c r="G3" i="4" s="1"/>
  <c r="C4" i="4"/>
  <c r="G4" i="4" s="1"/>
  <c r="C5" i="4"/>
  <c r="G5" i="4" s="1"/>
  <c r="C6" i="4"/>
  <c r="G6" i="4" s="1"/>
  <c r="C7" i="4"/>
  <c r="G7" i="4" s="1"/>
  <c r="C8" i="4"/>
  <c r="G8" i="4" s="1"/>
  <c r="C2" i="4"/>
  <c r="G2" i="4" s="1"/>
  <c r="F3" i="1"/>
  <c r="F4" i="1"/>
  <c r="F5" i="1"/>
  <c r="F6" i="1"/>
  <c r="F7" i="1"/>
  <c r="F8" i="1"/>
  <c r="F2" i="1"/>
  <c r="G3" i="1"/>
  <c r="G4" i="1"/>
  <c r="G5" i="1"/>
  <c r="G6" i="1"/>
  <c r="G7" i="1"/>
  <c r="G8" i="1"/>
  <c r="G2" i="1"/>
  <c r="G3" i="6"/>
  <c r="G4" i="6"/>
  <c r="G5" i="6"/>
  <c r="G6" i="6"/>
  <c r="G7" i="6"/>
  <c r="G2" i="6"/>
  <c r="F3" i="6"/>
  <c r="F4" i="6"/>
  <c r="F5" i="6"/>
  <c r="F6" i="6"/>
  <c r="F7" i="6"/>
  <c r="F2" i="6"/>
  <c r="K2" i="1"/>
  <c r="K3" i="1"/>
  <c r="K4" i="1"/>
  <c r="K5" i="1"/>
  <c r="K6" i="1"/>
  <c r="K7" i="1"/>
  <c r="K8" i="1"/>
  <c r="J2" i="1"/>
  <c r="J3" i="1"/>
  <c r="J4" i="1"/>
  <c r="J5" i="1"/>
  <c r="J6" i="1"/>
  <c r="J7" i="1"/>
  <c r="J8" i="1"/>
  <c r="I3" i="1"/>
  <c r="I4" i="1"/>
  <c r="I5" i="1"/>
  <c r="I6" i="1"/>
  <c r="I7" i="1"/>
  <c r="I8" i="1"/>
  <c r="I2" i="1"/>
  <c r="G8" i="2" l="1"/>
  <c r="G4" i="2"/>
  <c r="G6" i="2"/>
  <c r="G2" i="2"/>
  <c r="G5" i="2"/>
  <c r="G7" i="2"/>
  <c r="G3" i="2"/>
  <c r="J2" i="6"/>
  <c r="P8" i="1"/>
  <c r="J6" i="6"/>
  <c r="J5" i="6"/>
  <c r="P2" i="1"/>
  <c r="J4" i="6"/>
  <c r="J7" i="6"/>
  <c r="J3" i="6"/>
  <c r="P7" i="1"/>
  <c r="P6" i="1"/>
  <c r="P5" i="1"/>
  <c r="P4" i="1"/>
  <c r="P3" i="1"/>
</calcChain>
</file>

<file path=xl/sharedStrings.xml><?xml version="1.0" encoding="utf-8"?>
<sst xmlns="http://schemas.openxmlformats.org/spreadsheetml/2006/main" count="137" uniqueCount="124">
  <si>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</si>
  <si>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</si>
  <si>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</si>
  <si>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</si>
  <si>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</si>
  <si>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</si>
  <si>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</si>
  <si>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</si>
  <si>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</si>
  <si>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</si>
  <si>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</si>
  <si>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</si>
  <si>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a_weight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</si>
  <si>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</si>
  <si>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</si>
  <si>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</si>
  <si>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</si>
  <si>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</si>
  <si>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</si>
  <si>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</si>
  <si>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</si>
  <si>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</si>
  <si>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</si>
  <si>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</si>
  <si>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</si>
  <si>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</si>
  <si>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</si>
  <si>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</si>
  <si>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</si>
  <si>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</si>
  <si>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</si>
  <si>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o_role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</si>
  <si>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</si>
  <si>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</si>
  <si>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</si>
  <si>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</si>
  <si>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</si>
  <si>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</si>
  <si>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</si>
  <si>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</si>
  <si>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</si>
  <si>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</si>
  <si>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</si>
  <si>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</si>
  <si>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</si>
  <si>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</si>
  <si>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</si>
  <si>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</si>
  <si>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</si>
  <si>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</si>
  <si>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</si>
  <si>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</si>
  <si>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</si>
  <si>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</si>
  <si>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</si>
  <si>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</si>
  <si>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</si>
  <si>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</si>
  <si>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</si>
  <si>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</si>
  <si>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</si>
  <si>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</si>
  <si>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</si>
  <si>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</si>
  <si>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</si>
  <si>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</si>
  <si>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</si>
  <si>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</si>
  <si>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</si>
  <si>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</si>
  <si>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</si>
  <si>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</si>
  <si>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</si>
  <si>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</si>
  <si>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</si>
  <si>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</si>
  <si>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</si>
  <si>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</si>
  <si>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</si>
  <si>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</si>
  <si>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</si>
  <si>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</si>
  <si>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</si>
  <si>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</si>
  <si>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</si>
  <si>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</si>
  <si>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</si>
  <si>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</si>
  <si>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</si>
  <si>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</si>
  <si>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</si>
  <si>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</si>
  <si>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</si>
  <si>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</si>
  <si>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</si>
  <si>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</si>
  <si>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</si>
  <si>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</si>
  <si>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</si>
  <si>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</si>
  <si>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</si>
  <si>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</si>
  <si>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</si>
  <si>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</si>
  <si>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</si>
  <si>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</si>
  <si>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</si>
  <si>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</si>
  <si>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</si>
  <si>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</si>
  <si>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</si>
  <si>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</si>
  <si>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</si>
  <si>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</si>
  <si>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</si>
  <si>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</si>
  <si>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</si>
  <si>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</si>
  <si>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</si>
  <si>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</si>
  <si>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</si>
  <si>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u_email</t>
  </si>
  <si>
    <t>u_password</t>
  </si>
  <si>
    <t>u_status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</si>
</sst>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/>
  </sheetViews>
  <sheetFormatPr defaultColWidth="8.77734375" defaultRowHeight="14.4" x14ac:dyDescent="0.3"/>
  <cols>
    <col min="1" max="13" width="10.77734375" customWidth="1"/>
    <col min="14" max="14" width="21.44140625" bestFit="1" customWidth="1"/>
  </cols>
  <sheetData>
    <row r="1" spans="1:16" x14ac:dyDescent="0.3">
      <c r="A1" s="2" t="s">
        <v>0</v>
      </c>
      <c r="B1" s="2" t="s">
        <v>6</v>
      </c>
      <c r="C1" s="2" t="s">
        <v>45</v>
      </c>
      <c r="D1" s="2" t="s">
        <v>2</v>
      </c>
      <c r="E1" s="2" t="s">
        <v>1</v>
      </c>
      <c r="F1" s="2" t="s">
        <v>9</v>
      </c>
      <c r="G1" s="2" t="s">
        <v>10</v>
      </c>
      <c r="H1" s="2" t="s">
        <v>7</v>
      </c>
      <c r="I1" s="2" t="s">
        <v>11</v>
      </c>
      <c r="J1" s="2" t="s">
        <v>8</v>
      </c>
      <c r="K1" s="2" t="s">
        <v>5</v>
      </c>
      <c r="L1" s="2" t="s">
        <v>12</v>
      </c>
      <c r="M1" s="2" t="s">
        <v>3</v>
      </c>
      <c r="N1" s="2" t="s">
        <v>4</v>
      </c>
      <c r="P1" t="str">
        <f>_xlfn.CONCAT("INSERT INTO animals (",A1,",",B1,",",C1,",",D1,",",E1,",",F1,",",G1,",",H1,",",I1,",",J1,",",K1,",",L1,",",M1,",",N1,") VALUES ")</f>
        <v xml:space="preserve">INSERT INTO animals (a_animalid,a_name,a_type,a_breed,a_birthdate,a_sex,a_status,a_ownerid,a_tattoonum,a_rfidnumber,a_microchipnumber,a_weight,a_coatcolor,a_continuousmedication) VALUES </v>
      </c>
    </row>
    <row r="2" spans="1:16" x14ac:dyDescent="0.3">
      <c r="A2">
        <v>1</v>
      </c>
      <c r="B2" t="s">
        <v>52</v>
      </c>
      <c r="C2" t="s">
        <v>48</v>
      </c>
      <c r="D2" t="s">
        <v>63</v>
      </c>
      <c r="F2">
        <f ca="1">RANDBETWEEN(0,1)</f>
        <v>1</v>
      </c>
      <c r="G2">
        <f ca="1">RANDBETWEEN(0,3)</f>
        <v>3</v>
      </c>
      <c r="H2">
        <v>1</v>
      </c>
      <c r="I2">
        <f ca="1">RANDBETWEEN(123456789,345678912)</f>
        <v>138039084</v>
      </c>
      <c r="J2">
        <f ca="1">RANDBETWEEN(123456789,345678912)</f>
        <v>285536264</v>
      </c>
      <c r="K2">
        <f ca="1">RANDBETWEEN(123456789,345678912)</f>
        <v>277546517</v>
      </c>
      <c r="M2" t="s">
        <v>72</v>
      </c>
      <c r="P2" t="str">
        <f t="shared" ref="P2:P7" ca="1" si="0">_xlfn.CONCAT("(",
A2, ",""",
B2, """,""",
C2, """,",
IF(D2="","NULL",_xlfn.CONCAT("""",D2,"""")), ",",
IF(E2="","NULL",_xlfn.CONCAT("""",E2,"""")), ",""",
F2, """,",
G2, ",",
H2, ",",
I2, ",""",
J2, """,""",
K2, """,",
IF(L2="","NULL",_xlfn.CONCAT("""",L2,"""")), ",""",
M2, """,",
IF(N2="","NULL",_xlfn.CONCAT("""",N2,"""")), "),")</f>
        <v>(1,"Ace","Dog","German shepherd",NULL,"1",3,1,138039084,"285536264","277546517",NULL,"Black",NULL),</v>
      </c>
    </row>
    <row r="3" spans="1:16" x14ac:dyDescent="0.3">
      <c r="A3">
        <v>2</v>
      </c>
      <c r="B3" t="s">
        <v>56</v>
      </c>
      <c r="C3" t="s">
        <v>57</v>
      </c>
      <c r="D3" t="s">
        <v>58</v>
      </c>
      <c r="F3">
        <f t="shared" ref="F3:F8" ca="1" si="1">RANDBETWEEN(0,1)</f>
        <v>1</v>
      </c>
      <c r="G3">
        <f t="shared" ref="G3:G8" ca="1" si="2">RANDBETWEEN(0,3)</f>
        <v>3</v>
      </c>
      <c r="H3">
        <v>2</v>
      </c>
      <c r="I3">
        <f t="shared" ref="I3:K8" ca="1" si="3">RANDBETWEEN(123456789,345678912)</f>
        <v>194727122</v>
      </c>
      <c r="J3">
        <f t="shared" ca="1" si="3"/>
        <v>260056280</v>
      </c>
      <c r="K3">
        <f t="shared" ca="1" si="3"/>
        <v>188889486</v>
      </c>
      <c r="M3" t="s">
        <v>66</v>
      </c>
      <c r="P3" t="str">
        <f t="shared" ca="1" si="0"/>
        <v>(2,"Ampersand","Monkey","Capuchin monkey",NULL,"1",3,2,194727122,"260056280","188889486",NULL,"Brown",NULL),</v>
      </c>
    </row>
    <row r="4" spans="1:16" x14ac:dyDescent="0.3">
      <c r="A4">
        <v>3</v>
      </c>
      <c r="B4" t="s">
        <v>54</v>
      </c>
      <c r="C4" t="s">
        <v>49</v>
      </c>
      <c r="F4">
        <f t="shared" ca="1" si="1"/>
        <v>1</v>
      </c>
      <c r="G4">
        <f t="shared" ca="1" si="2"/>
        <v>1</v>
      </c>
      <c r="H4">
        <v>1</v>
      </c>
      <c r="I4">
        <f t="shared" ca="1" si="3"/>
        <v>139497739</v>
      </c>
      <c r="J4">
        <f t="shared" ca="1" si="3"/>
        <v>151077950</v>
      </c>
      <c r="K4">
        <f t="shared" ca="1" si="3"/>
        <v>312442503</v>
      </c>
      <c r="M4" t="s">
        <v>73</v>
      </c>
      <c r="P4" t="str">
        <f t="shared" ca="1" si="0"/>
        <v>(3,"Bat Cow","Cow",NULL,NULL,"1",1,1,139497739,"151077950","312442503",NULL,"Brown, White",NULL),</v>
      </c>
    </row>
    <row r="5" spans="1:16" x14ac:dyDescent="0.3">
      <c r="A5">
        <v>4</v>
      </c>
      <c r="B5" t="s">
        <v>64</v>
      </c>
      <c r="C5" t="s">
        <v>47</v>
      </c>
      <c r="D5" t="s">
        <v>51</v>
      </c>
      <c r="F5">
        <f t="shared" ca="1" si="1"/>
        <v>1</v>
      </c>
      <c r="G5">
        <f t="shared" ca="1" si="2"/>
        <v>0</v>
      </c>
      <c r="H5">
        <v>3</v>
      </c>
      <c r="I5">
        <f t="shared" ca="1" si="3"/>
        <v>253209323</v>
      </c>
      <c r="J5">
        <f t="shared" ca="1" si="3"/>
        <v>305652047</v>
      </c>
      <c r="K5">
        <f t="shared" ca="1" si="3"/>
        <v>201438972</v>
      </c>
      <c r="M5" t="s">
        <v>74</v>
      </c>
      <c r="P5" t="str">
        <f t="shared" ca="1" si="0"/>
        <v>(4,"Comet","Horse","Canadian horse",NULL,"1",0,3,253209323,"305652047","201438972",NULL,"White",NULL),</v>
      </c>
    </row>
    <row r="6" spans="1:16" x14ac:dyDescent="0.3">
      <c r="A6">
        <v>5</v>
      </c>
      <c r="B6" t="s">
        <v>53</v>
      </c>
      <c r="C6" t="s">
        <v>48</v>
      </c>
      <c r="D6" t="s">
        <v>62</v>
      </c>
      <c r="F6">
        <f t="shared" ca="1" si="1"/>
        <v>1</v>
      </c>
      <c r="G6">
        <f t="shared" ca="1" si="2"/>
        <v>3</v>
      </c>
      <c r="H6">
        <v>3</v>
      </c>
      <c r="I6">
        <f t="shared" ca="1" si="3"/>
        <v>210159141</v>
      </c>
      <c r="J6">
        <f t="shared" ca="1" si="3"/>
        <v>306907987</v>
      </c>
      <c r="K6">
        <f t="shared" ca="1" si="3"/>
        <v>126906260</v>
      </c>
      <c r="M6" t="s">
        <v>74</v>
      </c>
      <c r="P6" t="str">
        <f t="shared" ca="1" si="0"/>
        <v>(5,"Krypto","Dog","Labrador retriever",NULL,"1",3,3,210159141,"306907987","126906260",NULL,"White",NULL),</v>
      </c>
    </row>
    <row r="7" spans="1:16" x14ac:dyDescent="0.3">
      <c r="A7">
        <v>6</v>
      </c>
      <c r="B7" t="s">
        <v>70</v>
      </c>
      <c r="C7" t="s">
        <v>48</v>
      </c>
      <c r="D7" t="s">
        <v>71</v>
      </c>
      <c r="F7">
        <f t="shared" ca="1" si="1"/>
        <v>0</v>
      </c>
      <c r="G7">
        <f t="shared" ca="1" si="2"/>
        <v>1</v>
      </c>
      <c r="H7">
        <v>4</v>
      </c>
      <c r="I7">
        <f t="shared" ca="1" si="3"/>
        <v>318552784</v>
      </c>
      <c r="J7">
        <f t="shared" ca="1" si="3"/>
        <v>135395544</v>
      </c>
      <c r="K7">
        <f t="shared" ca="1" si="3"/>
        <v>253799414</v>
      </c>
      <c r="M7" t="s">
        <v>74</v>
      </c>
      <c r="P7" t="str">
        <f t="shared" ca="1" si="0"/>
        <v>(6,"Snowy","Dog","Wire Fox Terrier",NULL,"0",1,4,318552784,"135395544","253799414",NULL,"White",NULL),</v>
      </c>
    </row>
    <row r="8" spans="1:16" x14ac:dyDescent="0.3">
      <c r="A8">
        <v>7</v>
      </c>
      <c r="B8" t="s">
        <v>55</v>
      </c>
      <c r="C8" t="s">
        <v>46</v>
      </c>
      <c r="D8" t="s">
        <v>50</v>
      </c>
      <c r="F8">
        <f t="shared" ca="1" si="1"/>
        <v>1</v>
      </c>
      <c r="G8">
        <f t="shared" ca="1" si="2"/>
        <v>1</v>
      </c>
      <c r="H8">
        <v>3</v>
      </c>
      <c r="I8">
        <f t="shared" ca="1" si="3"/>
        <v>195074624</v>
      </c>
      <c r="J8">
        <f t="shared" ca="1" si="3"/>
        <v>124340346</v>
      </c>
      <c r="K8">
        <f t="shared" ca="1" si="3"/>
        <v>217603266</v>
      </c>
      <c r="M8" t="s">
        <v>75</v>
      </c>
      <c r="P8" t="str">
        <f ca="1">_xlfn.CONCAT("(",
A8, ",""",
B8, """,""",
C8, """,",
IF(D8="","NULL",_xlfn.CONCAT("""",D8,"""")), ",",
IF(E8="","NULL",_xlfn.CONCAT("""",E8,"""")), ",""",
F8, """,",
G8, ",",
H8, ",",
I8, ",""",
J8, """,""",
K8, """,",
IF(L8="","NULL",_xlfn.CONCAT("""",L8,"""")), ",""",
M8, """,",
IF(N8="","NULL",_xlfn.CONCAT("""",N8,"""")), ");")</f>
        <v>(7,"Streaky","Cat","Abyssinian",NULL,"1",1,3,195074624,"124340346","217603266",NULL,"Orange",NULL);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J7"/>
  <sheetViews>
    <sheetView workbookViewId="0"/>
  </sheetViews>
  <sheetFormatPr defaultColWidth="8.77734375" defaultRowHeight="14.4" x14ac:dyDescent="0.3"/>
  <cols>
    <col min="1" max="6" width="10.77734375" customWidth="1"/>
    <col min="7" max="7" width="30.77734375" customWidth="1"/>
    <col min="8" max="8" width="10.77734375" customWidth="1"/>
  </cols>
  <sheetData>
    <row r="1" spans="1:10" x14ac:dyDescent="0.3">
      <c r="A1" s="2" t="s">
        <v>30</v>
      </c>
      <c r="B1" s="2" t="s">
        <v>27</v>
      </c>
      <c r="C1" s="2" t="s">
        <v>29</v>
      </c>
      <c r="D1" s="2" t="s">
        <v>28</v>
      </c>
      <c r="E1" s="2" t="s">
        <v>31</v>
      </c>
      <c r="F1" s="2" t="s">
        <v>25</v>
      </c>
      <c r="G1" s="2" t="s">
        <v>26</v>
      </c>
      <c r="H1" s="2" t="s">
        <v>24</v>
      </c>
      <c r="J1" t="str">
        <f>_xlfn.CONCAT("INSERT INTO owners (",A1,",",B1,",",C1,",",D1,",",E1,",",F1,",",G1,",",H1,") VALUES ")</f>
        <v xml:space="preserve">INSERT INTO owners (o_ownerid,o_firstname,o_middlename,o_lastname,o_role,o_contactnumber,o_emailid,o_address) VALUES </v>
      </c>
    </row>
    <row r="2" spans="1:10" x14ac:dyDescent="0.3">
      <c r="A2">
        <v>1</v>
      </c>
      <c r="B2" t="s">
        <v>59</v>
      </c>
      <c r="C2" t="s">
        <v>61</v>
      </c>
      <c r="D2" t="s">
        <v>60</v>
      </c>
      <c r="F2">
        <f ca="1">RANDBETWEEN(4031111111,4039999999)</f>
        <v>4032418394</v>
      </c>
      <c r="G2" t="str">
        <f>_xlfn.CONCAT(LOWER(B2),IF(C2="","",_xlfn.CONCAT(".",LOWER(C2))),IF(D2="","",_xlfn.CONCAT(".",LOWER(D2))),"@ucalgary.ca")</f>
        <v>damian.bruce.wayne@ucalgary.ca</v>
      </c>
      <c r="H2" t="s">
        <v>80</v>
      </c>
      <c r="J2" t="str">
        <f ca="1">_xlfn.CONCAT("(",A2,",""",B2,""",""",C2,""",""",D2,""",",IF(E2="","NULL",E2),",""",F2,""",""",G2,""",""",H2,"""),")</f>
        <v>(1,"Damian","Bruce","Wayne",NULL,"4032418394","damian.bruce.wayne@ucalgary.ca","Wayne Manor"),</v>
      </c>
    </row>
    <row r="3" spans="1:10" x14ac:dyDescent="0.3">
      <c r="A3">
        <v>2</v>
      </c>
      <c r="B3" t="s">
        <v>65</v>
      </c>
      <c r="D3" t="s">
        <v>66</v>
      </c>
      <c r="F3">
        <f t="shared" ref="F3:F7" ca="1" si="0">RANDBETWEEN(4031111111,4039999999)</f>
        <v>4035456532</v>
      </c>
      <c r="G3" t="str">
        <f t="shared" ref="G3:G7" si="1">_xlfn.CONCAT(LOWER(B3),IF(C3="","",_xlfn.CONCAT(".",LOWER(C3))),IF(D3="","",_xlfn.CONCAT(".",LOWER(D3))),"@ucalgary.ca")</f>
        <v>yorrick.brown@ucalgary.ca</v>
      </c>
      <c r="J3" t="str">
        <f ca="1">_xlfn.CONCAT("(",A3,",""",B3,""",""",C3,""",""",D3,""",",IF(E3="","NULL",E3),",""",F3,""",""",G3,""",""",H3,"""),")</f>
        <v>(2,"Yorrick","","Brown",NULL,"4035456532","yorrick.brown@ucalgary.ca",""),</v>
      </c>
    </row>
    <row r="4" spans="1:10" x14ac:dyDescent="0.3">
      <c r="A4">
        <v>3</v>
      </c>
      <c r="B4" t="s">
        <v>67</v>
      </c>
      <c r="C4" t="s">
        <v>79</v>
      </c>
      <c r="D4" t="s">
        <v>68</v>
      </c>
      <c r="F4">
        <f t="shared" ca="1" si="0"/>
        <v>4032691400</v>
      </c>
      <c r="G4" t="str">
        <f t="shared" si="1"/>
        <v>clark.joseph.kent@ucalgary.ca</v>
      </c>
      <c r="H4" t="s">
        <v>81</v>
      </c>
      <c r="J4" t="str">
        <f ca="1">_xlfn.CONCAT("(",A4,",""",B4,""",""",C4,""",""",D4,""",",IF(E4="","NULL",E4),",""",F4,""",""",G4,""",""",H4,"""),")</f>
        <v>(3,"Clark","Joseph","Kent",NULL,"4032691400","clark.joseph.kent@ucalgary.ca","Smallville"),</v>
      </c>
    </row>
    <row r="5" spans="1:10" x14ac:dyDescent="0.3">
      <c r="A5">
        <v>4</v>
      </c>
      <c r="B5" t="s">
        <v>69</v>
      </c>
      <c r="F5">
        <f t="shared" ca="1" si="0"/>
        <v>4036339516</v>
      </c>
      <c r="G5" t="str">
        <f t="shared" si="1"/>
        <v>tintin@ucalgary.ca</v>
      </c>
      <c r="H5" t="s">
        <v>84</v>
      </c>
      <c r="J5" t="str">
        <f ca="1">_xlfn.CONCAT("(",A5,",""",B5,""",""",C5,""",""",D5,""",",IF(E5="","NULL",E5),",""",F5,""",""",G5,""",""",H5,"""),")</f>
        <v>(4,"Tintin","","",NULL,"4036339516","tintin@ucalgary.ca","Marlinspike Hall, Belgium"),</v>
      </c>
    </row>
    <row r="6" spans="1:10" x14ac:dyDescent="0.3">
      <c r="A6">
        <v>5</v>
      </c>
      <c r="B6" t="s">
        <v>76</v>
      </c>
      <c r="E6">
        <v>0</v>
      </c>
      <c r="F6">
        <f t="shared" ca="1" si="0"/>
        <v>4037379697</v>
      </c>
      <c r="G6" t="str">
        <f t="shared" si="1"/>
        <v>ucalgary@ucalgary.ca</v>
      </c>
      <c r="H6" t="s">
        <v>83</v>
      </c>
      <c r="J6" t="str">
        <f ca="1">_xlfn.CONCAT("(",A6,",""",B6,""",""",C6,""",""",D6,""",",IF(E6="","NULL",E6),",""",F6,""",""",G6,""",""",H6,"""),")</f>
        <v>(5,"UCalgary","","",0,"4037379697","ucalgary@ucalgary.ca","2500 University Dr NW, Calgary, AB T2N 1N4"),</v>
      </c>
    </row>
    <row r="7" spans="1:10" x14ac:dyDescent="0.3">
      <c r="A7">
        <v>6</v>
      </c>
      <c r="B7" t="s">
        <v>77</v>
      </c>
      <c r="D7" t="s">
        <v>78</v>
      </c>
      <c r="E7">
        <v>2</v>
      </c>
      <c r="F7">
        <f t="shared" ca="1" si="0"/>
        <v>4039747282</v>
      </c>
      <c r="G7" t="str">
        <f t="shared" si="1"/>
        <v>james.gunn@ucalgary.ca</v>
      </c>
      <c r="H7" t="s">
        <v>82</v>
      </c>
      <c r="J7" t="str">
        <f ca="1">_xlfn.CONCAT("(",A7,",""",B7,""",""",C7,""",""",D7,""",",IF(E7="","NULL",E7),",""",F7,""",""",G7,""",""",H7,""");")</f>
        <v>(6,"James","","Gunn",2,"4039747282","james.gunn@ucalgary.ca","9336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J8"/>
  <sheetViews>
    <sheetView workbookViewId="0"/>
  </sheetViews>
  <sheetFormatPr defaultColWidth="8.77734375" defaultRowHeight="14.4" x14ac:dyDescent="0.3"/>
  <cols>
    <col min="1" max="5" width="10.77734375" customWidth="1"/>
    <col min="6" max="6" width="24.109375" bestFit="1" customWidth="1"/>
    <col min="7" max="8" width="10.77734375" customWidth="1"/>
  </cols>
  <sheetData>
    <row r="1" spans="1:10" x14ac:dyDescent="0.3">
      <c r="A1" s="2" t="s">
        <v>36</v>
      </c>
      <c r="B1" s="2" t="s">
        <v>32</v>
      </c>
      <c r="C1" s="2" t="s">
        <v>34</v>
      </c>
      <c r="D1" s="2" t="s">
        <v>33</v>
      </c>
      <c r="E1" s="2" t="s">
        <v>35</v>
      </c>
      <c r="F1" s="2" t="s">
        <v>121</v>
      </c>
      <c r="G1" s="2" t="s">
        <v>122</v>
      </c>
      <c r="H1" s="2" t="s">
        <v>123</v>
      </c>
      <c r="J1" t="str">
        <f>_xlfn.CONCAT("INSERT INTO users (",A1,",",B1,",",C1,",",D1,",",E1,",",F1,",",G1,",",H1,") VALUES ")</f>
        <v xml:space="preserve">INSERT INTO users (u_userid,u_firstname,u_middlename,u_lastname,u_role,u_email,u_password,u_status) VALUES </v>
      </c>
    </row>
    <row r="2" spans="1:10" x14ac:dyDescent="0.3">
      <c r="A2">
        <v>1</v>
      </c>
      <c r="B2" t="s">
        <v>108</v>
      </c>
      <c r="D2" t="s">
        <v>109</v>
      </c>
      <c r="E2">
        <v>0</v>
      </c>
      <c r="F2" t="str">
        <f>_xlfn.CONCAT(LOWER(B2),IF(C2="","",_xlfn.CONCAT(".",LOWER(C2))),IF(D2="","",_xlfn.CONCAT(".",LOWER(D2))),"@ucalgary.ca")</f>
        <v>greg.boorman@ucalgary.ca</v>
      </c>
      <c r="G2" t="s">
        <v>120</v>
      </c>
      <c r="H2">
        <v>1</v>
      </c>
      <c r="J2" t="str">
        <f>_xlfn.CONCAT("(",
A2,",""",
B2,""",",
IF(C2="","NULL",_xlfn.CONCAT("""",C2,"""")),",",
IF(D2="","NULL",_xlfn.CONCAT("""",D2,"""")),",",
E2,",""",
F2,""",""",
G2,""",",
H2,"),")</f>
        <v>(1,"Greg",NULL,"Boorman",0,"greg.boorman@ucalgary.ca","passw0rd",1),</v>
      </c>
    </row>
    <row r="3" spans="1:10" x14ac:dyDescent="0.3">
      <c r="A3">
        <v>2</v>
      </c>
      <c r="B3" t="s">
        <v>110</v>
      </c>
      <c r="D3" t="s">
        <v>114</v>
      </c>
      <c r="E3">
        <v>0</v>
      </c>
      <c r="F3" t="str">
        <f t="shared" ref="F3:F8" si="0">_xlfn.CONCAT(LOWER(B3),IF(C3="","",_xlfn.CONCAT(".",LOWER(C3))),IF(D3="","",_xlfn.CONCAT(".",LOWER(D3))),"@ucalgary.ca")</f>
        <v>teacher.admin@ucalgary.ca</v>
      </c>
      <c r="G3" t="s">
        <v>120</v>
      </c>
      <c r="H3">
        <v>0</v>
      </c>
      <c r="J3" t="str">
        <f t="shared" ref="J3:J7" si="1">_xlfn.CONCAT("(",
A3,",""",
B3,""",",
IF(C3="","NULL",_xlfn.CONCAT("""",C3,"""")),",",
IF(D3="","NULL",_xlfn.CONCAT("""",D3,"""")),",",
E3,",""",
F3,""",""",
G3,""",",
H3,"),")</f>
        <v>(2,"Teacher",NULL,"Admin",0,"teacher.admin@ucalgary.ca","passw0rd",0),</v>
      </c>
    </row>
    <row r="4" spans="1:10" x14ac:dyDescent="0.3">
      <c r="A4">
        <v>3</v>
      </c>
      <c r="B4" t="s">
        <v>113</v>
      </c>
      <c r="D4" t="s">
        <v>111</v>
      </c>
      <c r="E4">
        <v>2</v>
      </c>
      <c r="F4" t="str">
        <f t="shared" si="0"/>
        <v>technician.a@ucalgary.ca</v>
      </c>
      <c r="G4" t="s">
        <v>120</v>
      </c>
      <c r="H4">
        <v>0</v>
      </c>
      <c r="J4" t="str">
        <f t="shared" si="1"/>
        <v>(3,"Technician",NULL,"A",2,"technician.a@ucalgary.ca","passw0rd",0),</v>
      </c>
    </row>
    <row r="5" spans="1:10" x14ac:dyDescent="0.3">
      <c r="A5">
        <v>4</v>
      </c>
      <c r="B5" t="s">
        <v>115</v>
      </c>
      <c r="D5" t="s">
        <v>112</v>
      </c>
      <c r="E5">
        <v>1</v>
      </c>
      <c r="F5" t="str">
        <f t="shared" si="0"/>
        <v>attendant.b@ucalgary.ca</v>
      </c>
      <c r="G5" t="s">
        <v>120</v>
      </c>
      <c r="H5">
        <v>0</v>
      </c>
      <c r="J5" t="str">
        <f t="shared" si="1"/>
        <v>(4,"Attendant",NULL,"B",1,"attendant.b@ucalgary.ca","passw0rd",0),</v>
      </c>
    </row>
    <row r="6" spans="1:10" x14ac:dyDescent="0.3">
      <c r="A6">
        <v>5</v>
      </c>
      <c r="B6" t="s">
        <v>110</v>
      </c>
      <c r="D6" t="s">
        <v>116</v>
      </c>
      <c r="E6">
        <v>3</v>
      </c>
      <c r="F6" t="str">
        <f t="shared" si="0"/>
        <v>teacher.c@ucalgary.ca</v>
      </c>
      <c r="G6" t="s">
        <v>120</v>
      </c>
      <c r="H6">
        <v>0</v>
      </c>
      <c r="J6" t="str">
        <f t="shared" si="1"/>
        <v>(5,"Teacher",NULL,"C",3,"teacher.c@ucalgary.ca","passw0rd",0),</v>
      </c>
    </row>
    <row r="7" spans="1:10" x14ac:dyDescent="0.3">
      <c r="A7">
        <v>6</v>
      </c>
      <c r="B7" t="s">
        <v>117</v>
      </c>
      <c r="D7" t="s">
        <v>118</v>
      </c>
      <c r="E7">
        <v>4</v>
      </c>
      <c r="F7" t="str">
        <f t="shared" si="0"/>
        <v>student.d@ucalgary.ca</v>
      </c>
      <c r="G7" t="s">
        <v>120</v>
      </c>
      <c r="H7">
        <v>0</v>
      </c>
      <c r="J7" t="str">
        <f t="shared" si="1"/>
        <v>(6,"Student",NULL,"D",4,"student.d@ucalgary.ca","passw0rd",0),</v>
      </c>
    </row>
    <row r="8" spans="1:10" x14ac:dyDescent="0.3">
      <c r="A8">
        <v>7</v>
      </c>
      <c r="B8" t="s">
        <v>117</v>
      </c>
      <c r="D8" t="s">
        <v>119</v>
      </c>
      <c r="E8">
        <v>4</v>
      </c>
      <c r="F8" t="str">
        <f t="shared" si="0"/>
        <v>student.e@ucalgary.ca</v>
      </c>
      <c r="G8" t="s">
        <v>120</v>
      </c>
      <c r="H8">
        <v>0</v>
      </c>
      <c r="J8" t="str">
        <f>_xlfn.CONCAT("(",
A8,",""",
B8,""",",
IF(C8="","NULL",_xlfn.CONCAT("""",C8,"""")),",",
IF(D8="","NULL",_xlfn.CONCAT("""",D8,"""")),",",
E8,",""",
F8,""",""",
G8,""",",
H8,");")</f>
        <v>(7,"Student",NULL,"E",4,"student.e@ucalgary.ca","passw0rd",0);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E8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42</v>
      </c>
      <c r="B1" s="2" t="s">
        <v>44</v>
      </c>
      <c r="C1" s="2" t="s">
        <v>43</v>
      </c>
      <c r="E1" t="str">
        <f>_xlfn.CONCAT("INSERT INTO photos (",A1,",",B1,",",C1,") VALUES ")</f>
        <v xml:space="preserve">INSERT INTO photos (p_photoid,p_animalid,p_photolink) VALUES </v>
      </c>
    </row>
    <row r="2" spans="1:5" x14ac:dyDescent="0.3">
      <c r="A2">
        <v>1</v>
      </c>
      <c r="B2">
        <f ca="1">RANDBETWEEN(1,7)</f>
        <v>3</v>
      </c>
      <c r="C2" t="s">
        <v>102</v>
      </c>
      <c r="E2" t="str">
        <f ca="1">_xlfn.CONCAT("(",
A2,",",
IF(B2="","NULL",_xlfn.CONCAT("""",B2,"""")),",",
IF(C2="","NULL",_xlfn.CONCAT("""",C2,"""")),"","),")</f>
        <v>(1,"3","image1.png"),</v>
      </c>
    </row>
    <row r="3" spans="1:5" x14ac:dyDescent="0.3">
      <c r="A3">
        <v>2</v>
      </c>
      <c r="B3">
        <f t="shared" ref="B3:B8" ca="1" si="0">RANDBETWEEN(1,7)</f>
        <v>6</v>
      </c>
      <c r="C3" t="s">
        <v>103</v>
      </c>
      <c r="E3" t="str">
        <f t="shared" ref="E3:E7" ca="1" si="1">_xlfn.CONCAT("(",
A3,",",
IF(B3="","NULL",_xlfn.CONCAT("""",B3,"""")),",",
IF(C3="","NULL",_xlfn.CONCAT("""",C3,"""")),"","),")</f>
        <v>(2,"6","image2.png"),</v>
      </c>
    </row>
    <row r="4" spans="1:5" x14ac:dyDescent="0.3">
      <c r="A4">
        <v>3</v>
      </c>
      <c r="B4">
        <f t="shared" ca="1" si="0"/>
        <v>6</v>
      </c>
      <c r="C4" t="s">
        <v>104</v>
      </c>
      <c r="E4" t="str">
        <f t="shared" ca="1" si="1"/>
        <v>(3,"6","image4.png"),</v>
      </c>
    </row>
    <row r="5" spans="1:5" x14ac:dyDescent="0.3">
      <c r="A5">
        <v>4</v>
      </c>
      <c r="B5">
        <f t="shared" ca="1" si="0"/>
        <v>1</v>
      </c>
      <c r="E5" t="str">
        <f t="shared" ca="1" si="1"/>
        <v>(4,"1",NULL),</v>
      </c>
    </row>
    <row r="6" spans="1:5" x14ac:dyDescent="0.3">
      <c r="A6">
        <v>5</v>
      </c>
      <c r="B6">
        <f t="shared" ca="1" si="0"/>
        <v>1</v>
      </c>
      <c r="C6" t="s">
        <v>105</v>
      </c>
      <c r="E6" t="str">
        <f t="shared" ca="1" si="1"/>
        <v>(5,"1","image7.png"),</v>
      </c>
    </row>
    <row r="7" spans="1:5" x14ac:dyDescent="0.3">
      <c r="A7">
        <v>6</v>
      </c>
      <c r="B7">
        <f t="shared" ca="1" si="0"/>
        <v>5</v>
      </c>
      <c r="C7" t="s">
        <v>106</v>
      </c>
      <c r="E7" t="str">
        <f t="shared" ca="1" si="1"/>
        <v>(6,"5","image6.png"),</v>
      </c>
    </row>
    <row r="8" spans="1:5" x14ac:dyDescent="0.3">
      <c r="A8">
        <v>7</v>
      </c>
      <c r="B8">
        <f t="shared" ca="1" si="0"/>
        <v>4</v>
      </c>
      <c r="C8" t="s">
        <v>107</v>
      </c>
      <c r="E8" t="str">
        <f ca="1">_xlfn.CONCAT("(",
A8,",",
IF(B8="","NULL",_xlfn.CONCAT("""",B8,"""")),",",
IF(C8="","NULL",_xlfn.CONCAT("""",C8,"""")),"",")",";")</f>
        <v>(7,"4","image5.png");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G8"/>
  <sheetViews>
    <sheetView tabSelected="1" zoomScaleNormal="100" workbookViewId="0"/>
  </sheetViews>
  <sheetFormatPr defaultColWidth="8.77734375" defaultRowHeight="14.4" x14ac:dyDescent="0.3"/>
  <cols>
    <col min="1" max="1" width="18" customWidth="1"/>
    <col min="2" max="2" width="17.77734375" customWidth="1"/>
    <col min="3" max="3" width="10.77734375" customWidth="1"/>
    <col min="4" max="4" width="30" customWidth="1"/>
    <col min="5" max="5" width="10.77734375" customWidth="1"/>
  </cols>
  <sheetData>
    <row r="1" spans="1:7" x14ac:dyDescent="0.3">
      <c r="A1" s="2" t="s">
        <v>41</v>
      </c>
      <c r="B1" s="2" t="s">
        <v>40</v>
      </c>
      <c r="C1" s="2" t="s">
        <v>37</v>
      </c>
      <c r="D1" s="2" t="s">
        <v>39</v>
      </c>
      <c r="E1" s="2" t="s">
        <v>38</v>
      </c>
      <c r="G1" t="str">
        <f>_xlfn.CONCAT("INSERT INTO treatments (",A1,",",B1,",",C1,",",D1,",",E1,") VALUES ")</f>
        <v xml:space="preserve">INSERT INTO treatments (t_treatmentid,t_treatmentdesc,t_animalid,t_treatmentdate,t_treatedby) VALUES </v>
      </c>
    </row>
    <row r="2" spans="1:7" x14ac:dyDescent="0.3">
      <c r="A2">
        <v>1</v>
      </c>
      <c r="B2" t="s">
        <v>85</v>
      </c>
      <c r="C2">
        <f ca="1">RANDBETWEEN(1,7)</f>
        <v>6</v>
      </c>
      <c r="D2" s="1">
        <v>44538</v>
      </c>
      <c r="E2">
        <v>1</v>
      </c>
      <c r="G2" t="str">
        <f ca="1">_xlfn.CONCAT("(",
A2,",""",
B2,""",""",
C2,""",",
IF(D2="","NULL",_xlfn.CONCAT("""",D2,"""")),",",
IF(E2="","NULL",_xlfn.CONCAT("""",E2,"""")),"","),")</f>
        <v>(1,"Physical exam","6","44538","1"),</v>
      </c>
    </row>
    <row r="3" spans="1:7" x14ac:dyDescent="0.3">
      <c r="A3">
        <v>2</v>
      </c>
      <c r="B3" t="s">
        <v>86</v>
      </c>
      <c r="C3">
        <f t="shared" ref="C3:C8" ca="1" si="0">RANDBETWEEN(1,7)</f>
        <v>3</v>
      </c>
      <c r="D3" s="1">
        <v>44539</v>
      </c>
      <c r="E3">
        <v>2</v>
      </c>
      <c r="G3" t="str">
        <f t="shared" ref="G3:G7" ca="1" si="1">_xlfn.CONCAT("(",
A3,",""",
B3,""",""",
C3,""",",
IF(D3="","NULL",_xlfn.CONCAT("""",D3,"""")),",",
IF(E3="","NULL",_xlfn.CONCAT("""",E3,"""")),"","),")</f>
        <v>(2,"Blood work","3","44539","2"),</v>
      </c>
    </row>
    <row r="4" spans="1:7" x14ac:dyDescent="0.3">
      <c r="A4">
        <v>3</v>
      </c>
      <c r="B4" t="s">
        <v>87</v>
      </c>
      <c r="C4">
        <f t="shared" ca="1" si="0"/>
        <v>7</v>
      </c>
      <c r="D4" s="1">
        <v>44540</v>
      </c>
      <c r="E4">
        <v>5</v>
      </c>
      <c r="G4" t="str">
        <f t="shared" ca="1" si="1"/>
        <v>(3,"Da2pp","7","44540","5"),</v>
      </c>
    </row>
    <row r="5" spans="1:7" x14ac:dyDescent="0.3">
      <c r="A5">
        <v>4</v>
      </c>
      <c r="B5" t="s">
        <v>88</v>
      </c>
      <c r="C5">
        <f t="shared" ca="1" si="0"/>
        <v>1</v>
      </c>
      <c r="D5" s="1">
        <v>44538</v>
      </c>
      <c r="E5">
        <v>3</v>
      </c>
      <c r="G5" t="str">
        <f t="shared" ca="1" si="1"/>
        <v>(4,"dental cleaning","1","44538","3"),</v>
      </c>
    </row>
    <row r="6" spans="1:7" x14ac:dyDescent="0.3">
      <c r="A6">
        <v>5</v>
      </c>
      <c r="B6" t="s">
        <v>89</v>
      </c>
      <c r="C6">
        <f t="shared" ca="1" si="0"/>
        <v>5</v>
      </c>
      <c r="D6" s="1">
        <v>44539</v>
      </c>
      <c r="E6">
        <v>4</v>
      </c>
      <c r="G6" t="str">
        <f t="shared" ca="1" si="1"/>
        <v>(5,"drontal deworm","5","44539","4"),</v>
      </c>
    </row>
    <row r="7" spans="1:7" x14ac:dyDescent="0.3">
      <c r="A7">
        <v>6</v>
      </c>
      <c r="B7" t="s">
        <v>90</v>
      </c>
      <c r="C7">
        <f t="shared" ca="1" si="0"/>
        <v>2</v>
      </c>
      <c r="D7" s="1">
        <v>44540</v>
      </c>
      <c r="E7">
        <v>2</v>
      </c>
      <c r="G7" t="str">
        <f t="shared" ca="1" si="1"/>
        <v>(6,"rabies vaccination","2","44540","2"),</v>
      </c>
    </row>
    <row r="8" spans="1:7" x14ac:dyDescent="0.3">
      <c r="A8">
        <v>7</v>
      </c>
      <c r="B8" t="s">
        <v>91</v>
      </c>
      <c r="C8">
        <f t="shared" ca="1" si="0"/>
        <v>2</v>
      </c>
      <c r="D8" s="1">
        <v>44538</v>
      </c>
      <c r="E8">
        <v>4</v>
      </c>
      <c r="G8" t="str">
        <f ca="1">_xlfn.CONCAT("(",
A8,",""",
B8,""",""",
C8,""",",
IF(D8="","NULL",_xlfn.CONCAT("""",D8,"""")),",",
IF(E8="","NULL",_xlfn.CONCAT("""",E8,"""")),"",")",";")</f>
        <v>(7,"Revolution treatment","2","44538","4");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/>
  </sheetViews>
  <sheetFormatPr defaultColWidth="8.77734375" defaultRowHeight="14.4" x14ac:dyDescent="0.3"/>
  <cols>
    <col min="1" max="1" width="10.77734375" customWidth="1"/>
    <col min="2" max="2" width="18.109375" customWidth="1"/>
    <col min="3" max="3" width="10.77734375" customWidth="1"/>
    <col min="4" max="4" width="16" customWidth="1"/>
    <col min="5" max="6" width="10.77734375" customWidth="1"/>
  </cols>
  <sheetData>
    <row r="1" spans="1:8" x14ac:dyDescent="0.3">
      <c r="A1" s="2" t="s">
        <v>22</v>
      </c>
      <c r="B1" s="2" t="s">
        <v>21</v>
      </c>
      <c r="C1" s="2" t="s">
        <v>18</v>
      </c>
      <c r="D1" s="2" t="s">
        <v>19</v>
      </c>
      <c r="E1" s="2" t="s">
        <v>23</v>
      </c>
      <c r="F1" s="2" t="s">
        <v>20</v>
      </c>
      <c r="H1" t="str">
        <f>_xlfn.CONCAT("INSERT INTO issues (",A1,",",B1,",",C1,",",D1,",",E1,",",F1,") VALUES ")</f>
        <v xml:space="preserve">INSERT INTO issues (i_issueid,i_issuedesc,i_animalid,i_detecteddate,i_raisedby,i_isresolved) VALUES </v>
      </c>
    </row>
    <row r="2" spans="1:8" x14ac:dyDescent="0.3">
      <c r="A2">
        <v>1</v>
      </c>
      <c r="B2" t="s">
        <v>92</v>
      </c>
      <c r="C2">
        <f ca="1">RANDBETWEEN(1,7)</f>
        <v>2</v>
      </c>
      <c r="D2" s="1">
        <v>44538</v>
      </c>
      <c r="E2">
        <v>1</v>
      </c>
      <c r="F2">
        <v>1</v>
      </c>
      <c r="H2" t="str">
        <f ca="1">_xlfn.CONCAT("(",
A2,",",
IF(B2="","NULL",_xlfn.CONCAT("""",B2,"""")), ",""",
C2,""",",
IF(D2="","NULL",_xlfn.CONCAT("""",D2,"""")),",",
IF(E2="","NULL",_xlfn.CONCAT("""",E2,"""")),",",
IF(F2="","NULL",_xlfn.CONCAT("""",F2,"""")),"","),")</f>
        <v>(1,"Limp Walk","2","44538","1","1"),</v>
      </c>
    </row>
    <row r="3" spans="1:8" x14ac:dyDescent="0.3">
      <c r="A3">
        <v>2</v>
      </c>
      <c r="C3">
        <f t="shared" ref="C3:C8" ca="1" si="0">RANDBETWEEN(1,7)</f>
        <v>7</v>
      </c>
      <c r="D3" s="1">
        <v>44177</v>
      </c>
      <c r="E3">
        <v>1</v>
      </c>
      <c r="F3">
        <v>1</v>
      </c>
      <c r="H3" t="str">
        <f t="shared" ref="H3:H6" ca="1" si="1">_xlfn.CONCAT("(",
A3,",",
IF(B3="","NULL",_xlfn.CONCAT("""",B3,"""")), ",""",
C3,""",",
IF(D3="","NULL",_xlfn.CONCAT("""",D3,"""")),",",
IF(E3="","NULL",_xlfn.CONCAT("""",E3,"""")),",",
IF(F3="","NULL",_xlfn.CONCAT("""",F3,"""")),"","),")</f>
        <v>(2,NULL,"7","44177","1","1"),</v>
      </c>
    </row>
    <row r="4" spans="1:8" x14ac:dyDescent="0.3">
      <c r="A4">
        <v>3</v>
      </c>
      <c r="B4" t="s">
        <v>93</v>
      </c>
      <c r="C4">
        <f t="shared" ca="1" si="0"/>
        <v>3</v>
      </c>
      <c r="D4" s="1">
        <v>44332</v>
      </c>
      <c r="E4">
        <v>2</v>
      </c>
      <c r="F4">
        <v>0</v>
      </c>
      <c r="H4" t="str">
        <f t="shared" ca="1" si="1"/>
        <v>(3,"Diabetes","3","44332","2","0"),</v>
      </c>
    </row>
    <row r="5" spans="1:8" x14ac:dyDescent="0.3">
      <c r="A5">
        <v>4</v>
      </c>
      <c r="B5" t="s">
        <v>94</v>
      </c>
      <c r="C5">
        <f t="shared" ca="1" si="0"/>
        <v>1</v>
      </c>
      <c r="D5" s="1">
        <v>44345</v>
      </c>
      <c r="E5">
        <v>1</v>
      </c>
      <c r="H5" t="str">
        <f t="shared" ca="1" si="1"/>
        <v>(4,"Inflammed limb","1","44345","1",NULL),</v>
      </c>
    </row>
    <row r="6" spans="1:8" x14ac:dyDescent="0.3">
      <c r="A6">
        <v>5</v>
      </c>
      <c r="B6" t="s">
        <v>95</v>
      </c>
      <c r="C6">
        <f t="shared" ca="1" si="0"/>
        <v>5</v>
      </c>
      <c r="D6" s="1"/>
      <c r="E6">
        <v>5</v>
      </c>
      <c r="H6" t="str">
        <f t="shared" ca="1" si="1"/>
        <v>(5,"Bladder Infection","5",NULL,"5",NULL),</v>
      </c>
    </row>
    <row r="7" spans="1:8" x14ac:dyDescent="0.3">
      <c r="A7">
        <v>6</v>
      </c>
      <c r="B7" t="s">
        <v>96</v>
      </c>
      <c r="C7">
        <f t="shared" ca="1" si="0"/>
        <v>1</v>
      </c>
      <c r="D7" s="1">
        <v>44517</v>
      </c>
      <c r="E7">
        <v>3</v>
      </c>
      <c r="F7">
        <v>0</v>
      </c>
      <c r="H7" t="str">
        <f ca="1">_xlfn.CONCAT("(",
A7,",",
IF(B7="","NULL",_xlfn.CONCAT("""",B7,"""")), ",""",
C7,""",",
IF(D7="","NULL",_xlfn.CONCAT("""",D7,"""")),",",
IF(E7="","NULL",_xlfn.CONCAT("""",E7,"""")),",",
IF(F7="","NULL",_xlfn.CONCAT("""",F7,"""")),"","),")</f>
        <v>(6,"chronic kidney disease","1","44517","3","0"),</v>
      </c>
    </row>
    <row r="8" spans="1:8" x14ac:dyDescent="0.3">
      <c r="A8">
        <v>7</v>
      </c>
      <c r="B8" t="s">
        <v>97</v>
      </c>
      <c r="C8">
        <f t="shared" ca="1" si="0"/>
        <v>6</v>
      </c>
      <c r="D8" s="1">
        <v>44517</v>
      </c>
      <c r="E8">
        <v>2</v>
      </c>
      <c r="H8" t="str">
        <f ca="1">_xlfn.CONCAT("(",
A8, ",",
IF(B8="","NULL",_xlfn.CONCAT("""",B8,"""")), ",""",
C8, """,",
IF(D8="","NULL",_xlfn.CONCAT("""",D8,"""")), ",",
IF(E8="","NULL",_xlfn.CONCAT("""",E8,"""")), ",",
IF(F8="","NULL",_xlfn.CONCAT("""",F8,"""")),"",")",";")</f>
        <v>(7,"Upset Stomach","6","44517","2",NULL);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>
      <selection activeCell="D4" sqref="D4"/>
    </sheetView>
  </sheetViews>
  <sheetFormatPr defaultColWidth="8.77734375" defaultRowHeight="14.4" x14ac:dyDescent="0.3"/>
  <cols>
    <col min="1" max="1" width="21.109375" customWidth="1"/>
    <col min="2" max="3" width="14.33203125" customWidth="1"/>
    <col min="4" max="5" width="20" customWidth="1"/>
  </cols>
  <sheetData>
    <row r="1" spans="1:7" x14ac:dyDescent="0.3">
      <c r="A1" s="2" t="s">
        <v>17</v>
      </c>
      <c r="B1" s="2" t="s">
        <v>15</v>
      </c>
      <c r="C1" s="2" t="s">
        <v>13</v>
      </c>
      <c r="D1" s="2" t="s">
        <v>14</v>
      </c>
      <c r="E1" s="2" t="s">
        <v>16</v>
      </c>
      <c r="G1" t="str">
        <f>_xlfn.CONCAT("INSERT INTO comments (",A1,",",B1,",",C1,",",D1,",",E1,") VALUES ")</f>
        <v xml:space="preserve">INSERT INTO comments (c_commentid,c_commentdesc,c_animalid,c_commentdate,c_commenter) VALUES </v>
      </c>
    </row>
    <row r="2" spans="1:7" x14ac:dyDescent="0.3">
      <c r="A2">
        <v>1</v>
      </c>
      <c r="B2" t="s">
        <v>98</v>
      </c>
      <c r="C2">
        <f ca="1">RANDBETWEEN(1,7)</f>
        <v>3</v>
      </c>
      <c r="D2" s="1">
        <v>44538</v>
      </c>
      <c r="E2">
        <f ca="1">RANDBETWEEN(1,7)</f>
        <v>7</v>
      </c>
      <c r="G2" t="str">
        <f ca="1">_xlfn.CONCAT("(",
A2,",",
IF(B2="","""No Comment Provided""",_xlfn.CONCAT("""",B2,"""")), ",""",
C2,""",",
IF(D2="","NULL",_xlfn.CONCAT("""",D2,"""")),",",
IF(E2="","NULL",_xlfn.CONCAT("""",E2,"""")),"","),")</f>
        <v>(1,"Nighttime terror","3","44538","7"),</v>
      </c>
    </row>
    <row r="3" spans="1:7" x14ac:dyDescent="0.3">
      <c r="A3">
        <v>2</v>
      </c>
      <c r="B3" t="s">
        <v>99</v>
      </c>
      <c r="C3">
        <f t="shared" ref="C3:C8" ca="1" si="0">RANDBETWEEN(1,7)</f>
        <v>4</v>
      </c>
      <c r="D3" s="1">
        <v>44539</v>
      </c>
      <c r="E3">
        <f t="shared" ref="E3:E8" ca="1" si="1">RANDBETWEEN(1,7)</f>
        <v>3</v>
      </c>
      <c r="G3" t="str">
        <f t="shared" ref="G3:G7" ca="1" si="2">_xlfn.CONCAT("(",
A3,",",
IF(B3="","""No Comment Provided""",_xlfn.CONCAT("""",B3,"""")), ",""",
C3,""",",
IF(D3="","NULL",_xlfn.CONCAT("""",D3,"""")),",",
IF(E3="","NULL",_xlfn.CONCAT("""",E3,"""")),"","),")</f>
        <v>(2,"Howling ","4","44539","3"),</v>
      </c>
    </row>
    <row r="4" spans="1:7" x14ac:dyDescent="0.3">
      <c r="A4">
        <v>3</v>
      </c>
      <c r="B4" t="s">
        <v>100</v>
      </c>
      <c r="C4">
        <f t="shared" ca="1" si="0"/>
        <v>6</v>
      </c>
      <c r="D4" s="1">
        <v>44540</v>
      </c>
      <c r="E4">
        <f t="shared" ca="1" si="1"/>
        <v>4</v>
      </c>
      <c r="G4" t="str">
        <f t="shared" ca="1" si="2"/>
        <v>(3,"Pregnant ","6","44540","4"),</v>
      </c>
    </row>
    <row r="5" spans="1:7" x14ac:dyDescent="0.3">
      <c r="A5">
        <v>4</v>
      </c>
      <c r="C5">
        <f t="shared" ca="1" si="0"/>
        <v>5</v>
      </c>
      <c r="D5" s="1">
        <v>44538</v>
      </c>
      <c r="E5">
        <f t="shared" ca="1" si="1"/>
        <v>7</v>
      </c>
      <c r="G5" t="str">
        <f t="shared" ca="1" si="2"/>
        <v>(4,"No Comment Provided","5","44538","7"),</v>
      </c>
    </row>
    <row r="6" spans="1:7" x14ac:dyDescent="0.3">
      <c r="A6">
        <v>5</v>
      </c>
      <c r="C6">
        <f t="shared" ca="1" si="0"/>
        <v>4</v>
      </c>
      <c r="D6" s="1">
        <v>44539</v>
      </c>
      <c r="E6">
        <f t="shared" ca="1" si="1"/>
        <v>2</v>
      </c>
      <c r="G6" t="str">
        <f t="shared" ca="1" si="2"/>
        <v>(5,"No Comment Provided","4","44539","2"),</v>
      </c>
    </row>
    <row r="7" spans="1:7" x14ac:dyDescent="0.3">
      <c r="A7">
        <v>6</v>
      </c>
      <c r="C7">
        <f t="shared" ca="1" si="0"/>
        <v>2</v>
      </c>
      <c r="D7" s="1">
        <v>44540</v>
      </c>
      <c r="E7">
        <f t="shared" ca="1" si="1"/>
        <v>5</v>
      </c>
      <c r="G7" t="str">
        <f t="shared" ca="1" si="2"/>
        <v>(6,"No Comment Provided","2","44540","5"),</v>
      </c>
    </row>
    <row r="8" spans="1:7" x14ac:dyDescent="0.3">
      <c r="A8">
        <v>7</v>
      </c>
      <c r="B8" t="s">
        <v>101</v>
      </c>
      <c r="C8">
        <f t="shared" ca="1" si="0"/>
        <v>7</v>
      </c>
      <c r="D8" s="1">
        <v>44538</v>
      </c>
      <c r="E8">
        <f t="shared" ca="1" si="1"/>
        <v>2</v>
      </c>
      <c r="G8" t="str">
        <f ca="1">_xlfn.CONCAT("(",
A8,",",
IF(B8="","""No Comment Provided""",_xlfn.CONCAT("""",B8,"""")), ",""",
C8,""",",
IF(D8="","NULL",_xlfn.CONCAT("""",D8,"""")),",",
IF(E8="","NULL",_xlfn.CONCAT("""",E8,"""")),"",")",";")</f>
        <v>(7,"Not sleeping","7","44538","2");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animals</vt:lpstr>
      <vt:lpstr>owners</vt:lpstr>
      <vt:lpstr>users</vt:lpstr>
      <vt:lpstr>photos</vt:lpstr>
      <vt:lpstr>treatments</vt:lpstr>
      <vt:lpstr>issues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2021-11-19T05:55:28Z</dcterms:modified>
</cp:coreProperties>
</file>