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Bight 13\SOPs\"/>
    </mc:Choice>
  </mc:AlternateContent>
  <bookViews>
    <workbookView minimized="1" xWindow="288" yWindow="108" windowWidth="23940" windowHeight="10320" activeTab="2"/>
  </bookViews>
  <sheets>
    <sheet name="qPCR plate Setup" sheetId="2" r:id="rId1"/>
    <sheet name="Rxn Setup Entero" sheetId="3" r:id="rId2"/>
    <sheet name="Rxn Setup OSTD2" sheetId="4" r:id="rId3"/>
  </sheets>
  <calcPr calcId="152511"/>
</workbook>
</file>

<file path=xl/calcChain.xml><?xml version="1.0" encoding="utf-8"?>
<calcChain xmlns="http://schemas.openxmlformats.org/spreadsheetml/2006/main">
  <c r="B13" i="4" l="1"/>
  <c r="C16" i="3" l="1"/>
  <c r="B17" i="4"/>
  <c r="C22" i="4"/>
  <c r="B16" i="4"/>
  <c r="B15" i="4"/>
  <c r="B14" i="4"/>
  <c r="G5" i="4"/>
  <c r="J37" i="4"/>
  <c r="C50" i="4"/>
  <c r="B45" i="4"/>
  <c r="B44" i="4"/>
  <c r="B43" i="4"/>
  <c r="J11" i="4"/>
  <c r="M6" i="4" s="1"/>
  <c r="N6" i="4" s="1"/>
  <c r="G35" i="4"/>
  <c r="G39" i="4" s="1"/>
  <c r="C46" i="4" s="1"/>
  <c r="G10" i="4" l="1"/>
  <c r="C18" i="4" s="1"/>
  <c r="B42" i="4"/>
  <c r="M7" i="4"/>
  <c r="N7" i="4" s="1"/>
  <c r="M9" i="4"/>
  <c r="N9" i="4" s="1"/>
  <c r="M8" i="4"/>
  <c r="N8" i="4" s="1"/>
  <c r="M35" i="4"/>
  <c r="N35" i="4" s="1"/>
  <c r="M33" i="4"/>
  <c r="N33" i="4" s="1"/>
  <c r="M34" i="4"/>
  <c r="N34" i="4" s="1"/>
  <c r="C20" i="3"/>
  <c r="J18" i="3"/>
  <c r="B15" i="3"/>
  <c r="B14" i="3"/>
  <c r="B13" i="3"/>
  <c r="B12" i="3"/>
  <c r="J10" i="3"/>
  <c r="M6" i="3" s="1"/>
  <c r="N6" i="3" s="1"/>
  <c r="P9" i="3"/>
  <c r="P8" i="3"/>
  <c r="P7" i="3"/>
  <c r="P6" i="3"/>
  <c r="G5" i="3"/>
  <c r="G9" i="3" s="1"/>
  <c r="M7" i="3" l="1"/>
  <c r="N7" i="3" s="1"/>
  <c r="P10" i="3"/>
  <c r="M8" i="3"/>
  <c r="N8" i="3" s="1"/>
</calcChain>
</file>

<file path=xl/sharedStrings.xml><?xml version="1.0" encoding="utf-8"?>
<sst xmlns="http://schemas.openxmlformats.org/spreadsheetml/2006/main" count="201" uniqueCount="84">
  <si>
    <r>
      <t xml:space="preserve">Setup </t>
    </r>
    <r>
      <rPr>
        <b/>
        <sz val="10"/>
        <color indexed="17"/>
        <rFont val="Arial"/>
        <family val="2"/>
      </rPr>
      <t xml:space="preserve">1. </t>
    </r>
  </si>
  <si>
    <t>Reagent per reaction</t>
  </si>
  <si>
    <t>Component</t>
  </si>
  <si>
    <t>[stk]</t>
  </si>
  <si>
    <t>unit.stk</t>
  </si>
  <si>
    <t>[].final</t>
  </si>
  <si>
    <t>Unit.f</t>
  </si>
  <si>
    <t>RnxVol (ul)</t>
  </si>
  <si>
    <t>Vol/rnx (ul)</t>
  </si>
  <si>
    <t>Recipe for smplx P/P mix</t>
  </si>
  <si>
    <t>x</t>
  </si>
  <si>
    <t>vol (ul)</t>
  </si>
  <si>
    <t>[].stock</t>
  </si>
  <si>
    <t>unit.stock</t>
  </si>
  <si>
    <t>[]f. uM</t>
  </si>
  <si>
    <t>[] in rxn</t>
  </si>
  <si>
    <t>P/P mix</t>
  </si>
  <si>
    <t>Probe stock (100uM)</t>
  </si>
  <si>
    <t>uM</t>
  </si>
  <si>
    <t>BSA</t>
  </si>
  <si>
    <t>mg/ml</t>
  </si>
  <si>
    <t>for primer stock (500uM)</t>
  </si>
  <si>
    <t>PCR DI</t>
  </si>
  <si>
    <t>rev primer stock (500uM)</t>
  </si>
  <si>
    <t>PCR water</t>
  </si>
  <si>
    <t>Reagent master mix</t>
  </si>
  <si>
    <t>total</t>
  </si>
  <si>
    <t># Rnx</t>
  </si>
  <si>
    <t>Splx Master mix per reaction</t>
  </si>
  <si>
    <t>[].org</t>
  </si>
  <si>
    <t>unit.org</t>
  </si>
  <si>
    <t>Probe/primer mix</t>
  </si>
  <si>
    <t>BSA working stock</t>
  </si>
  <si>
    <t>Taqman univ. master mix</t>
  </si>
  <si>
    <t>Individual rnx</t>
  </si>
  <si>
    <t>SampleID</t>
  </si>
  <si>
    <t>Forward</t>
  </si>
  <si>
    <t>Reverse</t>
  </si>
  <si>
    <t>Probe</t>
  </si>
  <si>
    <t>RgtMix (ul)</t>
  </si>
  <si>
    <t>Step</t>
  </si>
  <si>
    <t>#cycle</t>
  </si>
  <si>
    <t>Temp (C )</t>
  </si>
  <si>
    <t>Dwell</t>
  </si>
  <si>
    <t>2min</t>
  </si>
  <si>
    <t>10min</t>
  </si>
  <si>
    <t>entero</t>
  </si>
  <si>
    <t>15s</t>
  </si>
  <si>
    <t>sketa</t>
  </si>
  <si>
    <t>1min</t>
  </si>
  <si>
    <t xml:space="preserve">Sketa F </t>
  </si>
  <si>
    <t xml:space="preserve">Sketa R </t>
  </si>
  <si>
    <t xml:space="preserve">Sketa P </t>
  </si>
  <si>
    <t>F1A</t>
  </si>
  <si>
    <t>R1</t>
  </si>
  <si>
    <t>GPLQ</t>
  </si>
  <si>
    <t>Sketa</t>
  </si>
  <si>
    <t>Taqman UMM or EMM</t>
  </si>
  <si>
    <t>HF183</t>
  </si>
  <si>
    <t>HF-183</t>
  </si>
  <si>
    <t>HF183 (OSTD2)</t>
  </si>
  <si>
    <t>Recipe for HF183 P/P mix</t>
  </si>
  <si>
    <t>Recipe for Sketa P/P mix</t>
  </si>
  <si>
    <t>BacR287</t>
  </si>
  <si>
    <t xml:space="preserve">BacP234 </t>
  </si>
  <si>
    <t>IAC Probe</t>
  </si>
  <si>
    <t>Bac234 IAC</t>
  </si>
  <si>
    <t>SketaF2</t>
  </si>
  <si>
    <t>SketaR2</t>
  </si>
  <si>
    <t>SketaP2</t>
  </si>
  <si>
    <t>BacP234</t>
  </si>
  <si>
    <t>Environmental MM</t>
  </si>
  <si>
    <t>Entero</t>
  </si>
  <si>
    <t>Assay: Sketa</t>
  </si>
  <si>
    <r>
      <t>Setup 2</t>
    </r>
    <r>
      <rPr>
        <b/>
        <sz val="10"/>
        <color indexed="17"/>
        <rFont val="Arial"/>
        <family val="2"/>
      </rPr>
      <t xml:space="preserve">. </t>
    </r>
  </si>
  <si>
    <t>Assay: HF183/HumM2</t>
  </si>
  <si>
    <t xml:space="preserve"> </t>
  </si>
  <si>
    <t>IAC</t>
  </si>
  <si>
    <t>1uM/80nM</t>
  </si>
  <si>
    <t>Cycling Parameters</t>
  </si>
  <si>
    <t>Cycling parameters</t>
  </si>
  <si>
    <t>Assay Entero and Sketa</t>
  </si>
  <si>
    <r>
      <t>Setup 1</t>
    </r>
    <r>
      <rPr>
        <b/>
        <sz val="10"/>
        <color indexed="17"/>
        <rFont val="Arial"/>
        <family val="2"/>
      </rPr>
      <t xml:space="preserve">. </t>
    </r>
  </si>
  <si>
    <t xml:space="preserve">Note: This recipe can be used for making both sketa and entero master mixes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</si>
</sst>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name val="Arial"/>
      <family val="2"/>
    </font>
    <font>
      <sz val="10"/>
      <color indexed="8"/>
      <name val="Calibri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sz val="10"/>
      <name val="Verdana"/>
      <family val="2"/>
    </font>
    <font>
      <sz val="10"/>
      <color indexed="10"/>
      <name val="Arial"/>
      <family val="2"/>
    </font>
    <font>
      <sz val="10"/>
      <name val="Calibri"/>
      <family val="2"/>
    </font>
    <font>
      <sz val="10"/>
      <name val="Cambria"/>
      <family val="1"/>
    </font>
    <font>
      <sz val="10"/>
      <color indexed="8"/>
      <name val="Arial"/>
      <family val="2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Fill="1" applyAlignment="1">
      <alignment horizontal="center"/>
    </xf>
    <xf numFmtId="14" fontId="8" fillId="0" borderId="0" xfId="0" applyNumberFormat="1" applyFont="1"/>
    <xf numFmtId="1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1" applyFont="1" applyFill="1"/>
    <xf numFmtId="0" fontId="5" fillId="0" borderId="0" xfId="1"/>
    <xf numFmtId="0" fontId="5" fillId="0" borderId="0" xfId="1" applyAlignment="1">
      <alignment horizontal="center"/>
    </xf>
    <xf numFmtId="0" fontId="5" fillId="3" borderId="0" xfId="1" applyFont="1" applyFill="1"/>
    <xf numFmtId="0" fontId="10" fillId="3" borderId="0" xfId="1" applyFont="1" applyFill="1"/>
    <xf numFmtId="0" fontId="11" fillId="2" borderId="1" xfId="0" applyFont="1" applyFill="1" applyBorder="1"/>
    <xf numFmtId="0" fontId="6" fillId="0" borderId="2" xfId="0" applyFont="1" applyBorder="1" applyAlignment="1">
      <alignment horizontal="center"/>
    </xf>
    <xf numFmtId="0" fontId="5" fillId="0" borderId="1" xfId="1" applyBorder="1"/>
    <xf numFmtId="2" fontId="5" fillId="0" borderId="0" xfId="1" applyNumberForma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Fill="1" applyAlignment="1">
      <alignment horizontal="left"/>
    </xf>
    <xf numFmtId="0" fontId="6" fillId="0" borderId="3" xfId="0" applyFont="1" applyFill="1" applyBorder="1" applyAlignment="1">
      <alignment horizontal="center"/>
    </xf>
    <xf numFmtId="0" fontId="13" fillId="0" borderId="0" xfId="0" applyFont="1" applyFill="1"/>
    <xf numFmtId="16" fontId="6" fillId="0" borderId="0" xfId="0" applyNumberFormat="1" applyFont="1" applyAlignment="1">
      <alignment horizontal="center"/>
    </xf>
    <xf numFmtId="0" fontId="5" fillId="0" borderId="0" xfId="1" applyAlignment="1">
      <alignment horizontal="right"/>
    </xf>
    <xf numFmtId="0" fontId="5" fillId="0" borderId="0" xfId="1" applyFont="1" applyAlignment="1">
      <alignment horizontal="left"/>
    </xf>
    <xf numFmtId="0" fontId="13" fillId="0" borderId="0" xfId="0" applyFont="1"/>
    <xf numFmtId="0" fontId="6" fillId="4" borderId="0" xfId="0" applyFont="1" applyFill="1"/>
    <xf numFmtId="0" fontId="12" fillId="0" borderId="0" xfId="0" applyFont="1" applyAlignment="1">
      <alignment horizontal="left"/>
    </xf>
    <xf numFmtId="1" fontId="6" fillId="0" borderId="0" xfId="0" applyNumberFormat="1" applyFont="1"/>
    <xf numFmtId="0" fontId="6" fillId="0" borderId="0" xfId="0" applyFont="1" applyAlignment="1">
      <alignment horizontal="left"/>
    </xf>
    <xf numFmtId="0" fontId="0" fillId="0" borderId="0" xfId="1" applyFont="1" applyAlignment="1">
      <alignment horizontal="center"/>
    </xf>
    <xf numFmtId="0" fontId="11" fillId="0" borderId="0" xfId="0" applyFont="1" applyFill="1" applyBorder="1"/>
    <xf numFmtId="0" fontId="0" fillId="0" borderId="0" xfId="0" applyFill="1"/>
    <xf numFmtId="0" fontId="12" fillId="0" borderId="0" xfId="0" applyFont="1"/>
    <xf numFmtId="0" fontId="0" fillId="0" borderId="0" xfId="0" applyAlignment="1">
      <alignment horizontal="center"/>
    </xf>
    <xf numFmtId="11" fontId="15" fillId="0" borderId="0" xfId="0" applyNumberFormat="1" applyFont="1" applyFill="1"/>
    <xf numFmtId="164" fontId="15" fillId="0" borderId="0" xfId="0" applyNumberFormat="1" applyFont="1" applyFill="1"/>
    <xf numFmtId="0" fontId="15" fillId="0" borderId="0" xfId="0" applyFont="1" applyFill="1"/>
    <xf numFmtId="0" fontId="0" fillId="5" borderId="0" xfId="0" applyFill="1"/>
    <xf numFmtId="0" fontId="16" fillId="0" borderId="0" xfId="0" applyFont="1" applyFill="1" applyBorder="1"/>
    <xf numFmtId="0" fontId="1" fillId="0" borderId="1" xfId="0" applyFont="1" applyFill="1" applyBorder="1"/>
    <xf numFmtId="0" fontId="11" fillId="0" borderId="1" xfId="0" applyFont="1" applyFill="1" applyBorder="1"/>
    <xf numFmtId="0" fontId="5" fillId="0" borderId="1" xfId="1" applyFill="1" applyBorder="1"/>
    <xf numFmtId="0" fontId="15" fillId="0" borderId="1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7" fontId="5" fillId="0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8" borderId="0" xfId="0" applyFont="1" applyFill="1"/>
    <xf numFmtId="0" fontId="0" fillId="0" borderId="0" xfId="0" applyFill="1" applyBorder="1" applyAlignment="1">
      <alignment horizontal="center"/>
    </xf>
    <xf numFmtId="0" fontId="12" fillId="6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5" fillId="0" borderId="1" xfId="0" applyFont="1" applyBorder="1"/>
    <xf numFmtId="1" fontId="6" fillId="0" borderId="1" xfId="0" applyNumberFormat="1" applyFont="1" applyBorder="1"/>
    <xf numFmtId="2" fontId="6" fillId="0" borderId="1" xfId="0" applyNumberFormat="1" applyFont="1" applyBorder="1"/>
    <xf numFmtId="0" fontId="14" fillId="0" borderId="1" xfId="0" applyFont="1" applyBorder="1"/>
    <xf numFmtId="0" fontId="5" fillId="0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5" borderId="0" xfId="1" applyFill="1" applyAlignment="1">
      <alignment horizontal="right"/>
    </xf>
    <xf numFmtId="0" fontId="5" fillId="5" borderId="0" xfId="1" applyFill="1"/>
    <xf numFmtId="0" fontId="5" fillId="5" borderId="0" xfId="1" applyFill="1" applyAlignment="1">
      <alignment horizontal="center"/>
    </xf>
    <xf numFmtId="0" fontId="5" fillId="5" borderId="0" xfId="1" applyFont="1" applyFill="1" applyAlignment="1">
      <alignment horizontal="left"/>
    </xf>
    <xf numFmtId="0" fontId="7" fillId="8" borderId="0" xfId="1" applyFont="1" applyFill="1"/>
    <xf numFmtId="0" fontId="11" fillId="8" borderId="1" xfId="0" applyFont="1" applyFill="1" applyBorder="1"/>
    <xf numFmtId="0" fontId="5" fillId="6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7" fillId="0" borderId="0" xfId="1" applyFont="1" applyFill="1" applyBorder="1"/>
    <xf numFmtId="0" fontId="5" fillId="0" borderId="0" xfId="1" applyFill="1" applyBorder="1"/>
    <xf numFmtId="0" fontId="5" fillId="0" borderId="0" xfId="1" applyFill="1" applyBorder="1" applyAlignment="1">
      <alignment horizontal="center"/>
    </xf>
    <xf numFmtId="0" fontId="10" fillId="0" borderId="0" xfId="1" applyFont="1" applyFill="1" applyBorder="1"/>
    <xf numFmtId="2" fontId="5" fillId="0" borderId="0" xfId="1" applyNumberFormat="1" applyFill="1" applyBorder="1" applyAlignment="1">
      <alignment horizontal="center"/>
    </xf>
    <xf numFmtId="0" fontId="5" fillId="0" borderId="0" xfId="1" applyFill="1" applyBorder="1" applyAlignment="1">
      <alignment horizontal="right"/>
    </xf>
    <xf numFmtId="0" fontId="5" fillId="0" borderId="0" xfId="1" applyFont="1" applyFill="1" applyBorder="1" applyAlignment="1">
      <alignment horizontal="left"/>
    </xf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64100</xdr:colOff>
      <xdr:row>31</xdr:row>
      <xdr:rowOff>160020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55500" cy="5829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160020</xdr:rowOff>
    </xdr:from>
    <xdr:to>
      <xdr:col>12</xdr:col>
      <xdr:colOff>64098</xdr:colOff>
      <xdr:row>46</xdr:row>
      <xdr:rowOff>137159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20340"/>
          <a:ext cx="7455498" cy="5829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N22" sqref="N22"/>
    </sheetView>
  </sheetViews>
  <sheetFormatPr defaultRowHeight="14.4" x14ac:dyDescent="0.3"/>
  <cols>
    <col min="1" max="1" width="10" style="50" bestFit="1" customWidth="1"/>
    <col min="2" max="16384" width="8.88671875" style="50"/>
  </cols>
  <sheetData>
    <row r="1" spans="1:14" x14ac:dyDescent="0.3">
      <c r="A1" s="44"/>
    </row>
    <row r="2" spans="1:14" x14ac:dyDescent="0.3">
      <c r="N2" s="50" t="s">
        <v>72</v>
      </c>
    </row>
    <row r="12" spans="1:14" x14ac:dyDescent="0.3">
      <c r="A12" s="44"/>
    </row>
    <row r="16" spans="1:14" x14ac:dyDescent="0.3">
      <c r="N16" s="50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workbookViewId="0">
      <selection sqref="A1:N30"/>
    </sheetView>
  </sheetViews>
  <sheetFormatPr defaultRowHeight="14.4" x14ac:dyDescent="0.3"/>
  <cols>
    <col min="1" max="1" width="19.5546875" bestFit="1" customWidth="1"/>
    <col min="2" max="2" width="19.77734375" customWidth="1"/>
    <col min="3" max="3" width="9.44140625" bestFit="1" customWidth="1"/>
    <col min="4" max="4" width="6" bestFit="1" customWidth="1"/>
    <col min="5" max="5" width="5.77734375" bestFit="1" customWidth="1"/>
    <col min="6" max="6" width="9.33203125" bestFit="1" customWidth="1"/>
    <col min="7" max="7" width="9.77734375" bestFit="1" customWidth="1"/>
    <col min="9" max="9" width="26.33203125" bestFit="1" customWidth="1"/>
    <col min="10" max="10" width="7.77734375" bestFit="1" customWidth="1"/>
    <col min="11" max="11" width="7.88671875" bestFit="1" customWidth="1"/>
    <col min="12" max="12" width="8.6640625" bestFit="1" customWidth="1"/>
    <col min="13" max="13" width="6.21875" bestFit="1" customWidth="1"/>
    <col min="14" max="14" width="7.109375" bestFit="1" customWidth="1"/>
    <col min="16" max="16" width="12" bestFit="1" customWidth="1"/>
  </cols>
  <sheetData>
    <row r="1" spans="1:16" x14ac:dyDescent="0.3">
      <c r="A1" s="1" t="s">
        <v>81</v>
      </c>
      <c r="B1" s="1"/>
      <c r="C1" s="1"/>
      <c r="D1" s="1"/>
      <c r="E1" s="1"/>
      <c r="F1" s="1"/>
      <c r="G1" s="1"/>
    </row>
    <row r="2" spans="1:16" x14ac:dyDescent="0.3">
      <c r="A2" s="2" t="s">
        <v>0</v>
      </c>
      <c r="B2" s="3"/>
      <c r="C2" s="4"/>
      <c r="D2" s="4"/>
      <c r="E2" s="5"/>
      <c r="F2" s="5"/>
      <c r="G2" s="5"/>
    </row>
    <row r="3" spans="1:16" x14ac:dyDescent="0.3">
      <c r="A3" s="6" t="s">
        <v>1</v>
      </c>
      <c r="B3" s="7"/>
      <c r="C3" s="7"/>
      <c r="D3" s="5"/>
      <c r="E3" s="5"/>
      <c r="F3" s="5"/>
      <c r="G3" s="5"/>
    </row>
    <row r="4" spans="1:16" x14ac:dyDescent="0.3">
      <c r="A4" s="8" t="s">
        <v>2</v>
      </c>
      <c r="B4" s="9" t="s">
        <v>3</v>
      </c>
      <c r="C4" s="9" t="s">
        <v>4</v>
      </c>
      <c r="D4" s="10" t="s">
        <v>5</v>
      </c>
      <c r="E4" s="10" t="s">
        <v>6</v>
      </c>
      <c r="F4" s="5" t="s">
        <v>7</v>
      </c>
      <c r="G4" s="10" t="s">
        <v>8</v>
      </c>
      <c r="I4" s="11" t="s">
        <v>9</v>
      </c>
      <c r="J4" s="12"/>
      <c r="K4" s="12"/>
      <c r="L4" s="12"/>
      <c r="M4" s="12"/>
      <c r="N4" s="12"/>
    </row>
    <row r="5" spans="1:16" x14ac:dyDescent="0.3">
      <c r="A5" s="4" t="s">
        <v>57</v>
      </c>
      <c r="B5" s="10">
        <v>2</v>
      </c>
      <c r="C5" s="10" t="s">
        <v>10</v>
      </c>
      <c r="D5" s="10">
        <v>1</v>
      </c>
      <c r="E5" s="10" t="s">
        <v>10</v>
      </c>
      <c r="F5" s="7">
        <v>25</v>
      </c>
      <c r="G5" s="3">
        <f>F5*D5/B5</f>
        <v>12.5</v>
      </c>
      <c r="I5" s="12"/>
      <c r="J5" s="12" t="s">
        <v>11</v>
      </c>
      <c r="K5" s="13" t="s">
        <v>12</v>
      </c>
      <c r="L5" s="13" t="s">
        <v>13</v>
      </c>
      <c r="M5" s="14" t="s">
        <v>14</v>
      </c>
      <c r="N5" s="15" t="s">
        <v>15</v>
      </c>
    </row>
    <row r="6" spans="1:16" x14ac:dyDescent="0.3">
      <c r="A6" s="16" t="s">
        <v>16</v>
      </c>
      <c r="B6" s="52"/>
      <c r="C6" s="52"/>
      <c r="D6" s="72"/>
      <c r="E6" s="52"/>
      <c r="F6" s="7">
        <v>25</v>
      </c>
      <c r="G6" s="17">
        <v>3.5</v>
      </c>
      <c r="I6" s="18" t="s">
        <v>17</v>
      </c>
      <c r="J6" s="18">
        <v>12</v>
      </c>
      <c r="K6" s="13">
        <v>100</v>
      </c>
      <c r="L6" s="13" t="s">
        <v>18</v>
      </c>
      <c r="M6" s="19">
        <f>K6*J6/J10</f>
        <v>0.66666666666666663</v>
      </c>
      <c r="N6" s="19">
        <f>M6*3/25</f>
        <v>0.08</v>
      </c>
      <c r="P6">
        <f>J6/4.5</f>
        <v>2.6666666666666665</v>
      </c>
    </row>
    <row r="7" spans="1:16" x14ac:dyDescent="0.3">
      <c r="A7" s="65" t="s">
        <v>19</v>
      </c>
      <c r="B7" s="21">
        <v>2</v>
      </c>
      <c r="C7" s="22" t="s">
        <v>20</v>
      </c>
      <c r="D7" s="22">
        <v>0.05</v>
      </c>
      <c r="E7" s="22" t="s">
        <v>20</v>
      </c>
      <c r="F7" s="21">
        <v>25</v>
      </c>
      <c r="G7" s="23">
        <v>2.5</v>
      </c>
      <c r="I7" s="18" t="s">
        <v>21</v>
      </c>
      <c r="J7" s="18">
        <v>30</v>
      </c>
      <c r="K7" s="13">
        <v>500</v>
      </c>
      <c r="L7" s="13" t="s">
        <v>18</v>
      </c>
      <c r="M7" s="19">
        <f>K7*J7/J10</f>
        <v>8.3333333333333339</v>
      </c>
      <c r="N7" s="19">
        <f>M7*3/25</f>
        <v>1</v>
      </c>
      <c r="P7">
        <f>J7/4.5</f>
        <v>6.666666666666667</v>
      </c>
    </row>
    <row r="8" spans="1:16" x14ac:dyDescent="0.3">
      <c r="A8" s="24" t="s">
        <v>22</v>
      </c>
      <c r="B8" s="52"/>
      <c r="C8" s="52"/>
      <c r="D8" s="58"/>
      <c r="E8" s="52"/>
      <c r="F8" s="7">
        <v>25</v>
      </c>
      <c r="G8" s="25">
        <v>4.5</v>
      </c>
      <c r="I8" s="18" t="s">
        <v>23</v>
      </c>
      <c r="J8" s="18">
        <v>30</v>
      </c>
      <c r="K8" s="13">
        <v>500</v>
      </c>
      <c r="L8" s="13" t="s">
        <v>18</v>
      </c>
      <c r="M8" s="19">
        <f>K8*J8/J10</f>
        <v>8.3333333333333339</v>
      </c>
      <c r="N8" s="19">
        <f>M8*3/25</f>
        <v>1</v>
      </c>
      <c r="P8">
        <f>J8/4.5</f>
        <v>6.666666666666667</v>
      </c>
    </row>
    <row r="9" spans="1:16" x14ac:dyDescent="0.3">
      <c r="A9" s="26"/>
      <c r="B9" s="7"/>
      <c r="C9" s="7"/>
      <c r="D9" s="7"/>
      <c r="E9" s="7"/>
      <c r="F9" s="7"/>
      <c r="G9" s="55">
        <f>SUM(G5:G8)</f>
        <v>23</v>
      </c>
      <c r="I9" s="18" t="s">
        <v>24</v>
      </c>
      <c r="J9" s="18">
        <v>1728</v>
      </c>
      <c r="K9" s="13"/>
      <c r="L9" s="13"/>
      <c r="M9" s="12"/>
      <c r="N9" s="12"/>
      <c r="P9">
        <f>J9/4.5</f>
        <v>384</v>
      </c>
    </row>
    <row r="10" spans="1:16" x14ac:dyDescent="0.3">
      <c r="A10" s="6" t="s">
        <v>25</v>
      </c>
      <c r="B10" s="27"/>
      <c r="C10" s="10"/>
      <c r="D10" s="10"/>
      <c r="E10" s="10"/>
      <c r="F10" s="10"/>
      <c r="G10" s="10"/>
      <c r="I10" s="28" t="s">
        <v>26</v>
      </c>
      <c r="J10" s="12">
        <f>SUM(J6:J9)</f>
        <v>1800</v>
      </c>
      <c r="K10" s="13"/>
      <c r="L10" s="29"/>
      <c r="M10" s="12"/>
      <c r="N10" s="12"/>
      <c r="P10">
        <f>J10/4.5</f>
        <v>400</v>
      </c>
    </row>
    <row r="11" spans="1:16" x14ac:dyDescent="0.3">
      <c r="A11" s="30" t="s">
        <v>27</v>
      </c>
      <c r="B11" s="31">
        <v>20</v>
      </c>
      <c r="C11" s="32"/>
      <c r="D11" s="5"/>
      <c r="E11" s="5"/>
      <c r="F11" s="5"/>
      <c r="G11" s="5"/>
    </row>
    <row r="12" spans="1:16" x14ac:dyDescent="0.3">
      <c r="A12" s="60" t="s">
        <v>57</v>
      </c>
      <c r="B12" s="61">
        <f>G5*B11</f>
        <v>250</v>
      </c>
      <c r="C12" s="34"/>
      <c r="D12" s="5"/>
      <c r="E12" s="5"/>
      <c r="F12" s="5"/>
      <c r="G12" s="5"/>
      <c r="I12" s="11" t="s">
        <v>28</v>
      </c>
      <c r="J12" s="12"/>
      <c r="K12" s="13"/>
      <c r="L12" s="13"/>
    </row>
    <row r="13" spans="1:16" x14ac:dyDescent="0.3">
      <c r="A13" s="16" t="s">
        <v>16</v>
      </c>
      <c r="B13" s="62">
        <f>B11*G6</f>
        <v>70</v>
      </c>
      <c r="C13" s="5"/>
      <c r="D13" s="5"/>
      <c r="E13" s="5"/>
      <c r="F13" s="5"/>
      <c r="G13" s="5"/>
      <c r="I13" s="12"/>
      <c r="J13" s="13" t="s">
        <v>11</v>
      </c>
      <c r="K13" s="13" t="s">
        <v>29</v>
      </c>
      <c r="L13" s="13" t="s">
        <v>30</v>
      </c>
    </row>
    <row r="14" spans="1:16" x14ac:dyDescent="0.3">
      <c r="A14" s="63" t="s">
        <v>19</v>
      </c>
      <c r="B14" s="62">
        <f>B11*G7</f>
        <v>50</v>
      </c>
      <c r="C14" s="5"/>
      <c r="D14" s="5"/>
      <c r="E14" s="5"/>
      <c r="F14" s="5"/>
      <c r="G14" s="5"/>
      <c r="I14" s="12" t="s">
        <v>31</v>
      </c>
      <c r="J14" s="13">
        <v>3.5</v>
      </c>
      <c r="K14" s="13"/>
      <c r="L14" s="13"/>
    </row>
    <row r="15" spans="1:16" x14ac:dyDescent="0.3">
      <c r="A15" s="64" t="s">
        <v>22</v>
      </c>
      <c r="B15" s="62">
        <f>B11*G8</f>
        <v>90</v>
      </c>
      <c r="C15" s="5"/>
      <c r="D15" s="5"/>
      <c r="E15" s="5"/>
      <c r="F15" s="5"/>
      <c r="G15" s="5"/>
      <c r="I15" s="12" t="s">
        <v>32</v>
      </c>
      <c r="J15" s="13">
        <v>2.5</v>
      </c>
      <c r="K15" s="13">
        <v>2</v>
      </c>
      <c r="L15" s="35" t="s">
        <v>20</v>
      </c>
    </row>
    <row r="16" spans="1:16" x14ac:dyDescent="0.3">
      <c r="A16" s="30"/>
      <c r="B16" s="33"/>
      <c r="C16" s="56">
        <f>G9*B11</f>
        <v>460</v>
      </c>
      <c r="D16" s="5"/>
      <c r="E16" s="5"/>
      <c r="F16" s="5"/>
      <c r="G16" s="5"/>
      <c r="I16" s="12" t="s">
        <v>33</v>
      </c>
      <c r="J16" s="13">
        <v>12.5</v>
      </c>
      <c r="K16" s="13">
        <v>2</v>
      </c>
      <c r="L16" s="13" t="s">
        <v>10</v>
      </c>
    </row>
    <row r="17" spans="1:14" x14ac:dyDescent="0.3">
      <c r="A17" s="30"/>
      <c r="B17" s="5"/>
      <c r="C17" s="5"/>
      <c r="D17" s="5"/>
      <c r="E17" s="5"/>
      <c r="F17" s="5"/>
      <c r="G17" s="5"/>
      <c r="I17" s="12" t="s">
        <v>24</v>
      </c>
      <c r="J17" s="13">
        <v>4.5</v>
      </c>
      <c r="K17" s="13"/>
      <c r="L17" s="13"/>
    </row>
    <row r="18" spans="1:14" x14ac:dyDescent="0.3">
      <c r="A18" s="6" t="s">
        <v>34</v>
      </c>
      <c r="B18" s="5"/>
      <c r="D18" s="33"/>
      <c r="E18" s="5"/>
      <c r="F18" s="5"/>
      <c r="G18" s="5"/>
      <c r="I18" s="28" t="s">
        <v>26</v>
      </c>
      <c r="J18" s="12">
        <f>SUM(J14:J17)</f>
        <v>23</v>
      </c>
      <c r="K18" s="13"/>
      <c r="L18" s="13"/>
    </row>
    <row r="19" spans="1:14" x14ac:dyDescent="0.3">
      <c r="A19" s="30" t="s">
        <v>35</v>
      </c>
      <c r="B19" s="5" t="s">
        <v>11</v>
      </c>
      <c r="C19" s="5" t="s">
        <v>39</v>
      </c>
      <c r="D19" s="5"/>
      <c r="E19" s="5"/>
      <c r="F19" s="5"/>
      <c r="G19" s="5"/>
    </row>
    <row r="20" spans="1:14" x14ac:dyDescent="0.3">
      <c r="A20" s="30"/>
      <c r="B20" s="59">
        <v>2</v>
      </c>
      <c r="C20" s="55">
        <f>$F$8-B20</f>
        <v>23</v>
      </c>
      <c r="D20" s="5"/>
      <c r="E20" s="5"/>
      <c r="F20" s="5"/>
      <c r="G20" s="5"/>
      <c r="J20" t="s">
        <v>36</v>
      </c>
      <c r="K20" t="s">
        <v>37</v>
      </c>
      <c r="L20" t="s">
        <v>38</v>
      </c>
    </row>
    <row r="21" spans="1:14" x14ac:dyDescent="0.3">
      <c r="A21" s="30"/>
      <c r="B21" s="5"/>
      <c r="D21" s="5"/>
      <c r="E21" s="5"/>
      <c r="F21" s="5"/>
      <c r="G21" s="5"/>
      <c r="I21" s="45" t="s">
        <v>46</v>
      </c>
      <c r="J21" s="46" t="s">
        <v>53</v>
      </c>
      <c r="K21" s="46" t="s">
        <v>54</v>
      </c>
      <c r="L21" s="46" t="s">
        <v>55</v>
      </c>
      <c r="M21" s="36"/>
    </row>
    <row r="22" spans="1:14" x14ac:dyDescent="0.3">
      <c r="A22" s="5" t="s">
        <v>80</v>
      </c>
      <c r="B22" s="5"/>
      <c r="D22" s="10"/>
      <c r="E22" s="5"/>
      <c r="F22" s="5"/>
      <c r="G22" s="5"/>
      <c r="I22" s="45" t="s">
        <v>48</v>
      </c>
      <c r="J22" s="47" t="s">
        <v>50</v>
      </c>
      <c r="K22" s="47" t="s">
        <v>51</v>
      </c>
      <c r="L22" s="47" t="s">
        <v>52</v>
      </c>
      <c r="M22" s="37"/>
    </row>
    <row r="23" spans="1:14" x14ac:dyDescent="0.3">
      <c r="A23" s="39" t="s">
        <v>40</v>
      </c>
      <c r="B23" s="39" t="s">
        <v>41</v>
      </c>
      <c r="C23" s="39" t="s">
        <v>42</v>
      </c>
      <c r="D23" s="39" t="s">
        <v>43</v>
      </c>
      <c r="I23" s="40"/>
      <c r="J23" s="41"/>
      <c r="K23" s="42"/>
      <c r="L23" s="37"/>
      <c r="M23" s="36"/>
      <c r="N23" s="37"/>
    </row>
    <row r="24" spans="1:14" x14ac:dyDescent="0.3">
      <c r="A24" s="21">
        <v>1</v>
      </c>
      <c r="B24" s="21">
        <v>1</v>
      </c>
      <c r="C24" s="21">
        <v>50</v>
      </c>
      <c r="D24" s="21" t="s">
        <v>44</v>
      </c>
      <c r="E24" s="37"/>
      <c r="I24" s="42"/>
      <c r="J24" s="42"/>
      <c r="K24" s="42"/>
      <c r="L24" s="37"/>
      <c r="M24" s="36"/>
      <c r="N24" s="37"/>
    </row>
    <row r="25" spans="1:14" x14ac:dyDescent="0.3">
      <c r="A25" s="39">
        <v>2</v>
      </c>
      <c r="B25" s="39">
        <v>1</v>
      </c>
      <c r="C25" s="39">
        <v>95</v>
      </c>
      <c r="D25" s="39" t="s">
        <v>45</v>
      </c>
      <c r="F25" s="4"/>
      <c r="G25" s="4"/>
      <c r="I25" s="42"/>
      <c r="J25" s="42"/>
      <c r="K25" s="42"/>
      <c r="L25" s="37"/>
      <c r="M25" s="37"/>
      <c r="N25" s="37"/>
    </row>
    <row r="26" spans="1:14" x14ac:dyDescent="0.3">
      <c r="A26" s="39">
        <v>3</v>
      </c>
      <c r="B26" s="39">
        <v>40</v>
      </c>
      <c r="C26" s="39">
        <v>95</v>
      </c>
      <c r="D26" s="39" t="s">
        <v>47</v>
      </c>
      <c r="I26" s="42"/>
      <c r="J26" s="40"/>
      <c r="K26" s="42"/>
      <c r="L26" s="37"/>
      <c r="M26" s="37"/>
      <c r="N26" s="37"/>
    </row>
    <row r="27" spans="1:14" x14ac:dyDescent="0.3">
      <c r="A27" s="39"/>
      <c r="B27" s="39"/>
      <c r="C27" s="39">
        <v>60</v>
      </c>
      <c r="D27" s="39" t="s">
        <v>49</v>
      </c>
      <c r="M27" s="37"/>
      <c r="N27" s="37"/>
    </row>
    <row r="30" spans="1:14" x14ac:dyDescent="0.3">
      <c r="A30" s="81" t="s">
        <v>83</v>
      </c>
    </row>
  </sheetData>
  <pageMargins left="0.7" right="0.7" top="0.75" bottom="0.75" header="0.3" footer="0.3"/>
  <pageSetup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7"/>
  <sheetViews>
    <sheetView tabSelected="1" workbookViewId="0">
      <selection activeCell="B14" sqref="B14"/>
    </sheetView>
  </sheetViews>
  <sheetFormatPr defaultRowHeight="14.4" x14ac:dyDescent="0.3"/>
  <cols>
    <col min="1" max="1" width="19.5546875" bestFit="1" customWidth="1"/>
    <col min="2" max="2" width="19.77734375" customWidth="1"/>
    <col min="3" max="4" width="9.44140625" bestFit="1" customWidth="1"/>
    <col min="5" max="5" width="5.77734375" bestFit="1" customWidth="1"/>
    <col min="6" max="6" width="9.33203125" bestFit="1" customWidth="1"/>
    <col min="7" max="7" width="9.77734375" bestFit="1" customWidth="1"/>
    <col min="9" max="9" width="26.33203125" bestFit="1" customWidth="1"/>
    <col min="10" max="10" width="7.77734375" bestFit="1" customWidth="1"/>
    <col min="11" max="11" width="8.44140625" bestFit="1" customWidth="1"/>
    <col min="12" max="12" width="8.6640625" bestFit="1" customWidth="1"/>
    <col min="13" max="13" width="12.33203125" bestFit="1" customWidth="1"/>
    <col min="14" max="14" width="7.109375" bestFit="1" customWidth="1"/>
    <col min="16" max="16" width="12" bestFit="1" customWidth="1"/>
  </cols>
  <sheetData>
    <row r="1" spans="1:14" x14ac:dyDescent="0.3">
      <c r="A1" s="1" t="s">
        <v>75</v>
      </c>
      <c r="B1" s="1"/>
      <c r="C1" s="1"/>
      <c r="D1" s="1"/>
      <c r="E1" s="1"/>
      <c r="F1" s="1"/>
      <c r="G1" s="1"/>
    </row>
    <row r="2" spans="1:14" x14ac:dyDescent="0.3">
      <c r="A2" s="2" t="s">
        <v>82</v>
      </c>
      <c r="B2" s="3"/>
      <c r="C2" s="4"/>
      <c r="D2" s="4"/>
      <c r="E2" s="5"/>
      <c r="F2" s="5"/>
      <c r="G2" s="5"/>
    </row>
    <row r="3" spans="1:14" x14ac:dyDescent="0.3">
      <c r="A3" s="6" t="s">
        <v>1</v>
      </c>
      <c r="B3" s="7"/>
      <c r="C3" s="7"/>
      <c r="D3" s="5"/>
      <c r="E3" s="5"/>
      <c r="F3" s="5"/>
      <c r="G3" s="5"/>
    </row>
    <row r="4" spans="1:14" x14ac:dyDescent="0.3">
      <c r="A4" s="8" t="s">
        <v>2</v>
      </c>
      <c r="B4" s="9" t="s">
        <v>3</v>
      </c>
      <c r="C4" s="9" t="s">
        <v>4</v>
      </c>
      <c r="D4" s="10" t="s">
        <v>5</v>
      </c>
      <c r="E4" s="10" t="s">
        <v>6</v>
      </c>
      <c r="F4" s="5" t="s">
        <v>7</v>
      </c>
      <c r="G4" s="10" t="s">
        <v>8</v>
      </c>
      <c r="I4" s="11" t="s">
        <v>61</v>
      </c>
      <c r="J4" s="12"/>
      <c r="K4" s="12"/>
      <c r="L4" s="12"/>
      <c r="M4" s="12"/>
      <c r="N4" s="12"/>
    </row>
    <row r="5" spans="1:14" x14ac:dyDescent="0.3">
      <c r="A5" s="4" t="s">
        <v>71</v>
      </c>
      <c r="B5" s="7">
        <v>2</v>
      </c>
      <c r="C5" s="7" t="s">
        <v>10</v>
      </c>
      <c r="D5" s="7">
        <v>1</v>
      </c>
      <c r="E5" s="7" t="s">
        <v>10</v>
      </c>
      <c r="F5" s="7">
        <v>25</v>
      </c>
      <c r="G5" s="22">
        <f>F5*D5/B5</f>
        <v>12.5</v>
      </c>
      <c r="I5" s="12"/>
      <c r="J5" s="12" t="s">
        <v>11</v>
      </c>
      <c r="K5" s="13" t="s">
        <v>12</v>
      </c>
      <c r="L5" s="13" t="s">
        <v>13</v>
      </c>
      <c r="M5" s="14" t="s">
        <v>14</v>
      </c>
      <c r="N5" s="15" t="s">
        <v>15</v>
      </c>
    </row>
    <row r="6" spans="1:14" x14ac:dyDescent="0.3">
      <c r="A6" s="16" t="s">
        <v>16</v>
      </c>
      <c r="B6" s="52"/>
      <c r="C6" s="52"/>
      <c r="D6" s="54" t="s">
        <v>78</v>
      </c>
      <c r="E6" s="52"/>
      <c r="F6" s="7">
        <v>25</v>
      </c>
      <c r="G6" s="51">
        <v>3</v>
      </c>
      <c r="I6" s="18" t="s">
        <v>70</v>
      </c>
      <c r="J6" s="18">
        <v>4</v>
      </c>
      <c r="K6" s="13">
        <v>100</v>
      </c>
      <c r="L6" s="13" t="s">
        <v>18</v>
      </c>
      <c r="M6" s="19">
        <f>K6*J6/J11</f>
        <v>0.66666666666666663</v>
      </c>
      <c r="N6" s="19">
        <f>M6*3/25</f>
        <v>0.08</v>
      </c>
    </row>
    <row r="7" spans="1:14" x14ac:dyDescent="0.3">
      <c r="A7" s="65" t="s">
        <v>19</v>
      </c>
      <c r="B7" s="21">
        <v>2</v>
      </c>
      <c r="C7" s="22" t="s">
        <v>20</v>
      </c>
      <c r="D7" s="22">
        <v>0.05</v>
      </c>
      <c r="E7" s="22" t="s">
        <v>20</v>
      </c>
      <c r="F7" s="21">
        <v>25</v>
      </c>
      <c r="G7" s="57">
        <v>2.5</v>
      </c>
      <c r="I7" s="18" t="s">
        <v>66</v>
      </c>
      <c r="J7" s="18">
        <v>4</v>
      </c>
      <c r="K7" s="13">
        <v>100</v>
      </c>
      <c r="L7" s="13" t="s">
        <v>18</v>
      </c>
      <c r="M7" s="19">
        <f>K7*J7/J11</f>
        <v>0.66666666666666663</v>
      </c>
      <c r="N7" s="19">
        <f>M7*3/25</f>
        <v>0.08</v>
      </c>
    </row>
    <row r="8" spans="1:14" x14ac:dyDescent="0.3">
      <c r="A8" s="24" t="s">
        <v>22</v>
      </c>
      <c r="B8" s="52"/>
      <c r="C8" s="52"/>
      <c r="D8" s="58"/>
      <c r="E8" s="52"/>
      <c r="F8" s="7">
        <v>25</v>
      </c>
      <c r="G8" s="51">
        <v>4</v>
      </c>
      <c r="I8" s="18" t="s">
        <v>59</v>
      </c>
      <c r="J8" s="18">
        <v>10</v>
      </c>
      <c r="K8" s="13">
        <v>500</v>
      </c>
      <c r="L8" s="13" t="s">
        <v>18</v>
      </c>
      <c r="M8" s="19">
        <f>K8*J8/J11</f>
        <v>8.3333333333333339</v>
      </c>
      <c r="N8" s="19">
        <f>M8*3/25</f>
        <v>1</v>
      </c>
    </row>
    <row r="9" spans="1:14" x14ac:dyDescent="0.3">
      <c r="A9" s="24" t="s">
        <v>77</v>
      </c>
      <c r="B9" s="52"/>
      <c r="C9" s="52"/>
      <c r="D9" s="58"/>
      <c r="E9" s="52"/>
      <c r="F9" s="7">
        <v>25</v>
      </c>
      <c r="G9" s="51">
        <v>1</v>
      </c>
      <c r="I9" s="18" t="s">
        <v>63</v>
      </c>
      <c r="J9" s="18">
        <v>50</v>
      </c>
      <c r="K9" s="13">
        <v>100</v>
      </c>
      <c r="L9" s="13" t="s">
        <v>18</v>
      </c>
      <c r="M9" s="19">
        <f>K9*J9/J11</f>
        <v>8.3333333333333339</v>
      </c>
      <c r="N9" s="19">
        <f>M9*3/25</f>
        <v>1</v>
      </c>
    </row>
    <row r="10" spans="1:14" x14ac:dyDescent="0.3">
      <c r="A10" s="26"/>
      <c r="B10" s="7"/>
      <c r="C10" s="7"/>
      <c r="D10" s="7"/>
      <c r="E10" s="7"/>
      <c r="F10" s="7"/>
      <c r="G10" s="55">
        <f>SUM(G5:G9)</f>
        <v>23</v>
      </c>
      <c r="I10" s="18" t="s">
        <v>24</v>
      </c>
      <c r="J10" s="18">
        <v>532</v>
      </c>
      <c r="K10" s="13"/>
      <c r="L10" s="13"/>
      <c r="M10" s="12"/>
      <c r="N10" s="12"/>
    </row>
    <row r="11" spans="1:14" x14ac:dyDescent="0.3">
      <c r="A11" s="6" t="s">
        <v>25</v>
      </c>
      <c r="B11" s="27"/>
      <c r="C11" s="10"/>
      <c r="D11" s="10"/>
      <c r="E11" s="10"/>
      <c r="F11" s="10"/>
      <c r="G11" s="10"/>
      <c r="I11" s="28" t="s">
        <v>26</v>
      </c>
      <c r="J11" s="12">
        <f>SUM(J6:J10)</f>
        <v>600</v>
      </c>
      <c r="K11" s="13"/>
      <c r="L11" s="29"/>
      <c r="M11" s="12"/>
      <c r="N11" s="12"/>
    </row>
    <row r="12" spans="1:14" x14ac:dyDescent="0.3">
      <c r="A12" s="30" t="s">
        <v>27</v>
      </c>
      <c r="B12" s="31">
        <v>20</v>
      </c>
      <c r="C12" s="32"/>
      <c r="D12" s="5"/>
      <c r="E12" s="5"/>
      <c r="F12" s="5"/>
      <c r="G12" s="5"/>
    </row>
    <row r="13" spans="1:14" x14ac:dyDescent="0.3">
      <c r="A13" s="60" t="s">
        <v>57</v>
      </c>
      <c r="B13" s="61">
        <f>G5*B12</f>
        <v>250</v>
      </c>
      <c r="C13" s="34"/>
      <c r="D13" s="5"/>
      <c r="E13" s="5"/>
      <c r="F13" s="5"/>
      <c r="G13" s="5"/>
      <c r="I13" s="74"/>
      <c r="J13" s="75"/>
      <c r="K13" s="75"/>
      <c r="L13" s="75"/>
      <c r="M13" s="75"/>
      <c r="N13" s="75"/>
    </row>
    <row r="14" spans="1:14" x14ac:dyDescent="0.3">
      <c r="A14" s="16" t="s">
        <v>16</v>
      </c>
      <c r="B14" s="62">
        <f>B12*G6</f>
        <v>60</v>
      </c>
      <c r="C14" s="5"/>
      <c r="D14" s="5"/>
      <c r="E14" s="5"/>
      <c r="F14" s="5" t="s">
        <v>76</v>
      </c>
      <c r="G14" s="5"/>
      <c r="J14" t="s">
        <v>36</v>
      </c>
      <c r="K14" t="s">
        <v>37</v>
      </c>
      <c r="L14" t="s">
        <v>38</v>
      </c>
      <c r="M14" t="s">
        <v>65</v>
      </c>
      <c r="N14" s="77"/>
    </row>
    <row r="15" spans="1:14" x14ac:dyDescent="0.3">
      <c r="A15" s="63" t="s">
        <v>19</v>
      </c>
      <c r="B15" s="62">
        <f>B12*G7</f>
        <v>50</v>
      </c>
      <c r="C15" s="5"/>
      <c r="D15" s="5"/>
      <c r="E15" s="5"/>
      <c r="F15" s="5"/>
      <c r="G15" s="5"/>
      <c r="I15" s="45" t="s">
        <v>60</v>
      </c>
      <c r="J15" s="47" t="s">
        <v>59</v>
      </c>
      <c r="K15" s="47" t="s">
        <v>63</v>
      </c>
      <c r="L15" s="47" t="s">
        <v>64</v>
      </c>
      <c r="M15" s="46" t="s">
        <v>66</v>
      </c>
      <c r="N15" s="78"/>
    </row>
    <row r="16" spans="1:14" x14ac:dyDescent="0.3">
      <c r="A16" s="64" t="s">
        <v>22</v>
      </c>
      <c r="B16" s="62">
        <f>B12*G8</f>
        <v>80</v>
      </c>
      <c r="C16" s="5"/>
      <c r="D16" s="5"/>
      <c r="E16" s="5"/>
      <c r="F16" s="5"/>
      <c r="G16" s="5"/>
      <c r="I16" s="75"/>
      <c r="J16" s="75"/>
      <c r="K16" s="76"/>
      <c r="L16" s="76"/>
      <c r="M16" s="78"/>
      <c r="N16" s="78"/>
    </row>
    <row r="17" spans="1:14" x14ac:dyDescent="0.3">
      <c r="A17" s="64" t="s">
        <v>77</v>
      </c>
      <c r="B17" s="62">
        <f>B12*G9</f>
        <v>20</v>
      </c>
      <c r="C17" s="5"/>
      <c r="D17" s="5"/>
      <c r="E17" s="5"/>
      <c r="F17" s="5"/>
      <c r="G17" s="5"/>
      <c r="I17" s="75"/>
      <c r="J17" s="75"/>
      <c r="K17" s="76"/>
      <c r="L17" s="76"/>
      <c r="M17" s="78"/>
      <c r="N17" s="78"/>
    </row>
    <row r="18" spans="1:14" x14ac:dyDescent="0.3">
      <c r="A18" s="30"/>
      <c r="B18" s="33"/>
      <c r="C18" s="56">
        <f>G10*B12</f>
        <v>460</v>
      </c>
      <c r="D18" s="5"/>
      <c r="E18" s="5"/>
      <c r="F18" s="5"/>
      <c r="G18" s="5"/>
      <c r="I18" s="75"/>
      <c r="J18" s="75"/>
      <c r="K18" s="76"/>
      <c r="L18" s="76"/>
      <c r="M18" s="78"/>
      <c r="N18" s="78"/>
    </row>
    <row r="19" spans="1:14" x14ac:dyDescent="0.3">
      <c r="A19" s="30"/>
      <c r="B19" s="5"/>
      <c r="C19" s="5"/>
      <c r="D19" s="5"/>
      <c r="E19" s="5"/>
      <c r="F19" s="5"/>
      <c r="G19" s="5"/>
      <c r="I19" s="75"/>
      <c r="J19" s="75"/>
      <c r="K19" s="76"/>
      <c r="L19" s="76"/>
      <c r="M19" s="75"/>
      <c r="N19" s="75"/>
    </row>
    <row r="20" spans="1:14" x14ac:dyDescent="0.3">
      <c r="A20" s="6" t="s">
        <v>34</v>
      </c>
      <c r="B20" s="5"/>
      <c r="D20" s="33"/>
      <c r="E20" s="5"/>
      <c r="F20" s="5"/>
      <c r="G20" s="5"/>
      <c r="I20" s="79"/>
      <c r="J20" s="75"/>
      <c r="K20" s="76"/>
      <c r="L20" s="80"/>
      <c r="M20" s="75"/>
      <c r="N20" s="75"/>
    </row>
    <row r="21" spans="1:14" x14ac:dyDescent="0.3">
      <c r="A21" s="30" t="s">
        <v>35</v>
      </c>
      <c r="B21" s="5" t="s">
        <v>11</v>
      </c>
      <c r="C21" s="5" t="s">
        <v>39</v>
      </c>
      <c r="D21" s="5"/>
      <c r="E21" s="5"/>
      <c r="F21" s="5"/>
      <c r="G21" s="5"/>
      <c r="I21" s="28"/>
      <c r="J21" s="12"/>
      <c r="K21" s="13"/>
      <c r="L21" s="29"/>
      <c r="M21" s="12"/>
      <c r="N21" s="12"/>
    </row>
    <row r="22" spans="1:14" x14ac:dyDescent="0.3">
      <c r="A22" s="30"/>
      <c r="B22" s="59">
        <v>2</v>
      </c>
      <c r="C22" s="55">
        <f>$F$38-B22</f>
        <v>23</v>
      </c>
      <c r="D22" s="5"/>
      <c r="E22" s="5"/>
      <c r="F22" s="5"/>
      <c r="G22" s="5"/>
      <c r="I22" s="28"/>
      <c r="J22" s="12"/>
      <c r="K22" s="13"/>
      <c r="L22" s="29"/>
      <c r="M22" s="12"/>
      <c r="N22" s="12"/>
    </row>
    <row r="23" spans="1:14" x14ac:dyDescent="0.3">
      <c r="A23" s="30"/>
      <c r="B23" s="5"/>
      <c r="D23" s="5"/>
      <c r="E23" s="5"/>
      <c r="F23" s="5"/>
      <c r="G23" s="5"/>
      <c r="N23" s="12"/>
    </row>
    <row r="24" spans="1:14" x14ac:dyDescent="0.3">
      <c r="A24" s="5" t="s">
        <v>79</v>
      </c>
      <c r="B24" s="5"/>
      <c r="D24" s="10"/>
      <c r="E24" s="5"/>
      <c r="F24" s="5"/>
      <c r="G24" s="5"/>
      <c r="N24" s="12"/>
    </row>
    <row r="25" spans="1:14" x14ac:dyDescent="0.3">
      <c r="A25" s="39" t="s">
        <v>40</v>
      </c>
      <c r="B25" s="39" t="s">
        <v>41</v>
      </c>
      <c r="C25" s="39" t="s">
        <v>42</v>
      </c>
      <c r="D25" s="39" t="s">
        <v>43</v>
      </c>
      <c r="I25" s="28"/>
      <c r="J25" s="12"/>
      <c r="K25" s="13"/>
      <c r="L25" s="29"/>
      <c r="M25" s="12"/>
      <c r="N25" s="12"/>
    </row>
    <row r="26" spans="1:14" x14ac:dyDescent="0.3">
      <c r="A26" s="21">
        <v>1</v>
      </c>
      <c r="B26" s="21">
        <v>1</v>
      </c>
      <c r="C26" s="21">
        <v>50</v>
      </c>
      <c r="D26" s="21" t="s">
        <v>44</v>
      </c>
      <c r="E26" s="37"/>
      <c r="I26" s="28"/>
      <c r="J26" s="12"/>
      <c r="K26" s="13"/>
      <c r="L26" s="29"/>
      <c r="M26" s="12"/>
      <c r="N26" s="12"/>
    </row>
    <row r="27" spans="1:14" x14ac:dyDescent="0.3">
      <c r="A27" s="39">
        <v>2</v>
      </c>
      <c r="B27" s="39">
        <v>1</v>
      </c>
      <c r="C27" s="39">
        <v>95</v>
      </c>
      <c r="D27" s="39" t="s">
        <v>45</v>
      </c>
      <c r="F27" s="4"/>
      <c r="G27" s="4"/>
      <c r="I27" s="28"/>
      <c r="J27" s="12"/>
      <c r="K27" s="13"/>
      <c r="L27" s="29"/>
      <c r="M27" s="12"/>
      <c r="N27" s="12"/>
    </row>
    <row r="28" spans="1:14" x14ac:dyDescent="0.3">
      <c r="A28" s="39">
        <v>3</v>
      </c>
      <c r="B28" s="39">
        <v>40</v>
      </c>
      <c r="C28" s="39">
        <v>95</v>
      </c>
      <c r="D28" s="39" t="s">
        <v>47</v>
      </c>
      <c r="I28" s="28"/>
      <c r="J28" s="12"/>
      <c r="K28" s="13"/>
      <c r="L28" s="29"/>
      <c r="M28" s="12"/>
      <c r="N28" s="12"/>
    </row>
    <row r="29" spans="1:14" x14ac:dyDescent="0.3">
      <c r="A29" s="39"/>
      <c r="B29" s="39"/>
      <c r="C29" s="39">
        <v>60</v>
      </c>
      <c r="D29" s="39" t="s">
        <v>49</v>
      </c>
      <c r="I29" s="28"/>
      <c r="J29" s="12"/>
      <c r="K29" s="13"/>
      <c r="L29" s="29"/>
      <c r="M29" s="12"/>
      <c r="N29" s="12"/>
    </row>
    <row r="30" spans="1:14" s="43" customFormat="1" x14ac:dyDescent="0.3">
      <c r="A30" s="53"/>
      <c r="B30" s="53"/>
      <c r="C30" s="53"/>
      <c r="D30" s="53"/>
      <c r="I30" s="66"/>
      <c r="J30" s="67"/>
      <c r="K30" s="68"/>
      <c r="L30" s="69"/>
      <c r="M30" s="67"/>
      <c r="N30" s="67"/>
    </row>
    <row r="31" spans="1:14" x14ac:dyDescent="0.3">
      <c r="A31" s="1" t="s">
        <v>73</v>
      </c>
      <c r="B31" s="1"/>
      <c r="C31" s="1"/>
      <c r="D31" s="1"/>
      <c r="E31" s="1"/>
      <c r="F31" s="1"/>
      <c r="G31" s="1"/>
      <c r="I31" s="70" t="s">
        <v>62</v>
      </c>
      <c r="J31" s="12"/>
      <c r="K31" s="12"/>
      <c r="L31" s="12"/>
      <c r="M31" s="12"/>
      <c r="N31" s="12"/>
    </row>
    <row r="32" spans="1:14" x14ac:dyDescent="0.3">
      <c r="A32" s="2" t="s">
        <v>74</v>
      </c>
      <c r="B32" s="3"/>
      <c r="C32" s="4"/>
      <c r="D32" s="4"/>
      <c r="E32" s="5"/>
      <c r="F32" s="5"/>
      <c r="G32" s="5"/>
      <c r="I32" s="12"/>
      <c r="J32" s="12" t="s">
        <v>11</v>
      </c>
      <c r="K32" s="13" t="s">
        <v>12</v>
      </c>
      <c r="L32" s="13" t="s">
        <v>13</v>
      </c>
      <c r="M32" s="14" t="s">
        <v>14</v>
      </c>
      <c r="N32" s="15" t="s">
        <v>15</v>
      </c>
    </row>
    <row r="33" spans="1:14" x14ac:dyDescent="0.3">
      <c r="A33" s="6" t="s">
        <v>1</v>
      </c>
      <c r="B33" s="7"/>
      <c r="C33" s="7"/>
      <c r="D33" s="5"/>
      <c r="E33" s="5"/>
      <c r="F33" s="5"/>
      <c r="G33" s="5"/>
      <c r="I33" s="18" t="s">
        <v>69</v>
      </c>
      <c r="J33" s="18">
        <v>4</v>
      </c>
      <c r="K33" s="13">
        <v>100</v>
      </c>
      <c r="L33" s="13" t="s">
        <v>18</v>
      </c>
      <c r="M33" s="19">
        <f>K33*J33/J37</f>
        <v>0.66666666666666663</v>
      </c>
      <c r="N33" s="19">
        <f>M33*3/25</f>
        <v>0.08</v>
      </c>
    </row>
    <row r="34" spans="1:14" x14ac:dyDescent="0.3">
      <c r="A34" s="8" t="s">
        <v>2</v>
      </c>
      <c r="B34" s="9" t="s">
        <v>3</v>
      </c>
      <c r="C34" s="9" t="s">
        <v>4</v>
      </c>
      <c r="D34" s="10" t="s">
        <v>5</v>
      </c>
      <c r="E34" s="10" t="s">
        <v>6</v>
      </c>
      <c r="F34" s="5" t="s">
        <v>7</v>
      </c>
      <c r="G34" s="10" t="s">
        <v>8</v>
      </c>
      <c r="I34" s="18" t="s">
        <v>67</v>
      </c>
      <c r="J34" s="18">
        <v>10</v>
      </c>
      <c r="K34" s="13">
        <v>500</v>
      </c>
      <c r="L34" s="13" t="s">
        <v>18</v>
      </c>
      <c r="M34" s="19">
        <f>K34*J34/J37</f>
        <v>8.3333333333333339</v>
      </c>
      <c r="N34" s="19">
        <f>M34*3/25</f>
        <v>1</v>
      </c>
    </row>
    <row r="35" spans="1:14" x14ac:dyDescent="0.3">
      <c r="A35" s="4" t="s">
        <v>71</v>
      </c>
      <c r="B35" s="10">
        <v>2</v>
      </c>
      <c r="C35" s="10" t="s">
        <v>10</v>
      </c>
      <c r="D35" s="10">
        <v>1</v>
      </c>
      <c r="E35" s="10" t="s">
        <v>10</v>
      </c>
      <c r="F35" s="73">
        <v>25</v>
      </c>
      <c r="G35" s="22">
        <f>F35*D35/B35</f>
        <v>12.5</v>
      </c>
      <c r="I35" s="18" t="s">
        <v>68</v>
      </c>
      <c r="J35" s="18">
        <v>10</v>
      </c>
      <c r="K35" s="13">
        <v>500</v>
      </c>
      <c r="L35" s="13" t="s">
        <v>18</v>
      </c>
      <c r="M35" s="19">
        <f>K35*J35/J37</f>
        <v>8.3333333333333339</v>
      </c>
      <c r="N35" s="19">
        <f>M35*3/25</f>
        <v>1</v>
      </c>
    </row>
    <row r="36" spans="1:14" x14ac:dyDescent="0.3">
      <c r="A36" s="71" t="s">
        <v>16</v>
      </c>
      <c r="B36" s="52"/>
      <c r="C36" s="52"/>
      <c r="D36" s="54" t="s">
        <v>78</v>
      </c>
      <c r="E36" s="52"/>
      <c r="F36" s="21">
        <v>25</v>
      </c>
      <c r="G36" s="17">
        <v>3</v>
      </c>
      <c r="I36" s="18" t="s">
        <v>24</v>
      </c>
      <c r="J36" s="18">
        <v>576</v>
      </c>
      <c r="K36" s="13"/>
      <c r="L36" s="13"/>
      <c r="M36" s="12"/>
      <c r="N36" s="12"/>
    </row>
    <row r="37" spans="1:14" x14ac:dyDescent="0.3">
      <c r="A37" s="20" t="s">
        <v>19</v>
      </c>
      <c r="B37" s="21">
        <v>2</v>
      </c>
      <c r="C37" s="22" t="s">
        <v>20</v>
      </c>
      <c r="D37" s="22">
        <v>0.05</v>
      </c>
      <c r="E37" s="22" t="s">
        <v>20</v>
      </c>
      <c r="F37" s="21">
        <v>25</v>
      </c>
      <c r="G37" s="23">
        <v>2.5</v>
      </c>
      <c r="I37" s="28" t="s">
        <v>26</v>
      </c>
      <c r="J37" s="12">
        <f>SUM(J33:J36)</f>
        <v>600</v>
      </c>
      <c r="K37" s="13"/>
      <c r="L37" s="29"/>
      <c r="M37" s="12"/>
      <c r="N37" s="12"/>
    </row>
    <row r="38" spans="1:14" x14ac:dyDescent="0.3">
      <c r="A38" s="24" t="s">
        <v>22</v>
      </c>
      <c r="B38" s="52"/>
      <c r="C38" s="52"/>
      <c r="D38" s="58"/>
      <c r="E38" s="52"/>
      <c r="F38" s="7">
        <v>25</v>
      </c>
      <c r="G38" s="25">
        <v>5</v>
      </c>
      <c r="I38" s="28"/>
      <c r="J38" s="12"/>
      <c r="K38" s="13"/>
      <c r="L38" s="29"/>
      <c r="M38" s="12"/>
      <c r="N38" s="12"/>
    </row>
    <row r="39" spans="1:14" x14ac:dyDescent="0.3">
      <c r="A39" s="26"/>
      <c r="B39" s="7"/>
      <c r="C39" s="7"/>
      <c r="D39" s="7"/>
      <c r="E39" s="7"/>
      <c r="F39" s="7"/>
      <c r="G39" s="55">
        <f>SUM(G35:G38)</f>
        <v>23</v>
      </c>
    </row>
    <row r="40" spans="1:14" x14ac:dyDescent="0.3">
      <c r="A40" s="6" t="s">
        <v>25</v>
      </c>
      <c r="B40" s="27"/>
      <c r="C40" s="10"/>
      <c r="D40" s="10"/>
      <c r="E40" s="10"/>
      <c r="F40" s="10"/>
      <c r="G40" s="10"/>
      <c r="J40" t="s">
        <v>36</v>
      </c>
      <c r="K40" t="s">
        <v>37</v>
      </c>
      <c r="L40" t="s">
        <v>38</v>
      </c>
      <c r="M40" s="36"/>
    </row>
    <row r="41" spans="1:14" x14ac:dyDescent="0.3">
      <c r="A41" s="30" t="s">
        <v>27</v>
      </c>
      <c r="B41" s="31">
        <v>16</v>
      </c>
      <c r="C41" s="32"/>
      <c r="D41" s="5"/>
      <c r="E41" s="5"/>
      <c r="F41" s="5"/>
      <c r="G41" s="5"/>
      <c r="I41" s="48" t="s">
        <v>56</v>
      </c>
      <c r="J41" s="48" t="s">
        <v>67</v>
      </c>
      <c r="K41" s="48" t="s">
        <v>68</v>
      </c>
      <c r="L41" s="49" t="s">
        <v>69</v>
      </c>
      <c r="M41" s="36"/>
    </row>
    <row r="42" spans="1:14" x14ac:dyDescent="0.3">
      <c r="A42" s="60" t="s">
        <v>57</v>
      </c>
      <c r="B42" s="61">
        <f>G35*B41</f>
        <v>200</v>
      </c>
      <c r="C42" s="34"/>
      <c r="D42" s="5"/>
      <c r="E42" s="5"/>
      <c r="F42" s="5"/>
      <c r="G42" s="5"/>
      <c r="I42" s="42"/>
      <c r="J42" s="42"/>
      <c r="K42" s="42"/>
      <c r="L42" s="37"/>
      <c r="M42" s="36"/>
    </row>
    <row r="43" spans="1:14" x14ac:dyDescent="0.3">
      <c r="A43" s="71" t="s">
        <v>16</v>
      </c>
      <c r="B43" s="62">
        <f>B41*G36</f>
        <v>48</v>
      </c>
      <c r="C43" s="5"/>
      <c r="D43" s="5"/>
      <c r="E43" s="5"/>
      <c r="F43" s="5"/>
      <c r="G43" s="5"/>
      <c r="I43" s="42"/>
      <c r="J43" s="42"/>
      <c r="K43" s="42"/>
      <c r="L43" s="37"/>
      <c r="M43" s="36"/>
      <c r="N43" s="37"/>
    </row>
    <row r="44" spans="1:14" x14ac:dyDescent="0.3">
      <c r="A44" s="63" t="s">
        <v>19</v>
      </c>
      <c r="B44" s="62">
        <f>B41*G37</f>
        <v>40</v>
      </c>
      <c r="C44" s="5"/>
      <c r="D44" s="5"/>
      <c r="E44" s="5"/>
      <c r="F44" s="5"/>
      <c r="G44" s="5"/>
      <c r="I44" s="42"/>
      <c r="J44" s="40"/>
      <c r="K44" s="42"/>
      <c r="L44" s="37"/>
      <c r="M44" s="36"/>
      <c r="N44" s="37"/>
    </row>
    <row r="45" spans="1:14" x14ac:dyDescent="0.3">
      <c r="A45" s="64" t="s">
        <v>22</v>
      </c>
      <c r="B45" s="62">
        <f>B41*G38</f>
        <v>80</v>
      </c>
      <c r="C45" s="5"/>
      <c r="D45" s="5"/>
      <c r="E45" s="5"/>
      <c r="F45" s="5"/>
      <c r="G45" s="5"/>
      <c r="M45" s="37"/>
      <c r="N45" s="37"/>
    </row>
    <row r="46" spans="1:14" x14ac:dyDescent="0.3">
      <c r="A46" s="30"/>
      <c r="B46" s="33"/>
      <c r="C46" s="56">
        <f>G39*B41</f>
        <v>368</v>
      </c>
      <c r="D46" s="5"/>
      <c r="E46" s="5"/>
      <c r="F46" s="5"/>
      <c r="G46" s="5"/>
      <c r="M46" s="37"/>
      <c r="N46" s="37"/>
    </row>
    <row r="47" spans="1:14" x14ac:dyDescent="0.3">
      <c r="A47" s="30"/>
      <c r="B47" s="5"/>
      <c r="C47" s="5"/>
      <c r="D47" s="5"/>
      <c r="E47" s="5"/>
      <c r="F47" s="5"/>
      <c r="G47" s="5"/>
      <c r="M47" s="37"/>
      <c r="N47" s="37"/>
    </row>
    <row r="48" spans="1:14" x14ac:dyDescent="0.3">
      <c r="A48" s="6" t="s">
        <v>34</v>
      </c>
      <c r="B48" s="5"/>
      <c r="D48" s="33"/>
      <c r="E48" s="5"/>
      <c r="F48" s="5"/>
      <c r="G48" s="5"/>
      <c r="N48" s="37"/>
    </row>
    <row r="49" spans="1:7" x14ac:dyDescent="0.3">
      <c r="A49" s="30" t="s">
        <v>35</v>
      </c>
      <c r="B49" s="5" t="s">
        <v>11</v>
      </c>
      <c r="C49" s="5" t="s">
        <v>39</v>
      </c>
      <c r="D49" s="5"/>
      <c r="E49" s="5"/>
      <c r="F49" s="5"/>
      <c r="G49" s="5"/>
    </row>
    <row r="50" spans="1:7" x14ac:dyDescent="0.3">
      <c r="A50" s="30"/>
      <c r="B50" s="59">
        <v>2</v>
      </c>
      <c r="C50" s="55">
        <f>$F$38-B50</f>
        <v>23</v>
      </c>
      <c r="D50" s="5"/>
      <c r="E50" s="5"/>
      <c r="F50" s="5"/>
      <c r="G50" s="5"/>
    </row>
    <row r="51" spans="1:7" x14ac:dyDescent="0.3">
      <c r="A51" s="30"/>
      <c r="B51" s="5"/>
      <c r="D51" s="5"/>
      <c r="E51" s="5"/>
      <c r="F51" s="5"/>
      <c r="G51" s="5"/>
    </row>
    <row r="52" spans="1:7" x14ac:dyDescent="0.3">
      <c r="A52" s="5" t="s">
        <v>79</v>
      </c>
      <c r="B52" s="38"/>
      <c r="C52" s="5"/>
      <c r="D52" s="5"/>
      <c r="E52" s="5"/>
      <c r="F52" s="5"/>
      <c r="G52" s="5"/>
    </row>
    <row r="53" spans="1:7" x14ac:dyDescent="0.3">
      <c r="A53" s="39" t="s">
        <v>40</v>
      </c>
      <c r="B53" s="39" t="s">
        <v>41</v>
      </c>
      <c r="C53" s="39" t="s">
        <v>42</v>
      </c>
      <c r="D53" s="39" t="s">
        <v>43</v>
      </c>
    </row>
    <row r="54" spans="1:7" x14ac:dyDescent="0.3">
      <c r="A54" s="21">
        <v>1</v>
      </c>
      <c r="B54" s="21">
        <v>1</v>
      </c>
      <c r="C54" s="21">
        <v>50</v>
      </c>
      <c r="D54" s="21" t="s">
        <v>44</v>
      </c>
      <c r="E54" s="37"/>
    </row>
    <row r="55" spans="1:7" x14ac:dyDescent="0.3">
      <c r="A55" s="39">
        <v>2</v>
      </c>
      <c r="B55" s="39">
        <v>1</v>
      </c>
      <c r="C55" s="39">
        <v>95</v>
      </c>
      <c r="D55" s="39" t="s">
        <v>45</v>
      </c>
      <c r="F55" s="4"/>
      <c r="G55" s="4"/>
    </row>
    <row r="56" spans="1:7" x14ac:dyDescent="0.3">
      <c r="A56" s="39">
        <v>3</v>
      </c>
      <c r="B56" s="39">
        <v>40</v>
      </c>
      <c r="C56" s="39">
        <v>95</v>
      </c>
      <c r="D56" s="39" t="s">
        <v>47</v>
      </c>
    </row>
    <row r="57" spans="1:7" x14ac:dyDescent="0.3">
      <c r="A57" s="39"/>
      <c r="B57" s="39"/>
      <c r="C57" s="39">
        <v>60</v>
      </c>
      <c r="D57" s="39" t="s">
        <v>49</v>
      </c>
    </row>
  </sheetData>
  <pageMargins left="0.7" right="0.7" top="0.75" bottom="0.75" header="0.3" footer="0.3"/>
  <pageSetup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qPCR plate Setup</vt:lpstr>
      <vt:lpstr>Rxn Setup Entero</vt:lpstr>
      <vt:lpstr>Rxn Setup OSTD2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Raith</dc:creator>
  <cp:lastModifiedBy>Meredith Raith</cp:lastModifiedBy>
  <cp:lastPrinted>2013-08-23T17:22:40Z</cp:lastPrinted>
  <dcterms:created xsi:type="dcterms:W3CDTF">2013-02-22T20:32:05Z</dcterms:created>
  <dcterms:modified xsi:type="dcterms:W3CDTF">2013-08-23T17:22:51Z</dcterms:modified>
</cp:coreProperties>
</file>