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4E6458D2-2F3E-4B13-947F-C3EDE2A75DE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U44" i="1" l="1"/>
  <c r="S44" i="1"/>
  <c r="T44" i="1" l="1"/>
  <c r="U24" i="1"/>
  <c r="U34" i="1"/>
  <c r="U14" i="1"/>
  <c r="S34" i="1" l="1"/>
  <c r="T34" i="1"/>
  <c r="S24" i="1" l="1"/>
  <c r="T24" i="1"/>
  <c r="T14" i="1"/>
  <c r="S14" i="1"/>
  <c r="R54" i="1"/>
  <c r="R44" i="1"/>
  <c r="R34" i="1"/>
  <c r="R24" i="1"/>
  <c r="R14" i="1"/>
  <c r="Q54" i="1" l="1"/>
  <c r="P54" i="1"/>
  <c r="Q44" i="1" l="1"/>
  <c r="P44" i="1"/>
  <c r="Q34" i="1"/>
  <c r="Q24" i="1"/>
  <c r="Q14" i="1"/>
  <c r="N34" i="1"/>
  <c r="O34" i="1"/>
  <c r="P34" i="1"/>
  <c r="N24" i="1"/>
  <c r="O24" i="1"/>
  <c r="P24" i="1"/>
  <c r="N14" i="1"/>
  <c r="O14" i="1"/>
  <c r="P14" i="1"/>
  <c r="M34" i="1" l="1"/>
  <c r="M24" i="1" l="1"/>
  <c r="M14" i="1"/>
  <c r="L6" i="1" l="1"/>
  <c r="L7" i="1"/>
  <c r="L8" i="1"/>
  <c r="L9" i="1"/>
  <c r="L10" i="1"/>
  <c r="L11" i="1"/>
  <c r="L12" i="1"/>
  <c r="L13" i="1"/>
  <c r="L5" i="1"/>
  <c r="G32" i="1"/>
  <c r="G22" i="1"/>
  <c r="G20" i="1"/>
  <c r="G15" i="1"/>
  <c r="G6" i="1"/>
  <c r="G7" i="1"/>
  <c r="G8" i="1"/>
  <c r="G9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<sst xmlns="http://schemas.openxmlformats.org/spreadsheetml/2006/main" count="40" uniqueCount="26">
  <si>
    <t>Method</t>
  </si>
  <si>
    <t>6*10*4</t>
  </si>
  <si>
    <t>Data Scale</t>
  </si>
  <si>
    <t>K</t>
  </si>
  <si>
    <t>BFS</t>
  </si>
  <si>
    <t>Time</t>
  </si>
  <si>
    <t>Path</t>
  </si>
  <si>
    <t>New BFS</t>
  </si>
  <si>
    <t>DFS</t>
  </si>
  <si>
    <t>New DFS</t>
  </si>
  <si>
    <t>inf</t>
  </si>
  <si>
    <t>Percent</t>
  </si>
  <si>
    <t>9*15*5</t>
  </si>
  <si>
    <t>9*15*10</t>
  </si>
  <si>
    <t>Dinic2</t>
  </si>
  <si>
    <t>New Dinic2</t>
  </si>
  <si>
    <t>Inf</t>
  </si>
  <si>
    <t xml:space="preserve">  </t>
  </si>
  <si>
    <t>BK</t>
  </si>
  <si>
    <t>New BK</t>
  </si>
  <si>
    <t>BK in Matlab</t>
  </si>
  <si>
    <t>30*50*5</t>
  </si>
  <si>
    <t>30*50*10</t>
  </si>
  <si>
    <t>30*50*20</t>
  </si>
  <si>
    <t>IBFS</t>
  </si>
  <si>
    <t>New IBFS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</si>
</sst>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tabSelected="1" topLeftCell="I1" workbookViewId="0">
      <selection activeCell="J62" sqref="J62"/>
    </sheetView>
  </sheetViews>
  <sheetFormatPr defaultRowHeight="15" x14ac:dyDescent="0.25"/>
  <cols>
    <col min="1" max="1" width="15" customWidth="1"/>
    <col min="13" max="13" width="14.28515625" customWidth="1"/>
    <col min="14" max="14" width="13" customWidth="1"/>
    <col min="16" max="16" width="12.42578125" customWidth="1"/>
    <col min="17" max="17" width="12.140625" customWidth="1"/>
    <col min="18" max="18" width="14.85546875" customWidth="1"/>
    <col min="19" max="19" width="11.42578125" customWidth="1"/>
  </cols>
  <sheetData>
    <row r="1" spans="1:21" x14ac:dyDescent="0.25">
      <c r="A1" s="4" t="s">
        <v>0</v>
      </c>
      <c r="B1" s="4"/>
      <c r="C1" s="4" t="s">
        <v>4</v>
      </c>
      <c r="D1" s="4"/>
      <c r="E1" s="4" t="s">
        <v>7</v>
      </c>
      <c r="F1" s="4"/>
      <c r="H1" s="4" t="s">
        <v>8</v>
      </c>
      <c r="I1" s="4"/>
      <c r="J1" s="4" t="s">
        <v>9</v>
      </c>
      <c r="K1" s="4"/>
      <c r="M1" t="s">
        <v>14</v>
      </c>
      <c r="N1" t="s">
        <v>15</v>
      </c>
      <c r="P1" t="s">
        <v>18</v>
      </c>
      <c r="Q1" t="s">
        <v>19</v>
      </c>
      <c r="R1" t="s">
        <v>20</v>
      </c>
      <c r="S1" t="s">
        <v>24</v>
      </c>
      <c r="T1" t="s">
        <v>25</v>
      </c>
    </row>
    <row r="2" spans="1:21" x14ac:dyDescent="0.25">
      <c r="A2" s="1"/>
      <c r="B2" s="1"/>
      <c r="C2" t="s">
        <v>5</v>
      </c>
      <c r="D2" t="s">
        <v>6</v>
      </c>
      <c r="E2" t="s">
        <v>5</v>
      </c>
      <c r="F2" t="s">
        <v>6</v>
      </c>
      <c r="G2" t="s">
        <v>11</v>
      </c>
      <c r="H2" t="s">
        <v>5</v>
      </c>
      <c r="I2" t="s">
        <v>6</v>
      </c>
      <c r="J2" t="s">
        <v>5</v>
      </c>
      <c r="K2" t="s">
        <v>6</v>
      </c>
      <c r="L2" t="s">
        <v>11</v>
      </c>
      <c r="M2" t="s">
        <v>5</v>
      </c>
      <c r="N2" t="s">
        <v>5</v>
      </c>
      <c r="O2" t="s">
        <v>11</v>
      </c>
      <c r="P2" t="s">
        <v>5</v>
      </c>
    </row>
    <row r="3" spans="1:21" x14ac:dyDescent="0.25">
      <c r="A3" t="s">
        <v>2</v>
      </c>
      <c r="B3" t="s">
        <v>3</v>
      </c>
      <c r="M3" t="s">
        <v>17</v>
      </c>
    </row>
    <row r="4" spans="1:21" x14ac:dyDescent="0.25">
      <c r="A4" s="3" t="s">
        <v>1</v>
      </c>
      <c r="B4">
        <v>0</v>
      </c>
      <c r="C4">
        <v>234</v>
      </c>
      <c r="D4">
        <v>322</v>
      </c>
      <c r="E4">
        <v>8</v>
      </c>
      <c r="F4">
        <v>512</v>
      </c>
      <c r="H4">
        <v>2402</v>
      </c>
      <c r="I4">
        <v>6555</v>
      </c>
    </row>
    <row r="5" spans="1:21" x14ac:dyDescent="0.25">
      <c r="A5" s="3"/>
      <c r="B5">
        <v>10</v>
      </c>
      <c r="C5">
        <v>427</v>
      </c>
      <c r="D5">
        <v>507</v>
      </c>
      <c r="E5">
        <v>145</v>
      </c>
      <c r="F5">
        <v>508</v>
      </c>
      <c r="G5">
        <f xml:space="preserve"> E5/C5</f>
        <v>0.33957845433255268</v>
      </c>
      <c r="H5">
        <v>2769</v>
      </c>
      <c r="I5">
        <v>6088</v>
      </c>
      <c r="J5">
        <v>2286</v>
      </c>
      <c r="K5">
        <v>6115</v>
      </c>
      <c r="L5">
        <f>J5/H5</f>
        <v>0.82556879739978328</v>
      </c>
      <c r="M5">
        <v>35</v>
      </c>
      <c r="N5">
        <v>25</v>
      </c>
      <c r="P5">
        <v>7.13</v>
      </c>
      <c r="Q5">
        <v>3.05</v>
      </c>
      <c r="R5">
        <v>3.6600000000000001E-3</v>
      </c>
      <c r="S5">
        <v>13.3</v>
      </c>
      <c r="T5">
        <v>6.6</v>
      </c>
    </row>
    <row r="6" spans="1:21" x14ac:dyDescent="0.25">
      <c r="A6" s="3"/>
      <c r="B6">
        <v>20</v>
      </c>
      <c r="C6">
        <v>433</v>
      </c>
      <c r="D6">
        <v>506</v>
      </c>
      <c r="E6">
        <v>160</v>
      </c>
      <c r="F6">
        <v>516</v>
      </c>
      <c r="G6">
        <f t="shared" ref="G6:G13" si="0" xml:space="preserve"> E6/C6</f>
        <v>0.36951501154734412</v>
      </c>
      <c r="H6">
        <v>3407</v>
      </c>
      <c r="I6">
        <v>7050</v>
      </c>
      <c r="J6">
        <v>1474</v>
      </c>
      <c r="K6">
        <v>3055</v>
      </c>
      <c r="L6">
        <f t="shared" ref="L6:L13" si="1">J6/H6</f>
        <v>0.43263868506017022</v>
      </c>
      <c r="M6">
        <v>34</v>
      </c>
      <c r="N6">
        <v>20</v>
      </c>
      <c r="P6">
        <v>7.47</v>
      </c>
      <c r="Q6">
        <v>3.16</v>
      </c>
      <c r="R6">
        <v>3.0799999999999998E-3</v>
      </c>
      <c r="S6">
        <v>13.8</v>
      </c>
      <c r="T6">
        <v>7.4</v>
      </c>
    </row>
    <row r="7" spans="1:21" x14ac:dyDescent="0.25">
      <c r="A7" s="3"/>
      <c r="B7">
        <v>30</v>
      </c>
      <c r="C7">
        <v>380</v>
      </c>
      <c r="D7">
        <v>463</v>
      </c>
      <c r="E7">
        <v>102</v>
      </c>
      <c r="F7">
        <v>469</v>
      </c>
      <c r="G7">
        <f t="shared" si="0"/>
        <v>0.26842105263157895</v>
      </c>
      <c r="H7">
        <v>1681</v>
      </c>
      <c r="I7">
        <v>4437</v>
      </c>
      <c r="J7">
        <v>404</v>
      </c>
      <c r="K7">
        <v>976</v>
      </c>
      <c r="L7">
        <f t="shared" si="1"/>
        <v>0.24033313503866746</v>
      </c>
      <c r="M7">
        <v>31</v>
      </c>
      <c r="N7">
        <v>20</v>
      </c>
      <c r="P7">
        <v>6.83</v>
      </c>
      <c r="Q7">
        <v>2.76</v>
      </c>
      <c r="R7">
        <v>3.0400000000000002E-3</v>
      </c>
      <c r="S7">
        <v>13.1</v>
      </c>
      <c r="T7">
        <v>5.4</v>
      </c>
    </row>
    <row r="8" spans="1:21" x14ac:dyDescent="0.25">
      <c r="A8" s="3"/>
      <c r="B8">
        <v>40</v>
      </c>
      <c r="C8">
        <v>369</v>
      </c>
      <c r="D8">
        <v>457</v>
      </c>
      <c r="E8">
        <v>116</v>
      </c>
      <c r="F8">
        <v>473</v>
      </c>
      <c r="G8">
        <f t="shared" si="0"/>
        <v>0.3143631436314363</v>
      </c>
      <c r="H8">
        <v>1753</v>
      </c>
      <c r="I8">
        <v>4203</v>
      </c>
      <c r="J8">
        <v>261</v>
      </c>
      <c r="K8">
        <v>577</v>
      </c>
      <c r="L8">
        <f t="shared" si="1"/>
        <v>0.1488876212207644</v>
      </c>
      <c r="M8">
        <v>26</v>
      </c>
      <c r="N8">
        <v>20</v>
      </c>
      <c r="P8">
        <v>6.92</v>
      </c>
      <c r="Q8">
        <v>2.73</v>
      </c>
      <c r="R8">
        <v>2.99E-3</v>
      </c>
      <c r="S8">
        <v>13.5</v>
      </c>
      <c r="T8">
        <v>6.2</v>
      </c>
    </row>
    <row r="9" spans="1:21" x14ac:dyDescent="0.25">
      <c r="A9" s="3"/>
      <c r="B9">
        <v>50</v>
      </c>
      <c r="C9">
        <v>420</v>
      </c>
      <c r="D9">
        <v>514</v>
      </c>
      <c r="E9">
        <v>179</v>
      </c>
      <c r="F9">
        <v>505</v>
      </c>
      <c r="G9">
        <f t="shared" si="0"/>
        <v>0.42619047619047618</v>
      </c>
      <c r="H9">
        <v>1983</v>
      </c>
      <c r="I9">
        <v>4743</v>
      </c>
      <c r="J9">
        <v>442</v>
      </c>
      <c r="K9">
        <v>870</v>
      </c>
      <c r="L9">
        <f t="shared" si="1"/>
        <v>0.22289460413514878</v>
      </c>
      <c r="M9">
        <v>39</v>
      </c>
      <c r="N9">
        <v>33</v>
      </c>
      <c r="P9">
        <v>8</v>
      </c>
      <c r="Q9">
        <v>4.7</v>
      </c>
      <c r="R9">
        <v>3.31E-3</v>
      </c>
      <c r="S9">
        <v>14.4</v>
      </c>
      <c r="T9">
        <v>8.1999999999999993</v>
      </c>
    </row>
    <row r="10" spans="1:21" x14ac:dyDescent="0.25">
      <c r="A10" s="3"/>
      <c r="B10">
        <v>100</v>
      </c>
      <c r="C10">
        <v>367</v>
      </c>
      <c r="D10">
        <v>443</v>
      </c>
      <c r="E10">
        <v>114</v>
      </c>
      <c r="F10">
        <v>405</v>
      </c>
      <c r="G10">
        <f t="shared" si="0"/>
        <v>0.31062670299727518</v>
      </c>
      <c r="H10">
        <v>938</v>
      </c>
      <c r="I10">
        <v>2399</v>
      </c>
      <c r="J10">
        <v>144</v>
      </c>
      <c r="K10">
        <v>327</v>
      </c>
      <c r="L10">
        <f t="shared" si="1"/>
        <v>0.15351812366737741</v>
      </c>
      <c r="M10">
        <v>29</v>
      </c>
      <c r="N10">
        <v>20</v>
      </c>
      <c r="P10">
        <v>7.42</v>
      </c>
      <c r="Q10">
        <v>2.96</v>
      </c>
      <c r="R10">
        <v>2.9299999999999999E-3</v>
      </c>
      <c r="S10">
        <v>12.2</v>
      </c>
      <c r="T10">
        <v>6.1</v>
      </c>
    </row>
    <row r="11" spans="1:21" x14ac:dyDescent="0.25">
      <c r="A11" s="3"/>
      <c r="B11">
        <v>1000</v>
      </c>
      <c r="C11">
        <v>301</v>
      </c>
      <c r="D11">
        <v>401</v>
      </c>
      <c r="E11">
        <v>84</v>
      </c>
      <c r="F11">
        <v>426</v>
      </c>
      <c r="G11">
        <f t="shared" si="0"/>
        <v>0.27906976744186046</v>
      </c>
      <c r="H11">
        <v>305</v>
      </c>
      <c r="J11">
        <v>87</v>
      </c>
      <c r="K11">
        <v>220</v>
      </c>
      <c r="L11">
        <f t="shared" si="1"/>
        <v>0.28524590163934427</v>
      </c>
      <c r="M11">
        <v>26</v>
      </c>
      <c r="N11">
        <v>20</v>
      </c>
      <c r="P11">
        <v>7.02</v>
      </c>
      <c r="Q11">
        <v>2.3199999999999998</v>
      </c>
      <c r="R11">
        <v>3.2200000000000002E-3</v>
      </c>
      <c r="S11">
        <v>11.1</v>
      </c>
      <c r="T11">
        <v>4.3</v>
      </c>
    </row>
    <row r="12" spans="1:21" x14ac:dyDescent="0.25">
      <c r="A12" s="3"/>
      <c r="B12">
        <v>10000</v>
      </c>
      <c r="C12">
        <v>361</v>
      </c>
      <c r="D12">
        <v>462</v>
      </c>
      <c r="E12">
        <v>127</v>
      </c>
      <c r="F12">
        <v>465</v>
      </c>
      <c r="G12">
        <f t="shared" si="0"/>
        <v>0.35180055401662053</v>
      </c>
      <c r="H12">
        <v>341</v>
      </c>
      <c r="I12">
        <v>827</v>
      </c>
      <c r="J12">
        <v>110</v>
      </c>
      <c r="K12">
        <v>192</v>
      </c>
      <c r="L12">
        <f t="shared" si="1"/>
        <v>0.32258064516129031</v>
      </c>
      <c r="M12">
        <v>28</v>
      </c>
      <c r="N12">
        <v>20</v>
      </c>
      <c r="P12">
        <v>5.85</v>
      </c>
      <c r="Q12">
        <v>2.86</v>
      </c>
      <c r="R12">
        <v>3.0400000000000002E-3</v>
      </c>
      <c r="S12">
        <v>12.4</v>
      </c>
      <c r="T12">
        <v>5.7</v>
      </c>
    </row>
    <row r="13" spans="1:21" x14ac:dyDescent="0.25">
      <c r="A13" s="3"/>
      <c r="B13" s="2" t="s">
        <v>10</v>
      </c>
      <c r="C13">
        <v>374</v>
      </c>
      <c r="D13">
        <v>470</v>
      </c>
      <c r="E13">
        <v>118</v>
      </c>
      <c r="F13">
        <v>444</v>
      </c>
      <c r="G13">
        <f t="shared" si="0"/>
        <v>0.31550802139037432</v>
      </c>
      <c r="H13">
        <v>367</v>
      </c>
      <c r="I13">
        <v>880</v>
      </c>
      <c r="J13">
        <v>104</v>
      </c>
      <c r="K13">
        <v>193</v>
      </c>
      <c r="L13">
        <f t="shared" si="1"/>
        <v>0.28337874659400547</v>
      </c>
      <c r="M13">
        <v>35</v>
      </c>
      <c r="N13">
        <v>23</v>
      </c>
      <c r="P13">
        <v>5.92</v>
      </c>
      <c r="Q13">
        <v>3.15</v>
      </c>
      <c r="R13">
        <v>3.1199999999999999E-3</v>
      </c>
      <c r="S13">
        <v>13.2</v>
      </c>
      <c r="T13">
        <v>6.7</v>
      </c>
    </row>
    <row r="14" spans="1:21" x14ac:dyDescent="0.25">
      <c r="A14" s="3" t="s">
        <v>12</v>
      </c>
      <c r="B14">
        <v>0</v>
      </c>
      <c r="C14">
        <f t="shared" ref="C14:L14" si="2">SUM(C5:C13)/9</f>
        <v>381.33333333333331</v>
      </c>
      <c r="D14">
        <f t="shared" si="2"/>
        <v>469.22222222222223</v>
      </c>
      <c r="E14">
        <f t="shared" si="2"/>
        <v>127.22222222222223</v>
      </c>
      <c r="F14">
        <f t="shared" si="2"/>
        <v>467.88888888888891</v>
      </c>
      <c r="G14">
        <f t="shared" si="2"/>
        <v>0.33056368713105766</v>
      </c>
      <c r="H14">
        <f t="shared" si="2"/>
        <v>1504.8888888888889</v>
      </c>
      <c r="I14">
        <f t="shared" si="2"/>
        <v>3403</v>
      </c>
      <c r="J14">
        <f t="shared" si="2"/>
        <v>590.22222222222217</v>
      </c>
      <c r="K14">
        <f t="shared" si="2"/>
        <v>1391.6666666666667</v>
      </c>
      <c r="L14">
        <f t="shared" si="2"/>
        <v>0.32389402887961682</v>
      </c>
      <c r="M14">
        <f>SUM(M5:M13)/9</f>
        <v>31.444444444444443</v>
      </c>
      <c r="N14">
        <f t="shared" ref="N14:P14" si="3">SUM(N5:N13)/9</f>
        <v>22.333333333333332</v>
      </c>
      <c r="O14">
        <f t="shared" si="3"/>
        <v>0</v>
      </c>
      <c r="P14">
        <f t="shared" si="3"/>
        <v>6.9511111111111124</v>
      </c>
      <c r="Q14">
        <f t="shared" ref="Q14" si="4">SUM(Q5:Q13)/9</f>
        <v>3.0766666666666662</v>
      </c>
      <c r="R14">
        <f t="shared" ref="R14" si="5">SUM(R5:R13)/9</f>
        <v>3.1544444444444445E-3</v>
      </c>
      <c r="S14">
        <f>SUM(S5:S13)/9</f>
        <v>13.000000000000002</v>
      </c>
      <c r="T14">
        <f>SUM(T5:T13)/9</f>
        <v>6.2888888888888888</v>
      </c>
      <c r="U14">
        <f>T14/S14</f>
        <v>0.48376068376068371</v>
      </c>
    </row>
    <row r="15" spans="1:21" x14ac:dyDescent="0.25">
      <c r="A15" s="3"/>
      <c r="B15">
        <v>10</v>
      </c>
      <c r="C15">
        <v>6917</v>
      </c>
      <c r="D15">
        <v>1883</v>
      </c>
      <c r="E15">
        <v>2641</v>
      </c>
      <c r="F15">
        <v>1851</v>
      </c>
      <c r="G15">
        <f xml:space="preserve"> E15/C15</f>
        <v>0.38181292467832878</v>
      </c>
      <c r="M15">
        <v>227</v>
      </c>
      <c r="N15">
        <v>142</v>
      </c>
      <c r="P15">
        <v>39.1</v>
      </c>
      <c r="Q15">
        <v>18.8</v>
      </c>
      <c r="R15">
        <v>1.09E-2</v>
      </c>
      <c r="S15">
        <v>69.900000000000006</v>
      </c>
      <c r="T15">
        <v>44.9</v>
      </c>
    </row>
    <row r="16" spans="1:21" x14ac:dyDescent="0.25">
      <c r="A16" s="3"/>
      <c r="B16">
        <v>20</v>
      </c>
      <c r="M16">
        <v>222</v>
      </c>
      <c r="N16">
        <v>148</v>
      </c>
      <c r="P16">
        <v>36.4</v>
      </c>
      <c r="Q16">
        <v>15.6</v>
      </c>
      <c r="R16">
        <v>1.18E-2</v>
      </c>
      <c r="S16">
        <v>66.099999999999994</v>
      </c>
      <c r="T16">
        <v>44</v>
      </c>
    </row>
    <row r="17" spans="1:21" x14ac:dyDescent="0.25">
      <c r="A17" s="3"/>
      <c r="B17">
        <v>30</v>
      </c>
      <c r="M17">
        <v>232</v>
      </c>
      <c r="N17">
        <v>164</v>
      </c>
      <c r="P17">
        <v>37.799999999999997</v>
      </c>
      <c r="Q17">
        <v>16.399999999999999</v>
      </c>
      <c r="R17">
        <v>9.2800000000000001E-3</v>
      </c>
      <c r="S17">
        <v>67.3</v>
      </c>
      <c r="T17">
        <v>44.4</v>
      </c>
    </row>
    <row r="18" spans="1:21" x14ac:dyDescent="0.25">
      <c r="A18" s="3"/>
      <c r="B18">
        <v>40</v>
      </c>
      <c r="M18">
        <v>205</v>
      </c>
      <c r="N18">
        <v>148</v>
      </c>
      <c r="P18">
        <v>36</v>
      </c>
      <c r="Q18">
        <v>17.7</v>
      </c>
      <c r="R18">
        <v>1.9400000000000001E-2</v>
      </c>
      <c r="S18">
        <v>70.2</v>
      </c>
      <c r="T18">
        <v>43.3</v>
      </c>
    </row>
    <row r="19" spans="1:21" x14ac:dyDescent="0.25">
      <c r="A19" s="3"/>
      <c r="B19">
        <v>50</v>
      </c>
      <c r="M19">
        <v>202</v>
      </c>
      <c r="N19">
        <v>136</v>
      </c>
      <c r="P19">
        <v>32.9</v>
      </c>
      <c r="Q19">
        <v>14.1</v>
      </c>
      <c r="R19">
        <v>6.6E-3</v>
      </c>
      <c r="S19">
        <v>65.099999999999994</v>
      </c>
      <c r="T19">
        <v>40.6</v>
      </c>
    </row>
    <row r="20" spans="1:21" x14ac:dyDescent="0.25">
      <c r="A20" s="3"/>
      <c r="B20">
        <v>100</v>
      </c>
      <c r="C20">
        <v>5792</v>
      </c>
      <c r="D20">
        <v>1578</v>
      </c>
      <c r="E20">
        <v>2061</v>
      </c>
      <c r="F20">
        <v>1664</v>
      </c>
      <c r="G20">
        <f xml:space="preserve"> E20/C20</f>
        <v>0.355835635359116</v>
      </c>
      <c r="M20">
        <v>198</v>
      </c>
      <c r="N20">
        <v>145</v>
      </c>
      <c r="P20">
        <v>32.799999999999997</v>
      </c>
      <c r="Q20">
        <v>15.2</v>
      </c>
      <c r="R20">
        <v>6.2100000000000002E-3</v>
      </c>
      <c r="S20">
        <v>61.7</v>
      </c>
      <c r="T20">
        <v>35.700000000000003</v>
      </c>
    </row>
    <row r="21" spans="1:21" x14ac:dyDescent="0.25">
      <c r="A21" s="3"/>
      <c r="B21">
        <v>1000</v>
      </c>
      <c r="M21">
        <v>219</v>
      </c>
      <c r="N21">
        <v>161</v>
      </c>
      <c r="P21">
        <v>35</v>
      </c>
      <c r="Q21">
        <v>16.100000000000001</v>
      </c>
      <c r="R21">
        <v>7.6E-3</v>
      </c>
      <c r="S21">
        <v>64.599999999999994</v>
      </c>
      <c r="T21">
        <v>46.2</v>
      </c>
    </row>
    <row r="22" spans="1:21" x14ac:dyDescent="0.25">
      <c r="A22" s="3"/>
      <c r="B22">
        <v>10000</v>
      </c>
      <c r="C22">
        <v>5378</v>
      </c>
      <c r="D22">
        <v>1536</v>
      </c>
      <c r="E22">
        <v>1949</v>
      </c>
      <c r="F22">
        <v>1625</v>
      </c>
      <c r="G22">
        <f xml:space="preserve"> E22/C22</f>
        <v>0.36240238006693937</v>
      </c>
      <c r="M22">
        <v>199</v>
      </c>
      <c r="N22">
        <v>144</v>
      </c>
      <c r="P22">
        <v>33</v>
      </c>
      <c r="Q22">
        <v>12.7</v>
      </c>
      <c r="R22">
        <v>6.0800000000000003E-3</v>
      </c>
      <c r="S22">
        <v>59.8</v>
      </c>
      <c r="T22">
        <v>38.6</v>
      </c>
    </row>
    <row r="23" spans="1:21" x14ac:dyDescent="0.25">
      <c r="A23" s="3"/>
      <c r="B23" s="2" t="s">
        <v>16</v>
      </c>
      <c r="M23">
        <v>211</v>
      </c>
      <c r="N23">
        <v>147</v>
      </c>
      <c r="P23">
        <v>32.700000000000003</v>
      </c>
      <c r="Q23">
        <v>14.6</v>
      </c>
      <c r="R23">
        <v>6.6E-3</v>
      </c>
      <c r="S23">
        <v>63.3</v>
      </c>
      <c r="T23">
        <v>42.3</v>
      </c>
    </row>
    <row r="24" spans="1:21" x14ac:dyDescent="0.25">
      <c r="A24" s="3" t="s">
        <v>13</v>
      </c>
      <c r="B24">
        <v>0</v>
      </c>
      <c r="M24">
        <f>SUM(M15:M23)/9</f>
        <v>212.77777777777777</v>
      </c>
      <c r="N24">
        <f t="shared" ref="N24:P24" si="6">SUM(N15:N23)/9</f>
        <v>148.33333333333334</v>
      </c>
      <c r="O24">
        <f t="shared" si="6"/>
        <v>0</v>
      </c>
      <c r="P24">
        <f t="shared" si="6"/>
        <v>35.077777777777776</v>
      </c>
      <c r="Q24">
        <f t="shared" ref="Q24" si="7">SUM(Q15:Q23)/9</f>
        <v>15.68888888888889</v>
      </c>
      <c r="R24">
        <f t="shared" ref="R24:T24" si="8">SUM(R15:R23)/9</f>
        <v>9.385555555555555E-3</v>
      </c>
      <c r="S24">
        <f t="shared" si="8"/>
        <v>65.333333333333314</v>
      </c>
      <c r="T24">
        <f t="shared" si="8"/>
        <v>42.222222222222229</v>
      </c>
      <c r="U24">
        <f t="shared" ref="U24:U44" si="9">T24/S24</f>
        <v>0.64625850340136082</v>
      </c>
    </row>
    <row r="25" spans="1:21" x14ac:dyDescent="0.25">
      <c r="A25" s="3"/>
      <c r="B25">
        <v>10</v>
      </c>
      <c r="M25">
        <v>3734</v>
      </c>
      <c r="N25">
        <v>3252</v>
      </c>
      <c r="P25">
        <v>527</v>
      </c>
      <c r="Q25">
        <v>413</v>
      </c>
      <c r="R25">
        <v>7.3400000000000007E-2</v>
      </c>
      <c r="S25">
        <v>995</v>
      </c>
      <c r="T25">
        <v>851</v>
      </c>
    </row>
    <row r="26" spans="1:21" x14ac:dyDescent="0.25">
      <c r="A26" s="3"/>
      <c r="B26">
        <v>20</v>
      </c>
      <c r="M26">
        <v>3664</v>
      </c>
      <c r="N26">
        <v>3451</v>
      </c>
      <c r="P26">
        <v>573</v>
      </c>
      <c r="Q26">
        <v>489</v>
      </c>
      <c r="R26">
        <v>0.104</v>
      </c>
      <c r="S26">
        <v>1008</v>
      </c>
      <c r="T26">
        <v>901</v>
      </c>
    </row>
    <row r="27" spans="1:21" x14ac:dyDescent="0.25">
      <c r="A27" s="3"/>
      <c r="B27">
        <v>30</v>
      </c>
      <c r="M27">
        <v>2971</v>
      </c>
      <c r="N27">
        <v>2656</v>
      </c>
      <c r="P27">
        <v>405</v>
      </c>
      <c r="Q27">
        <v>296</v>
      </c>
      <c r="R27">
        <v>7.17E-2</v>
      </c>
      <c r="S27">
        <v>754</v>
      </c>
      <c r="T27">
        <v>653</v>
      </c>
    </row>
    <row r="28" spans="1:21" x14ac:dyDescent="0.25">
      <c r="A28" s="3"/>
      <c r="B28">
        <v>40</v>
      </c>
      <c r="M28">
        <v>3330</v>
      </c>
      <c r="N28">
        <v>2975</v>
      </c>
      <c r="P28">
        <v>506</v>
      </c>
      <c r="Q28">
        <v>374</v>
      </c>
      <c r="R28">
        <v>8.0100000000000005E-2</v>
      </c>
      <c r="S28">
        <v>886</v>
      </c>
      <c r="T28">
        <v>738</v>
      </c>
    </row>
    <row r="29" spans="1:21" x14ac:dyDescent="0.25">
      <c r="A29" s="3"/>
      <c r="B29">
        <v>50</v>
      </c>
      <c r="M29">
        <v>3050</v>
      </c>
      <c r="N29">
        <v>2935</v>
      </c>
      <c r="P29">
        <v>409</v>
      </c>
      <c r="Q29">
        <v>310</v>
      </c>
      <c r="R29">
        <v>8.1600000000000006E-2</v>
      </c>
      <c r="S29">
        <v>837</v>
      </c>
      <c r="T29">
        <v>719</v>
      </c>
    </row>
    <row r="30" spans="1:21" x14ac:dyDescent="0.25">
      <c r="A30" s="3"/>
      <c r="B30">
        <v>100</v>
      </c>
      <c r="M30">
        <v>3156</v>
      </c>
      <c r="N30">
        <v>3096</v>
      </c>
      <c r="P30">
        <v>470</v>
      </c>
      <c r="Q30">
        <v>383</v>
      </c>
      <c r="R30">
        <v>8.0299999999999996E-2</v>
      </c>
      <c r="S30">
        <v>902</v>
      </c>
      <c r="T30">
        <v>812</v>
      </c>
    </row>
    <row r="31" spans="1:21" x14ac:dyDescent="0.25">
      <c r="A31" s="3"/>
      <c r="B31">
        <v>1000</v>
      </c>
      <c r="M31">
        <v>2693</v>
      </c>
      <c r="N31">
        <v>2789</v>
      </c>
      <c r="P31">
        <v>356</v>
      </c>
      <c r="Q31">
        <v>304</v>
      </c>
      <c r="R31">
        <v>6.3500000000000001E-2</v>
      </c>
      <c r="S31">
        <v>781</v>
      </c>
      <c r="T31">
        <v>720</v>
      </c>
    </row>
    <row r="32" spans="1:21" x14ac:dyDescent="0.25">
      <c r="A32" s="3"/>
      <c r="B32">
        <v>10000</v>
      </c>
      <c r="C32">
        <v>165378</v>
      </c>
      <c r="D32">
        <v>6970</v>
      </c>
      <c r="E32">
        <v>95892</v>
      </c>
      <c r="F32">
        <v>8032</v>
      </c>
      <c r="G32">
        <f xml:space="preserve"> E32/C32</f>
        <v>0.57983528643471316</v>
      </c>
      <c r="M32">
        <v>2756</v>
      </c>
      <c r="N32">
        <v>2775</v>
      </c>
      <c r="P32">
        <v>351</v>
      </c>
      <c r="Q32">
        <v>287</v>
      </c>
      <c r="R32">
        <v>6.1600000000000002E-2</v>
      </c>
      <c r="S32">
        <v>780</v>
      </c>
      <c r="T32">
        <v>691</v>
      </c>
    </row>
    <row r="33" spans="1:21" x14ac:dyDescent="0.25">
      <c r="A33" s="3"/>
      <c r="B33" s="2" t="s">
        <v>16</v>
      </c>
      <c r="M33">
        <v>3012</v>
      </c>
      <c r="N33">
        <v>2824</v>
      </c>
      <c r="P33">
        <v>373</v>
      </c>
      <c r="Q33">
        <v>316</v>
      </c>
      <c r="R33">
        <v>6.2700000000000006E-2</v>
      </c>
      <c r="S33">
        <v>811</v>
      </c>
      <c r="T33">
        <v>693</v>
      </c>
    </row>
    <row r="34" spans="1:21" x14ac:dyDescent="0.25">
      <c r="A34" s="3" t="s">
        <v>21</v>
      </c>
      <c r="B34">
        <v>0</v>
      </c>
      <c r="M34">
        <f xml:space="preserve"> SUM(M25:M33)/9</f>
        <v>3151.7777777777778</v>
      </c>
      <c r="N34">
        <f t="shared" ref="N34:P34" si="10" xml:space="preserve"> SUM(N25:N33)/9</f>
        <v>2972.5555555555557</v>
      </c>
      <c r="O34">
        <f t="shared" si="10"/>
        <v>0</v>
      </c>
      <c r="P34">
        <f t="shared" si="10"/>
        <v>441.11111111111109</v>
      </c>
      <c r="Q34">
        <f t="shared" ref="Q34" si="11" xml:space="preserve"> SUM(Q25:Q33)/9</f>
        <v>352.44444444444446</v>
      </c>
      <c r="R34">
        <f t="shared" ref="R34:T34" si="12" xml:space="preserve"> SUM(R25:R33)/9</f>
        <v>7.5433333333333324E-2</v>
      </c>
      <c r="S34">
        <f t="shared" si="12"/>
        <v>861.55555555555554</v>
      </c>
      <c r="T34">
        <f t="shared" si="12"/>
        <v>753.11111111111109</v>
      </c>
      <c r="U34">
        <f t="shared" si="9"/>
        <v>0.8741294815579056</v>
      </c>
    </row>
    <row r="35" spans="1:21" x14ac:dyDescent="0.25">
      <c r="A35" s="3"/>
      <c r="B35">
        <v>10</v>
      </c>
      <c r="P35">
        <v>591</v>
      </c>
      <c r="Q35">
        <v>317</v>
      </c>
      <c r="R35">
        <v>0.11</v>
      </c>
      <c r="S35">
        <v>1391</v>
      </c>
      <c r="T35">
        <v>836</v>
      </c>
    </row>
    <row r="36" spans="1:21" x14ac:dyDescent="0.25">
      <c r="A36" s="3"/>
      <c r="B36">
        <v>20</v>
      </c>
      <c r="P36">
        <v>518</v>
      </c>
      <c r="Q36">
        <v>257</v>
      </c>
      <c r="R36">
        <v>8.8999999999999996E-2</v>
      </c>
      <c r="S36">
        <v>1233</v>
      </c>
      <c r="T36">
        <v>754</v>
      </c>
    </row>
    <row r="37" spans="1:21" x14ac:dyDescent="0.25">
      <c r="A37" s="3"/>
      <c r="B37">
        <v>30</v>
      </c>
      <c r="P37">
        <v>544</v>
      </c>
      <c r="Q37">
        <v>256</v>
      </c>
      <c r="R37">
        <v>0.10100000000000001</v>
      </c>
      <c r="S37">
        <v>1206</v>
      </c>
      <c r="T37">
        <v>738</v>
      </c>
    </row>
    <row r="38" spans="1:21" x14ac:dyDescent="0.25">
      <c r="A38" s="3"/>
      <c r="B38">
        <v>40</v>
      </c>
      <c r="P38">
        <v>492</v>
      </c>
      <c r="Q38">
        <v>240</v>
      </c>
      <c r="R38">
        <v>0.09</v>
      </c>
      <c r="S38">
        <v>1180</v>
      </c>
      <c r="T38">
        <v>708</v>
      </c>
    </row>
    <row r="39" spans="1:21" x14ac:dyDescent="0.25">
      <c r="A39" s="3"/>
      <c r="B39">
        <v>50</v>
      </c>
      <c r="P39">
        <v>540</v>
      </c>
      <c r="Q39">
        <v>235</v>
      </c>
      <c r="R39">
        <v>9.6000000000000002E-2</v>
      </c>
      <c r="S39">
        <v>1271</v>
      </c>
      <c r="T39">
        <v>733</v>
      </c>
    </row>
    <row r="40" spans="1:21" x14ac:dyDescent="0.25">
      <c r="A40" s="3"/>
      <c r="B40">
        <v>100</v>
      </c>
      <c r="P40">
        <v>526</v>
      </c>
      <c r="Q40">
        <v>248</v>
      </c>
      <c r="R40">
        <v>9.4E-2</v>
      </c>
      <c r="S40">
        <v>1268</v>
      </c>
      <c r="T40">
        <v>724</v>
      </c>
    </row>
    <row r="41" spans="1:21" x14ac:dyDescent="0.25">
      <c r="A41" s="3"/>
      <c r="B41">
        <v>1000</v>
      </c>
      <c r="P41">
        <v>616</v>
      </c>
      <c r="Q41">
        <v>264</v>
      </c>
      <c r="R41">
        <v>0.13300000000000001</v>
      </c>
      <c r="S41">
        <v>1180</v>
      </c>
      <c r="T41">
        <v>796</v>
      </c>
    </row>
    <row r="42" spans="1:21" x14ac:dyDescent="0.25">
      <c r="A42" s="3"/>
      <c r="B42">
        <v>10000</v>
      </c>
      <c r="P42">
        <v>823</v>
      </c>
      <c r="Q42">
        <v>253</v>
      </c>
      <c r="R42">
        <v>0.13800000000000001</v>
      </c>
      <c r="S42">
        <v>1138</v>
      </c>
      <c r="T42">
        <v>702</v>
      </c>
    </row>
    <row r="43" spans="1:21" x14ac:dyDescent="0.25">
      <c r="A43" s="3"/>
      <c r="B43" s="2" t="s">
        <v>16</v>
      </c>
      <c r="P43">
        <v>669</v>
      </c>
      <c r="Q43">
        <v>240</v>
      </c>
      <c r="R43">
        <v>0.17199999999999999</v>
      </c>
      <c r="S43">
        <v>1099</v>
      </c>
      <c r="T43">
        <v>691</v>
      </c>
    </row>
    <row r="44" spans="1:21" x14ac:dyDescent="0.25">
      <c r="A44" s="3" t="s">
        <v>22</v>
      </c>
      <c r="B44">
        <v>0</v>
      </c>
      <c r="P44">
        <f>SUM(P35:P43)/9</f>
        <v>591</v>
      </c>
      <c r="Q44">
        <f t="shared" ref="Q44" si="13">SUM(Q35:Q43)/9</f>
        <v>256.66666666666669</v>
      </c>
      <c r="R44">
        <f t="shared" ref="R44:T44" si="14">SUM(R35:R43)/9</f>
        <v>0.11366666666666665</v>
      </c>
      <c r="S44">
        <f>SUM(S35:S43)/9</f>
        <v>1218.4444444444443</v>
      </c>
      <c r="T44">
        <f t="shared" si="14"/>
        <v>742.44444444444446</v>
      </c>
      <c r="U44">
        <f t="shared" si="9"/>
        <v>0.60933795367499555</v>
      </c>
    </row>
    <row r="45" spans="1:21" x14ac:dyDescent="0.25">
      <c r="A45" s="3"/>
      <c r="B45">
        <v>10</v>
      </c>
      <c r="P45">
        <v>28058</v>
      </c>
      <c r="Q45">
        <v>20416</v>
      </c>
      <c r="R45">
        <v>1.54</v>
      </c>
    </row>
    <row r="46" spans="1:21" x14ac:dyDescent="0.25">
      <c r="A46" s="3"/>
      <c r="B46">
        <v>20</v>
      </c>
      <c r="P46">
        <v>26321</v>
      </c>
      <c r="Q46">
        <v>17526</v>
      </c>
      <c r="R46">
        <v>1.69</v>
      </c>
    </row>
    <row r="47" spans="1:21" x14ac:dyDescent="0.25">
      <c r="A47" s="3"/>
      <c r="B47">
        <v>30</v>
      </c>
      <c r="P47">
        <v>29415</v>
      </c>
      <c r="Q47">
        <v>19465</v>
      </c>
      <c r="R47">
        <v>1.89</v>
      </c>
    </row>
    <row r="48" spans="1:21" x14ac:dyDescent="0.25">
      <c r="A48" s="3"/>
      <c r="B48">
        <v>40</v>
      </c>
      <c r="P48">
        <v>31606</v>
      </c>
      <c r="Q48">
        <v>19769</v>
      </c>
      <c r="R48">
        <v>2.2000000000000002</v>
      </c>
    </row>
    <row r="49" spans="1:18" x14ac:dyDescent="0.25">
      <c r="A49" s="3"/>
      <c r="B49">
        <v>50</v>
      </c>
      <c r="P49">
        <v>33701</v>
      </c>
      <c r="Q49">
        <v>20588</v>
      </c>
      <c r="R49">
        <v>2.37</v>
      </c>
    </row>
    <row r="50" spans="1:18" x14ac:dyDescent="0.25">
      <c r="A50" s="3"/>
      <c r="B50">
        <v>100</v>
      </c>
      <c r="P50">
        <v>37332</v>
      </c>
      <c r="Q50">
        <v>22243</v>
      </c>
      <c r="R50">
        <v>2.61</v>
      </c>
    </row>
    <row r="51" spans="1:18" x14ac:dyDescent="0.25">
      <c r="A51" s="3"/>
      <c r="B51">
        <v>1000</v>
      </c>
      <c r="P51">
        <v>45748</v>
      </c>
      <c r="Q51">
        <v>25954</v>
      </c>
      <c r="R51">
        <v>3.21</v>
      </c>
    </row>
    <row r="52" spans="1:18" x14ac:dyDescent="0.25">
      <c r="A52" s="3"/>
      <c r="B52">
        <v>10000</v>
      </c>
      <c r="P52">
        <v>73834</v>
      </c>
      <c r="Q52">
        <v>27424</v>
      </c>
      <c r="R52">
        <v>3.49</v>
      </c>
    </row>
    <row r="53" spans="1:18" x14ac:dyDescent="0.25">
      <c r="A53" s="3"/>
      <c r="B53" s="2" t="s">
        <v>16</v>
      </c>
      <c r="P53">
        <v>58418</v>
      </c>
      <c r="Q53">
        <v>29811</v>
      </c>
      <c r="R53">
        <v>4</v>
      </c>
    </row>
    <row r="54" spans="1:18" x14ac:dyDescent="0.25">
      <c r="A54" t="s">
        <v>23</v>
      </c>
      <c r="B54">
        <v>30</v>
      </c>
      <c r="P54">
        <f>SUM(P45:P53)/9</f>
        <v>40492.555555555555</v>
      </c>
      <c r="Q54">
        <f>SUM(Q45:Q53)/9</f>
        <v>22577.333333333332</v>
      </c>
      <c r="R54">
        <f>SUM(R45:R53)/9</f>
        <v>2.5555555555555554</v>
      </c>
    </row>
  </sheetData>
  <mergeCells count="10">
    <mergeCell ref="A44:A53"/>
    <mergeCell ref="A34:A43"/>
    <mergeCell ref="A24:A33"/>
    <mergeCell ref="H1:I1"/>
    <mergeCell ref="J1:K1"/>
    <mergeCell ref="A1:B1"/>
    <mergeCell ref="A4:A13"/>
    <mergeCell ref="C1:D1"/>
    <mergeCell ref="E1:F1"/>
    <mergeCell ref="A14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2018-10-25T23:40:02Z</dcterms:modified>
</cp:coreProperties>
</file>