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8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Sheet1!$A$7:$BJ$62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Zxy</author>
    <author>user-20201224</author>
    <author>user-20210811</author>
    <author>user-20211228</author>
  </authors>
  <commentList>
    <comment ref="F4" authorId="0">
      <text>
        <r>
          <rPr>
            <sz val="11"/>
            <color rgb="FF000000"/>
            <rFont val="宋体"/>
            <scheme val="minor"/>
            <charset val="0"/>
          </rPr>
          <t>Zxy:
1 辅助
2 群体
3 单体
4 控制</t>
        </r>
      </text>
    </comment>
    <comment ref="G4" authorId="1">
      <text>
        <r>
          <rPr>
            <b/>
            <sz val="9"/>
            <rFont val="宋体"/>
            <charset val="134"/>
          </rPr>
          <t xml:space="preserve">0：男
1：女
2：怪人（不显示在主城
</t>
        </r>
      </text>
    </comment>
    <comment ref="BE4" authorId="2">
      <text>
        <r>
          <rPr>
            <sz val="9"/>
            <rFont val="宋体"/>
            <charset val="134"/>
          </rPr>
          <t>0为默认开启
1表示绝对时间(活动开始结束使用startTime endTime)
2表示相对开服时间</t>
        </r>
      </text>
    </comment>
    <comment ref="BG4" authorId="2">
      <text>
        <r>
          <rPr>
            <sz val="9"/>
            <rFont val="宋体"/>
            <charset val="134"/>
          </rPr>
          <t xml:space="preserve">
 配置规则 
timeType = 2时
day,hour,min,durationMs创建角色/开服时间day天后，hour点min分开启</t>
        </r>
      </text>
    </comment>
    <comment ref="BH4" authorId="3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1：分享
0：不分享</t>
        </r>
      </text>
    </comment>
    <comment ref="BI4" authorId="1">
      <text>
        <r>
          <rPr>
            <b/>
            <sz val="9"/>
            <rFont val="宋体"/>
            <charset val="134"/>
          </rPr>
          <t>相同英雄组
1：杰诺斯
2：e.g.驱动骑士</t>
        </r>
      </text>
    </comment>
    <comment ref="BK4" authorId="1">
      <text>
        <r>
          <rPr>
            <b/>
            <sz val="9"/>
            <rFont val="宋体"/>
            <charset val="134"/>
          </rPr>
          <t xml:space="preserve">0：无
1：英雄
2：怪人
</t>
        </r>
      </text>
    </comment>
  </commentList>
</comments>
</file>

<file path=xl/sharedStrings.xml><?xml version="1.0" encoding="utf-8"?>
<sst xmlns="http://schemas.openxmlformats.org/spreadsheetml/2006/main" count="1328" uniqueCount="647">
  <si>
    <t>_flag</t>
  </si>
  <si>
    <t>id</t>
  </si>
  <si>
    <t>name</t>
  </si>
  <si>
    <t>heroType</t>
  </si>
  <si>
    <t>heroSex</t>
  </si>
  <si>
    <t>modelResource</t>
  </si>
  <si>
    <t>modelResourceScale</t>
  </si>
  <si>
    <t>battleResource</t>
  </si>
  <si>
    <t>showResource</t>
  </si>
  <si>
    <t>showResourceScale</t>
  </si>
  <si>
    <t>headResource</t>
  </si>
  <si>
    <t>headResource_2</t>
  </si>
  <si>
    <t>headResource_3</t>
  </si>
  <si>
    <t>headResource_4</t>
  </si>
  <si>
    <t>heropinyin</t>
  </si>
  <si>
    <t>heroPerformance</t>
  </si>
  <si>
    <t>heroCutUp</t>
  </si>
  <si>
    <t>sSkillCutUp</t>
  </si>
  <si>
    <t>sSkipCutUp</t>
  </si>
  <si>
    <t>isSP</t>
  </si>
  <si>
    <t>quality</t>
  </si>
  <si>
    <t>skill_1</t>
  </si>
  <si>
    <t>skill_2</t>
  </si>
  <si>
    <t>skill_3</t>
  </si>
  <si>
    <t>skill_s1</t>
  </si>
  <si>
    <t>skill_s2</t>
  </si>
  <si>
    <t>moreAwakenSkill1</t>
  </si>
  <si>
    <t>moreAwakenSkill2</t>
  </si>
  <si>
    <t>moreAwakenSkill3</t>
  </si>
  <si>
    <t>endPerformance</t>
  </si>
  <si>
    <t>heroDebris</t>
  </si>
  <si>
    <t>herogachadoc</t>
  </si>
  <si>
    <t>heroStateData</t>
  </si>
  <si>
    <t>heroAwakenData</t>
  </si>
  <si>
    <t>expModelId</t>
  </si>
  <si>
    <t>starModelId</t>
  </si>
  <si>
    <t>circuitId</t>
  </si>
  <si>
    <t>perloadId</t>
  </si>
  <si>
    <t>heroListPreloadId</t>
  </si>
  <si>
    <t>pvpCamera</t>
  </si>
  <si>
    <t>teamCamera</t>
  </si>
  <si>
    <t>aiName</t>
  </si>
  <si>
    <t>attrRankId</t>
  </si>
  <si>
    <t>getPpos</t>
  </si>
  <si>
    <t>speicalBg</t>
  </si>
  <si>
    <t>unlockBg</t>
  </si>
  <si>
    <t>qualityIcon</t>
  </si>
  <si>
    <t>activityNpcId</t>
  </si>
  <si>
    <t>background</t>
  </si>
  <si>
    <t>cardBust</t>
  </si>
  <si>
    <t>supportTeamAttr</t>
  </si>
  <si>
    <r>
      <rPr>
        <sz val="11"/>
        <color theme="1"/>
        <rFont val="宋体"/>
        <charset val="134"/>
        <scheme val="minor"/>
      </rPr>
      <t>support</t>
    </r>
    <r>
      <rPr>
        <sz val="11"/>
        <color theme="1"/>
        <rFont val="宋体"/>
        <charset val="134"/>
        <scheme val="minor"/>
      </rPr>
      <t>Item</t>
    </r>
  </si>
  <si>
    <r>
      <rPr>
        <sz val="11"/>
        <color theme="1"/>
        <rFont val="宋体"/>
        <charset val="134"/>
        <scheme val="minor"/>
      </rPr>
      <t>exchange</t>
    </r>
    <r>
      <rPr>
        <sz val="11"/>
        <color theme="1"/>
        <rFont val="宋体"/>
        <charset val="134"/>
        <scheme val="minor"/>
      </rPr>
      <t>Item</t>
    </r>
  </si>
  <si>
    <t>backgroundId</t>
  </si>
  <si>
    <t>timeType</t>
  </si>
  <si>
    <t>startTime</t>
  </si>
  <si>
    <t>specialEndTime</t>
  </si>
  <si>
    <t>heroshare</t>
  </si>
  <si>
    <t>herogroup</t>
  </si>
  <si>
    <t>OpenServiceActivity</t>
  </si>
  <si>
    <t>characterType</t>
  </si>
  <si>
    <t>description</t>
  </si>
  <si>
    <t>introduce</t>
  </si>
  <si>
    <t>STRING</t>
  </si>
  <si>
    <t>INT</t>
  </si>
  <si>
    <t>转表标记</t>
  </si>
  <si>
    <t>编号</t>
  </si>
  <si>
    <t>名字</t>
  </si>
  <si>
    <t>英雄描述</t>
  </si>
  <si>
    <t>英雄介绍</t>
  </si>
  <si>
    <t>英雄类型</t>
  </si>
  <si>
    <t>英雄性别</t>
  </si>
  <si>
    <t>战斗模型</t>
  </si>
  <si>
    <t>战斗模型缩放</t>
  </si>
  <si>
    <t>布阵模型</t>
  </si>
  <si>
    <t>展示模型</t>
  </si>
  <si>
    <t>展示模型缩放</t>
  </si>
  <si>
    <t>行动序列头像</t>
  </si>
  <si>
    <t>右侧头像</t>
  </si>
  <si>
    <t>立绘头像</t>
  </si>
  <si>
    <t>全身立绘</t>
  </si>
  <si>
    <t>英雄辅助列</t>
  </si>
  <si>
    <t>英雄表演</t>
  </si>
  <si>
    <t>英雄列表未获得立绘切割坐标</t>
  </si>
  <si>
    <t>s技能立绘切割坐标</t>
  </si>
  <si>
    <t>s技能跳过立绘切割坐标</t>
  </si>
  <si>
    <t>SP英雄</t>
  </si>
  <si>
    <t>品质</t>
  </si>
  <si>
    <t>常规技能</t>
  </si>
  <si>
    <t>超级技能</t>
  </si>
  <si>
    <t>多段觉醒技能</t>
  </si>
  <si>
    <t>结束镜头</t>
  </si>
  <si>
    <t>英雄情报</t>
  </si>
  <si>
    <t>英雄抽卡台词</t>
  </si>
  <si>
    <t>英雄升级升星模板</t>
  </si>
  <si>
    <t>英雄觉醒模板</t>
  </si>
  <si>
    <t>升级经验模板id</t>
  </si>
  <si>
    <t>升星经验模板id</t>
  </si>
  <si>
    <t>回路id</t>
  </si>
  <si>
    <t>预加载ID</t>
  </si>
  <si>
    <t>英雄列表预加载ID</t>
  </si>
  <si>
    <t>pvp摄像机参数</t>
  </si>
  <si>
    <t>组队摄像机参数</t>
  </si>
  <si>
    <t>AI类型</t>
  </si>
  <si>
    <t>属性评级id</t>
  </si>
  <si>
    <t>获取后自动上阵位置</t>
  </si>
  <si>
    <t>角色特殊背景板</t>
  </si>
  <si>
    <t>未获得时背景板</t>
  </si>
  <si>
    <t>品质图标</t>
  </si>
  <si>
    <t>角色的功能NPC_ID</t>
  </si>
  <si>
    <t>英雄模型背景图</t>
  </si>
  <si>
    <t>512尺寸半身像</t>
  </si>
  <si>
    <t>表彰加成(supportTeamHeroAttr表的attrClass)</t>
  </si>
  <si>
    <t>表彰使用货币</t>
  </si>
  <si>
    <t>情报兑换</t>
  </si>
  <si>
    <t>英雄模型背景预设</t>
  </si>
  <si>
    <t>时间类型</t>
  </si>
  <si>
    <t>开始时间</t>
  </si>
  <si>
    <t>特殊时间</t>
  </si>
  <si>
    <t>是否分享</t>
  </si>
  <si>
    <t>相同英雄组</t>
  </si>
  <si>
    <t>开服区间</t>
  </si>
  <si>
    <t>角色类别</t>
  </si>
  <si>
    <t>0</t>
  </si>
  <si>
    <t>110</t>
  </si>
  <si>
    <t>100</t>
  </si>
  <si>
    <t>010</t>
  </si>
  <si>
    <t>#</t>
  </si>
  <si>
    <t>杰诺斯·武装</t>
  </si>
  <si>
    <t>加装了库斯诺博士试制成功的武装部件的杰诺斯。</t>
  </si>
  <si>
    <t>&lt;color=#08b7fd&gt;[高虐]&lt;/color&gt;在我的BGM里我无法战胜任何人</t>
  </si>
  <si>
    <t>322000201</t>
  </si>
  <si>
    <t>313000200</t>
  </si>
  <si>
    <t>321000201</t>
  </si>
  <si>
    <t>jienuosi</t>
  </si>
  <si>
    <t>68,-326,1.2</t>
  </si>
  <si>
    <t>1.7,0.37,0.67</t>
  </si>
  <si>
    <t>0,0.9,3</t>
  </si>
  <si>
    <t>0,1.22,1.7</t>
  </si>
  <si>
    <t>playerBaseAI</t>
  </si>
  <si>
    <t>1,2,3,4,5,6</t>
  </si>
  <si>
    <t>2022-4-11 05:00:00</t>
  </si>
  <si>
    <t>0,11,0</t>
  </si>
  <si>
    <t>战栗的龙卷</t>
  </si>
  <si>
    <t>身材矮小，看起来像小女孩一样的女性。但实际上却是一个使用超能力的高手。
吹雪的亲姐姐。</t>
  </si>
  <si>
    <t>&lt;color=#08b7fd&gt;[超清/绅士]&lt;/color&gt;女孩子的裙下到底有什么？</t>
  </si>
  <si>
    <t>322000301</t>
  </si>
  <si>
    <t>313000300</t>
  </si>
  <si>
    <t>321000301</t>
  </si>
  <si>
    <t>zhanlidelongjuan</t>
  </si>
  <si>
    <t>0,-225,1</t>
  </si>
  <si>
    <t>0,1,2.5</t>
  </si>
  <si>
    <t>0,1.25,1.2</t>
  </si>
  <si>
    <t>2,5,0</t>
  </si>
  <si>
    <t>银色獠牙</t>
  </si>
  <si>
    <t>流水岩碎拳的宗师。开着道场，现在的弟子只有茶岚子1个人。</t>
  </si>
  <si>
    <t>&lt;color=#08b7fd&gt;[空缺]&lt;/color&gt;空缺</t>
  </si>
  <si>
    <t>322000401</t>
  </si>
  <si>
    <t>313000400</t>
  </si>
  <si>
    <t>321000401</t>
  </si>
  <si>
    <t>yinseliaoya</t>
  </si>
  <si>
    <t>173,-235,1</t>
  </si>
  <si>
    <t>260,-235,1</t>
  </si>
  <si>
    <t>0,0.9,3.4</t>
  </si>
  <si>
    <t>0,11,20</t>
  </si>
  <si>
    <t>KING</t>
  </si>
  <si>
    <t>广为人知的“地表最强英雄”。战斗时发出的“帝王引擎”声能让听到的敌人闻风丧胆。</t>
  </si>
  <si>
    <t>322000501</t>
  </si>
  <si>
    <t>313000500</t>
  </si>
  <si>
    <t>321000501</t>
  </si>
  <si>
    <t>king</t>
  </si>
  <si>
    <t>27,-365,1.2</t>
  </si>
  <si>
    <t>0,-350,1.2</t>
  </si>
  <si>
    <t>0,11,30</t>
  </si>
  <si>
    <t>原子武士</t>
  </si>
  <si>
    <t>居合庵的老师，穿得像浪人一样的剑术大师。</t>
  </si>
  <si>
    <t>322000601</t>
  </si>
  <si>
    <t>313000600</t>
  </si>
  <si>
    <t>321000601</t>
  </si>
  <si>
    <t>yuanziwushi</t>
  </si>
  <si>
    <t>-18,-300,1.2</t>
  </si>
  <si>
    <t>-50,-230,1.2</t>
  </si>
  <si>
    <t>0,1.24,2</t>
  </si>
  <si>
    <t>0,11,40</t>
  </si>
  <si>
    <t>金属骑士</t>
  </si>
  <si>
    <t>操纵形态各异、功能多样的远程机器人进行战斗的英雄。
他掌握着最尖端的科技，也曾负责过英雄协会总部的强化改造。</t>
  </si>
  <si>
    <t>322000701</t>
  </si>
  <si>
    <t>313000700</t>
  </si>
  <si>
    <t>321000701</t>
  </si>
  <si>
    <t>jinshuqishi</t>
  </si>
  <si>
    <t>-85,-115,1.2</t>
  </si>
  <si>
    <t>0,11,50</t>
  </si>
  <si>
    <t>金属球棒</t>
  </si>
  <si>
    <t>梳着飞机头的不良少年。是一位使用金属球棒战斗的英雄。</t>
  </si>
  <si>
    <t>322000801</t>
  </si>
  <si>
    <t>313000800</t>
  </si>
  <si>
    <t>321000801</t>
  </si>
  <si>
    <t>jinshuqiubang</t>
  </si>
  <si>
    <t>-20,-360,1.2</t>
  </si>
  <si>
    <t>0,1.22,1.5</t>
  </si>
  <si>
    <t>0,12,0</t>
  </si>
  <si>
    <t>性感囚犯</t>
  </si>
  <si>
    <t>穿着囚犯服，拥有强壮肉体的英雄。喜欢帅气的男性。与强敌战斗的时候会以全身赤裸的天使形态迎战。</t>
  </si>
  <si>
    <t>322000901</t>
  </si>
  <si>
    <t>313000900</t>
  </si>
  <si>
    <t>321000901</t>
  </si>
  <si>
    <t>xingganqiufan</t>
  </si>
  <si>
    <t>10,-360,1.2</t>
  </si>
  <si>
    <t>10,-330,1.2</t>
  </si>
  <si>
    <t>0,0.95,3.8</t>
  </si>
  <si>
    <t>0,1.5,2.3</t>
  </si>
  <si>
    <t>0,12,10</t>
  </si>
  <si>
    <t>甜心假面</t>
  </si>
  <si>
    <t>人气第一的英雄，是个帅哥，同时也以偶像身份活跃着。
憎恨邪恶，面对邪恶时不会有半分怜悯。</t>
  </si>
  <si>
    <t>322001001</t>
  </si>
  <si>
    <t>313001000</t>
  </si>
  <si>
    <t>321001001</t>
  </si>
  <si>
    <t>tianxinjiamian</t>
  </si>
  <si>
    <t>5,-340,1.2</t>
  </si>
  <si>
    <t>0,1.25,1.7</t>
  </si>
  <si>
    <t>0,12,20</t>
  </si>
  <si>
    <t>闪电麦克斯</t>
  </si>
  <si>
    <t>左脸颊有一道闪电标记的英雄。会用藏在鞋里的火药来强化踢技，并用特化了的踢技进行战斗。</t>
  </si>
  <si>
    <t>&lt;color=#08b7fd&gt;[足控福利]&lt;/color&gt;我这一脚下去你可能会爽死(误)</t>
  </si>
  <si>
    <t>322001101</t>
  </si>
  <si>
    <t>313001100</t>
  </si>
  <si>
    <t>321001101</t>
  </si>
  <si>
    <t>shandianmax</t>
  </si>
  <si>
    <t>-2,-275,1.1</t>
  </si>
  <si>
    <t>0,0.85,3</t>
  </si>
  <si>
    <t>5-playerAI-shandianmax-1</t>
  </si>
  <si>
    <t>0,12,30</t>
  </si>
  <si>
    <t>居合庵</t>
  </si>
  <si>
    <t>金发蓝眼的少年，原子武士的弟子。穿着西洋式的盔甲。</t>
  </si>
  <si>
    <t>322001201</t>
  </si>
  <si>
    <t>313001200</t>
  </si>
  <si>
    <t>321001201</t>
  </si>
  <si>
    <t>juhean</t>
  </si>
  <si>
    <t>14,-340,1.2</t>
  </si>
  <si>
    <t>0,12,40</t>
  </si>
  <si>
    <t>毒刺</t>
  </si>
  <si>
    <t>梳着刺猬头，浑身缠满黑色绷带的英雄。擅长使用爱枪“竹笋”贯穿敌人。</t>
  </si>
  <si>
    <t>322001301</t>
  </si>
  <si>
    <t>313001300</t>
  </si>
  <si>
    <t>321001301</t>
  </si>
  <si>
    <t>duci</t>
  </si>
  <si>
    <t>15,-260,1.1</t>
  </si>
  <si>
    <t>0,0.9,3.2</t>
  </si>
  <si>
    <t>0,1.3,1.8</t>
  </si>
  <si>
    <t>0,12,50</t>
  </si>
  <si>
    <t>黄金球</t>
  </si>
  <si>
    <t>以会变形的黄金弹珠攻击敌人的射手系英雄。弹弓中发射的“形状记忆金弹”威力强劲，连20厘米厚的铁板都能击穿。</t>
  </si>
  <si>
    <t>322001401</t>
  </si>
  <si>
    <t>313001400</t>
  </si>
  <si>
    <t>321001401</t>
  </si>
  <si>
    <t>huangjinqiu</t>
  </si>
  <si>
    <t>132,-215,1</t>
  </si>
  <si>
    <t>0,1.25,2</t>
  </si>
  <si>
    <t>0,13,0</t>
  </si>
  <si>
    <t>弹簧胡子</t>
  </si>
  <si>
    <t>长着个性十足的胡子，以管家风范舞动西洋剑的近战英雄。绝技“踏无暴威”能使剑身大大伸长，将敌人猝然贯穿。</t>
  </si>
  <si>
    <t>322001501</t>
  </si>
  <si>
    <t>313001500</t>
  </si>
  <si>
    <t>321001501</t>
  </si>
  <si>
    <t>tanhuanghuzi</t>
  </si>
  <si>
    <t>-5,-160,1</t>
  </si>
  <si>
    <t>0.1,1.1,1.7</t>
  </si>
  <si>
    <t>0,13,10</t>
  </si>
  <si>
    <t>蛇咬拳斯奈克</t>
  </si>
  <si>
    <t>身穿蛇纹西装，施展敏捷动作和蛇咬拳法的英雄。</t>
  </si>
  <si>
    <t>322001601</t>
  </si>
  <si>
    <t>313001600</t>
  </si>
  <si>
    <t>321001601</t>
  </si>
  <si>
    <t>sineike</t>
  </si>
  <si>
    <t>-20,-250,1</t>
  </si>
  <si>
    <t>0,13,20</t>
  </si>
  <si>
    <t>青焰</t>
  </si>
  <si>
    <t>手腕中藏有火焰放射器的英雄，能用其放出蓝色火焰来攻击敌人。</t>
  </si>
  <si>
    <t>322001701</t>
  </si>
  <si>
    <t>313001700</t>
  </si>
  <si>
    <t>321001701</t>
  </si>
  <si>
    <t>qingyan</t>
  </si>
  <si>
    <t>20,-250,1</t>
  </si>
  <si>
    <t>0,0.6,2.9</t>
  </si>
  <si>
    <t>0.05,1,1.5</t>
  </si>
  <si>
    <t>0,13,30</t>
  </si>
  <si>
    <t>雷光源氏</t>
  </si>
  <si>
    <t>全身装甲，穿旱冰鞋的英雄。武器是高压电击棒。</t>
  </si>
  <si>
    <t>322001801</t>
  </si>
  <si>
    <t>313001800</t>
  </si>
  <si>
    <t>321001801</t>
  </si>
  <si>
    <t>leiguangyuanshi</t>
  </si>
  <si>
    <t>32,-195,0.9</t>
  </si>
  <si>
    <t>5-playerAI-leiguangyuanshi-1</t>
  </si>
  <si>
    <t>0,13,40</t>
  </si>
  <si>
    <t>微笑超人</t>
  </si>
  <si>
    <t>持巨型剑玉战斗的英雄。穿着一身绘有巨大笑脸的紧身衣。</t>
  </si>
  <si>
    <t>322001901</t>
  </si>
  <si>
    <t>313001900</t>
  </si>
  <si>
    <t>321001901</t>
  </si>
  <si>
    <t>weixiaochaoren</t>
  </si>
  <si>
    <t>15,-240,1.1</t>
  </si>
  <si>
    <t>0.05,1.3,1.7</t>
  </si>
  <si>
    <t>0,13,50</t>
  </si>
  <si>
    <t>重型金刚</t>
  </si>
  <si>
    <t>穿着如同摔跤选手一般，肩上挂著铁链的肌肉派英雄。</t>
  </si>
  <si>
    <t>322002001</t>
  </si>
  <si>
    <t>313002000</t>
  </si>
  <si>
    <t>321002001</t>
  </si>
  <si>
    <t>zhongliangjingang</t>
  </si>
  <si>
    <t>30,-365,1.2</t>
  </si>
  <si>
    <t>0,14,0</t>
  </si>
  <si>
    <t>地狱的吹雪</t>
  </si>
  <si>
    <t>“吹雪组”的领袖。既能以出色的领导魅力管理大量人员，也能以神奇的超能力将敌人压倒。
龙卷的亲妹妹。</t>
  </si>
  <si>
    <t>322002101</t>
  </si>
  <si>
    <t>313002100</t>
  </si>
  <si>
    <t>321002101</t>
  </si>
  <si>
    <t>diyudechuixue</t>
  </si>
  <si>
    <t>0,1.25,1.4</t>
  </si>
  <si>
    <t>0,14,10</t>
  </si>
  <si>
    <t>冲天好小子</t>
  </si>
  <si>
    <t>连续挥动拳头战斗的改造人英雄。</t>
  </si>
  <si>
    <t>322002201</t>
  </si>
  <si>
    <t>313002200</t>
  </si>
  <si>
    <t>321002201</t>
  </si>
  <si>
    <t>chongtianxiaozi</t>
  </si>
  <si>
    <t>-37,-250,1</t>
  </si>
  <si>
    <t>0,14,20</t>
  </si>
  <si>
    <t>背心黑洞</t>
  </si>
  <si>
    <t>身穿黑色背心的英雄，背心猛虎的哥哥。</t>
  </si>
  <si>
    <t>322002301</t>
  </si>
  <si>
    <t>313002300</t>
  </si>
  <si>
    <t>321002301</t>
  </si>
  <si>
    <t>beixinheidong</t>
  </si>
  <si>
    <t>38,-250,1</t>
  </si>
  <si>
    <t>0,1,3.5</t>
  </si>
  <si>
    <t>0,1.3,2.4</t>
  </si>
  <si>
    <t>0,14,30</t>
  </si>
  <si>
    <t>睫毛</t>
  </si>
  <si>
    <t>吹雪组的成员。手持睫毛夹战斗，吹雪的贴身随从。</t>
  </si>
  <si>
    <t>322002401</t>
  </si>
  <si>
    <t>313002400</t>
  </si>
  <si>
    <t>321002401</t>
  </si>
  <si>
    <t>jiemao</t>
  </si>
  <si>
    <t>35,-350,1.2</t>
  </si>
  <si>
    <t>0,14,40</t>
  </si>
  <si>
    <t>山猿</t>
  </si>
  <si>
    <t>个头非常高大的吹雪组成员。吹雪的贴身随从。</t>
  </si>
  <si>
    <t>322002501</t>
  </si>
  <si>
    <t>313002500</t>
  </si>
  <si>
    <t>321002501</t>
  </si>
  <si>
    <t>shanyuan</t>
  </si>
  <si>
    <t>15,-330,1.2</t>
  </si>
  <si>
    <t>0,14,50</t>
  </si>
  <si>
    <t>三节棍莉莉</t>
  </si>
  <si>
    <t>头戴百合花饰品，使用三节棍的英雄。作为吹雪组的一员，经常站在吹雪身边。</t>
  </si>
  <si>
    <t>322002601</t>
  </si>
  <si>
    <t>313002600</t>
  </si>
  <si>
    <t>321002601</t>
  </si>
  <si>
    <t>sanjiegunlili</t>
  </si>
  <si>
    <t>-2,-210,1</t>
  </si>
  <si>
    <t>0,1.25,1.6</t>
  </si>
  <si>
    <t>0,15,0</t>
  </si>
  <si>
    <t>蘑菇</t>
  </si>
  <si>
    <t>留着蘑菇发型，戴眼罩的英雄。</t>
  </si>
  <si>
    <t>322002701</t>
  </si>
  <si>
    <t>313002700</t>
  </si>
  <si>
    <t>321002701</t>
  </si>
  <si>
    <t>mogu</t>
  </si>
  <si>
    <t>-5,-160,0.8</t>
  </si>
  <si>
    <t>0,15,10</t>
  </si>
  <si>
    <t>无证骑士</t>
  </si>
  <si>
    <t>正义的自行车手，知道自己实力很弱。即便如此，碰到比自身强大数倍的敌人时也会毫不畏惧地投身战斗。</t>
  </si>
  <si>
    <t>322002801</t>
  </si>
  <si>
    <t>313002800</t>
  </si>
  <si>
    <t>321002801</t>
  </si>
  <si>
    <t>wuzhengqishi</t>
  </si>
  <si>
    <t>-38,-246,1</t>
  </si>
  <si>
    <t>0,1.22,1.6</t>
  </si>
  <si>
    <t>5-playerAI-wuzhengqishi-1</t>
  </si>
  <si>
    <t>0,15,20</t>
  </si>
  <si>
    <t>背心猛虎</t>
  </si>
  <si>
    <t>背心、头发、眉毛都是虎纹的肌肉男英雄。</t>
  </si>
  <si>
    <t>322002901</t>
  </si>
  <si>
    <t>313002900</t>
  </si>
  <si>
    <t>321002901</t>
  </si>
  <si>
    <t>beixinmenghu</t>
  </si>
  <si>
    <t>30,-295,1.1</t>
  </si>
  <si>
    <t>0,0.9,3.6</t>
  </si>
  <si>
    <t>0,1.3,2</t>
  </si>
  <si>
    <t>5-playerAI-beixinmenghu-1</t>
  </si>
  <si>
    <t>0,15,30</t>
  </si>
  <si>
    <t>大背头男</t>
  </si>
  <si>
    <t>梳着大背头，心怀勇气的英雄。</t>
  </si>
  <si>
    <t>322003001</t>
  </si>
  <si>
    <t>313003000</t>
  </si>
  <si>
    <t>321003001</t>
  </si>
  <si>
    <t>youtouxia</t>
  </si>
  <si>
    <t>-12,-256,1</t>
  </si>
  <si>
    <t>0,15,40</t>
  </si>
  <si>
    <t>嗡嗡侠</t>
  </si>
  <si>
    <t>爆炸头、穿着“拳”字白色背心的英雄。</t>
  </si>
  <si>
    <t>322003101</t>
  </si>
  <si>
    <t>313003100</t>
  </si>
  <si>
    <t>321003101</t>
  </si>
  <si>
    <t>kuaiquanxia</t>
  </si>
  <si>
    <t>42,-260,1</t>
  </si>
  <si>
    <t>0,15,50</t>
  </si>
  <si>
    <t>十字键</t>
  </si>
  <si>
    <t>身上和面具上都有许多十字标记的英雄。</t>
  </si>
  <si>
    <t>322003201</t>
  </si>
  <si>
    <t>313003200</t>
  </si>
  <si>
    <t>321003201</t>
  </si>
  <si>
    <t>shizijian</t>
  </si>
  <si>
    <t>35,-275,1.3</t>
  </si>
  <si>
    <t>0,16,0</t>
  </si>
  <si>
    <t>电池侠</t>
  </si>
  <si>
    <t>身背巨大电池的英雄。以巨大电池中产生的电力作为攻击手段。</t>
  </si>
  <si>
    <t>322003301</t>
  </si>
  <si>
    <t>313003300</t>
  </si>
  <si>
    <t>321003301</t>
  </si>
  <si>
    <t>dianchichaoren</t>
  </si>
  <si>
    <t>-35,-250,1</t>
  </si>
  <si>
    <t>5-playerAI-dianchixia-1</t>
  </si>
  <si>
    <t>0,16,10</t>
  </si>
  <si>
    <t>装甲股长</t>
  </si>
  <si>
    <t>身穿装甲的中年英雄。</t>
  </si>
  <si>
    <t>322003401</t>
  </si>
  <si>
    <t>313003400</t>
  </si>
  <si>
    <t>321003401</t>
  </si>
  <si>
    <t>wuzhuangsz</t>
  </si>
  <si>
    <t>26,-228,0.9</t>
  </si>
  <si>
    <t>0,16,20</t>
  </si>
  <si>
    <t>丧服吊带裤</t>
  </si>
  <si>
    <t>上身西装下身吊带裤的英雄。</t>
  </si>
  <si>
    <t>322003501</t>
  </si>
  <si>
    <t>313003500</t>
  </si>
  <si>
    <t>321003501</t>
  </si>
  <si>
    <t>sangfudiaodai</t>
  </si>
  <si>
    <t>-4,-340,1.2</t>
  </si>
  <si>
    <t>0,16,30</t>
  </si>
  <si>
    <t>防毒面具</t>
  </si>
  <si>
    <t>戴着防毒面具的牛仔风格的英雄。</t>
  </si>
  <si>
    <t>322003601</t>
  </si>
  <si>
    <t>313003600</t>
  </si>
  <si>
    <t>321003601</t>
  </si>
  <si>
    <t>fangdumianju</t>
  </si>
  <si>
    <t>-30,-245,1</t>
  </si>
  <si>
    <t>0,16,40</t>
  </si>
  <si>
    <t>乌马洪</t>
  </si>
  <si>
    <t>看起来像是穿着西装的马一样的英雄。</t>
  </si>
  <si>
    <t>322003701</t>
  </si>
  <si>
    <t>313003700</t>
  </si>
  <si>
    <t>321003701</t>
  </si>
  <si>
    <t>wumahong</t>
  </si>
  <si>
    <t>15,-240,1</t>
  </si>
  <si>
    <t>0,16,50</t>
  </si>
  <si>
    <t>火男面</t>
  </si>
  <si>
    <t>戴着火男面具的英雄。</t>
  </si>
  <si>
    <t>322003801</t>
  </si>
  <si>
    <t>313003800</t>
  </si>
  <si>
    <t>321003801</t>
  </si>
  <si>
    <t>huonanmian</t>
  </si>
  <si>
    <t>-10,-310,1.1</t>
  </si>
  <si>
    <t>0,1.1,2.2</t>
  </si>
  <si>
    <t>5-playerAI-huonanmian-1</t>
  </si>
  <si>
    <t>0,17,0</t>
  </si>
  <si>
    <t>音速索尼克</t>
  </si>
  <si>
    <t>自诩“最强忍者”，沉浸于自己的招式之中。与埼玉数度对决尽皆落败，将埼玉视作了劲敌的男人。对胜负执念颇深，目前一直在挑战埼玉。
擅长以过人的速度玩弄敌人。</t>
  </si>
  <si>
    <t>322003901</t>
  </si>
  <si>
    <t>313003900</t>
  </si>
  <si>
    <t>321003901</t>
  </si>
  <si>
    <t>suonike</t>
  </si>
  <si>
    <t>-30,-240,1.1</t>
  </si>
  <si>
    <t>0.05,1.3,1.8</t>
  </si>
  <si>
    <t>0,17,10</t>
  </si>
  <si>
    <t>钉锤头</t>
  </si>
  <si>
    <t>全员都是光头的暴力集团“桃源团”的首领。穿着特殊的战斗服，到处干坏事。</t>
  </si>
  <si>
    <t>322004001</t>
  </si>
  <si>
    <t>313004000</t>
  </si>
  <si>
    <t>321004001</t>
  </si>
  <si>
    <t>dingtouchui</t>
  </si>
  <si>
    <t>-12,-166,1</t>
  </si>
  <si>
    <t>0,1,3.6</t>
  </si>
  <si>
    <t>0,1.35,2.3</t>
  </si>
  <si>
    <t>0,17,20</t>
  </si>
  <si>
    <t>茶岚子</t>
  </si>
  <si>
    <t>银色獠牙道场的学生。以银色獠牙的首席弟子自称。</t>
  </si>
  <si>
    <t>322004101</t>
  </si>
  <si>
    <t>313004100</t>
  </si>
  <si>
    <t>321004101</t>
  </si>
  <si>
    <t>chalanzi</t>
  </si>
  <si>
    <t>32,-250,1</t>
  </si>
  <si>
    <t>0,17,30</t>
  </si>
  <si>
    <t>超合金黑光</t>
  </si>
  <si>
    <t>让强韧的肌肉发出黑色光芒的英雄。</t>
  </si>
  <si>
    <t>chaohejin</t>
  </si>
  <si>
    <t>-30,-270,1.1</t>
  </si>
  <si>
    <t>5-playerAI-chaohejin-1</t>
  </si>
  <si>
    <t>8,5,0</t>
  </si>
  <si>
    <t>猪神</t>
  </si>
  <si>
    <t>总在吃着东西的大块头英雄。</t>
  </si>
  <si>
    <t>zhushen</t>
  </si>
  <si>
    <t>-12,-278,1</t>
  </si>
  <si>
    <t>2022-12-30 05:00:00</t>
  </si>
  <si>
    <t>99,5,00</t>
  </si>
  <si>
    <t>僵尸男</t>
  </si>
  <si>
    <t>拥有不死能力的英雄。</t>
  </si>
  <si>
    <t>jiangshinan</t>
  </si>
  <si>
    <t>背心尊者</t>
  </si>
  <si>
    <t>拥有超乎常人力气的英雄，有很多穿着背心的小弟。</t>
  </si>
  <si>
    <t>beixinzunzhe</t>
  </si>
  <si>
    <t>-9,-250,1</t>
  </si>
  <si>
    <t>闪光弗莱士</t>
  </si>
  <si>
    <t>长发，非常帅气的英雄。</t>
  </si>
  <si>
    <t>folaishi</t>
  </si>
  <si>
    <t>73,-133,1</t>
  </si>
  <si>
    <t>5-playerAI-folaishi-1</t>
  </si>
  <si>
    <t>15,5,0</t>
  </si>
  <si>
    <t>警犬侠</t>
  </si>
  <si>
    <t>穿着卡通狗玩偶的英雄，仅在Q市范围内活动。</t>
  </si>
  <si>
    <t>jingquanxia</t>
  </si>
  <si>
    <t>-20,-110,0.8</t>
  </si>
  <si>
    <t>2022-10-25 05:00:00</t>
  </si>
  <si>
    <t>杰诺斯</t>
  </si>
  <si>
    <t>运用了高科技的改造人少年。被埼玉的强大所吸引，并自告奋勇成为了埼玉的弟子。虽凭借改造身体获得了强大的战斗能力，但也有因大意被怪人的反击的时候。
对埼玉十分尊敬，甚至连埼玉的一言一行都会被其认真记录下来。拿手技能是从掌心放出热射线将周围燃烧殆尽的“焚烧炮”。</t>
  </si>
  <si>
    <t>313005000</t>
  </si>
  <si>
    <t>321005001</t>
  </si>
  <si>
    <t>jienuosi2</t>
  </si>
  <si>
    <t>4,-250,1</t>
  </si>
  <si>
    <t>0,17,50</t>
  </si>
  <si>
    <t>桃源团成员A</t>
  </si>
  <si>
    <t>桃源团的成员。</t>
  </si>
  <si>
    <t>313102200</t>
  </si>
  <si>
    <t>dingxiaodi_A</t>
  </si>
  <si>
    <t>0,17,51</t>
  </si>
  <si>
    <t>桃源团成员B</t>
  </si>
  <si>
    <t>dingxiaodi_B</t>
  </si>
  <si>
    <t>0,17,52</t>
  </si>
  <si>
    <t>蚊娘</t>
  </si>
  <si>
    <t>具有蚊子特征的女性怪人，能够驱使蚊群吸血，并能以血液强化自己。</t>
  </si>
  <si>
    <t>wenzinv1</t>
  </si>
  <si>
    <t>wenzinv1_show_herolist</t>
  </si>
  <si>
    <t>-32,-185,1</t>
  </si>
  <si>
    <t>wenzinv1_win</t>
  </si>
  <si>
    <t>阿修罗独角仙</t>
  </si>
  <si>
    <t>具有独角仙特征的怪人，是进化之家的最强战力。</t>
  </si>
  <si>
    <t>axiuluojiachong</t>
  </si>
  <si>
    <t>38,-155,1</t>
  </si>
  <si>
    <t>1.7,0.37,0.68</t>
  </si>
  <si>
    <t>0,1,3.7</t>
  </si>
  <si>
    <t>0,1.35,2.4</t>
  </si>
  <si>
    <t>2022-10-18 05:00:00</t>
  </si>
  <si>
    <t>盔甲大猩猩</t>
  </si>
  <si>
    <t>全身装备厚重装甲的、看起来是大猩猩的怪人，喜欢以机器人的语调装酷。</t>
  </si>
  <si>
    <t>daxingxing</t>
  </si>
  <si>
    <t>1.7,0.37,0.69</t>
  </si>
  <si>
    <t>0,1,3.8</t>
  </si>
  <si>
    <t>0,1.35,2.5</t>
  </si>
  <si>
    <t>兽王</t>
  </si>
  <si>
    <t>看起来像是狮子的怪人，以锐利的爪子作为武器，可以轻易劈开建筑物。</t>
  </si>
  <si>
    <t>shouwang</t>
  </si>
  <si>
    <t>1.7,0.37,0.70</t>
  </si>
  <si>
    <t>0,1,3.9</t>
  </si>
  <si>
    <t>0,1.35,2.6</t>
  </si>
  <si>
    <t>深海王</t>
  </si>
  <si>
    <t>为了征服地面，从深海而来的深海族之王。</t>
  </si>
  <si>
    <t>shenhaiwang</t>
  </si>
  <si>
    <t>-58,-246,1</t>
  </si>
  <si>
    <t>2022-11-8 05:00:00</t>
  </si>
  <si>
    <t>疫苗人</t>
  </si>
  <si>
    <t>自称“地球的使徒”，以人类污染环境为由，企图消灭人类文明的怪人。</t>
  </si>
  <si>
    <t>yimiaoren</t>
  </si>
  <si>
    <t>45,-283,1</t>
  </si>
  <si>
    <t>2035-11-8 05:00:00</t>
  </si>
  <si>
    <t>地底王</t>
  </si>
  <si>
    <t>地底族的王。所率领的地底人自称是真正的地球人。打算侵略地面，消灭人类。</t>
  </si>
  <si>
    <t>xianshididiwang</t>
  </si>
  <si>
    <t>-47,-127,1</t>
  </si>
  <si>
    <t>2022-12-16 05:00:00</t>
  </si>
  <si>
    <t>0002</t>
  </si>
  <si>
    <t>杰诺斯(武装)</t>
  </si>
  <si>
    <t>0003</t>
  </si>
  <si>
    <t>0004</t>
  </si>
  <si>
    <t>0005</t>
  </si>
  <si>
    <t>0006</t>
  </si>
  <si>
    <t>雷电麦克斯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</si>
  <si>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</si>
  <si>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</si>
  <si>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</si>
  <si>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</si>
  <si>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</si>
  <si>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</si>
  <si>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</si>
  <si>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</si>
  <si>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</si>
  <si>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</si>
  <si>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斯奈克</t>
  </si>
  <si>
    <t>0017</t>
  </si>
  <si>
    <t>0018</t>
  </si>
  <si>
    <t>0019</t>
  </si>
  <si>
    <t>0020</t>
  </si>
  <si>
    <t>0021</t>
  </si>
  <si>
    <t>0022</t>
  </si>
  <si>
    <t>喷射好小子</t>
  </si>
  <si>
    <t>0023</t>
  </si>
  <si>
    <t>0024</t>
  </si>
  <si>
    <t>0025</t>
  </si>
  <si>
    <t>King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</si>
  <si>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</si>
  <si>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</si>
  <si>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</si>
  <si>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</si>
  <si>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</si>
  <si>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</si>
  <si>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</si>
  <si>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</si>
  <si>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</si>
  <si>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</si>
  <si>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</si>
  <si>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臭鼬男孩防毒面具</t>
  </si>
  <si>
    <t>0037</t>
  </si>
  <si>
    <t>0038</t>
  </si>
  <si>
    <t>0039</t>
  </si>
  <si>
    <t>0040</t>
  </si>
  <si>
    <t>0041</t>
  </si>
  <si>
    <t>0042</t>
  </si>
  <si>
    <t>0043</t>
  </si>
  <si>
    <t>0044</t>
  </si>
  <si>
    <t>驱动骑士</t>
  </si>
  <si>
    <t>0045</t>
  </si>
  <si>
    <t>0046</t>
  </si>
  <si>
    <t>童帝</t>
  </si>
  <si>
    <t>0047</t>
  </si>
  <si>
    <t>0048</t>
  </si>
  <si>
    <t>闪光的佛莱士</t>
  </si>
  <si>
    <t>0049</t>
  </si>
  <si>
    <t>0050</t>
  </si>
  <si>
    <t>标签C</t>
  </si>
  <si>
    <t>卡牌背景_绿</t>
  </si>
  <si>
    <t>标签B</t>
  </si>
  <si>
    <t>卡牌背景_蓝</t>
  </si>
  <si>
    <t>标签A</t>
  </si>
  <si>
    <t>卡牌背景_紫</t>
  </si>
  <si>
    <t>标签S</t>
  </si>
  <si>
    <t>卡牌背景_橙</t>
  </si>
  <si>
    <t>标签SP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</si>
</sst>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微软雅黑"/>
      <charset val="134"/>
    </font>
    <font>
      <sz val="11"/>
      <color rgb="FF171A1D"/>
      <name val="Segoe UI"/>
      <charset val="134"/>
    </font>
    <font>
      <sz val="10"/>
      <color theme="1"/>
      <name val="宋体"/>
      <charset val="134"/>
    </font>
    <font>
      <sz val="10.5"/>
      <color rgb="FF171A1D"/>
      <name val="Segoe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51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3" xfId="5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0" fontId="1" fillId="2" borderId="1" xfId="51" applyFont="1" applyFill="1" applyBorder="1" applyAlignment="1">
      <alignment horizontal="center"/>
    </xf>
    <xf numFmtId="0" fontId="1" fillId="3" borderId="3" xfId="5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1" xfId="51" applyFont="1" applyFill="1" applyBorder="1" applyAlignment="1">
      <alignment horizontal="center"/>
    </xf>
    <xf numFmtId="0" fontId="1" fillId="0" borderId="6" xfId="51" applyFont="1" applyBorder="1" applyAlignment="1">
      <alignment horizontal="center"/>
    </xf>
    <xf numFmtId="0" fontId="1" fillId="0" borderId="7" xfId="51" applyFont="1" applyBorder="1" applyAlignment="1">
      <alignment horizontal="center"/>
    </xf>
    <xf numFmtId="0" fontId="1" fillId="0" borderId="1" xfId="51" applyFont="1" applyFill="1" applyBorder="1" applyAlignment="1">
      <alignment horizontal="center"/>
    </xf>
    <xf numFmtId="0" fontId="1" fillId="4" borderId="1" xfId="51" applyFont="1" applyFill="1" applyBorder="1" applyAlignment="1">
      <alignment horizontal="center"/>
    </xf>
    <xf numFmtId="0" fontId="1" fillId="0" borderId="8" xfId="51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6" borderId="1" xfId="51" applyFont="1" applyFill="1" applyBorder="1" applyAlignment="1">
      <alignment horizontal="center"/>
    </xf>
    <xf numFmtId="0" fontId="1" fillId="6" borderId="6" xfId="51" applyFont="1" applyFill="1" applyBorder="1" applyAlignment="1">
      <alignment horizontal="center"/>
    </xf>
    <xf numFmtId="0" fontId="1" fillId="6" borderId="7" xfId="51" applyFont="1" applyFill="1" applyBorder="1" applyAlignment="1">
      <alignment horizontal="center"/>
    </xf>
    <xf numFmtId="0" fontId="1" fillId="0" borderId="1" xfId="49" applyFont="1" applyBorder="1" applyAlignment="1">
      <alignment horizontal="center"/>
    </xf>
    <xf numFmtId="49" fontId="1" fillId="0" borderId="1" xfId="51" applyNumberFormat="1" applyFont="1" applyBorder="1" applyAlignment="1">
      <alignment horizontal="center"/>
    </xf>
    <xf numFmtId="49" fontId="1" fillId="0" borderId="1" xfId="51" applyNumberFormat="1" applyFont="1" applyFill="1" applyBorder="1" applyAlignment="1">
      <alignment horizontal="center"/>
    </xf>
    <xf numFmtId="49" fontId="1" fillId="4" borderId="1" xfId="51" applyNumberFormat="1" applyFont="1" applyFill="1" applyBorder="1" applyAlignment="1">
      <alignment horizontal="center"/>
    </xf>
    <xf numFmtId="0" fontId="4" fillId="0" borderId="1" xfId="51" applyFont="1" applyBorder="1" applyAlignment="1">
      <alignment horizontal="center"/>
    </xf>
    <xf numFmtId="0" fontId="1" fillId="0" borderId="0" xfId="51" applyFont="1" applyAlignment="1">
      <alignment horizontal="center"/>
    </xf>
    <xf numFmtId="0" fontId="1" fillId="0" borderId="8" xfId="5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5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6" fillId="0" borderId="1" xfId="50" applyFont="1" applyBorder="1" applyAlignment="1">
      <alignment horizontal="center" vertical="center"/>
    </xf>
    <xf numFmtId="0" fontId="6" fillId="0" borderId="0" xfId="50" applyFont="1" applyAlignment="1">
      <alignment horizontal="center" vertical="center"/>
    </xf>
    <xf numFmtId="49" fontId="1" fillId="7" borderId="1" xfId="51" applyNumberFormat="1" applyFont="1" applyFill="1" applyBorder="1" applyAlignment="1">
      <alignment horizontal="center"/>
    </xf>
    <xf numFmtId="0" fontId="1" fillId="0" borderId="1" xfId="51" applyFont="1" applyFill="1" applyBorder="1" applyAlignment="1" quotePrefix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5" xfId="49"/>
    <cellStyle name="常规 10" xfId="50"/>
    <cellStyle name="常规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-20210805\Desktop\&#26032;&#24314;&#25991;&#20214;&#22841;%20(2)\heroInfo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>
            <v>1</v>
          </cell>
          <cell r="B1">
            <v>340360101</v>
          </cell>
        </row>
        <row r="2">
          <cell r="A2">
            <v>2</v>
          </cell>
          <cell r="B2">
            <v>340360102</v>
          </cell>
        </row>
        <row r="3">
          <cell r="A3">
            <v>3</v>
          </cell>
          <cell r="B3">
            <v>340360103</v>
          </cell>
        </row>
        <row r="4">
          <cell r="A4">
            <v>4</v>
          </cell>
          <cell r="B4">
            <v>340360104</v>
          </cell>
        </row>
        <row r="5">
          <cell r="A5">
            <v>5</v>
          </cell>
          <cell r="B5">
            <v>340360105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K62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D1" sqref="D1"/>
    </sheetView>
  </sheetViews>
  <sheetFormatPr defaultColWidth="9.25" defaultRowHeight="16.5"/>
  <cols>
    <col min="3" max="3" width="9.25" style="1"/>
    <col min="8" max="8" width="9.25" style="1"/>
    <col min="14" max="14" width="9.25" style="1"/>
    <col min="16" max="16" width="9.25" style="1"/>
    <col min="17" max="17" width="16.25" style="1" customWidth="1"/>
    <col min="18" max="18" width="28.125" style="1" customWidth="1"/>
    <col min="19" max="21" width="9.25" style="1"/>
    <col min="32" max="32" width="19.875" style="1" customWidth="1"/>
    <col min="44" max="44" width="9.25" style="1"/>
    <col min="46" max="47" width="9.25" style="1"/>
    <col min="48" max="48" width="13.125" style="1" customWidth="1"/>
    <col min="49" max="49" width="10.5" style="1" customWidth="1"/>
    <col min="50" max="50" width="9.25" style="1"/>
    <col min="51" max="51" width="10.5" style="1" customWidth="1"/>
    <col min="52" max="52" width="12.75" customWidth="1"/>
    <col min="53" max="53" width="20.75" customWidth="1"/>
    <col min="54" max="54" width="13" customWidth="1"/>
    <col min="55" max="55" width="13.5" customWidth="1"/>
    <col min="56" max="56" width="14.25" customWidth="1"/>
    <col min="57" max="57" width="9.25" style="2"/>
    <col min="58" max="58" width="15.625" style="2" customWidth="1"/>
    <col min="59" max="59" width="14.75" style="2" customWidth="1"/>
    <col min="61" max="61" width="11.125" customWidth="1"/>
    <col min="63" max="63" width="15.25" customWidth="1"/>
  </cols>
  <sheetData>
    <row r="1" customHeight="1" spans="1:63">
      <c r="A1" s="2" t="s">
        <v>0</v>
      </c>
      <c r="B1" s="12" t="s">
        <v>1</v>
      </c>
      <c r="C1" s="12" t="s">
        <v>2</v>
      </c>
      <c r="D1" s="12"/>
      <c r="E1" s="12"/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12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36" t="s">
        <v>59</v>
      </c>
      <c r="BK1" s="36" t="s">
        <v>60</v>
      </c>
    </row>
    <row r="2" customHeight="1" spans="1:63">
      <c r="A2" s="2" t="s">
        <v>0</v>
      </c>
      <c r="B2" s="12" t="s">
        <v>1</v>
      </c>
      <c r="C2" s="12" t="s">
        <v>2</v>
      </c>
      <c r="D2" s="12" t="s">
        <v>61</v>
      </c>
      <c r="E2" s="12" t="s">
        <v>62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  <c r="AB2" s="12" t="s">
        <v>25</v>
      </c>
      <c r="AC2" s="12" t="s">
        <v>26</v>
      </c>
      <c r="AD2" s="12" t="s">
        <v>27</v>
      </c>
      <c r="AE2" s="12" t="s">
        <v>28</v>
      </c>
      <c r="AF2" s="12" t="s">
        <v>29</v>
      </c>
      <c r="AG2" s="12" t="s">
        <v>30</v>
      </c>
      <c r="AH2" s="12" t="s">
        <v>31</v>
      </c>
      <c r="AI2" s="12" t="s">
        <v>32</v>
      </c>
      <c r="AJ2" s="12" t="s">
        <v>33</v>
      </c>
      <c r="AK2" s="12" t="s">
        <v>34</v>
      </c>
      <c r="AL2" s="12" t="s">
        <v>35</v>
      </c>
      <c r="AM2" s="1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12" t="s">
        <v>42</v>
      </c>
      <c r="AT2" s="17" t="s">
        <v>43</v>
      </c>
      <c r="AU2" s="17" t="s">
        <v>44</v>
      </c>
      <c r="AV2" s="17" t="s">
        <v>45</v>
      </c>
      <c r="AW2" s="17" t="s">
        <v>46</v>
      </c>
      <c r="AX2" s="17" t="s">
        <v>47</v>
      </c>
      <c r="AY2" s="17" t="s">
        <v>48</v>
      </c>
      <c r="AZ2" s="17" t="s">
        <v>49</v>
      </c>
      <c r="BA2" s="17" t="s">
        <v>50</v>
      </c>
      <c r="BB2" s="17" t="s">
        <v>51</v>
      </c>
      <c r="BC2" s="17" t="s">
        <v>52</v>
      </c>
      <c r="BD2" s="17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36" t="s">
        <v>59</v>
      </c>
      <c r="BK2" s="36" t="s">
        <v>60</v>
      </c>
    </row>
    <row r="3" customHeight="1" spans="1:63">
      <c r="A3" s="2" t="s">
        <v>63</v>
      </c>
      <c r="B3" s="2" t="s">
        <v>64</v>
      </c>
      <c r="C3" s="2" t="s">
        <v>63</v>
      </c>
      <c r="D3" s="2" t="s">
        <v>63</v>
      </c>
      <c r="E3" s="2" t="s">
        <v>63</v>
      </c>
      <c r="F3" s="2" t="s">
        <v>64</v>
      </c>
      <c r="G3" s="2" t="s">
        <v>64</v>
      </c>
      <c r="H3" s="2" t="s">
        <v>64</v>
      </c>
      <c r="I3" s="19" t="s">
        <v>63</v>
      </c>
      <c r="J3" s="2" t="s">
        <v>64</v>
      </c>
      <c r="K3" s="2" t="s">
        <v>64</v>
      </c>
      <c r="L3" s="19" t="s">
        <v>63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63</v>
      </c>
      <c r="R3" s="2" t="s">
        <v>63</v>
      </c>
      <c r="S3" s="2" t="s">
        <v>63</v>
      </c>
      <c r="T3" s="2" t="s">
        <v>63</v>
      </c>
      <c r="U3" s="2" t="s">
        <v>63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63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63</v>
      </c>
      <c r="AQ3" s="2" t="s">
        <v>63</v>
      </c>
      <c r="AR3" s="2" t="s">
        <v>63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17" t="s">
        <v>64</v>
      </c>
      <c r="AY3" s="28" t="s">
        <v>64</v>
      </c>
      <c r="AZ3" s="17" t="s">
        <v>64</v>
      </c>
      <c r="BA3" s="29" t="s">
        <v>63</v>
      </c>
      <c r="BB3" s="17" t="s">
        <v>64</v>
      </c>
      <c r="BC3" s="17" t="s">
        <v>64</v>
      </c>
      <c r="BD3" s="28" t="s">
        <v>64</v>
      </c>
      <c r="BE3" s="2" t="s">
        <v>64</v>
      </c>
      <c r="BF3" s="2" t="s">
        <v>63</v>
      </c>
      <c r="BG3" s="2" t="s">
        <v>63</v>
      </c>
      <c r="BH3" s="2" t="s">
        <v>64</v>
      </c>
      <c r="BI3" s="2" t="s">
        <v>64</v>
      </c>
      <c r="BJ3" s="36" t="s">
        <v>64</v>
      </c>
      <c r="BK3" s="2" t="s">
        <v>64</v>
      </c>
    </row>
    <row r="4" customHeight="1" spans="1:63">
      <c r="A4" s="2" t="s">
        <v>65</v>
      </c>
      <c r="B4" s="2" t="s">
        <v>66</v>
      </c>
      <c r="C4" s="2" t="s">
        <v>67</v>
      </c>
      <c r="D4" s="2" t="s">
        <v>68</v>
      </c>
      <c r="E4" s="2" t="s">
        <v>69</v>
      </c>
      <c r="F4" s="2" t="s">
        <v>70</v>
      </c>
      <c r="G4" s="2" t="s">
        <v>71</v>
      </c>
      <c r="H4" s="2" t="s">
        <v>72</v>
      </c>
      <c r="I4" s="19" t="s">
        <v>73</v>
      </c>
      <c r="J4" s="2" t="s">
        <v>74</v>
      </c>
      <c r="K4" s="2" t="s">
        <v>75</v>
      </c>
      <c r="L4" s="19" t="s">
        <v>76</v>
      </c>
      <c r="M4" s="2" t="s">
        <v>77</v>
      </c>
      <c r="N4" s="2" t="s">
        <v>78</v>
      </c>
      <c r="O4" s="2" t="s">
        <v>79</v>
      </c>
      <c r="P4" s="2" t="s">
        <v>80</v>
      </c>
      <c r="Q4" s="2" t="s">
        <v>81</v>
      </c>
      <c r="R4" s="2" t="s">
        <v>82</v>
      </c>
      <c r="S4" s="2" t="s">
        <v>83</v>
      </c>
      <c r="T4" s="2" t="s">
        <v>84</v>
      </c>
      <c r="U4" s="2" t="s">
        <v>85</v>
      </c>
      <c r="V4" s="2" t="s">
        <v>86</v>
      </c>
      <c r="W4" s="2" t="s">
        <v>87</v>
      </c>
      <c r="X4" s="2" t="s">
        <v>88</v>
      </c>
      <c r="Y4" s="2"/>
      <c r="Z4" s="2"/>
      <c r="AA4" s="2" t="s">
        <v>89</v>
      </c>
      <c r="AB4" s="2" t="s">
        <v>89</v>
      </c>
      <c r="AC4" s="2" t="s">
        <v>90</v>
      </c>
      <c r="AD4" s="2" t="s">
        <v>90</v>
      </c>
      <c r="AE4" s="2" t="s">
        <v>90</v>
      </c>
      <c r="AF4" s="2" t="s">
        <v>91</v>
      </c>
      <c r="AG4" s="2" t="s">
        <v>92</v>
      </c>
      <c r="AH4" s="2" t="s">
        <v>93</v>
      </c>
      <c r="AI4" s="2" t="s">
        <v>94</v>
      </c>
      <c r="AJ4" s="2" t="s">
        <v>95</v>
      </c>
      <c r="AK4" s="2" t="s">
        <v>96</v>
      </c>
      <c r="AL4" s="2" t="s">
        <v>97</v>
      </c>
      <c r="AM4" s="2" t="s">
        <v>98</v>
      </c>
      <c r="AN4" s="2" t="s">
        <v>99</v>
      </c>
      <c r="AO4" s="2" t="s">
        <v>100</v>
      </c>
      <c r="AP4" s="2" t="s">
        <v>101</v>
      </c>
      <c r="AQ4" s="26" t="s">
        <v>102</v>
      </c>
      <c r="AR4" s="2" t="s">
        <v>103</v>
      </c>
      <c r="AS4" s="2" t="s">
        <v>104</v>
      </c>
      <c r="AT4" s="17" t="s">
        <v>105</v>
      </c>
      <c r="AU4" s="17" t="s">
        <v>106</v>
      </c>
      <c r="AV4" s="17" t="s">
        <v>107</v>
      </c>
      <c r="AW4" s="17" t="s">
        <v>108</v>
      </c>
      <c r="AX4" s="17" t="s">
        <v>109</v>
      </c>
      <c r="AY4" s="28" t="s">
        <v>110</v>
      </c>
      <c r="AZ4" s="17" t="s">
        <v>111</v>
      </c>
      <c r="BA4" s="29" t="s">
        <v>112</v>
      </c>
      <c r="BB4" t="s">
        <v>113</v>
      </c>
      <c r="BC4" s="29" t="s">
        <v>114</v>
      </c>
      <c r="BD4" s="28" t="s">
        <v>115</v>
      </c>
      <c r="BE4" s="2" t="s">
        <v>116</v>
      </c>
      <c r="BF4" s="2" t="s">
        <v>117</v>
      </c>
      <c r="BG4" s="2" t="s">
        <v>118</v>
      </c>
      <c r="BH4" s="17" t="s">
        <v>119</v>
      </c>
      <c r="BI4" s="2" t="s">
        <v>120</v>
      </c>
      <c r="BJ4" s="36" t="s">
        <v>121</v>
      </c>
      <c r="BK4" s="2" t="s">
        <v>122</v>
      </c>
    </row>
    <row r="5" customHeight="1" spans="1:63">
      <c r="A5" s="2" t="s">
        <v>123</v>
      </c>
      <c r="B5" s="13" t="s">
        <v>124</v>
      </c>
      <c r="C5" s="13">
        <v>111</v>
      </c>
      <c r="D5" s="13">
        <v>101</v>
      </c>
      <c r="E5" s="13">
        <v>101</v>
      </c>
      <c r="F5" s="13" t="s">
        <v>124</v>
      </c>
      <c r="G5" s="13" t="s">
        <v>124</v>
      </c>
      <c r="H5" s="13" t="s">
        <v>125</v>
      </c>
      <c r="I5" s="20" t="s">
        <v>125</v>
      </c>
      <c r="J5" s="13" t="s">
        <v>125</v>
      </c>
      <c r="K5" s="13" t="s">
        <v>125</v>
      </c>
      <c r="L5" s="20" t="s">
        <v>125</v>
      </c>
      <c r="M5" s="13" t="s">
        <v>125</v>
      </c>
      <c r="N5" s="13" t="s">
        <v>125</v>
      </c>
      <c r="O5" s="13" t="s">
        <v>125</v>
      </c>
      <c r="P5" s="13" t="s">
        <v>125</v>
      </c>
      <c r="Q5" s="13" t="s">
        <v>123</v>
      </c>
      <c r="R5" s="13" t="s">
        <v>125</v>
      </c>
      <c r="S5" s="13" t="s">
        <v>125</v>
      </c>
      <c r="T5" s="13" t="s">
        <v>125</v>
      </c>
      <c r="U5" s="13" t="s">
        <v>125</v>
      </c>
      <c r="V5" s="13" t="s">
        <v>124</v>
      </c>
      <c r="W5" s="13" t="s">
        <v>124</v>
      </c>
      <c r="X5" s="13" t="s">
        <v>124</v>
      </c>
      <c r="Y5" s="13" t="s">
        <v>124</v>
      </c>
      <c r="Z5" s="13" t="s">
        <v>124</v>
      </c>
      <c r="AA5" s="13" t="s">
        <v>124</v>
      </c>
      <c r="AB5" s="13" t="s">
        <v>124</v>
      </c>
      <c r="AC5" s="14">
        <v>110</v>
      </c>
      <c r="AD5" s="14">
        <v>110</v>
      </c>
      <c r="AE5" s="14">
        <v>110</v>
      </c>
      <c r="AF5" s="13" t="s">
        <v>125</v>
      </c>
      <c r="AG5" s="13" t="s">
        <v>124</v>
      </c>
      <c r="AH5" s="13" t="s">
        <v>124</v>
      </c>
      <c r="AI5" s="13" t="s">
        <v>124</v>
      </c>
      <c r="AJ5" s="13" t="s">
        <v>124</v>
      </c>
      <c r="AK5" s="13" t="s">
        <v>124</v>
      </c>
      <c r="AL5" s="13" t="s">
        <v>124</v>
      </c>
      <c r="AM5" s="13" t="s">
        <v>124</v>
      </c>
      <c r="AN5" s="13" t="s">
        <v>125</v>
      </c>
      <c r="AO5" s="13" t="s">
        <v>125</v>
      </c>
      <c r="AP5" s="13" t="s">
        <v>125</v>
      </c>
      <c r="AQ5" s="13" t="s">
        <v>125</v>
      </c>
      <c r="AR5" s="13" t="s">
        <v>124</v>
      </c>
      <c r="AS5" s="13" t="s">
        <v>125</v>
      </c>
      <c r="AT5" s="17" t="s">
        <v>126</v>
      </c>
      <c r="AU5" s="17" t="s">
        <v>125</v>
      </c>
      <c r="AV5" s="17" t="s">
        <v>125</v>
      </c>
      <c r="AW5" s="17" t="s">
        <v>125</v>
      </c>
      <c r="AX5" s="17" t="s">
        <v>125</v>
      </c>
      <c r="AY5" s="28" t="s">
        <v>125</v>
      </c>
      <c r="AZ5" s="28" t="s">
        <v>125</v>
      </c>
      <c r="BA5">
        <v>110</v>
      </c>
      <c r="BB5">
        <v>110</v>
      </c>
      <c r="BC5">
        <v>110</v>
      </c>
      <c r="BD5" s="28" t="s">
        <v>125</v>
      </c>
      <c r="BE5" s="2">
        <v>100</v>
      </c>
      <c r="BF5" s="2">
        <v>100</v>
      </c>
      <c r="BG5" s="2">
        <v>100</v>
      </c>
      <c r="BH5" s="2">
        <v>100</v>
      </c>
      <c r="BI5" s="2">
        <v>110</v>
      </c>
      <c r="BJ5" s="36">
        <v>100</v>
      </c>
      <c r="BK5" s="13" t="s">
        <v>124</v>
      </c>
    </row>
    <row r="6" customHeight="1" spans="1:63">
      <c r="A6" s="2"/>
      <c r="B6" s="14"/>
      <c r="C6" s="14"/>
      <c r="D6" s="14"/>
      <c r="E6" s="14"/>
      <c r="F6" s="14"/>
      <c r="G6" s="14"/>
      <c r="H6" s="14"/>
      <c r="I6" s="21"/>
      <c r="J6" s="14"/>
      <c r="K6" s="14"/>
      <c r="L6" s="2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27"/>
      <c r="AU6" s="27"/>
      <c r="AV6" s="27"/>
      <c r="AW6" s="27"/>
      <c r="AX6" s="17"/>
      <c r="AY6" s="30"/>
      <c r="AZ6" s="30"/>
      <c r="BD6" s="30"/>
      <c r="BH6" s="27"/>
      <c r="BI6" s="27"/>
      <c r="BJ6" s="37"/>
      <c r="BK6" s="14"/>
    </row>
    <row r="7" customHeight="1" spans="1:63">
      <c r="A7" s="2" t="s">
        <v>127</v>
      </c>
      <c r="B7" s="2">
        <v>2</v>
      </c>
      <c r="C7" s="2" t="s">
        <v>128</v>
      </c>
      <c r="D7" s="2" t="s">
        <v>129</v>
      </c>
      <c r="E7" s="2" t="s">
        <v>130</v>
      </c>
      <c r="F7" s="2">
        <v>2</v>
      </c>
      <c r="G7" s="2">
        <v>0</v>
      </c>
      <c r="H7" s="2">
        <f t="shared" ref="H7:H55" si="0">1000000+B7*100+11</f>
        <v>1000211</v>
      </c>
      <c r="I7" s="2">
        <v>1</v>
      </c>
      <c r="J7" s="2">
        <f>1000000+B7*100+12</f>
        <v>1000212</v>
      </c>
      <c r="K7" s="2">
        <f t="shared" ref="K7:K55" si="1">1000000+B7*100+12</f>
        <v>1000212</v>
      </c>
      <c r="L7" s="2">
        <v>1</v>
      </c>
      <c r="M7" s="2">
        <v>300021</v>
      </c>
      <c r="N7" s="2" t="s">
        <v>131</v>
      </c>
      <c r="O7" s="2" t="s">
        <v>132</v>
      </c>
      <c r="P7" s="2" t="s">
        <v>133</v>
      </c>
      <c r="Q7" s="2" t="s">
        <v>134</v>
      </c>
      <c r="R7" s="2" t="str">
        <f t="shared" ref="R7:R55" si="2">Q7&amp;"_show_herolist"</f>
        <v>jienuosi_show_herolist</v>
      </c>
      <c r="S7" s="2" t="s">
        <v>135</v>
      </c>
      <c r="T7" s="2" t="s">
        <v>135</v>
      </c>
      <c r="U7" s="2" t="s">
        <v>136</v>
      </c>
      <c r="V7" s="2">
        <v>0</v>
      </c>
      <c r="W7" s="2">
        <v>4</v>
      </c>
      <c r="X7" s="2">
        <v>201</v>
      </c>
      <c r="Y7" s="2">
        <v>0</v>
      </c>
      <c r="Z7" s="2">
        <v>203</v>
      </c>
      <c r="AA7" s="2">
        <v>204</v>
      </c>
      <c r="AB7" s="2">
        <v>0</v>
      </c>
      <c r="AC7" s="2">
        <v>0</v>
      </c>
      <c r="AD7" s="2">
        <v>0</v>
      </c>
      <c r="AE7" s="2">
        <v>0</v>
      </c>
      <c r="AF7" s="2" t="str">
        <f t="shared" ref="AF7:AF55" si="3">Q7&amp;"_win"</f>
        <v>jienuosi_win</v>
      </c>
      <c r="AG7" s="2">
        <f t="shared" ref="AG7:AG55" si="4">3110000+B7</f>
        <v>3110002</v>
      </c>
      <c r="AH7" s="2">
        <v>40001</v>
      </c>
      <c r="AI7" s="2">
        <v>2</v>
      </c>
      <c r="AJ7" s="2">
        <v>2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 t="s">
        <v>137</v>
      </c>
      <c r="AQ7" s="2" t="s">
        <v>138</v>
      </c>
      <c r="AR7" s="2" t="s">
        <v>139</v>
      </c>
      <c r="AS7" s="2">
        <v>2</v>
      </c>
      <c r="AT7">
        <v>0</v>
      </c>
      <c r="AU7">
        <v>0</v>
      </c>
      <c r="AV7">
        <v>340500004</v>
      </c>
      <c r="AW7">
        <f>IF(V7=1,INDEX(Sheet3!B:B,MATCH(5,Sheet3!A:A,0)),INDEX(Sheet3!B:B,MATCH(W7,Sheet3!A:A,0)))</f>
        <v>340360104</v>
      </c>
      <c r="AX7" s="2">
        <v>4000211</v>
      </c>
      <c r="AY7" s="31">
        <v>330900103</v>
      </c>
      <c r="AZ7">
        <v>323000201</v>
      </c>
      <c r="BA7" s="29" t="s">
        <v>140</v>
      </c>
      <c r="BB7">
        <v>1120026</v>
      </c>
      <c r="BC7">
        <v>1110010</v>
      </c>
      <c r="BD7">
        <f>400600000+RIGHT(AY7,1)</f>
        <v>400600003</v>
      </c>
      <c r="BE7" s="2">
        <v>0</v>
      </c>
      <c r="BF7" s="23" t="s">
        <v>141</v>
      </c>
      <c r="BG7" s="2" t="s">
        <v>142</v>
      </c>
      <c r="BH7">
        <v>1</v>
      </c>
      <c r="BI7">
        <v>1</v>
      </c>
      <c r="BK7" s="2">
        <v>1</v>
      </c>
    </row>
    <row r="8" customHeight="1" spans="1:63">
      <c r="A8" s="2" t="s">
        <v>127</v>
      </c>
      <c r="B8" s="2">
        <v>3</v>
      </c>
      <c r="C8" s="2" t="s">
        <v>143</v>
      </c>
      <c r="D8" s="2" t="s">
        <v>144</v>
      </c>
      <c r="E8" s="2" t="s">
        <v>145</v>
      </c>
      <c r="F8" s="2">
        <v>2</v>
      </c>
      <c r="G8" s="2">
        <v>1</v>
      </c>
      <c r="H8" s="2">
        <f t="shared" si="0"/>
        <v>1000311</v>
      </c>
      <c r="I8" s="2">
        <v>1</v>
      </c>
      <c r="J8" s="2">
        <f t="shared" ref="J8:J59" si="5">1000000+B8*100+12</f>
        <v>1000312</v>
      </c>
      <c r="K8" s="2">
        <f t="shared" si="1"/>
        <v>1000312</v>
      </c>
      <c r="L8" s="2">
        <v>1</v>
      </c>
      <c r="M8" s="2">
        <v>300021</v>
      </c>
      <c r="N8" s="2" t="s">
        <v>146</v>
      </c>
      <c r="O8" s="2" t="s">
        <v>147</v>
      </c>
      <c r="P8" s="2" t="s">
        <v>148</v>
      </c>
      <c r="Q8" s="2" t="s">
        <v>149</v>
      </c>
      <c r="R8" s="2" t="str">
        <f t="shared" si="2"/>
        <v>zhanlidelongjuan_show_herolist</v>
      </c>
      <c r="S8" s="2" t="s">
        <v>150</v>
      </c>
      <c r="T8" s="2" t="s">
        <v>150</v>
      </c>
      <c r="U8" s="2" t="s">
        <v>136</v>
      </c>
      <c r="V8" s="2">
        <v>0</v>
      </c>
      <c r="W8" s="2">
        <v>4</v>
      </c>
      <c r="X8" s="2">
        <v>301</v>
      </c>
      <c r="Y8" s="2">
        <v>0</v>
      </c>
      <c r="Z8" s="2">
        <v>303</v>
      </c>
      <c r="AA8" s="2">
        <v>304</v>
      </c>
      <c r="AB8" s="2">
        <v>0</v>
      </c>
      <c r="AC8" s="2">
        <v>0</v>
      </c>
      <c r="AD8" s="2">
        <v>0</v>
      </c>
      <c r="AE8" s="2">
        <v>0</v>
      </c>
      <c r="AF8" s="2" t="str">
        <f t="shared" si="3"/>
        <v>zhanlidelongjuan_win</v>
      </c>
      <c r="AG8" s="2">
        <f t="shared" si="4"/>
        <v>3110003</v>
      </c>
      <c r="AH8" s="2">
        <v>40002</v>
      </c>
      <c r="AI8" s="2">
        <v>3</v>
      </c>
      <c r="AJ8" s="2">
        <v>3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  <c r="AP8" s="2" t="s">
        <v>151</v>
      </c>
      <c r="AQ8" s="2" t="s">
        <v>152</v>
      </c>
      <c r="AR8" s="2" t="s">
        <v>139</v>
      </c>
      <c r="AS8" s="2">
        <v>3</v>
      </c>
      <c r="AT8">
        <v>0</v>
      </c>
      <c r="AU8">
        <v>0</v>
      </c>
      <c r="AV8">
        <v>340500004</v>
      </c>
      <c r="AW8">
        <f>IF(V8=1,INDEX(Sheet3!B:B,MATCH(5,Sheet3!A:A,0)),INDEX(Sheet3!B:B,MATCH(W8,Sheet3!A:A,0)))</f>
        <v>340360104</v>
      </c>
      <c r="AX8" s="2">
        <v>4000311</v>
      </c>
      <c r="AY8" s="31">
        <v>330900102</v>
      </c>
      <c r="AZ8">
        <v>323000301</v>
      </c>
      <c r="BA8" s="29" t="s">
        <v>140</v>
      </c>
      <c r="BB8">
        <v>1120027</v>
      </c>
      <c r="BC8">
        <v>1110010</v>
      </c>
      <c r="BD8">
        <f t="shared" ref="BD8:BD59" si="6">400600000+RIGHT(AY8,1)</f>
        <v>400600002</v>
      </c>
      <c r="BE8" s="2">
        <v>2</v>
      </c>
      <c r="BF8" s="23" t="s">
        <v>141</v>
      </c>
      <c r="BG8" s="2" t="s">
        <v>153</v>
      </c>
      <c r="BH8">
        <v>1</v>
      </c>
      <c r="BK8" s="2">
        <v>1</v>
      </c>
    </row>
    <row r="9" customHeight="1" spans="1:63">
      <c r="A9" s="2" t="s">
        <v>127</v>
      </c>
      <c r="B9" s="2">
        <v>4</v>
      </c>
      <c r="C9" s="2" t="s">
        <v>154</v>
      </c>
      <c r="D9" s="2" t="s">
        <v>155</v>
      </c>
      <c r="E9" s="2" t="s">
        <v>156</v>
      </c>
      <c r="F9" s="2">
        <v>4</v>
      </c>
      <c r="G9" s="2">
        <v>0</v>
      </c>
      <c r="H9" s="2">
        <f t="shared" si="0"/>
        <v>1000411</v>
      </c>
      <c r="I9" s="2">
        <v>1</v>
      </c>
      <c r="J9" s="2">
        <f t="shared" si="5"/>
        <v>1000412</v>
      </c>
      <c r="K9" s="2">
        <f t="shared" si="1"/>
        <v>1000412</v>
      </c>
      <c r="L9" s="2">
        <v>1</v>
      </c>
      <c r="M9" s="2">
        <v>300021</v>
      </c>
      <c r="N9" s="2" t="s">
        <v>157</v>
      </c>
      <c r="O9" s="2" t="s">
        <v>158</v>
      </c>
      <c r="P9" s="2" t="s">
        <v>159</v>
      </c>
      <c r="Q9" s="2" t="s">
        <v>160</v>
      </c>
      <c r="R9" s="2" t="str">
        <f t="shared" si="2"/>
        <v>yinseliaoya_show_herolist</v>
      </c>
      <c r="S9" s="2" t="s">
        <v>161</v>
      </c>
      <c r="T9" s="2" t="s">
        <v>162</v>
      </c>
      <c r="U9" s="2" t="s">
        <v>136</v>
      </c>
      <c r="V9" s="2">
        <v>0</v>
      </c>
      <c r="W9" s="2">
        <v>4</v>
      </c>
      <c r="X9" s="2">
        <v>401</v>
      </c>
      <c r="Y9" s="2">
        <v>402</v>
      </c>
      <c r="Z9" s="2">
        <v>405</v>
      </c>
      <c r="AA9" s="2">
        <v>404</v>
      </c>
      <c r="AB9" s="2">
        <v>0</v>
      </c>
      <c r="AC9" s="2">
        <v>0</v>
      </c>
      <c r="AD9" s="2">
        <v>0</v>
      </c>
      <c r="AE9" s="2">
        <v>0</v>
      </c>
      <c r="AF9" s="2" t="str">
        <f t="shared" si="3"/>
        <v>yinseliaoya_win</v>
      </c>
      <c r="AG9" s="2">
        <f t="shared" si="4"/>
        <v>3110004</v>
      </c>
      <c r="AH9" s="2">
        <v>40013</v>
      </c>
      <c r="AI9" s="2">
        <v>4</v>
      </c>
      <c r="AJ9" s="2">
        <v>4</v>
      </c>
      <c r="AK9" s="2">
        <v>1</v>
      </c>
      <c r="AL9" s="2">
        <v>1</v>
      </c>
      <c r="AM9" s="2">
        <v>1</v>
      </c>
      <c r="AN9" s="2">
        <v>13</v>
      </c>
      <c r="AO9" s="2">
        <v>13</v>
      </c>
      <c r="AP9" s="2" t="s">
        <v>163</v>
      </c>
      <c r="AQ9" s="2">
        <v>0</v>
      </c>
      <c r="AR9" s="2" t="s">
        <v>139</v>
      </c>
      <c r="AS9" s="2">
        <v>4</v>
      </c>
      <c r="AT9">
        <v>0</v>
      </c>
      <c r="AU9">
        <v>0</v>
      </c>
      <c r="AV9">
        <v>340500004</v>
      </c>
      <c r="AW9">
        <f>IF(V9=1,INDEX(Sheet3!B:B,MATCH(5,Sheet3!A:A,0)),INDEX(Sheet3!B:B,MATCH(W9,Sheet3!A:A,0)))</f>
        <v>340360104</v>
      </c>
      <c r="AX9" s="2">
        <v>4000421</v>
      </c>
      <c r="AY9" s="31">
        <v>330900105</v>
      </c>
      <c r="AZ9">
        <v>323000401</v>
      </c>
      <c r="BA9" s="29" t="s">
        <v>140</v>
      </c>
      <c r="BB9">
        <v>1120028</v>
      </c>
      <c r="BC9">
        <v>1110010</v>
      </c>
      <c r="BD9">
        <f t="shared" si="6"/>
        <v>400600005</v>
      </c>
      <c r="BE9" s="2">
        <v>0</v>
      </c>
      <c r="BF9" s="23" t="s">
        <v>141</v>
      </c>
      <c r="BG9" s="2" t="s">
        <v>164</v>
      </c>
      <c r="BH9">
        <v>1</v>
      </c>
      <c r="BK9" s="2">
        <v>1</v>
      </c>
    </row>
    <row r="10" customHeight="1" spans="1:63">
      <c r="A10" s="2" t="s">
        <v>127</v>
      </c>
      <c r="B10" s="2">
        <v>5</v>
      </c>
      <c r="C10" s="2" t="s">
        <v>165</v>
      </c>
      <c r="D10" s="2" t="s">
        <v>166</v>
      </c>
      <c r="E10" s="2" t="s">
        <v>156</v>
      </c>
      <c r="F10" s="2">
        <v>4</v>
      </c>
      <c r="G10" s="2">
        <v>0</v>
      </c>
      <c r="H10" s="2">
        <f t="shared" si="0"/>
        <v>1000511</v>
      </c>
      <c r="I10" s="2">
        <v>1</v>
      </c>
      <c r="J10" s="2">
        <f t="shared" si="5"/>
        <v>1000512</v>
      </c>
      <c r="K10" s="2">
        <f t="shared" si="1"/>
        <v>1000512</v>
      </c>
      <c r="L10" s="2">
        <v>1</v>
      </c>
      <c r="M10" s="2">
        <v>300021</v>
      </c>
      <c r="N10" s="2" t="s">
        <v>167</v>
      </c>
      <c r="O10" s="2" t="s">
        <v>168</v>
      </c>
      <c r="P10" s="2" t="s">
        <v>169</v>
      </c>
      <c r="Q10" s="2" t="s">
        <v>170</v>
      </c>
      <c r="R10" s="2" t="str">
        <f t="shared" si="2"/>
        <v>king_show_herolist</v>
      </c>
      <c r="S10" s="2" t="s">
        <v>171</v>
      </c>
      <c r="T10" s="2" t="s">
        <v>172</v>
      </c>
      <c r="U10" s="2" t="s">
        <v>136</v>
      </c>
      <c r="V10" s="2">
        <v>0</v>
      </c>
      <c r="W10" s="2">
        <v>4</v>
      </c>
      <c r="X10" s="2">
        <v>501</v>
      </c>
      <c r="Y10" s="2">
        <v>502</v>
      </c>
      <c r="Z10" s="2">
        <v>503</v>
      </c>
      <c r="AA10" s="2">
        <v>504</v>
      </c>
      <c r="AB10" s="2">
        <v>0</v>
      </c>
      <c r="AC10" s="2">
        <v>0</v>
      </c>
      <c r="AD10" s="2">
        <v>0</v>
      </c>
      <c r="AE10" s="2">
        <v>0</v>
      </c>
      <c r="AF10" s="2" t="str">
        <f t="shared" si="3"/>
        <v>king_win</v>
      </c>
      <c r="AG10" s="2">
        <f t="shared" si="4"/>
        <v>3110005</v>
      </c>
      <c r="AH10" s="2">
        <v>40024</v>
      </c>
      <c r="AI10" s="2">
        <v>5</v>
      </c>
      <c r="AJ10" s="2">
        <v>5</v>
      </c>
      <c r="AK10" s="2">
        <v>1</v>
      </c>
      <c r="AL10" s="2">
        <v>1</v>
      </c>
      <c r="AM10" s="2">
        <v>1</v>
      </c>
      <c r="AN10" s="2">
        <v>24</v>
      </c>
      <c r="AO10" s="2">
        <v>24</v>
      </c>
      <c r="AP10" s="2">
        <v>0</v>
      </c>
      <c r="AQ10" s="2">
        <v>0</v>
      </c>
      <c r="AR10" s="2" t="s">
        <v>139</v>
      </c>
      <c r="AS10" s="2">
        <v>5</v>
      </c>
      <c r="AT10">
        <v>0</v>
      </c>
      <c r="AU10">
        <v>0</v>
      </c>
      <c r="AV10">
        <v>340500004</v>
      </c>
      <c r="AW10">
        <f>IF(V10=1,INDEX(Sheet3!B:B,MATCH(5,Sheet3!A:A,0)),INDEX(Sheet3!B:B,MATCH(W10,Sheet3!A:A,0)))</f>
        <v>340360104</v>
      </c>
      <c r="AX10" s="2">
        <v>4000511</v>
      </c>
      <c r="AY10" s="31">
        <v>330900101</v>
      </c>
      <c r="AZ10">
        <v>323000501</v>
      </c>
      <c r="BA10" s="29" t="s">
        <v>140</v>
      </c>
      <c r="BB10">
        <v>1120029</v>
      </c>
      <c r="BC10">
        <v>1110010</v>
      </c>
      <c r="BD10">
        <f t="shared" si="6"/>
        <v>400600001</v>
      </c>
      <c r="BE10" s="2">
        <v>0</v>
      </c>
      <c r="BF10" s="23" t="s">
        <v>141</v>
      </c>
      <c r="BG10" s="2" t="s">
        <v>173</v>
      </c>
      <c r="BH10">
        <v>1</v>
      </c>
      <c r="BK10" s="2">
        <v>1</v>
      </c>
    </row>
    <row r="11" customHeight="1" spans="1:63">
      <c r="A11" s="2" t="s">
        <v>127</v>
      </c>
      <c r="B11" s="2">
        <v>6</v>
      </c>
      <c r="C11" s="2" t="s">
        <v>174</v>
      </c>
      <c r="D11" s="2" t="s">
        <v>175</v>
      </c>
      <c r="E11" s="2" t="s">
        <v>156</v>
      </c>
      <c r="F11" s="2">
        <v>3</v>
      </c>
      <c r="G11" s="2">
        <v>0</v>
      </c>
      <c r="H11" s="2">
        <f t="shared" si="0"/>
        <v>1000611</v>
      </c>
      <c r="I11" s="2">
        <v>1</v>
      </c>
      <c r="J11" s="2">
        <f t="shared" si="5"/>
        <v>1000612</v>
      </c>
      <c r="K11" s="2">
        <f t="shared" si="1"/>
        <v>1000612</v>
      </c>
      <c r="L11" s="2">
        <v>1</v>
      </c>
      <c r="M11" s="2">
        <v>300021</v>
      </c>
      <c r="N11" s="2" t="s">
        <v>176</v>
      </c>
      <c r="O11" s="2" t="s">
        <v>177</v>
      </c>
      <c r="P11" s="2" t="s">
        <v>178</v>
      </c>
      <c r="Q11" s="2" t="s">
        <v>179</v>
      </c>
      <c r="R11" s="2" t="str">
        <f t="shared" si="2"/>
        <v>yuanziwushi_show_herolist</v>
      </c>
      <c r="S11" s="2" t="s">
        <v>180</v>
      </c>
      <c r="T11" s="23" t="s">
        <v>181</v>
      </c>
      <c r="U11" s="2" t="s">
        <v>136</v>
      </c>
      <c r="V11" s="2">
        <v>0</v>
      </c>
      <c r="W11" s="2">
        <v>4</v>
      </c>
      <c r="X11" s="2">
        <v>601</v>
      </c>
      <c r="Y11" s="2">
        <v>0</v>
      </c>
      <c r="Z11" s="2">
        <v>603</v>
      </c>
      <c r="AA11" s="2">
        <v>604</v>
      </c>
      <c r="AB11" s="2">
        <v>0</v>
      </c>
      <c r="AC11" s="2">
        <v>0</v>
      </c>
      <c r="AD11" s="2">
        <v>0</v>
      </c>
      <c r="AE11" s="2">
        <v>0</v>
      </c>
      <c r="AF11" s="2" t="str">
        <f t="shared" si="3"/>
        <v>yuanziwushi_win</v>
      </c>
      <c r="AG11" s="2">
        <f t="shared" si="4"/>
        <v>3110006</v>
      </c>
      <c r="AH11" s="2">
        <v>40023</v>
      </c>
      <c r="AI11" s="2">
        <v>6</v>
      </c>
      <c r="AJ11" s="2">
        <v>6</v>
      </c>
      <c r="AK11" s="2">
        <v>1</v>
      </c>
      <c r="AL11" s="2">
        <v>1</v>
      </c>
      <c r="AM11" s="2">
        <v>1</v>
      </c>
      <c r="AN11" s="2">
        <v>23</v>
      </c>
      <c r="AO11" s="2">
        <v>23</v>
      </c>
      <c r="AP11" s="2" t="s">
        <v>137</v>
      </c>
      <c r="AQ11" s="2" t="s">
        <v>182</v>
      </c>
      <c r="AR11" s="2" t="s">
        <v>139</v>
      </c>
      <c r="AS11" s="2">
        <v>6</v>
      </c>
      <c r="AT11">
        <v>0</v>
      </c>
      <c r="AU11">
        <v>0</v>
      </c>
      <c r="AV11">
        <v>340500004</v>
      </c>
      <c r="AW11">
        <f>IF(V11=1,INDEX(Sheet3!B:B,MATCH(5,Sheet3!A:A,0)),INDEX(Sheet3!B:B,MATCH(W11,Sheet3!A:A,0)))</f>
        <v>340360104</v>
      </c>
      <c r="AX11" s="2">
        <v>4000611</v>
      </c>
      <c r="AY11" s="31">
        <v>330900102</v>
      </c>
      <c r="AZ11">
        <v>323000601</v>
      </c>
      <c r="BA11" s="29" t="s">
        <v>140</v>
      </c>
      <c r="BB11">
        <v>1120030</v>
      </c>
      <c r="BC11">
        <v>1110010</v>
      </c>
      <c r="BD11">
        <f t="shared" si="6"/>
        <v>400600002</v>
      </c>
      <c r="BE11" s="2">
        <v>0</v>
      </c>
      <c r="BF11" s="23" t="s">
        <v>141</v>
      </c>
      <c r="BG11" s="2" t="s">
        <v>183</v>
      </c>
      <c r="BH11">
        <v>1</v>
      </c>
      <c r="BK11" s="2">
        <v>1</v>
      </c>
    </row>
    <row r="12" customHeight="1" spans="1:63">
      <c r="A12" s="2" t="s">
        <v>127</v>
      </c>
      <c r="B12" s="2">
        <v>7</v>
      </c>
      <c r="C12" s="2" t="s">
        <v>184</v>
      </c>
      <c r="D12" s="2" t="s">
        <v>185</v>
      </c>
      <c r="E12" s="2" t="s">
        <v>156</v>
      </c>
      <c r="F12" s="2">
        <v>1</v>
      </c>
      <c r="G12" s="2">
        <v>0</v>
      </c>
      <c r="H12" s="2">
        <f t="shared" si="0"/>
        <v>1000711</v>
      </c>
      <c r="I12" s="2">
        <v>1</v>
      </c>
      <c r="J12" s="2">
        <f t="shared" si="5"/>
        <v>1000712</v>
      </c>
      <c r="K12" s="2">
        <f t="shared" si="1"/>
        <v>1000712</v>
      </c>
      <c r="L12" s="2">
        <v>1</v>
      </c>
      <c r="M12" s="2">
        <v>300021</v>
      </c>
      <c r="N12" s="2" t="s">
        <v>186</v>
      </c>
      <c r="O12" s="2" t="s">
        <v>187</v>
      </c>
      <c r="P12" s="2" t="s">
        <v>188</v>
      </c>
      <c r="Q12" s="2" t="s">
        <v>189</v>
      </c>
      <c r="R12" s="2" t="str">
        <f t="shared" si="2"/>
        <v>jinshuqishi_show_herolist</v>
      </c>
      <c r="S12" s="2" t="s">
        <v>190</v>
      </c>
      <c r="T12" s="2" t="s">
        <v>190</v>
      </c>
      <c r="U12" s="2" t="s">
        <v>136</v>
      </c>
      <c r="V12" s="2">
        <v>0</v>
      </c>
      <c r="W12" s="2">
        <v>4</v>
      </c>
      <c r="X12" s="2">
        <v>701</v>
      </c>
      <c r="Y12" s="2">
        <v>702</v>
      </c>
      <c r="Z12" s="2">
        <v>703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 t="str">
        <f t="shared" si="3"/>
        <v>jinshuqishi_win</v>
      </c>
      <c r="AG12" s="2">
        <f t="shared" si="4"/>
        <v>3110007</v>
      </c>
      <c r="AH12" s="2">
        <v>40029</v>
      </c>
      <c r="AI12" s="2">
        <v>7</v>
      </c>
      <c r="AJ12" s="2">
        <v>7</v>
      </c>
      <c r="AK12" s="2">
        <v>1</v>
      </c>
      <c r="AL12" s="2">
        <v>1</v>
      </c>
      <c r="AM12" s="2">
        <v>1</v>
      </c>
      <c r="AN12" s="2">
        <v>29</v>
      </c>
      <c r="AO12" s="2">
        <v>29</v>
      </c>
      <c r="AP12" s="2">
        <v>0</v>
      </c>
      <c r="AQ12" s="2">
        <v>0</v>
      </c>
      <c r="AR12" s="2" t="s">
        <v>139</v>
      </c>
      <c r="AS12" s="2">
        <v>7</v>
      </c>
      <c r="AT12">
        <v>0</v>
      </c>
      <c r="AU12">
        <v>0</v>
      </c>
      <c r="AV12">
        <v>340500004</v>
      </c>
      <c r="AW12">
        <f>IF(V12=1,INDEX(Sheet3!B:B,MATCH(5,Sheet3!A:A,0)),INDEX(Sheet3!B:B,MATCH(W12,Sheet3!A:A,0)))</f>
        <v>340360104</v>
      </c>
      <c r="AX12" s="2">
        <v>4000711</v>
      </c>
      <c r="AY12" s="31">
        <v>330900103</v>
      </c>
      <c r="AZ12">
        <v>323000701</v>
      </c>
      <c r="BA12" s="29" t="s">
        <v>140</v>
      </c>
      <c r="BB12">
        <v>1120031</v>
      </c>
      <c r="BC12">
        <v>1110010</v>
      </c>
      <c r="BD12">
        <f t="shared" si="6"/>
        <v>400600003</v>
      </c>
      <c r="BE12" s="2">
        <v>0</v>
      </c>
      <c r="BF12" s="23" t="s">
        <v>141</v>
      </c>
      <c r="BG12" s="2" t="s">
        <v>191</v>
      </c>
      <c r="BH12">
        <v>1</v>
      </c>
      <c r="BK12" s="2">
        <v>1</v>
      </c>
    </row>
    <row r="13" customHeight="1" spans="1:63">
      <c r="A13" s="2" t="s">
        <v>127</v>
      </c>
      <c r="B13" s="2">
        <v>8</v>
      </c>
      <c r="C13" s="2" t="s">
        <v>192</v>
      </c>
      <c r="D13" s="2" t="s">
        <v>193</v>
      </c>
      <c r="E13" s="2" t="s">
        <v>156</v>
      </c>
      <c r="F13" s="2">
        <v>4</v>
      </c>
      <c r="G13" s="2">
        <v>0</v>
      </c>
      <c r="H13" s="2">
        <f t="shared" si="0"/>
        <v>1000811</v>
      </c>
      <c r="I13" s="2">
        <v>1</v>
      </c>
      <c r="J13" s="2">
        <f t="shared" si="5"/>
        <v>1000812</v>
      </c>
      <c r="K13" s="2">
        <f t="shared" si="1"/>
        <v>1000812</v>
      </c>
      <c r="L13" s="2">
        <v>1</v>
      </c>
      <c r="M13" s="2">
        <v>300021</v>
      </c>
      <c r="N13" s="2" t="s">
        <v>194</v>
      </c>
      <c r="O13" s="2" t="s">
        <v>195</v>
      </c>
      <c r="P13" s="2" t="s">
        <v>196</v>
      </c>
      <c r="Q13" s="2" t="s">
        <v>197</v>
      </c>
      <c r="R13" s="2" t="str">
        <f t="shared" si="2"/>
        <v>jinshuqiubang_show_herolist</v>
      </c>
      <c r="S13" s="2" t="s">
        <v>198</v>
      </c>
      <c r="T13" s="2" t="s">
        <v>198</v>
      </c>
      <c r="U13" s="2" t="s">
        <v>136</v>
      </c>
      <c r="V13" s="2">
        <v>0</v>
      </c>
      <c r="W13" s="2">
        <v>4</v>
      </c>
      <c r="X13" s="2">
        <v>801</v>
      </c>
      <c r="Y13" s="2">
        <v>0</v>
      </c>
      <c r="Z13" s="2">
        <v>803</v>
      </c>
      <c r="AA13" s="2">
        <v>805</v>
      </c>
      <c r="AB13" s="2">
        <v>0</v>
      </c>
      <c r="AC13" s="2">
        <v>0</v>
      </c>
      <c r="AD13" s="2">
        <v>0</v>
      </c>
      <c r="AE13" s="2">
        <v>0</v>
      </c>
      <c r="AF13" s="2" t="str">
        <f t="shared" si="3"/>
        <v>jinshuqiubang_win</v>
      </c>
      <c r="AG13" s="2">
        <f t="shared" si="4"/>
        <v>3110008</v>
      </c>
      <c r="AH13" s="2">
        <v>40003</v>
      </c>
      <c r="AI13" s="2">
        <v>8</v>
      </c>
      <c r="AJ13" s="2">
        <v>8</v>
      </c>
      <c r="AK13" s="2">
        <v>1</v>
      </c>
      <c r="AL13" s="2">
        <v>1</v>
      </c>
      <c r="AM13" s="2">
        <v>3</v>
      </c>
      <c r="AN13" s="2">
        <v>3</v>
      </c>
      <c r="AO13" s="2">
        <v>3</v>
      </c>
      <c r="AP13" s="2" t="s">
        <v>137</v>
      </c>
      <c r="AQ13" s="2" t="s">
        <v>199</v>
      </c>
      <c r="AR13" s="2" t="s">
        <v>139</v>
      </c>
      <c r="AS13" s="2">
        <v>8</v>
      </c>
      <c r="AT13">
        <v>0</v>
      </c>
      <c r="AU13">
        <v>0</v>
      </c>
      <c r="AV13">
        <v>340500004</v>
      </c>
      <c r="AW13">
        <f>IF(V13=1,INDEX(Sheet3!B:B,MATCH(5,Sheet3!A:A,0)),INDEX(Sheet3!B:B,MATCH(W13,Sheet3!A:A,0)))</f>
        <v>340360104</v>
      </c>
      <c r="AX13" s="2">
        <v>4000811</v>
      </c>
      <c r="AY13" s="31">
        <v>330900102</v>
      </c>
      <c r="AZ13">
        <v>323000801</v>
      </c>
      <c r="BA13" s="29" t="s">
        <v>140</v>
      </c>
      <c r="BB13">
        <v>1120032</v>
      </c>
      <c r="BC13">
        <v>1110010</v>
      </c>
      <c r="BD13">
        <f t="shared" si="6"/>
        <v>400600002</v>
      </c>
      <c r="BE13" s="2">
        <v>0</v>
      </c>
      <c r="BF13" s="23" t="s">
        <v>141</v>
      </c>
      <c r="BG13" s="2" t="s">
        <v>200</v>
      </c>
      <c r="BH13">
        <v>1</v>
      </c>
      <c r="BK13" s="2">
        <v>1</v>
      </c>
    </row>
    <row r="14" customHeight="1" spans="1:63">
      <c r="A14" s="2" t="s">
        <v>127</v>
      </c>
      <c r="B14" s="2">
        <v>9</v>
      </c>
      <c r="C14" s="2" t="s">
        <v>201</v>
      </c>
      <c r="D14" s="2" t="s">
        <v>202</v>
      </c>
      <c r="E14" s="2" t="s">
        <v>156</v>
      </c>
      <c r="F14" s="2">
        <v>1</v>
      </c>
      <c r="G14" s="2">
        <v>0</v>
      </c>
      <c r="H14" s="2">
        <f t="shared" si="0"/>
        <v>1000911</v>
      </c>
      <c r="I14" s="2">
        <v>1</v>
      </c>
      <c r="J14" s="2">
        <f t="shared" si="5"/>
        <v>1000912</v>
      </c>
      <c r="K14" s="2">
        <f t="shared" si="1"/>
        <v>1000912</v>
      </c>
      <c r="L14" s="2">
        <v>1</v>
      </c>
      <c r="M14" s="2">
        <v>300021</v>
      </c>
      <c r="N14" s="2" t="s">
        <v>203</v>
      </c>
      <c r="O14" s="2" t="s">
        <v>204</v>
      </c>
      <c r="P14" s="2" t="s">
        <v>205</v>
      </c>
      <c r="Q14" s="2" t="s">
        <v>206</v>
      </c>
      <c r="R14" s="2" t="str">
        <f t="shared" si="2"/>
        <v>xingganqiufan_show_herolist</v>
      </c>
      <c r="S14" s="2" t="s">
        <v>207</v>
      </c>
      <c r="T14" s="2" t="s">
        <v>208</v>
      </c>
      <c r="U14" s="2" t="s">
        <v>136</v>
      </c>
      <c r="V14" s="2">
        <v>0</v>
      </c>
      <c r="W14" s="2">
        <v>4</v>
      </c>
      <c r="X14" s="2">
        <v>901</v>
      </c>
      <c r="Y14" s="2">
        <v>0</v>
      </c>
      <c r="Z14" s="2">
        <v>903</v>
      </c>
      <c r="AA14" s="2">
        <v>904</v>
      </c>
      <c r="AB14" s="2">
        <v>0</v>
      </c>
      <c r="AC14" s="2">
        <v>0</v>
      </c>
      <c r="AD14" s="2">
        <v>0</v>
      </c>
      <c r="AE14" s="2">
        <v>0</v>
      </c>
      <c r="AF14" s="2" t="str">
        <f t="shared" si="3"/>
        <v>xingganqiufan_win</v>
      </c>
      <c r="AG14" s="2">
        <f t="shared" si="4"/>
        <v>3110009</v>
      </c>
      <c r="AH14" s="2">
        <v>40014</v>
      </c>
      <c r="AI14" s="2">
        <v>9</v>
      </c>
      <c r="AJ14" s="2">
        <v>9</v>
      </c>
      <c r="AK14" s="2">
        <v>1</v>
      </c>
      <c r="AL14" s="2">
        <v>1</v>
      </c>
      <c r="AM14" s="2">
        <v>1</v>
      </c>
      <c r="AN14" s="2">
        <v>14</v>
      </c>
      <c r="AO14" s="2">
        <v>14</v>
      </c>
      <c r="AP14" s="2" t="s">
        <v>209</v>
      </c>
      <c r="AQ14" s="2" t="s">
        <v>210</v>
      </c>
      <c r="AR14" s="2" t="s">
        <v>139</v>
      </c>
      <c r="AS14" s="2">
        <v>9</v>
      </c>
      <c r="AT14">
        <v>0</v>
      </c>
      <c r="AU14">
        <v>0</v>
      </c>
      <c r="AV14">
        <v>340500004</v>
      </c>
      <c r="AW14">
        <f>IF(V14=1,INDEX(Sheet3!B:B,MATCH(5,Sheet3!A:A,0)),INDEX(Sheet3!B:B,MATCH(W14,Sheet3!A:A,0)))</f>
        <v>340360104</v>
      </c>
      <c r="AX14" s="2">
        <v>4000911</v>
      </c>
      <c r="AY14" s="31">
        <v>330900103</v>
      </c>
      <c r="AZ14">
        <v>323000901</v>
      </c>
      <c r="BA14" s="29" t="s">
        <v>140</v>
      </c>
      <c r="BB14">
        <v>1120033</v>
      </c>
      <c r="BC14">
        <v>1110010</v>
      </c>
      <c r="BD14">
        <f t="shared" si="6"/>
        <v>400600003</v>
      </c>
      <c r="BE14" s="2">
        <v>0</v>
      </c>
      <c r="BF14" s="23" t="s">
        <v>141</v>
      </c>
      <c r="BG14" s="2" t="s">
        <v>211</v>
      </c>
      <c r="BH14">
        <v>1</v>
      </c>
      <c r="BK14" s="2">
        <v>1</v>
      </c>
    </row>
    <row r="15" customHeight="1" spans="1:63">
      <c r="A15" s="2" t="s">
        <v>127</v>
      </c>
      <c r="B15" s="2">
        <v>10</v>
      </c>
      <c r="C15" s="2" t="s">
        <v>212</v>
      </c>
      <c r="D15" s="2" t="s">
        <v>213</v>
      </c>
      <c r="E15" s="2" t="s">
        <v>156</v>
      </c>
      <c r="F15" s="2">
        <v>2</v>
      </c>
      <c r="G15" s="2">
        <v>0</v>
      </c>
      <c r="H15" s="2">
        <f t="shared" si="0"/>
        <v>1001011</v>
      </c>
      <c r="I15" s="2">
        <v>1</v>
      </c>
      <c r="J15" s="2">
        <f t="shared" si="5"/>
        <v>1001012</v>
      </c>
      <c r="K15" s="2">
        <f t="shared" si="1"/>
        <v>1001012</v>
      </c>
      <c r="L15" s="2">
        <v>1</v>
      </c>
      <c r="M15" s="2">
        <v>300021</v>
      </c>
      <c r="N15" s="2" t="s">
        <v>214</v>
      </c>
      <c r="O15" s="2" t="s">
        <v>215</v>
      </c>
      <c r="P15" s="2" t="s">
        <v>216</v>
      </c>
      <c r="Q15" s="2" t="s">
        <v>217</v>
      </c>
      <c r="R15" s="2" t="str">
        <f t="shared" si="2"/>
        <v>tianxinjiamian_show_herolist</v>
      </c>
      <c r="S15" s="2" t="s">
        <v>218</v>
      </c>
      <c r="T15" s="2" t="s">
        <v>218</v>
      </c>
      <c r="U15" s="2" t="s">
        <v>136</v>
      </c>
      <c r="V15" s="2">
        <v>0</v>
      </c>
      <c r="W15" s="2">
        <v>4</v>
      </c>
      <c r="X15" s="2">
        <v>1001</v>
      </c>
      <c r="Y15" s="2">
        <v>1002</v>
      </c>
      <c r="Z15" s="2">
        <v>1003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 t="str">
        <f t="shared" si="3"/>
        <v>tianxinjiamian_win</v>
      </c>
      <c r="AG15" s="2">
        <f t="shared" si="4"/>
        <v>3110010</v>
      </c>
      <c r="AH15" s="2">
        <v>40004</v>
      </c>
      <c r="AI15" s="2">
        <v>10</v>
      </c>
      <c r="AJ15" s="2">
        <v>10</v>
      </c>
      <c r="AK15" s="2">
        <v>1</v>
      </c>
      <c r="AL15" s="2">
        <v>1</v>
      </c>
      <c r="AM15" s="2">
        <v>1</v>
      </c>
      <c r="AN15" s="2">
        <v>4</v>
      </c>
      <c r="AO15" s="2">
        <v>4</v>
      </c>
      <c r="AP15" s="2" t="s">
        <v>137</v>
      </c>
      <c r="AQ15" s="2" t="s">
        <v>219</v>
      </c>
      <c r="AR15" s="2" t="s">
        <v>139</v>
      </c>
      <c r="AS15" s="2">
        <v>10</v>
      </c>
      <c r="AT15">
        <v>0</v>
      </c>
      <c r="AU15">
        <v>0</v>
      </c>
      <c r="AV15">
        <v>340480005</v>
      </c>
      <c r="AW15">
        <f>IF(V15=1,INDEX(Sheet3!B:B,MATCH(5,Sheet3!A:A,0)),INDEX(Sheet3!B:B,MATCH(W15,Sheet3!A:A,0)))</f>
        <v>340360104</v>
      </c>
      <c r="AX15" s="2">
        <v>4001011</v>
      </c>
      <c r="AY15" s="31">
        <v>330900101</v>
      </c>
      <c r="AZ15">
        <v>323001001</v>
      </c>
      <c r="BA15" s="29" t="s">
        <v>140</v>
      </c>
      <c r="BB15">
        <v>1120034</v>
      </c>
      <c r="BC15">
        <v>1110010</v>
      </c>
      <c r="BD15">
        <f t="shared" si="6"/>
        <v>400600001</v>
      </c>
      <c r="BE15" s="2">
        <v>0</v>
      </c>
      <c r="BF15" s="23" t="s">
        <v>141</v>
      </c>
      <c r="BG15" s="2" t="s">
        <v>220</v>
      </c>
      <c r="BH15">
        <v>1</v>
      </c>
      <c r="BK15" s="2">
        <v>1</v>
      </c>
    </row>
    <row r="16" customHeight="1" spans="1:63">
      <c r="A16" s="2" t="s">
        <v>127</v>
      </c>
      <c r="B16" s="2">
        <v>11</v>
      </c>
      <c r="C16" s="2" t="s">
        <v>221</v>
      </c>
      <c r="D16" s="2" t="s">
        <v>222</v>
      </c>
      <c r="E16" s="2" t="s">
        <v>223</v>
      </c>
      <c r="F16" s="2">
        <v>3</v>
      </c>
      <c r="G16" s="2">
        <v>0</v>
      </c>
      <c r="H16" s="2">
        <f t="shared" si="0"/>
        <v>1001111</v>
      </c>
      <c r="I16" s="2">
        <v>1</v>
      </c>
      <c r="J16" s="2">
        <f t="shared" si="5"/>
        <v>1001112</v>
      </c>
      <c r="K16" s="2">
        <f t="shared" si="1"/>
        <v>1001112</v>
      </c>
      <c r="L16" s="2">
        <v>1</v>
      </c>
      <c r="M16" s="2">
        <v>300021</v>
      </c>
      <c r="N16" s="2" t="s">
        <v>224</v>
      </c>
      <c r="O16" s="2" t="s">
        <v>225</v>
      </c>
      <c r="P16" s="2" t="s">
        <v>226</v>
      </c>
      <c r="Q16" s="2" t="s">
        <v>227</v>
      </c>
      <c r="R16" s="2" t="str">
        <f t="shared" si="2"/>
        <v>shandianmax_show_herolist</v>
      </c>
      <c r="S16" s="2" t="s">
        <v>228</v>
      </c>
      <c r="T16" s="2" t="s">
        <v>228</v>
      </c>
      <c r="U16" s="2" t="s">
        <v>136</v>
      </c>
      <c r="V16" s="2">
        <v>0</v>
      </c>
      <c r="W16" s="2">
        <v>3</v>
      </c>
      <c r="X16" s="2">
        <v>1101</v>
      </c>
      <c r="Y16" s="2">
        <v>0</v>
      </c>
      <c r="Z16" s="2">
        <v>1106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 t="str">
        <f t="shared" si="3"/>
        <v>shandianmax_win</v>
      </c>
      <c r="AG16" s="2">
        <f t="shared" si="4"/>
        <v>3110011</v>
      </c>
      <c r="AH16" s="2">
        <v>40005</v>
      </c>
      <c r="AI16" s="2">
        <v>11</v>
      </c>
      <c r="AJ16" s="2">
        <v>11</v>
      </c>
      <c r="AK16" s="2">
        <v>1</v>
      </c>
      <c r="AL16" s="2">
        <v>1</v>
      </c>
      <c r="AM16" s="2">
        <v>1</v>
      </c>
      <c r="AN16" s="2">
        <v>5</v>
      </c>
      <c r="AO16" s="2">
        <v>5</v>
      </c>
      <c r="AP16" s="2" t="s">
        <v>229</v>
      </c>
      <c r="AQ16" s="2" t="s">
        <v>219</v>
      </c>
      <c r="AR16" s="2" t="s">
        <v>230</v>
      </c>
      <c r="AS16" s="2">
        <v>11</v>
      </c>
      <c r="AT16">
        <v>0</v>
      </c>
      <c r="AU16">
        <v>0</v>
      </c>
      <c r="AV16">
        <v>340500003</v>
      </c>
      <c r="AW16">
        <f>IF(V16=1,INDEX(Sheet3!B:B,MATCH(5,Sheet3!A:A,0)),INDEX(Sheet3!B:B,MATCH(W16,Sheet3!A:A,0)))</f>
        <v>340360103</v>
      </c>
      <c r="AX16" s="2">
        <v>4001111</v>
      </c>
      <c r="AY16" s="31">
        <v>330900103</v>
      </c>
      <c r="AZ16">
        <v>323001101</v>
      </c>
      <c r="BA16" s="29" t="s">
        <v>140</v>
      </c>
      <c r="BB16">
        <v>1120035</v>
      </c>
      <c r="BC16">
        <v>1110010</v>
      </c>
      <c r="BD16">
        <f t="shared" si="6"/>
        <v>400600003</v>
      </c>
      <c r="BE16" s="2">
        <v>0</v>
      </c>
      <c r="BF16" s="23" t="s">
        <v>141</v>
      </c>
      <c r="BG16" s="2" t="s">
        <v>231</v>
      </c>
      <c r="BH16">
        <v>0</v>
      </c>
      <c r="BK16" s="2">
        <v>1</v>
      </c>
    </row>
    <row r="17" customHeight="1" spans="1:63">
      <c r="A17" s="2" t="s">
        <v>127</v>
      </c>
      <c r="B17" s="2">
        <v>12</v>
      </c>
      <c r="C17" s="2" t="s">
        <v>232</v>
      </c>
      <c r="D17" s="2" t="s">
        <v>233</v>
      </c>
      <c r="E17" s="2" t="s">
        <v>156</v>
      </c>
      <c r="F17" s="2">
        <v>3</v>
      </c>
      <c r="G17" s="2">
        <v>0</v>
      </c>
      <c r="H17" s="2">
        <f t="shared" si="0"/>
        <v>1001211</v>
      </c>
      <c r="I17" s="2">
        <v>1</v>
      </c>
      <c r="J17" s="2">
        <f t="shared" si="5"/>
        <v>1001212</v>
      </c>
      <c r="K17" s="2">
        <f t="shared" si="1"/>
        <v>1001212</v>
      </c>
      <c r="L17" s="2">
        <v>1</v>
      </c>
      <c r="M17" s="2">
        <v>300021</v>
      </c>
      <c r="N17" s="2" t="s">
        <v>234</v>
      </c>
      <c r="O17" s="2" t="s">
        <v>235</v>
      </c>
      <c r="P17" s="2" t="s">
        <v>236</v>
      </c>
      <c r="Q17" s="2" t="s">
        <v>237</v>
      </c>
      <c r="R17" s="2" t="str">
        <f t="shared" si="2"/>
        <v>juhean_show_herolist</v>
      </c>
      <c r="S17" s="2" t="s">
        <v>238</v>
      </c>
      <c r="T17" s="2" t="s">
        <v>238</v>
      </c>
      <c r="U17" s="2" t="s">
        <v>136</v>
      </c>
      <c r="V17" s="2">
        <v>0</v>
      </c>
      <c r="W17" s="2">
        <v>3</v>
      </c>
      <c r="X17" s="2">
        <v>1201</v>
      </c>
      <c r="Y17" s="2">
        <v>1202</v>
      </c>
      <c r="Z17" s="2">
        <v>1203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 t="str">
        <f t="shared" si="3"/>
        <v>juhean_win</v>
      </c>
      <c r="AG17" s="2">
        <f t="shared" si="4"/>
        <v>3110012</v>
      </c>
      <c r="AH17" s="2">
        <v>40006</v>
      </c>
      <c r="AI17" s="2">
        <v>12</v>
      </c>
      <c r="AJ17" s="2">
        <v>12</v>
      </c>
      <c r="AK17" s="2">
        <v>1</v>
      </c>
      <c r="AL17" s="2">
        <v>1</v>
      </c>
      <c r="AM17" s="2">
        <v>1</v>
      </c>
      <c r="AN17" s="2">
        <v>6</v>
      </c>
      <c r="AO17" s="2">
        <v>6</v>
      </c>
      <c r="AP17" s="2" t="s">
        <v>229</v>
      </c>
      <c r="AQ17" s="2" t="s">
        <v>219</v>
      </c>
      <c r="AR17" s="2" t="s">
        <v>139</v>
      </c>
      <c r="AS17" s="2">
        <v>12</v>
      </c>
      <c r="AT17">
        <v>0</v>
      </c>
      <c r="AU17">
        <v>0</v>
      </c>
      <c r="AV17">
        <v>340500003</v>
      </c>
      <c r="AW17">
        <f>IF(V17=1,INDEX(Sheet3!B:B,MATCH(5,Sheet3!A:A,0)),INDEX(Sheet3!B:B,MATCH(W17,Sheet3!A:A,0)))</f>
        <v>340360103</v>
      </c>
      <c r="AX17" s="2">
        <v>4001211</v>
      </c>
      <c r="AY17" s="31">
        <v>330900102</v>
      </c>
      <c r="AZ17">
        <v>323001201</v>
      </c>
      <c r="BA17" s="29" t="s">
        <v>140</v>
      </c>
      <c r="BB17">
        <v>1120036</v>
      </c>
      <c r="BC17">
        <v>1110010</v>
      </c>
      <c r="BD17">
        <f t="shared" si="6"/>
        <v>400600002</v>
      </c>
      <c r="BE17" s="2">
        <v>0</v>
      </c>
      <c r="BF17" s="23" t="s">
        <v>141</v>
      </c>
      <c r="BG17" s="2" t="s">
        <v>239</v>
      </c>
      <c r="BH17">
        <v>0</v>
      </c>
      <c r="BK17" s="2">
        <v>1</v>
      </c>
    </row>
    <row r="18" customHeight="1" spans="1:63">
      <c r="A18" s="2" t="s">
        <v>127</v>
      </c>
      <c r="B18" s="2">
        <v>13</v>
      </c>
      <c r="C18" s="2" t="s">
        <v>240</v>
      </c>
      <c r="D18" s="2" t="s">
        <v>241</v>
      </c>
      <c r="E18" s="2" t="s">
        <v>156</v>
      </c>
      <c r="F18" s="2">
        <v>2</v>
      </c>
      <c r="G18" s="2">
        <v>0</v>
      </c>
      <c r="H18" s="2">
        <f t="shared" si="0"/>
        <v>1001311</v>
      </c>
      <c r="I18" s="2">
        <v>1</v>
      </c>
      <c r="J18" s="2">
        <f t="shared" si="5"/>
        <v>1001312</v>
      </c>
      <c r="K18" s="2">
        <f t="shared" si="1"/>
        <v>1001312</v>
      </c>
      <c r="L18" s="2">
        <v>1</v>
      </c>
      <c r="M18" s="2">
        <v>300021</v>
      </c>
      <c r="N18" s="2" t="s">
        <v>242</v>
      </c>
      <c r="O18" s="2" t="s">
        <v>243</v>
      </c>
      <c r="P18" s="2" t="s">
        <v>244</v>
      </c>
      <c r="Q18" s="2" t="s">
        <v>245</v>
      </c>
      <c r="R18" s="2" t="str">
        <f t="shared" si="2"/>
        <v>duci_show_herolist</v>
      </c>
      <c r="S18" s="2" t="s">
        <v>246</v>
      </c>
      <c r="T18" s="2" t="s">
        <v>246</v>
      </c>
      <c r="U18" s="2" t="s">
        <v>136</v>
      </c>
      <c r="V18" s="2">
        <v>0</v>
      </c>
      <c r="W18" s="2">
        <v>3</v>
      </c>
      <c r="X18" s="2">
        <v>1301</v>
      </c>
      <c r="Y18" s="2">
        <v>0</v>
      </c>
      <c r="Z18" s="2">
        <v>1303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 t="str">
        <f t="shared" si="3"/>
        <v>duci_win</v>
      </c>
      <c r="AG18" s="2">
        <f t="shared" si="4"/>
        <v>3110013</v>
      </c>
      <c r="AH18" s="2">
        <v>40007</v>
      </c>
      <c r="AI18" s="2">
        <v>13</v>
      </c>
      <c r="AJ18" s="2">
        <v>13</v>
      </c>
      <c r="AK18" s="2">
        <v>1</v>
      </c>
      <c r="AL18" s="2">
        <v>1</v>
      </c>
      <c r="AM18" s="2">
        <v>1</v>
      </c>
      <c r="AN18" s="2">
        <v>7</v>
      </c>
      <c r="AO18" s="2">
        <v>7</v>
      </c>
      <c r="AP18" s="2" t="s">
        <v>247</v>
      </c>
      <c r="AQ18" s="2" t="s">
        <v>248</v>
      </c>
      <c r="AR18" s="2" t="s">
        <v>139</v>
      </c>
      <c r="AS18" s="2">
        <v>13</v>
      </c>
      <c r="AT18">
        <v>0</v>
      </c>
      <c r="AU18">
        <v>0</v>
      </c>
      <c r="AV18">
        <v>340500003</v>
      </c>
      <c r="AW18">
        <f>IF(V18=1,INDEX(Sheet3!B:B,MATCH(5,Sheet3!A:A,0)),INDEX(Sheet3!B:B,MATCH(W18,Sheet3!A:A,0)))</f>
        <v>340360103</v>
      </c>
      <c r="AX18" s="2">
        <v>4001311</v>
      </c>
      <c r="AY18" s="31">
        <v>330900105</v>
      </c>
      <c r="AZ18">
        <v>323001301</v>
      </c>
      <c r="BA18" s="29" t="s">
        <v>140</v>
      </c>
      <c r="BB18">
        <v>1120037</v>
      </c>
      <c r="BC18">
        <v>1110010</v>
      </c>
      <c r="BD18">
        <f t="shared" si="6"/>
        <v>400600005</v>
      </c>
      <c r="BE18" s="2">
        <v>0</v>
      </c>
      <c r="BF18" s="23" t="s">
        <v>141</v>
      </c>
      <c r="BG18" s="2" t="s">
        <v>249</v>
      </c>
      <c r="BH18">
        <v>0</v>
      </c>
      <c r="BK18" s="2">
        <v>1</v>
      </c>
    </row>
    <row r="19" customHeight="1" spans="1:63">
      <c r="A19" s="2" t="s">
        <v>127</v>
      </c>
      <c r="B19" s="2">
        <v>14</v>
      </c>
      <c r="C19" s="2" t="s">
        <v>250</v>
      </c>
      <c r="D19" s="2" t="s">
        <v>251</v>
      </c>
      <c r="E19" s="2" t="s">
        <v>156</v>
      </c>
      <c r="F19" s="2">
        <v>2</v>
      </c>
      <c r="G19" s="2">
        <v>0</v>
      </c>
      <c r="H19" s="2">
        <f t="shared" si="0"/>
        <v>1001411</v>
      </c>
      <c r="I19" s="2">
        <v>1</v>
      </c>
      <c r="J19" s="2">
        <f t="shared" si="5"/>
        <v>1001412</v>
      </c>
      <c r="K19" s="2">
        <f t="shared" si="1"/>
        <v>1001412</v>
      </c>
      <c r="L19" s="2">
        <v>1</v>
      </c>
      <c r="M19" s="2">
        <v>300021</v>
      </c>
      <c r="N19" s="2" t="s">
        <v>252</v>
      </c>
      <c r="O19" s="2" t="s">
        <v>253</v>
      </c>
      <c r="P19" s="2" t="s">
        <v>254</v>
      </c>
      <c r="Q19" s="2" t="s">
        <v>255</v>
      </c>
      <c r="R19" s="2" t="str">
        <f t="shared" si="2"/>
        <v>huangjinqiu_show_herolist</v>
      </c>
      <c r="S19" s="2" t="s">
        <v>256</v>
      </c>
      <c r="T19" s="2" t="s">
        <v>256</v>
      </c>
      <c r="U19" s="2" t="s">
        <v>136</v>
      </c>
      <c r="V19" s="2">
        <v>0</v>
      </c>
      <c r="W19" s="2">
        <v>3</v>
      </c>
      <c r="X19" s="2">
        <v>1401</v>
      </c>
      <c r="Y19" s="2">
        <v>0</v>
      </c>
      <c r="Z19" s="2">
        <v>1403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 t="str">
        <f t="shared" si="3"/>
        <v>huangjinqiu_win</v>
      </c>
      <c r="AG19" s="2">
        <f t="shared" si="4"/>
        <v>3110014</v>
      </c>
      <c r="AH19" s="2">
        <v>40008</v>
      </c>
      <c r="AI19" s="2">
        <v>14</v>
      </c>
      <c r="AJ19" s="2">
        <v>14</v>
      </c>
      <c r="AK19" s="2">
        <v>1</v>
      </c>
      <c r="AL19" s="2">
        <v>1</v>
      </c>
      <c r="AM19" s="2">
        <v>1</v>
      </c>
      <c r="AN19" s="2">
        <v>8</v>
      </c>
      <c r="AO19" s="2">
        <v>8</v>
      </c>
      <c r="AP19" s="2" t="s">
        <v>163</v>
      </c>
      <c r="AQ19" s="2" t="s">
        <v>257</v>
      </c>
      <c r="AR19" s="2" t="s">
        <v>139</v>
      </c>
      <c r="AS19" s="2">
        <v>14</v>
      </c>
      <c r="AT19">
        <v>0</v>
      </c>
      <c r="AU19">
        <v>0</v>
      </c>
      <c r="AV19">
        <v>340500003</v>
      </c>
      <c r="AW19">
        <f>IF(V19=1,INDEX(Sheet3!B:B,MATCH(5,Sheet3!A:A,0)),INDEX(Sheet3!B:B,MATCH(W19,Sheet3!A:A,0)))</f>
        <v>340360103</v>
      </c>
      <c r="AX19" s="2">
        <v>4001411</v>
      </c>
      <c r="AY19" s="31">
        <v>330900101</v>
      </c>
      <c r="AZ19">
        <v>323001401</v>
      </c>
      <c r="BA19" s="29" t="s">
        <v>140</v>
      </c>
      <c r="BB19">
        <v>1120038</v>
      </c>
      <c r="BC19">
        <v>1110010</v>
      </c>
      <c r="BD19">
        <f t="shared" si="6"/>
        <v>400600001</v>
      </c>
      <c r="BE19" s="2">
        <v>0</v>
      </c>
      <c r="BF19" s="23" t="s">
        <v>141</v>
      </c>
      <c r="BG19" s="2" t="s">
        <v>258</v>
      </c>
      <c r="BH19">
        <v>0</v>
      </c>
      <c r="BK19" s="2">
        <v>1</v>
      </c>
    </row>
    <row r="20" customHeight="1" spans="1:63">
      <c r="A20" s="2" t="s">
        <v>127</v>
      </c>
      <c r="B20" s="2">
        <v>15</v>
      </c>
      <c r="C20" s="2" t="s">
        <v>259</v>
      </c>
      <c r="D20" s="2" t="s">
        <v>260</v>
      </c>
      <c r="E20" s="2" t="s">
        <v>156</v>
      </c>
      <c r="F20" s="2">
        <v>3</v>
      </c>
      <c r="G20" s="2">
        <v>0</v>
      </c>
      <c r="H20" s="2">
        <f t="shared" si="0"/>
        <v>1001511</v>
      </c>
      <c r="I20" s="2">
        <v>1</v>
      </c>
      <c r="J20" s="2">
        <f t="shared" si="5"/>
        <v>1001512</v>
      </c>
      <c r="K20" s="2">
        <f t="shared" si="1"/>
        <v>1001512</v>
      </c>
      <c r="L20" s="2">
        <v>1</v>
      </c>
      <c r="M20" s="2">
        <v>300021</v>
      </c>
      <c r="N20" s="2" t="s">
        <v>261</v>
      </c>
      <c r="O20" s="2" t="s">
        <v>262</v>
      </c>
      <c r="P20" s="2" t="s">
        <v>263</v>
      </c>
      <c r="Q20" s="2" t="s">
        <v>264</v>
      </c>
      <c r="R20" s="2" t="str">
        <f t="shared" si="2"/>
        <v>tanhuanghuzi_show_herolist</v>
      </c>
      <c r="S20" s="2" t="s">
        <v>265</v>
      </c>
      <c r="T20" s="2" t="s">
        <v>265</v>
      </c>
      <c r="U20" s="2" t="s">
        <v>136</v>
      </c>
      <c r="V20" s="2">
        <v>0</v>
      </c>
      <c r="W20" s="2">
        <v>3</v>
      </c>
      <c r="X20" s="2">
        <v>1501</v>
      </c>
      <c r="Y20" s="2">
        <v>1502</v>
      </c>
      <c r="Z20" s="2">
        <v>1503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 t="str">
        <f t="shared" si="3"/>
        <v>tanhuanghuzi_win</v>
      </c>
      <c r="AG20" s="2">
        <f t="shared" si="4"/>
        <v>3110015</v>
      </c>
      <c r="AH20" s="2">
        <v>40009</v>
      </c>
      <c r="AI20" s="2">
        <v>15</v>
      </c>
      <c r="AJ20" s="2">
        <v>15</v>
      </c>
      <c r="AK20" s="2">
        <v>1</v>
      </c>
      <c r="AL20" s="2">
        <v>1</v>
      </c>
      <c r="AM20" s="2">
        <v>1</v>
      </c>
      <c r="AN20" s="2">
        <v>9</v>
      </c>
      <c r="AO20" s="2">
        <v>9</v>
      </c>
      <c r="AP20" s="2" t="s">
        <v>247</v>
      </c>
      <c r="AQ20" s="2" t="s">
        <v>266</v>
      </c>
      <c r="AR20" s="2" t="s">
        <v>139</v>
      </c>
      <c r="AS20" s="2">
        <v>15</v>
      </c>
      <c r="AT20">
        <v>0</v>
      </c>
      <c r="AU20">
        <v>0</v>
      </c>
      <c r="AV20">
        <v>340500003</v>
      </c>
      <c r="AW20">
        <f>IF(V20=1,INDEX(Sheet3!B:B,MATCH(5,Sheet3!A:A,0)),INDEX(Sheet3!B:B,MATCH(W20,Sheet3!A:A,0)))</f>
        <v>340360103</v>
      </c>
      <c r="AX20" s="2">
        <v>4001511</v>
      </c>
      <c r="AY20" s="31">
        <v>330900101</v>
      </c>
      <c r="AZ20">
        <v>323001501</v>
      </c>
      <c r="BA20" s="29" t="s">
        <v>140</v>
      </c>
      <c r="BB20">
        <v>1120039</v>
      </c>
      <c r="BC20">
        <v>1110010</v>
      </c>
      <c r="BD20">
        <f t="shared" si="6"/>
        <v>400600001</v>
      </c>
      <c r="BE20" s="2">
        <v>0</v>
      </c>
      <c r="BF20" s="23" t="s">
        <v>141</v>
      </c>
      <c r="BG20" s="2" t="s">
        <v>267</v>
      </c>
      <c r="BH20">
        <v>0</v>
      </c>
      <c r="BK20" s="2">
        <v>1</v>
      </c>
    </row>
    <row r="21" customHeight="1" spans="1:63">
      <c r="A21" s="2" t="s">
        <v>127</v>
      </c>
      <c r="B21" s="2">
        <v>16</v>
      </c>
      <c r="C21" s="2" t="s">
        <v>268</v>
      </c>
      <c r="D21" s="2" t="s">
        <v>269</v>
      </c>
      <c r="E21" s="2" t="s">
        <v>156</v>
      </c>
      <c r="F21" s="2">
        <v>1</v>
      </c>
      <c r="G21" s="2">
        <v>0</v>
      </c>
      <c r="H21" s="2">
        <f t="shared" si="0"/>
        <v>1001611</v>
      </c>
      <c r="I21" s="2">
        <v>1</v>
      </c>
      <c r="J21" s="2">
        <f t="shared" si="5"/>
        <v>1001612</v>
      </c>
      <c r="K21" s="2">
        <f t="shared" si="1"/>
        <v>1001612</v>
      </c>
      <c r="L21" s="2">
        <v>1</v>
      </c>
      <c r="M21" s="2">
        <v>300021</v>
      </c>
      <c r="N21" s="2" t="s">
        <v>270</v>
      </c>
      <c r="O21" s="2" t="s">
        <v>271</v>
      </c>
      <c r="P21" s="2" t="s">
        <v>272</v>
      </c>
      <c r="Q21" s="2" t="s">
        <v>273</v>
      </c>
      <c r="R21" s="2" t="str">
        <f t="shared" si="2"/>
        <v>sineike_show_herolist</v>
      </c>
      <c r="S21" s="2" t="s">
        <v>274</v>
      </c>
      <c r="T21" s="2" t="s">
        <v>274</v>
      </c>
      <c r="U21" s="2" t="s">
        <v>136</v>
      </c>
      <c r="V21" s="2">
        <v>0</v>
      </c>
      <c r="W21" s="2">
        <v>3</v>
      </c>
      <c r="X21" s="2">
        <v>1601</v>
      </c>
      <c r="Y21" s="2">
        <v>0</v>
      </c>
      <c r="Z21" s="2">
        <v>1603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 t="str">
        <f t="shared" si="3"/>
        <v>sineike_win</v>
      </c>
      <c r="AG21" s="2">
        <f t="shared" si="4"/>
        <v>3110016</v>
      </c>
      <c r="AH21" s="2">
        <v>40015</v>
      </c>
      <c r="AI21" s="2">
        <v>16</v>
      </c>
      <c r="AJ21" s="2">
        <v>16</v>
      </c>
      <c r="AK21" s="2">
        <v>1</v>
      </c>
      <c r="AL21" s="2">
        <v>1</v>
      </c>
      <c r="AM21" s="2">
        <v>1</v>
      </c>
      <c r="AN21" s="2">
        <v>15</v>
      </c>
      <c r="AO21" s="2">
        <v>15</v>
      </c>
      <c r="AP21" s="2" t="s">
        <v>137</v>
      </c>
      <c r="AQ21" s="2">
        <v>0</v>
      </c>
      <c r="AR21" s="2" t="s">
        <v>139</v>
      </c>
      <c r="AS21" s="2">
        <v>16</v>
      </c>
      <c r="AT21">
        <v>0</v>
      </c>
      <c r="AU21">
        <v>0</v>
      </c>
      <c r="AV21">
        <v>340500003</v>
      </c>
      <c r="AW21">
        <f>IF(V21=1,INDEX(Sheet3!B:B,MATCH(5,Sheet3!A:A,0)),INDEX(Sheet3!B:B,MATCH(W21,Sheet3!A:A,0)))</f>
        <v>340360103</v>
      </c>
      <c r="AX21" s="2">
        <v>4001611</v>
      </c>
      <c r="AY21" s="31">
        <v>330900103</v>
      </c>
      <c r="AZ21">
        <v>323001601</v>
      </c>
      <c r="BA21" s="29" t="s">
        <v>140</v>
      </c>
      <c r="BB21">
        <v>1120040</v>
      </c>
      <c r="BC21">
        <v>1110010</v>
      </c>
      <c r="BD21">
        <f t="shared" si="6"/>
        <v>400600003</v>
      </c>
      <c r="BE21" s="2">
        <v>0</v>
      </c>
      <c r="BF21" s="23" t="s">
        <v>141</v>
      </c>
      <c r="BG21" s="2" t="s">
        <v>275</v>
      </c>
      <c r="BH21">
        <v>0</v>
      </c>
      <c r="BK21" s="2">
        <v>1</v>
      </c>
    </row>
    <row r="22" customHeight="1" spans="1:63">
      <c r="A22" s="2" t="s">
        <v>127</v>
      </c>
      <c r="B22" s="2">
        <v>17</v>
      </c>
      <c r="C22" s="2" t="s">
        <v>276</v>
      </c>
      <c r="D22" s="2" t="s">
        <v>277</v>
      </c>
      <c r="E22" s="2" t="s">
        <v>156</v>
      </c>
      <c r="F22" s="2">
        <v>4</v>
      </c>
      <c r="G22" s="2">
        <v>0</v>
      </c>
      <c r="H22" s="2">
        <f t="shared" si="0"/>
        <v>1001711</v>
      </c>
      <c r="I22" s="2">
        <v>1</v>
      </c>
      <c r="J22" s="2">
        <f t="shared" si="5"/>
        <v>1001712</v>
      </c>
      <c r="K22" s="2">
        <f t="shared" si="1"/>
        <v>1001712</v>
      </c>
      <c r="L22" s="2">
        <v>1</v>
      </c>
      <c r="M22" s="2">
        <v>300021</v>
      </c>
      <c r="N22" s="2" t="s">
        <v>278</v>
      </c>
      <c r="O22" s="2" t="s">
        <v>279</v>
      </c>
      <c r="P22" s="2" t="s">
        <v>280</v>
      </c>
      <c r="Q22" s="2" t="s">
        <v>281</v>
      </c>
      <c r="R22" s="2" t="str">
        <f t="shared" si="2"/>
        <v>qingyan_show_herolist</v>
      </c>
      <c r="S22" s="2" t="s">
        <v>282</v>
      </c>
      <c r="T22" s="2" t="s">
        <v>282</v>
      </c>
      <c r="U22" s="2" t="s">
        <v>136</v>
      </c>
      <c r="V22" s="2">
        <v>0</v>
      </c>
      <c r="W22" s="2">
        <v>3</v>
      </c>
      <c r="X22" s="2">
        <v>1701</v>
      </c>
      <c r="Y22" s="2">
        <v>1702</v>
      </c>
      <c r="Z22" s="2">
        <v>1703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 t="str">
        <f t="shared" si="3"/>
        <v>qingyan_win</v>
      </c>
      <c r="AG22" s="2">
        <f t="shared" si="4"/>
        <v>3110017</v>
      </c>
      <c r="AH22" s="2">
        <v>40010</v>
      </c>
      <c r="AI22" s="2">
        <v>17</v>
      </c>
      <c r="AJ22" s="2">
        <v>17</v>
      </c>
      <c r="AK22" s="2">
        <v>1</v>
      </c>
      <c r="AL22" s="2">
        <v>1</v>
      </c>
      <c r="AM22" s="2">
        <v>1</v>
      </c>
      <c r="AN22" s="2">
        <v>10</v>
      </c>
      <c r="AO22" s="2">
        <v>10</v>
      </c>
      <c r="AP22" s="2" t="s">
        <v>283</v>
      </c>
      <c r="AQ22" s="2" t="s">
        <v>284</v>
      </c>
      <c r="AR22" s="2" t="s">
        <v>139</v>
      </c>
      <c r="AS22" s="2">
        <v>17</v>
      </c>
      <c r="AT22">
        <v>0</v>
      </c>
      <c r="AU22">
        <v>0</v>
      </c>
      <c r="AV22">
        <v>340500003</v>
      </c>
      <c r="AW22">
        <f>IF(V22=1,INDEX(Sheet3!B:B,MATCH(5,Sheet3!A:A,0)),INDEX(Sheet3!B:B,MATCH(W22,Sheet3!A:A,0)))</f>
        <v>340360103</v>
      </c>
      <c r="AX22" s="2">
        <v>4001711</v>
      </c>
      <c r="AY22" s="31">
        <v>330900105</v>
      </c>
      <c r="AZ22">
        <v>323001701</v>
      </c>
      <c r="BA22" s="29" t="s">
        <v>140</v>
      </c>
      <c r="BB22">
        <v>1120041</v>
      </c>
      <c r="BC22">
        <v>1110010</v>
      </c>
      <c r="BD22">
        <f t="shared" si="6"/>
        <v>400600005</v>
      </c>
      <c r="BE22" s="2">
        <v>0</v>
      </c>
      <c r="BF22" s="23" t="s">
        <v>141</v>
      </c>
      <c r="BG22" s="2" t="s">
        <v>285</v>
      </c>
      <c r="BH22">
        <v>0</v>
      </c>
      <c r="BK22" s="2">
        <v>1</v>
      </c>
    </row>
    <row r="23" customHeight="1" spans="1:63">
      <c r="A23" s="2" t="s">
        <v>127</v>
      </c>
      <c r="B23" s="2">
        <v>18</v>
      </c>
      <c r="C23" s="2" t="s">
        <v>286</v>
      </c>
      <c r="D23" s="2" t="s">
        <v>287</v>
      </c>
      <c r="E23" s="2" t="s">
        <v>156</v>
      </c>
      <c r="F23" s="2">
        <v>1</v>
      </c>
      <c r="G23" s="2">
        <v>0</v>
      </c>
      <c r="H23" s="2">
        <f t="shared" si="0"/>
        <v>1001811</v>
      </c>
      <c r="I23" s="2">
        <v>1</v>
      </c>
      <c r="J23" s="2">
        <f t="shared" si="5"/>
        <v>1001812</v>
      </c>
      <c r="K23" s="2">
        <f t="shared" si="1"/>
        <v>1001812</v>
      </c>
      <c r="L23" s="2">
        <v>1</v>
      </c>
      <c r="M23" s="2">
        <v>300021</v>
      </c>
      <c r="N23" s="2" t="s">
        <v>288</v>
      </c>
      <c r="O23" s="2" t="s">
        <v>289</v>
      </c>
      <c r="P23" s="2" t="s">
        <v>290</v>
      </c>
      <c r="Q23" s="2" t="s">
        <v>291</v>
      </c>
      <c r="R23" s="2" t="str">
        <f t="shared" si="2"/>
        <v>leiguangyuanshi_show_herolist</v>
      </c>
      <c r="S23" s="2" t="s">
        <v>292</v>
      </c>
      <c r="T23" s="2" t="s">
        <v>292</v>
      </c>
      <c r="U23" s="2" t="s">
        <v>136</v>
      </c>
      <c r="V23" s="2">
        <v>0</v>
      </c>
      <c r="W23" s="2">
        <v>3</v>
      </c>
      <c r="X23" s="2">
        <v>1801</v>
      </c>
      <c r="Y23" s="2">
        <v>0</v>
      </c>
      <c r="Z23" s="2">
        <v>1808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 t="str">
        <f t="shared" si="3"/>
        <v>leiguangyuanshi_win</v>
      </c>
      <c r="AG23" s="2">
        <f t="shared" si="4"/>
        <v>3110018</v>
      </c>
      <c r="AH23" s="2">
        <v>40030</v>
      </c>
      <c r="AI23" s="2">
        <v>18</v>
      </c>
      <c r="AJ23" s="2">
        <v>18</v>
      </c>
      <c r="AK23" s="2">
        <v>1</v>
      </c>
      <c r="AL23" s="2">
        <v>1</v>
      </c>
      <c r="AM23" s="2">
        <v>1</v>
      </c>
      <c r="AN23" s="2">
        <v>30</v>
      </c>
      <c r="AO23" s="2">
        <v>30</v>
      </c>
      <c r="AP23" s="2" t="s">
        <v>137</v>
      </c>
      <c r="AQ23" s="2" t="s">
        <v>219</v>
      </c>
      <c r="AR23" s="2" t="s">
        <v>293</v>
      </c>
      <c r="AS23" s="2">
        <v>18</v>
      </c>
      <c r="AT23">
        <v>0</v>
      </c>
      <c r="AU23">
        <v>0</v>
      </c>
      <c r="AV23">
        <v>340500003</v>
      </c>
      <c r="AW23">
        <f>IF(V23=1,INDEX(Sheet3!B:B,MATCH(5,Sheet3!A:A,0)),INDEX(Sheet3!B:B,MATCH(W23,Sheet3!A:A,0)))</f>
        <v>340360103</v>
      </c>
      <c r="AX23" s="2">
        <v>4001811</v>
      </c>
      <c r="AY23" s="31">
        <v>330900103</v>
      </c>
      <c r="AZ23">
        <v>323001801</v>
      </c>
      <c r="BA23" s="29" t="s">
        <v>140</v>
      </c>
      <c r="BB23">
        <v>1120042</v>
      </c>
      <c r="BC23">
        <v>1110010</v>
      </c>
      <c r="BD23">
        <f t="shared" si="6"/>
        <v>400600003</v>
      </c>
      <c r="BE23" s="2">
        <v>0</v>
      </c>
      <c r="BF23" s="23" t="s">
        <v>141</v>
      </c>
      <c r="BG23" s="2" t="s">
        <v>294</v>
      </c>
      <c r="BH23">
        <v>0</v>
      </c>
      <c r="BK23" s="2">
        <v>1</v>
      </c>
    </row>
    <row r="24" customHeight="1" spans="1:63">
      <c r="A24" s="2" t="s">
        <v>127</v>
      </c>
      <c r="B24" s="2">
        <v>19</v>
      </c>
      <c r="C24" s="2" t="s">
        <v>295</v>
      </c>
      <c r="D24" s="2" t="s">
        <v>296</v>
      </c>
      <c r="E24" s="2" t="s">
        <v>156</v>
      </c>
      <c r="F24" s="2">
        <v>1</v>
      </c>
      <c r="G24" s="2">
        <v>0</v>
      </c>
      <c r="H24" s="2">
        <f t="shared" si="0"/>
        <v>1001911</v>
      </c>
      <c r="I24" s="2">
        <v>1</v>
      </c>
      <c r="J24" s="2">
        <f t="shared" si="5"/>
        <v>1001912</v>
      </c>
      <c r="K24" s="2">
        <f t="shared" si="1"/>
        <v>1001912</v>
      </c>
      <c r="L24" s="2">
        <v>1</v>
      </c>
      <c r="M24" s="2">
        <v>300021</v>
      </c>
      <c r="N24" s="2" t="s">
        <v>297</v>
      </c>
      <c r="O24" s="2" t="s">
        <v>298</v>
      </c>
      <c r="P24" s="2" t="s">
        <v>299</v>
      </c>
      <c r="Q24" s="2" t="s">
        <v>300</v>
      </c>
      <c r="R24" s="2" t="str">
        <f t="shared" si="2"/>
        <v>weixiaochaoren_show_herolist</v>
      </c>
      <c r="S24" s="2" t="s">
        <v>301</v>
      </c>
      <c r="T24" s="2" t="s">
        <v>301</v>
      </c>
      <c r="U24" s="2" t="s">
        <v>136</v>
      </c>
      <c r="V24" s="2">
        <v>0</v>
      </c>
      <c r="W24" s="2">
        <v>3</v>
      </c>
      <c r="X24" s="2">
        <v>1901</v>
      </c>
      <c r="Y24" s="2">
        <v>1904</v>
      </c>
      <c r="Z24" s="2">
        <v>1903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tr">
        <f t="shared" si="3"/>
        <v>weixiaochaoren_win</v>
      </c>
      <c r="AG24" s="2">
        <f t="shared" si="4"/>
        <v>3110019</v>
      </c>
      <c r="AH24" s="2">
        <v>40011</v>
      </c>
      <c r="AI24" s="2">
        <v>19</v>
      </c>
      <c r="AJ24" s="2">
        <v>19</v>
      </c>
      <c r="AK24" s="2">
        <v>1</v>
      </c>
      <c r="AL24" s="2">
        <v>1</v>
      </c>
      <c r="AM24" s="2">
        <v>1</v>
      </c>
      <c r="AN24" s="2">
        <v>11</v>
      </c>
      <c r="AO24" s="2">
        <v>11</v>
      </c>
      <c r="AP24" s="2" t="s">
        <v>137</v>
      </c>
      <c r="AQ24" s="2" t="s">
        <v>302</v>
      </c>
      <c r="AR24" s="2" t="s">
        <v>139</v>
      </c>
      <c r="AS24" s="2">
        <v>19</v>
      </c>
      <c r="AT24">
        <v>0</v>
      </c>
      <c r="AU24">
        <v>0</v>
      </c>
      <c r="AV24">
        <v>340500003</v>
      </c>
      <c r="AW24">
        <f>IF(V24=1,INDEX(Sheet3!B:B,MATCH(5,Sheet3!A:A,0)),INDEX(Sheet3!B:B,MATCH(W24,Sheet3!A:A,0)))</f>
        <v>340360103</v>
      </c>
      <c r="AX24" s="2">
        <v>4001911</v>
      </c>
      <c r="AY24" s="31">
        <v>330900103</v>
      </c>
      <c r="AZ24">
        <v>323001901</v>
      </c>
      <c r="BA24" s="29" t="s">
        <v>140</v>
      </c>
      <c r="BB24">
        <v>1120043</v>
      </c>
      <c r="BC24">
        <v>1110010</v>
      </c>
      <c r="BD24">
        <f t="shared" si="6"/>
        <v>400600003</v>
      </c>
      <c r="BE24" s="2">
        <v>0</v>
      </c>
      <c r="BF24" s="23" t="s">
        <v>141</v>
      </c>
      <c r="BG24" s="2" t="s">
        <v>303</v>
      </c>
      <c r="BH24">
        <v>0</v>
      </c>
      <c r="BK24" s="2">
        <v>1</v>
      </c>
    </row>
    <row r="25" customHeight="1" spans="1:63">
      <c r="A25" s="2" t="s">
        <v>127</v>
      </c>
      <c r="B25" s="2">
        <v>20</v>
      </c>
      <c r="C25" s="2" t="s">
        <v>304</v>
      </c>
      <c r="D25" s="2" t="s">
        <v>305</v>
      </c>
      <c r="E25" s="2" t="s">
        <v>156</v>
      </c>
      <c r="F25" s="2">
        <v>3</v>
      </c>
      <c r="G25" s="2">
        <v>0</v>
      </c>
      <c r="H25" s="2">
        <f t="shared" si="0"/>
        <v>1002011</v>
      </c>
      <c r="I25" s="2">
        <v>1</v>
      </c>
      <c r="J25" s="2">
        <f t="shared" si="5"/>
        <v>1002012</v>
      </c>
      <c r="K25" s="2">
        <f t="shared" si="1"/>
        <v>1002012</v>
      </c>
      <c r="L25" s="2">
        <v>1</v>
      </c>
      <c r="M25" s="2">
        <v>300021</v>
      </c>
      <c r="N25" s="2" t="s">
        <v>306</v>
      </c>
      <c r="O25" s="2" t="s">
        <v>307</v>
      </c>
      <c r="P25" s="2" t="s">
        <v>308</v>
      </c>
      <c r="Q25" s="2" t="s">
        <v>309</v>
      </c>
      <c r="R25" s="2" t="str">
        <f t="shared" si="2"/>
        <v>zhongliangjingang_show_herolist</v>
      </c>
      <c r="S25" s="2" t="s">
        <v>310</v>
      </c>
      <c r="T25" s="2" t="s">
        <v>310</v>
      </c>
      <c r="U25" s="2" t="s">
        <v>136</v>
      </c>
      <c r="V25" s="2">
        <v>0</v>
      </c>
      <c r="W25" s="2">
        <v>3</v>
      </c>
      <c r="X25" s="2">
        <v>2001</v>
      </c>
      <c r="Y25" s="2">
        <v>2002</v>
      </c>
      <c r="Z25" s="2">
        <v>2003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 t="str">
        <f t="shared" si="3"/>
        <v>zhongliangjingang_win</v>
      </c>
      <c r="AG25" s="2">
        <f t="shared" si="4"/>
        <v>3110020</v>
      </c>
      <c r="AH25" s="2">
        <v>40031</v>
      </c>
      <c r="AI25" s="2">
        <v>20</v>
      </c>
      <c r="AJ25" s="2">
        <v>20</v>
      </c>
      <c r="AK25" s="2">
        <v>1</v>
      </c>
      <c r="AL25" s="2">
        <v>1</v>
      </c>
      <c r="AM25" s="2">
        <v>1</v>
      </c>
      <c r="AN25" s="2">
        <v>31</v>
      </c>
      <c r="AO25" s="2">
        <v>31</v>
      </c>
      <c r="AP25" s="2">
        <v>0</v>
      </c>
      <c r="AQ25" s="2">
        <v>0</v>
      </c>
      <c r="AR25" s="2" t="s">
        <v>139</v>
      </c>
      <c r="AS25" s="2">
        <v>20</v>
      </c>
      <c r="AT25">
        <v>0</v>
      </c>
      <c r="AU25">
        <v>0</v>
      </c>
      <c r="AV25">
        <v>340500003</v>
      </c>
      <c r="AW25">
        <f>IF(V25=1,INDEX(Sheet3!B:B,MATCH(5,Sheet3!A:A,0)),INDEX(Sheet3!B:B,MATCH(W25,Sheet3!A:A,0)))</f>
        <v>340360103</v>
      </c>
      <c r="AX25" s="2">
        <v>4002011</v>
      </c>
      <c r="AY25" s="31">
        <v>330900105</v>
      </c>
      <c r="AZ25">
        <v>323002001</v>
      </c>
      <c r="BA25" s="29" t="s">
        <v>140</v>
      </c>
      <c r="BB25">
        <v>1120044</v>
      </c>
      <c r="BC25">
        <v>1110010</v>
      </c>
      <c r="BD25">
        <f t="shared" si="6"/>
        <v>400600005</v>
      </c>
      <c r="BE25" s="2">
        <v>0</v>
      </c>
      <c r="BF25" s="23" t="s">
        <v>141</v>
      </c>
      <c r="BG25" s="2" t="s">
        <v>311</v>
      </c>
      <c r="BH25">
        <v>0</v>
      </c>
      <c r="BK25" s="2">
        <v>1</v>
      </c>
    </row>
    <row r="26" customHeight="1" spans="1:63">
      <c r="A26" s="2" t="s">
        <v>127</v>
      </c>
      <c r="B26" s="2">
        <v>21</v>
      </c>
      <c r="C26" s="2" t="s">
        <v>312</v>
      </c>
      <c r="D26" s="2" t="s">
        <v>313</v>
      </c>
      <c r="E26" s="2" t="s">
        <v>156</v>
      </c>
      <c r="F26" s="2">
        <v>2</v>
      </c>
      <c r="G26" s="2">
        <v>0</v>
      </c>
      <c r="H26" s="2">
        <f t="shared" si="0"/>
        <v>1002111</v>
      </c>
      <c r="I26" s="2">
        <v>1</v>
      </c>
      <c r="J26" s="2">
        <f t="shared" si="5"/>
        <v>1002112</v>
      </c>
      <c r="K26" s="2">
        <f t="shared" si="1"/>
        <v>1002112</v>
      </c>
      <c r="L26" s="2">
        <v>1</v>
      </c>
      <c r="M26" s="2">
        <v>300021</v>
      </c>
      <c r="N26" s="2" t="s">
        <v>314</v>
      </c>
      <c r="O26" s="2" t="s">
        <v>315</v>
      </c>
      <c r="P26" s="2" t="s">
        <v>316</v>
      </c>
      <c r="Q26" s="2" t="s">
        <v>317</v>
      </c>
      <c r="R26" s="2" t="str">
        <f t="shared" si="2"/>
        <v>diyudechuixue_show_herolist</v>
      </c>
      <c r="S26" s="2" t="s">
        <v>282</v>
      </c>
      <c r="T26" s="2" t="s">
        <v>282</v>
      </c>
      <c r="U26" s="2" t="s">
        <v>136</v>
      </c>
      <c r="V26" s="2">
        <v>0</v>
      </c>
      <c r="W26" s="2">
        <v>3</v>
      </c>
      <c r="X26" s="2">
        <v>2101</v>
      </c>
      <c r="Y26" s="2">
        <v>0</v>
      </c>
      <c r="Z26" s="2">
        <v>2103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tr">
        <f t="shared" si="3"/>
        <v>diyudechuixue_win</v>
      </c>
      <c r="AG26" s="2">
        <f t="shared" si="4"/>
        <v>3110021</v>
      </c>
      <c r="AH26" s="2">
        <v>40016</v>
      </c>
      <c r="AI26" s="2">
        <v>21</v>
      </c>
      <c r="AJ26" s="2">
        <v>21</v>
      </c>
      <c r="AK26" s="2">
        <v>1</v>
      </c>
      <c r="AL26" s="2">
        <v>1</v>
      </c>
      <c r="AM26" s="2">
        <v>1</v>
      </c>
      <c r="AN26" s="2">
        <v>16</v>
      </c>
      <c r="AO26" s="2">
        <v>16</v>
      </c>
      <c r="AP26" s="2" t="s">
        <v>137</v>
      </c>
      <c r="AQ26" s="2" t="s">
        <v>318</v>
      </c>
      <c r="AR26" s="2" t="s">
        <v>139</v>
      </c>
      <c r="AS26" s="2">
        <v>21</v>
      </c>
      <c r="AT26">
        <v>0</v>
      </c>
      <c r="AU26">
        <v>0</v>
      </c>
      <c r="AV26">
        <v>340480002</v>
      </c>
      <c r="AW26">
        <f>IF(V26=1,INDEX(Sheet3!B:B,MATCH(5,Sheet3!A:A,0)),INDEX(Sheet3!B:B,MATCH(W26,Sheet3!A:A,0)))</f>
        <v>340360103</v>
      </c>
      <c r="AX26" s="2">
        <v>4002111</v>
      </c>
      <c r="AY26" s="31">
        <v>330900101</v>
      </c>
      <c r="AZ26">
        <v>323002101</v>
      </c>
      <c r="BA26" s="29" t="s">
        <v>140</v>
      </c>
      <c r="BB26">
        <v>1120045</v>
      </c>
      <c r="BC26">
        <v>1110010</v>
      </c>
      <c r="BD26">
        <f t="shared" si="6"/>
        <v>400600001</v>
      </c>
      <c r="BE26" s="2">
        <v>0</v>
      </c>
      <c r="BF26" s="23" t="s">
        <v>141</v>
      </c>
      <c r="BG26" s="2" t="s">
        <v>319</v>
      </c>
      <c r="BH26">
        <v>0</v>
      </c>
      <c r="BK26" s="2">
        <v>1</v>
      </c>
    </row>
    <row r="27" customHeight="1" spans="1:63">
      <c r="A27" s="2" t="s">
        <v>127</v>
      </c>
      <c r="B27" s="2">
        <v>22</v>
      </c>
      <c r="C27" s="2" t="s">
        <v>320</v>
      </c>
      <c r="D27" s="2" t="s">
        <v>321</v>
      </c>
      <c r="E27" s="2" t="s">
        <v>156</v>
      </c>
      <c r="F27" s="2">
        <v>3</v>
      </c>
      <c r="G27" s="2">
        <v>0</v>
      </c>
      <c r="H27" s="2">
        <f t="shared" si="0"/>
        <v>1002211</v>
      </c>
      <c r="I27" s="2">
        <v>1</v>
      </c>
      <c r="J27" s="2">
        <f t="shared" si="5"/>
        <v>1002212</v>
      </c>
      <c r="K27" s="2">
        <f t="shared" si="1"/>
        <v>1002212</v>
      </c>
      <c r="L27" s="2">
        <v>1</v>
      </c>
      <c r="M27" s="2">
        <v>300021</v>
      </c>
      <c r="N27" s="2" t="s">
        <v>322</v>
      </c>
      <c r="O27" s="2" t="s">
        <v>323</v>
      </c>
      <c r="P27" s="2" t="s">
        <v>324</v>
      </c>
      <c r="Q27" s="2" t="s">
        <v>325</v>
      </c>
      <c r="R27" s="2" t="str">
        <f t="shared" si="2"/>
        <v>chongtianxiaozi_show_herolist</v>
      </c>
      <c r="S27" s="2" t="s">
        <v>326</v>
      </c>
      <c r="T27" s="2" t="s">
        <v>326</v>
      </c>
      <c r="U27" s="2" t="s">
        <v>136</v>
      </c>
      <c r="V27" s="2">
        <v>0</v>
      </c>
      <c r="W27" s="2">
        <v>2</v>
      </c>
      <c r="X27" s="2">
        <v>2201</v>
      </c>
      <c r="Y27" s="2">
        <v>2204</v>
      </c>
      <c r="Z27" s="2">
        <v>2203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tr">
        <f t="shared" si="3"/>
        <v>chongtianxiaozi_win</v>
      </c>
      <c r="AG27" s="2">
        <f t="shared" si="4"/>
        <v>3110022</v>
      </c>
      <c r="AH27" s="2">
        <v>40032</v>
      </c>
      <c r="AI27" s="2">
        <v>22</v>
      </c>
      <c r="AJ27" s="2">
        <v>22</v>
      </c>
      <c r="AK27" s="2">
        <v>1</v>
      </c>
      <c r="AL27" s="2">
        <v>1</v>
      </c>
      <c r="AM27" s="2">
        <v>1</v>
      </c>
      <c r="AN27" s="2">
        <v>32</v>
      </c>
      <c r="AO27" s="2">
        <v>32</v>
      </c>
      <c r="AP27" s="2" t="s">
        <v>137</v>
      </c>
      <c r="AQ27" s="2" t="s">
        <v>219</v>
      </c>
      <c r="AR27" s="2" t="s">
        <v>139</v>
      </c>
      <c r="AS27" s="2">
        <v>22</v>
      </c>
      <c r="AT27">
        <v>0</v>
      </c>
      <c r="AU27">
        <v>0</v>
      </c>
      <c r="AV27">
        <v>340500002</v>
      </c>
      <c r="AW27">
        <f>IF(V27=1,INDEX(Sheet3!B:B,MATCH(5,Sheet3!A:A,0)),INDEX(Sheet3!B:B,MATCH(W27,Sheet3!A:A,0)))</f>
        <v>340360102</v>
      </c>
      <c r="AX27" s="2">
        <v>4002211</v>
      </c>
      <c r="AY27" s="31">
        <v>330900101</v>
      </c>
      <c r="AZ27">
        <v>323002201</v>
      </c>
      <c r="BA27" s="29" t="s">
        <v>140</v>
      </c>
      <c r="BB27">
        <v>1120046</v>
      </c>
      <c r="BC27">
        <v>1110010</v>
      </c>
      <c r="BD27">
        <f t="shared" si="6"/>
        <v>400600001</v>
      </c>
      <c r="BE27" s="2">
        <v>0</v>
      </c>
      <c r="BF27" s="23" t="s">
        <v>141</v>
      </c>
      <c r="BG27" s="2" t="s">
        <v>327</v>
      </c>
      <c r="BH27">
        <v>0</v>
      </c>
      <c r="BK27" s="2">
        <v>1</v>
      </c>
    </row>
    <row r="28" customHeight="1" spans="1:63">
      <c r="A28" s="2" t="s">
        <v>127</v>
      </c>
      <c r="B28" s="2">
        <v>23</v>
      </c>
      <c r="C28" s="2" t="s">
        <v>328</v>
      </c>
      <c r="D28" s="2" t="s">
        <v>329</v>
      </c>
      <c r="E28" s="2" t="s">
        <v>156</v>
      </c>
      <c r="F28" s="2">
        <v>4</v>
      </c>
      <c r="G28" s="2">
        <v>0</v>
      </c>
      <c r="H28" s="2">
        <f t="shared" si="0"/>
        <v>1002311</v>
      </c>
      <c r="I28" s="2">
        <v>1</v>
      </c>
      <c r="J28" s="2">
        <f t="shared" si="5"/>
        <v>1002312</v>
      </c>
      <c r="K28" s="2">
        <f t="shared" si="1"/>
        <v>1002312</v>
      </c>
      <c r="L28" s="2">
        <v>1</v>
      </c>
      <c r="M28" s="2">
        <v>300021</v>
      </c>
      <c r="N28" s="2" t="s">
        <v>330</v>
      </c>
      <c r="O28" s="2" t="s">
        <v>331</v>
      </c>
      <c r="P28" s="2" t="s">
        <v>332</v>
      </c>
      <c r="Q28" s="2" t="s">
        <v>333</v>
      </c>
      <c r="R28" s="2" t="str">
        <f t="shared" si="2"/>
        <v>beixinheidong_show_herolist</v>
      </c>
      <c r="S28" s="2" t="s">
        <v>334</v>
      </c>
      <c r="T28" s="2" t="s">
        <v>334</v>
      </c>
      <c r="U28" s="2" t="s">
        <v>136</v>
      </c>
      <c r="V28" s="2">
        <v>0</v>
      </c>
      <c r="W28" s="2">
        <v>2</v>
      </c>
      <c r="X28" s="2">
        <v>2301</v>
      </c>
      <c r="Y28" s="2">
        <v>0</v>
      </c>
      <c r="Z28" s="2">
        <v>2303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 t="str">
        <f t="shared" si="3"/>
        <v>beixinheidong_win</v>
      </c>
      <c r="AG28" s="2">
        <f t="shared" si="4"/>
        <v>3110023</v>
      </c>
      <c r="AH28" s="2">
        <v>40017</v>
      </c>
      <c r="AI28" s="2">
        <v>23</v>
      </c>
      <c r="AJ28" s="2">
        <v>23</v>
      </c>
      <c r="AK28" s="2">
        <v>1</v>
      </c>
      <c r="AL28" s="2">
        <v>1</v>
      </c>
      <c r="AM28" s="2">
        <v>1</v>
      </c>
      <c r="AN28" s="2">
        <v>17</v>
      </c>
      <c r="AO28" s="2">
        <v>17</v>
      </c>
      <c r="AP28" s="2" t="s">
        <v>335</v>
      </c>
      <c r="AQ28" s="2" t="s">
        <v>336</v>
      </c>
      <c r="AR28" s="2" t="s">
        <v>139</v>
      </c>
      <c r="AS28" s="2">
        <v>23</v>
      </c>
      <c r="AT28">
        <v>0</v>
      </c>
      <c r="AU28">
        <v>0</v>
      </c>
      <c r="AV28">
        <v>340500002</v>
      </c>
      <c r="AW28">
        <f>IF(V28=1,INDEX(Sheet3!B:B,MATCH(5,Sheet3!A:A,0)),INDEX(Sheet3!B:B,MATCH(W28,Sheet3!A:A,0)))</f>
        <v>340360102</v>
      </c>
      <c r="AX28" s="2">
        <v>4002311</v>
      </c>
      <c r="AY28" s="31">
        <v>330900103</v>
      </c>
      <c r="AZ28">
        <v>323002301</v>
      </c>
      <c r="BA28" s="29" t="s">
        <v>140</v>
      </c>
      <c r="BB28">
        <v>1120047</v>
      </c>
      <c r="BC28">
        <v>1110010</v>
      </c>
      <c r="BD28">
        <f t="shared" si="6"/>
        <v>400600003</v>
      </c>
      <c r="BE28" s="2">
        <v>0</v>
      </c>
      <c r="BF28" s="23" t="s">
        <v>141</v>
      </c>
      <c r="BG28" s="2" t="s">
        <v>337</v>
      </c>
      <c r="BH28">
        <v>0</v>
      </c>
      <c r="BK28" s="2">
        <v>1</v>
      </c>
    </row>
    <row r="29" customHeight="1" spans="1:63">
      <c r="A29" s="2" t="s">
        <v>127</v>
      </c>
      <c r="B29" s="2">
        <v>24</v>
      </c>
      <c r="C29" s="2" t="s">
        <v>338</v>
      </c>
      <c r="D29" s="2" t="s">
        <v>339</v>
      </c>
      <c r="E29" s="2" t="s">
        <v>156</v>
      </c>
      <c r="F29" s="2">
        <v>3</v>
      </c>
      <c r="G29" s="2">
        <v>0</v>
      </c>
      <c r="H29" s="2">
        <f t="shared" si="0"/>
        <v>1002411</v>
      </c>
      <c r="I29" s="2">
        <v>1</v>
      </c>
      <c r="J29" s="2">
        <f t="shared" si="5"/>
        <v>1002412</v>
      </c>
      <c r="K29" s="2">
        <f t="shared" si="1"/>
        <v>1002412</v>
      </c>
      <c r="L29" s="2">
        <v>1</v>
      </c>
      <c r="M29" s="2">
        <v>300021</v>
      </c>
      <c r="N29" s="2" t="s">
        <v>340</v>
      </c>
      <c r="O29" s="2" t="s">
        <v>341</v>
      </c>
      <c r="P29" s="2" t="s">
        <v>342</v>
      </c>
      <c r="Q29" s="2" t="s">
        <v>343</v>
      </c>
      <c r="R29" s="2" t="str">
        <f t="shared" si="2"/>
        <v>jiemao_show_herolist</v>
      </c>
      <c r="S29" s="2" t="s">
        <v>344</v>
      </c>
      <c r="T29" s="2" t="s">
        <v>344</v>
      </c>
      <c r="U29" s="2" t="s">
        <v>136</v>
      </c>
      <c r="V29" s="2">
        <v>0</v>
      </c>
      <c r="W29" s="2">
        <v>2</v>
      </c>
      <c r="X29" s="2">
        <v>2401</v>
      </c>
      <c r="Y29" s="2">
        <v>0</v>
      </c>
      <c r="Z29" s="2">
        <v>2403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 t="str">
        <f t="shared" si="3"/>
        <v>jiemao_win</v>
      </c>
      <c r="AG29" s="2">
        <f t="shared" si="4"/>
        <v>3110024</v>
      </c>
      <c r="AH29" s="2">
        <v>40033</v>
      </c>
      <c r="AI29" s="2">
        <v>24</v>
      </c>
      <c r="AJ29" s="2">
        <v>24</v>
      </c>
      <c r="AK29" s="2">
        <v>1</v>
      </c>
      <c r="AL29" s="2">
        <v>1</v>
      </c>
      <c r="AM29" s="2">
        <v>1</v>
      </c>
      <c r="AN29" s="2">
        <v>33</v>
      </c>
      <c r="AO29" s="2">
        <v>33</v>
      </c>
      <c r="AP29" s="2">
        <v>0</v>
      </c>
      <c r="AQ29" s="2">
        <v>0</v>
      </c>
      <c r="AR29" s="2" t="s">
        <v>139</v>
      </c>
      <c r="AS29" s="2">
        <v>24</v>
      </c>
      <c r="AT29">
        <v>0</v>
      </c>
      <c r="AU29">
        <v>0</v>
      </c>
      <c r="AV29">
        <v>340500002</v>
      </c>
      <c r="AW29">
        <f>IF(V29=1,INDEX(Sheet3!B:B,MATCH(5,Sheet3!A:A,0)),INDEX(Sheet3!B:B,MATCH(W29,Sheet3!A:A,0)))</f>
        <v>340360102</v>
      </c>
      <c r="AX29" s="2">
        <v>4002411</v>
      </c>
      <c r="AY29" s="31">
        <v>330900101</v>
      </c>
      <c r="AZ29">
        <v>323002401</v>
      </c>
      <c r="BA29" s="29" t="s">
        <v>140</v>
      </c>
      <c r="BB29">
        <v>1120048</v>
      </c>
      <c r="BC29">
        <v>1110010</v>
      </c>
      <c r="BD29">
        <f t="shared" si="6"/>
        <v>400600001</v>
      </c>
      <c r="BE29" s="2">
        <v>0</v>
      </c>
      <c r="BF29" s="23" t="s">
        <v>141</v>
      </c>
      <c r="BG29" s="2" t="s">
        <v>345</v>
      </c>
      <c r="BH29">
        <v>0</v>
      </c>
      <c r="BK29" s="2">
        <v>1</v>
      </c>
    </row>
    <row r="30" customHeight="1" spans="1:63">
      <c r="A30" s="2" t="s">
        <v>127</v>
      </c>
      <c r="B30" s="2">
        <v>25</v>
      </c>
      <c r="C30" s="2" t="s">
        <v>346</v>
      </c>
      <c r="D30" s="2" t="s">
        <v>347</v>
      </c>
      <c r="E30" s="2" t="s">
        <v>156</v>
      </c>
      <c r="F30" s="2">
        <v>4</v>
      </c>
      <c r="G30" s="2">
        <v>0</v>
      </c>
      <c r="H30" s="2">
        <f t="shared" si="0"/>
        <v>1002511</v>
      </c>
      <c r="I30" s="2">
        <v>1</v>
      </c>
      <c r="J30" s="2">
        <f t="shared" si="5"/>
        <v>1002512</v>
      </c>
      <c r="K30" s="2">
        <f t="shared" si="1"/>
        <v>1002512</v>
      </c>
      <c r="L30" s="2">
        <v>1</v>
      </c>
      <c r="M30" s="2">
        <v>300021</v>
      </c>
      <c r="N30" s="2" t="s">
        <v>348</v>
      </c>
      <c r="O30" s="2" t="s">
        <v>349</v>
      </c>
      <c r="P30" s="2" t="s">
        <v>350</v>
      </c>
      <c r="Q30" s="2" t="s">
        <v>351</v>
      </c>
      <c r="R30" s="2" t="str">
        <f t="shared" si="2"/>
        <v>shanyuan_show_herolist</v>
      </c>
      <c r="S30" s="2" t="s">
        <v>352</v>
      </c>
      <c r="T30" s="2" t="s">
        <v>352</v>
      </c>
      <c r="U30" s="2" t="s">
        <v>136</v>
      </c>
      <c r="V30" s="2">
        <v>0</v>
      </c>
      <c r="W30" s="2">
        <v>2</v>
      </c>
      <c r="X30" s="2">
        <v>2504</v>
      </c>
      <c r="Y30" s="2">
        <v>2502</v>
      </c>
      <c r="Z30" s="2">
        <v>2503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 t="str">
        <f t="shared" si="3"/>
        <v>shanyuan_win</v>
      </c>
      <c r="AG30" s="2">
        <f t="shared" si="4"/>
        <v>3110025</v>
      </c>
      <c r="AH30" s="2">
        <v>40034</v>
      </c>
      <c r="AI30" s="2">
        <v>25</v>
      </c>
      <c r="AJ30" s="2">
        <v>25</v>
      </c>
      <c r="AK30" s="2">
        <v>1</v>
      </c>
      <c r="AL30" s="2">
        <v>1</v>
      </c>
      <c r="AM30" s="2">
        <v>1</v>
      </c>
      <c r="AN30" s="2">
        <v>34</v>
      </c>
      <c r="AO30" s="2">
        <v>34</v>
      </c>
      <c r="AP30" s="2">
        <v>0</v>
      </c>
      <c r="AQ30" s="2">
        <v>0</v>
      </c>
      <c r="AR30" s="2" t="s">
        <v>139</v>
      </c>
      <c r="AS30" s="2">
        <v>25</v>
      </c>
      <c r="AT30">
        <v>0</v>
      </c>
      <c r="AU30">
        <v>0</v>
      </c>
      <c r="AV30">
        <v>340500002</v>
      </c>
      <c r="AW30">
        <f>IF(V30=1,INDEX(Sheet3!B:B,MATCH(5,Sheet3!A:A,0)),INDEX(Sheet3!B:B,MATCH(W30,Sheet3!A:A,0)))</f>
        <v>340360102</v>
      </c>
      <c r="AX30" s="2">
        <v>4002511</v>
      </c>
      <c r="AY30" s="31">
        <v>330900101</v>
      </c>
      <c r="AZ30">
        <v>323002501</v>
      </c>
      <c r="BA30" s="29" t="s">
        <v>140</v>
      </c>
      <c r="BB30">
        <v>1120049</v>
      </c>
      <c r="BC30">
        <v>1110010</v>
      </c>
      <c r="BD30">
        <f t="shared" si="6"/>
        <v>400600001</v>
      </c>
      <c r="BE30" s="2">
        <v>0</v>
      </c>
      <c r="BF30" s="23" t="s">
        <v>141</v>
      </c>
      <c r="BG30" s="2" t="s">
        <v>353</v>
      </c>
      <c r="BH30">
        <v>0</v>
      </c>
      <c r="BK30" s="2">
        <v>1</v>
      </c>
    </row>
    <row r="31" customHeight="1" spans="1:63">
      <c r="A31" s="2" t="s">
        <v>127</v>
      </c>
      <c r="B31" s="2">
        <v>26</v>
      </c>
      <c r="C31" s="2" t="s">
        <v>354</v>
      </c>
      <c r="D31" s="2" t="s">
        <v>355</v>
      </c>
      <c r="E31" s="2" t="s">
        <v>156</v>
      </c>
      <c r="F31" s="2">
        <v>1</v>
      </c>
      <c r="G31" s="2">
        <v>0</v>
      </c>
      <c r="H31" s="2">
        <f t="shared" si="0"/>
        <v>1002611</v>
      </c>
      <c r="I31" s="2">
        <v>1</v>
      </c>
      <c r="J31" s="2">
        <f t="shared" si="5"/>
        <v>1002612</v>
      </c>
      <c r="K31" s="2">
        <f t="shared" si="1"/>
        <v>1002612</v>
      </c>
      <c r="L31" s="2">
        <v>1</v>
      </c>
      <c r="M31" s="2">
        <v>300021</v>
      </c>
      <c r="N31" s="2" t="s">
        <v>356</v>
      </c>
      <c r="O31" s="2" t="s">
        <v>357</v>
      </c>
      <c r="P31" s="2" t="s">
        <v>358</v>
      </c>
      <c r="Q31" s="2" t="s">
        <v>359</v>
      </c>
      <c r="R31" s="2" t="str">
        <f t="shared" si="2"/>
        <v>sanjiegunlili_show_herolist</v>
      </c>
      <c r="S31" s="2" t="s">
        <v>360</v>
      </c>
      <c r="T31" s="2" t="s">
        <v>360</v>
      </c>
      <c r="U31" s="2" t="s">
        <v>136</v>
      </c>
      <c r="V31" s="2">
        <v>0</v>
      </c>
      <c r="W31" s="2">
        <v>3</v>
      </c>
      <c r="X31" s="2">
        <v>2601</v>
      </c>
      <c r="Y31" s="2">
        <v>2602</v>
      </c>
      <c r="Z31" s="2">
        <v>2603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 t="str">
        <f t="shared" si="3"/>
        <v>sanjiegunlili_win</v>
      </c>
      <c r="AG31" s="2">
        <f t="shared" si="4"/>
        <v>3110026</v>
      </c>
      <c r="AH31" s="2">
        <v>40018</v>
      </c>
      <c r="AI31" s="2">
        <v>26</v>
      </c>
      <c r="AJ31" s="2">
        <v>26</v>
      </c>
      <c r="AK31" s="2">
        <v>1</v>
      </c>
      <c r="AL31" s="2">
        <v>1</v>
      </c>
      <c r="AM31" s="2">
        <v>1</v>
      </c>
      <c r="AN31" s="2">
        <v>18</v>
      </c>
      <c r="AO31" s="2">
        <v>18</v>
      </c>
      <c r="AP31" s="2" t="s">
        <v>137</v>
      </c>
      <c r="AQ31" s="2" t="s">
        <v>361</v>
      </c>
      <c r="AR31" s="2" t="s">
        <v>139</v>
      </c>
      <c r="AS31" s="2">
        <v>26</v>
      </c>
      <c r="AT31">
        <v>0</v>
      </c>
      <c r="AU31">
        <v>0</v>
      </c>
      <c r="AV31">
        <v>340500002</v>
      </c>
      <c r="AW31">
        <f>IF(V31=1,INDEX(Sheet3!B:B,MATCH(5,Sheet3!A:A,0)),INDEX(Sheet3!B:B,MATCH(W31,Sheet3!A:A,0)))</f>
        <v>340360103</v>
      </c>
      <c r="AX31" s="2">
        <v>4002611</v>
      </c>
      <c r="AY31" s="31">
        <v>330900101</v>
      </c>
      <c r="AZ31">
        <v>323002601</v>
      </c>
      <c r="BA31" s="29" t="s">
        <v>140</v>
      </c>
      <c r="BB31">
        <v>1120050</v>
      </c>
      <c r="BC31">
        <v>1110010</v>
      </c>
      <c r="BD31">
        <f t="shared" si="6"/>
        <v>400600001</v>
      </c>
      <c r="BE31" s="2">
        <v>0</v>
      </c>
      <c r="BF31" s="23" t="s">
        <v>141</v>
      </c>
      <c r="BG31" s="2" t="s">
        <v>362</v>
      </c>
      <c r="BH31">
        <v>0</v>
      </c>
      <c r="BK31" s="2">
        <v>1</v>
      </c>
    </row>
    <row r="32" customHeight="1" spans="1:63">
      <c r="A32" s="2" t="s">
        <v>127</v>
      </c>
      <c r="B32" s="2">
        <v>27</v>
      </c>
      <c r="C32" s="2" t="s">
        <v>363</v>
      </c>
      <c r="D32" s="2" t="s">
        <v>364</v>
      </c>
      <c r="E32" s="2" t="s">
        <v>156</v>
      </c>
      <c r="F32" s="2">
        <v>1</v>
      </c>
      <c r="G32" s="2">
        <v>0</v>
      </c>
      <c r="H32" s="2">
        <f t="shared" si="0"/>
        <v>1002711</v>
      </c>
      <c r="I32" s="2">
        <v>1</v>
      </c>
      <c r="J32" s="2">
        <f t="shared" si="5"/>
        <v>1002712</v>
      </c>
      <c r="K32" s="2">
        <f t="shared" si="1"/>
        <v>1002712</v>
      </c>
      <c r="L32" s="2">
        <v>1</v>
      </c>
      <c r="M32" s="2">
        <v>300021</v>
      </c>
      <c r="N32" s="2" t="s">
        <v>365</v>
      </c>
      <c r="O32" s="2" t="s">
        <v>366</v>
      </c>
      <c r="P32" s="2" t="s">
        <v>367</v>
      </c>
      <c r="Q32" s="2" t="s">
        <v>368</v>
      </c>
      <c r="R32" s="2" t="str">
        <f t="shared" si="2"/>
        <v>mogu_show_herolist</v>
      </c>
      <c r="S32" s="2" t="s">
        <v>369</v>
      </c>
      <c r="T32" s="2" t="s">
        <v>369</v>
      </c>
      <c r="U32" s="2" t="s">
        <v>136</v>
      </c>
      <c r="V32" s="2">
        <v>0</v>
      </c>
      <c r="W32" s="2">
        <v>2</v>
      </c>
      <c r="X32" s="2">
        <v>2701</v>
      </c>
      <c r="Y32" s="2">
        <v>2702</v>
      </c>
      <c r="Z32" s="2">
        <v>2703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 t="str">
        <f t="shared" si="3"/>
        <v>mogu_win</v>
      </c>
      <c r="AG32" s="2">
        <f t="shared" si="4"/>
        <v>3110027</v>
      </c>
      <c r="AH32" s="2">
        <v>40027</v>
      </c>
      <c r="AI32" s="2">
        <v>27</v>
      </c>
      <c r="AJ32" s="2">
        <v>27</v>
      </c>
      <c r="AK32" s="2">
        <v>1</v>
      </c>
      <c r="AL32" s="2">
        <v>1</v>
      </c>
      <c r="AM32" s="2">
        <v>1</v>
      </c>
      <c r="AN32" s="2">
        <v>27</v>
      </c>
      <c r="AO32" s="2">
        <v>27</v>
      </c>
      <c r="AP32" s="2">
        <v>0</v>
      </c>
      <c r="AQ32" s="2">
        <v>0</v>
      </c>
      <c r="AR32" s="2" t="s">
        <v>139</v>
      </c>
      <c r="AS32" s="2">
        <v>27</v>
      </c>
      <c r="AT32">
        <v>0</v>
      </c>
      <c r="AU32">
        <v>0</v>
      </c>
      <c r="AV32">
        <v>340500002</v>
      </c>
      <c r="AW32">
        <f>IF(V32=1,INDEX(Sheet3!B:B,MATCH(5,Sheet3!A:A,0)),INDEX(Sheet3!B:B,MATCH(W32,Sheet3!A:A,0)))</f>
        <v>340360102</v>
      </c>
      <c r="AX32" s="2">
        <v>4002711</v>
      </c>
      <c r="AY32" s="31">
        <v>330900105</v>
      </c>
      <c r="AZ32">
        <v>323002701</v>
      </c>
      <c r="BA32" s="29" t="s">
        <v>140</v>
      </c>
      <c r="BB32">
        <v>1120051</v>
      </c>
      <c r="BC32">
        <v>1110010</v>
      </c>
      <c r="BD32">
        <f t="shared" si="6"/>
        <v>400600005</v>
      </c>
      <c r="BE32" s="2">
        <v>0</v>
      </c>
      <c r="BF32" s="23" t="s">
        <v>141</v>
      </c>
      <c r="BG32" s="2" t="s">
        <v>370</v>
      </c>
      <c r="BH32">
        <v>0</v>
      </c>
      <c r="BK32" s="2">
        <v>1</v>
      </c>
    </row>
    <row r="33" customHeight="1" spans="1:63">
      <c r="A33" s="2" t="s">
        <v>127</v>
      </c>
      <c r="B33" s="2">
        <v>28</v>
      </c>
      <c r="C33" s="2" t="s">
        <v>371</v>
      </c>
      <c r="D33" s="2" t="s">
        <v>372</v>
      </c>
      <c r="E33" s="2" t="s">
        <v>156</v>
      </c>
      <c r="F33" s="2">
        <v>1</v>
      </c>
      <c r="G33" s="2">
        <v>0</v>
      </c>
      <c r="H33" s="2">
        <f t="shared" si="0"/>
        <v>1002811</v>
      </c>
      <c r="I33" s="2">
        <v>1</v>
      </c>
      <c r="J33" s="2">
        <v>1002811</v>
      </c>
      <c r="K33" s="2">
        <f t="shared" si="1"/>
        <v>1002812</v>
      </c>
      <c r="L33" s="2">
        <v>1</v>
      </c>
      <c r="M33" s="2">
        <v>300021</v>
      </c>
      <c r="N33" s="2" t="s">
        <v>373</v>
      </c>
      <c r="O33" s="2" t="s">
        <v>374</v>
      </c>
      <c r="P33" s="2" t="s">
        <v>375</v>
      </c>
      <c r="Q33" s="2" t="s">
        <v>376</v>
      </c>
      <c r="R33" s="2" t="str">
        <f t="shared" si="2"/>
        <v>wuzhengqishi_show_herolist</v>
      </c>
      <c r="S33" s="2" t="s">
        <v>377</v>
      </c>
      <c r="T33" s="2" t="s">
        <v>377</v>
      </c>
      <c r="U33" s="2" t="s">
        <v>136</v>
      </c>
      <c r="V33" s="2">
        <v>0</v>
      </c>
      <c r="W33" s="2">
        <v>2</v>
      </c>
      <c r="X33" s="2">
        <v>2801</v>
      </c>
      <c r="Y33" s="2">
        <v>0</v>
      </c>
      <c r="Z33" s="2">
        <v>2806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 t="str">
        <f t="shared" si="3"/>
        <v>wuzhengqishi_win</v>
      </c>
      <c r="AG33" s="2">
        <f t="shared" si="4"/>
        <v>3110028</v>
      </c>
      <c r="AH33" s="2">
        <v>40022</v>
      </c>
      <c r="AI33" s="2">
        <v>28</v>
      </c>
      <c r="AJ33" s="2">
        <v>28</v>
      </c>
      <c r="AK33" s="2">
        <v>1</v>
      </c>
      <c r="AL33" s="2">
        <v>1</v>
      </c>
      <c r="AM33" s="2">
        <v>1</v>
      </c>
      <c r="AN33" s="2">
        <v>22</v>
      </c>
      <c r="AO33" s="2">
        <v>22</v>
      </c>
      <c r="AP33" s="2" t="s">
        <v>137</v>
      </c>
      <c r="AQ33" s="2" t="s">
        <v>378</v>
      </c>
      <c r="AR33" s="2" t="s">
        <v>379</v>
      </c>
      <c r="AS33" s="2">
        <v>28</v>
      </c>
      <c r="AT33">
        <v>0</v>
      </c>
      <c r="AU33">
        <v>0</v>
      </c>
      <c r="AV33">
        <v>340500001</v>
      </c>
      <c r="AW33">
        <f>IF(V33=1,INDEX(Sheet3!B:B,MATCH(5,Sheet3!A:A,0)),INDEX(Sheet3!B:B,MATCH(W33,Sheet3!A:A,0)))</f>
        <v>340360102</v>
      </c>
      <c r="AX33" s="2">
        <v>4002811</v>
      </c>
      <c r="AY33" s="31">
        <v>330900101</v>
      </c>
      <c r="AZ33">
        <v>323002801</v>
      </c>
      <c r="BA33" s="29" t="s">
        <v>140</v>
      </c>
      <c r="BB33">
        <v>1120052</v>
      </c>
      <c r="BC33">
        <v>1110010</v>
      </c>
      <c r="BD33">
        <f t="shared" si="6"/>
        <v>400600001</v>
      </c>
      <c r="BE33" s="2">
        <v>0</v>
      </c>
      <c r="BF33" s="23" t="s">
        <v>141</v>
      </c>
      <c r="BG33" s="2" t="s">
        <v>380</v>
      </c>
      <c r="BH33">
        <v>0</v>
      </c>
      <c r="BK33" s="2">
        <v>1</v>
      </c>
    </row>
    <row r="34" customHeight="1" spans="1:63">
      <c r="A34" s="2" t="s">
        <v>127</v>
      </c>
      <c r="B34" s="2">
        <v>29</v>
      </c>
      <c r="C34" s="2" t="s">
        <v>381</v>
      </c>
      <c r="D34" s="2" t="s">
        <v>382</v>
      </c>
      <c r="E34" s="2" t="s">
        <v>156</v>
      </c>
      <c r="F34" s="2">
        <v>4</v>
      </c>
      <c r="G34" s="2">
        <v>0</v>
      </c>
      <c r="H34" s="2">
        <f t="shared" si="0"/>
        <v>1002911</v>
      </c>
      <c r="I34" s="2">
        <v>1</v>
      </c>
      <c r="J34" s="2">
        <f t="shared" si="5"/>
        <v>1002912</v>
      </c>
      <c r="K34" s="2">
        <f t="shared" si="1"/>
        <v>1002912</v>
      </c>
      <c r="L34" s="2">
        <v>1</v>
      </c>
      <c r="M34" s="2">
        <v>300021</v>
      </c>
      <c r="N34" s="2" t="s">
        <v>383</v>
      </c>
      <c r="O34" s="2" t="s">
        <v>384</v>
      </c>
      <c r="P34" s="2" t="s">
        <v>385</v>
      </c>
      <c r="Q34" s="2" t="s">
        <v>386</v>
      </c>
      <c r="R34" s="2" t="str">
        <f t="shared" si="2"/>
        <v>beixinmenghu_show_herolist</v>
      </c>
      <c r="S34" s="2" t="s">
        <v>387</v>
      </c>
      <c r="T34" s="2" t="s">
        <v>387</v>
      </c>
      <c r="U34" s="2" t="s">
        <v>136</v>
      </c>
      <c r="V34" s="2">
        <v>0</v>
      </c>
      <c r="W34" s="2">
        <v>2</v>
      </c>
      <c r="X34" s="2">
        <v>2901</v>
      </c>
      <c r="Y34" s="2">
        <v>0</v>
      </c>
      <c r="Z34" s="2">
        <v>2906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 t="str">
        <f t="shared" si="3"/>
        <v>beixinmenghu_win</v>
      </c>
      <c r="AG34" s="2">
        <f t="shared" si="4"/>
        <v>3110029</v>
      </c>
      <c r="AH34" s="2">
        <v>40019</v>
      </c>
      <c r="AI34" s="2">
        <v>29</v>
      </c>
      <c r="AJ34" s="2">
        <v>29</v>
      </c>
      <c r="AK34" s="2">
        <v>1</v>
      </c>
      <c r="AL34" s="2">
        <v>1</v>
      </c>
      <c r="AM34" s="2">
        <v>1</v>
      </c>
      <c r="AN34" s="2">
        <v>19</v>
      </c>
      <c r="AO34" s="2">
        <v>19</v>
      </c>
      <c r="AP34" s="2" t="s">
        <v>388</v>
      </c>
      <c r="AQ34" s="2" t="s">
        <v>389</v>
      </c>
      <c r="AR34" s="2" t="s">
        <v>390</v>
      </c>
      <c r="AS34" s="2">
        <v>29</v>
      </c>
      <c r="AT34">
        <v>0</v>
      </c>
      <c r="AU34">
        <v>0</v>
      </c>
      <c r="AV34">
        <v>340500001</v>
      </c>
      <c r="AW34">
        <f>IF(V34=1,INDEX(Sheet3!B:B,MATCH(5,Sheet3!A:A,0)),INDEX(Sheet3!B:B,MATCH(W34,Sheet3!A:A,0)))</f>
        <v>340360102</v>
      </c>
      <c r="AX34" s="2">
        <v>4002911</v>
      </c>
      <c r="AY34" s="31">
        <v>330900103</v>
      </c>
      <c r="AZ34">
        <v>323002901</v>
      </c>
      <c r="BA34" s="29" t="s">
        <v>140</v>
      </c>
      <c r="BB34">
        <v>1120053</v>
      </c>
      <c r="BC34">
        <v>1110010</v>
      </c>
      <c r="BD34">
        <f t="shared" si="6"/>
        <v>400600003</v>
      </c>
      <c r="BE34" s="2">
        <v>0</v>
      </c>
      <c r="BF34" s="23" t="s">
        <v>141</v>
      </c>
      <c r="BG34" s="2" t="s">
        <v>391</v>
      </c>
      <c r="BH34">
        <v>0</v>
      </c>
      <c r="BK34" s="2">
        <v>1</v>
      </c>
    </row>
    <row r="35" customHeight="1" spans="1:63">
      <c r="A35" s="2" t="s">
        <v>127</v>
      </c>
      <c r="B35" s="2">
        <v>30</v>
      </c>
      <c r="C35" s="2" t="s">
        <v>392</v>
      </c>
      <c r="D35" s="2" t="s">
        <v>393</v>
      </c>
      <c r="E35" s="2" t="s">
        <v>156</v>
      </c>
      <c r="F35" s="2">
        <v>4</v>
      </c>
      <c r="G35" s="2">
        <v>0</v>
      </c>
      <c r="H35" s="2">
        <f t="shared" si="0"/>
        <v>1003011</v>
      </c>
      <c r="I35" s="2">
        <v>1</v>
      </c>
      <c r="J35" s="2">
        <f t="shared" si="5"/>
        <v>1003012</v>
      </c>
      <c r="K35" s="2">
        <f t="shared" si="1"/>
        <v>1003012</v>
      </c>
      <c r="L35" s="2">
        <v>1</v>
      </c>
      <c r="M35" s="2">
        <v>300021</v>
      </c>
      <c r="N35" s="2" t="s">
        <v>394</v>
      </c>
      <c r="O35" s="2" t="s">
        <v>395</v>
      </c>
      <c r="P35" s="2" t="s">
        <v>396</v>
      </c>
      <c r="Q35" s="2" t="s">
        <v>397</v>
      </c>
      <c r="R35" s="2" t="str">
        <f t="shared" si="2"/>
        <v>youtouxia_show_herolist</v>
      </c>
      <c r="S35" s="2" t="s">
        <v>398</v>
      </c>
      <c r="T35" s="2" t="s">
        <v>398</v>
      </c>
      <c r="U35" s="2" t="s">
        <v>136</v>
      </c>
      <c r="V35" s="2">
        <v>0</v>
      </c>
      <c r="W35" s="2">
        <v>2</v>
      </c>
      <c r="X35" s="2">
        <v>3001</v>
      </c>
      <c r="Y35" s="2">
        <v>3002</v>
      </c>
      <c r="Z35" s="2">
        <v>3003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 t="str">
        <f t="shared" si="3"/>
        <v>youtouxia_win</v>
      </c>
      <c r="AG35" s="2">
        <f t="shared" si="4"/>
        <v>3110030</v>
      </c>
      <c r="AH35" s="2">
        <v>40025</v>
      </c>
      <c r="AI35" s="2">
        <v>30</v>
      </c>
      <c r="AJ35" s="2">
        <v>30</v>
      </c>
      <c r="AK35" s="2">
        <v>1</v>
      </c>
      <c r="AL35" s="2">
        <v>1</v>
      </c>
      <c r="AM35" s="2">
        <v>1</v>
      </c>
      <c r="AN35" s="2">
        <v>25</v>
      </c>
      <c r="AO35" s="2">
        <v>25</v>
      </c>
      <c r="AP35" s="2">
        <v>0</v>
      </c>
      <c r="AQ35" s="2">
        <v>0</v>
      </c>
      <c r="AR35" s="2" t="s">
        <v>139</v>
      </c>
      <c r="AS35" s="2">
        <v>30</v>
      </c>
      <c r="AT35">
        <v>0</v>
      </c>
      <c r="AU35">
        <v>0</v>
      </c>
      <c r="AV35">
        <v>340500001</v>
      </c>
      <c r="AW35">
        <f>IF(V35=1,INDEX(Sheet3!B:B,MATCH(5,Sheet3!A:A,0)),INDEX(Sheet3!B:B,MATCH(W35,Sheet3!A:A,0)))</f>
        <v>340360102</v>
      </c>
      <c r="AX35" s="2">
        <v>4003011</v>
      </c>
      <c r="AY35" s="31">
        <v>330900103</v>
      </c>
      <c r="AZ35">
        <v>323003001</v>
      </c>
      <c r="BA35" s="29" t="s">
        <v>140</v>
      </c>
      <c r="BB35">
        <v>1120054</v>
      </c>
      <c r="BC35">
        <v>1110010</v>
      </c>
      <c r="BD35">
        <f t="shared" si="6"/>
        <v>400600003</v>
      </c>
      <c r="BE35" s="2">
        <v>0</v>
      </c>
      <c r="BF35" s="23" t="s">
        <v>141</v>
      </c>
      <c r="BG35" s="2" t="s">
        <v>399</v>
      </c>
      <c r="BH35">
        <v>0</v>
      </c>
      <c r="BK35" s="2">
        <v>1</v>
      </c>
    </row>
    <row r="36" customHeight="1" spans="1:63">
      <c r="A36" s="2" t="s">
        <v>127</v>
      </c>
      <c r="B36" s="2">
        <v>31</v>
      </c>
      <c r="C36" s="2" t="s">
        <v>400</v>
      </c>
      <c r="D36" s="2" t="s">
        <v>401</v>
      </c>
      <c r="E36" s="2" t="s">
        <v>156</v>
      </c>
      <c r="F36" s="2">
        <v>4</v>
      </c>
      <c r="G36" s="2">
        <v>0</v>
      </c>
      <c r="H36" s="2">
        <f t="shared" si="0"/>
        <v>1003111</v>
      </c>
      <c r="I36" s="2">
        <v>1</v>
      </c>
      <c r="J36" s="2">
        <f t="shared" si="5"/>
        <v>1003112</v>
      </c>
      <c r="K36" s="2">
        <f t="shared" si="1"/>
        <v>1003112</v>
      </c>
      <c r="L36" s="2">
        <v>1</v>
      </c>
      <c r="M36" s="2">
        <v>300021</v>
      </c>
      <c r="N36" s="2" t="s">
        <v>402</v>
      </c>
      <c r="O36" s="2" t="s">
        <v>403</v>
      </c>
      <c r="P36" s="2" t="s">
        <v>404</v>
      </c>
      <c r="Q36" s="2" t="s">
        <v>405</v>
      </c>
      <c r="R36" s="2" t="str">
        <f t="shared" si="2"/>
        <v>kuaiquanxia_show_herolist</v>
      </c>
      <c r="S36" s="2" t="s">
        <v>406</v>
      </c>
      <c r="T36" s="2" t="s">
        <v>406</v>
      </c>
      <c r="U36" s="2" t="s">
        <v>136</v>
      </c>
      <c r="V36" s="2">
        <v>0</v>
      </c>
      <c r="W36" s="2">
        <v>2</v>
      </c>
      <c r="X36" s="2">
        <v>3101</v>
      </c>
      <c r="Y36" s="2">
        <v>3102</v>
      </c>
      <c r="Z36" s="2">
        <v>3104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 t="str">
        <f t="shared" si="3"/>
        <v>kuaiquanxia_win</v>
      </c>
      <c r="AG36" s="2">
        <f t="shared" si="4"/>
        <v>3110031</v>
      </c>
      <c r="AH36" s="2">
        <v>40026</v>
      </c>
      <c r="AI36" s="2">
        <v>31</v>
      </c>
      <c r="AJ36" s="2">
        <v>31</v>
      </c>
      <c r="AK36" s="2">
        <v>1</v>
      </c>
      <c r="AL36" s="2">
        <v>1</v>
      </c>
      <c r="AM36" s="2">
        <v>1</v>
      </c>
      <c r="AN36" s="2">
        <v>26</v>
      </c>
      <c r="AO36" s="2">
        <v>26</v>
      </c>
      <c r="AP36" s="2">
        <v>0</v>
      </c>
      <c r="AQ36" s="2">
        <v>0</v>
      </c>
      <c r="AR36" s="2" t="s">
        <v>139</v>
      </c>
      <c r="AS36" s="2">
        <v>31</v>
      </c>
      <c r="AT36">
        <v>0</v>
      </c>
      <c r="AU36">
        <v>0</v>
      </c>
      <c r="AV36">
        <v>340500001</v>
      </c>
      <c r="AW36">
        <f>IF(V36=1,INDEX(Sheet3!B:B,MATCH(5,Sheet3!A:A,0)),INDEX(Sheet3!B:B,MATCH(W36,Sheet3!A:A,0)))</f>
        <v>340360102</v>
      </c>
      <c r="AX36" s="2">
        <v>4003111</v>
      </c>
      <c r="AY36" s="31">
        <v>330900101</v>
      </c>
      <c r="AZ36">
        <v>323003101</v>
      </c>
      <c r="BA36" s="29" t="s">
        <v>140</v>
      </c>
      <c r="BB36">
        <v>1120055</v>
      </c>
      <c r="BC36">
        <v>1110010</v>
      </c>
      <c r="BD36">
        <f t="shared" si="6"/>
        <v>400600001</v>
      </c>
      <c r="BE36" s="2">
        <v>0</v>
      </c>
      <c r="BF36" s="23" t="s">
        <v>141</v>
      </c>
      <c r="BG36" s="2" t="s">
        <v>407</v>
      </c>
      <c r="BH36">
        <v>0</v>
      </c>
      <c r="BK36" s="2">
        <v>1</v>
      </c>
    </row>
    <row r="37" customHeight="1" spans="1:63">
      <c r="A37" s="2" t="s">
        <v>127</v>
      </c>
      <c r="B37" s="2">
        <v>32</v>
      </c>
      <c r="C37" s="2" t="s">
        <v>408</v>
      </c>
      <c r="D37" s="2" t="s">
        <v>409</v>
      </c>
      <c r="E37" s="2" t="s">
        <v>156</v>
      </c>
      <c r="F37" s="2">
        <v>3</v>
      </c>
      <c r="G37" s="2">
        <v>0</v>
      </c>
      <c r="H37" s="2">
        <f t="shared" si="0"/>
        <v>1003211</v>
      </c>
      <c r="I37" s="2">
        <v>1</v>
      </c>
      <c r="J37" s="2">
        <f t="shared" si="5"/>
        <v>1003212</v>
      </c>
      <c r="K37" s="2">
        <f t="shared" si="1"/>
        <v>1003212</v>
      </c>
      <c r="L37" s="2">
        <v>1</v>
      </c>
      <c r="M37" s="2">
        <v>300021</v>
      </c>
      <c r="N37" s="2" t="s">
        <v>410</v>
      </c>
      <c r="O37" s="2" t="s">
        <v>411</v>
      </c>
      <c r="P37" s="2" t="s">
        <v>412</v>
      </c>
      <c r="Q37" s="2" t="s">
        <v>413</v>
      </c>
      <c r="R37" s="2" t="str">
        <f t="shared" si="2"/>
        <v>shizijian_show_herolist</v>
      </c>
      <c r="S37" s="2" t="s">
        <v>414</v>
      </c>
      <c r="T37" s="2" t="s">
        <v>414</v>
      </c>
      <c r="U37" s="2" t="s">
        <v>136</v>
      </c>
      <c r="V37" s="2">
        <v>0</v>
      </c>
      <c r="W37" s="2">
        <v>2</v>
      </c>
      <c r="X37" s="2">
        <v>3201</v>
      </c>
      <c r="Y37" s="2">
        <v>3202</v>
      </c>
      <c r="Z37" s="2">
        <v>3203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 t="str">
        <f t="shared" si="3"/>
        <v>shizijian_win</v>
      </c>
      <c r="AG37" s="2">
        <f t="shared" si="4"/>
        <v>3110032</v>
      </c>
      <c r="AH37" s="2">
        <v>40037</v>
      </c>
      <c r="AI37" s="2">
        <v>32</v>
      </c>
      <c r="AJ37" s="2">
        <v>32</v>
      </c>
      <c r="AK37" s="2">
        <v>1</v>
      </c>
      <c r="AL37" s="2">
        <v>1</v>
      </c>
      <c r="AM37" s="2">
        <v>1</v>
      </c>
      <c r="AN37" s="2">
        <v>37</v>
      </c>
      <c r="AO37" s="2">
        <v>37</v>
      </c>
      <c r="AP37" s="2" t="s">
        <v>137</v>
      </c>
      <c r="AQ37" s="2" t="s">
        <v>219</v>
      </c>
      <c r="AR37" s="2" t="s">
        <v>139</v>
      </c>
      <c r="AS37" s="2">
        <v>32</v>
      </c>
      <c r="AT37">
        <v>0</v>
      </c>
      <c r="AU37">
        <v>0</v>
      </c>
      <c r="AV37">
        <v>340500001</v>
      </c>
      <c r="AW37">
        <f>IF(V37=1,INDEX(Sheet3!B:B,MATCH(5,Sheet3!A:A,0)),INDEX(Sheet3!B:B,MATCH(W37,Sheet3!A:A,0)))</f>
        <v>340360102</v>
      </c>
      <c r="AX37" s="2">
        <v>4003211</v>
      </c>
      <c r="AY37" s="31">
        <v>330900101</v>
      </c>
      <c r="AZ37">
        <v>323003201</v>
      </c>
      <c r="BA37" s="29" t="s">
        <v>140</v>
      </c>
      <c r="BB37">
        <v>1120056</v>
      </c>
      <c r="BC37">
        <v>1110010</v>
      </c>
      <c r="BD37">
        <f t="shared" si="6"/>
        <v>400600001</v>
      </c>
      <c r="BE37" s="2">
        <v>0</v>
      </c>
      <c r="BF37" s="23" t="s">
        <v>141</v>
      </c>
      <c r="BG37" s="2" t="s">
        <v>415</v>
      </c>
      <c r="BH37">
        <v>0</v>
      </c>
      <c r="BK37" s="2">
        <v>1</v>
      </c>
    </row>
    <row r="38" customHeight="1" spans="1:63">
      <c r="A38" s="2" t="s">
        <v>127</v>
      </c>
      <c r="B38" s="2">
        <v>33</v>
      </c>
      <c r="C38" s="2" t="s">
        <v>416</v>
      </c>
      <c r="D38" s="2" t="s">
        <v>417</v>
      </c>
      <c r="E38" s="2" t="s">
        <v>156</v>
      </c>
      <c r="F38" s="2">
        <v>1</v>
      </c>
      <c r="G38" s="2">
        <v>0</v>
      </c>
      <c r="H38" s="2">
        <f t="shared" si="0"/>
        <v>1003311</v>
      </c>
      <c r="I38" s="2">
        <v>1</v>
      </c>
      <c r="J38" s="2">
        <f t="shared" si="5"/>
        <v>1003312</v>
      </c>
      <c r="K38" s="2">
        <f t="shared" si="1"/>
        <v>1003312</v>
      </c>
      <c r="L38" s="2">
        <v>1</v>
      </c>
      <c r="M38" s="2">
        <v>300021</v>
      </c>
      <c r="N38" s="2" t="s">
        <v>418</v>
      </c>
      <c r="O38" s="2" t="s">
        <v>419</v>
      </c>
      <c r="P38" s="2" t="s">
        <v>420</v>
      </c>
      <c r="Q38" s="2" t="s">
        <v>421</v>
      </c>
      <c r="R38" s="2" t="str">
        <f t="shared" si="2"/>
        <v>dianchichaoren_show_herolist</v>
      </c>
      <c r="S38" s="2" t="s">
        <v>422</v>
      </c>
      <c r="T38" s="2" t="s">
        <v>422</v>
      </c>
      <c r="U38" s="2" t="s">
        <v>136</v>
      </c>
      <c r="V38" s="2">
        <v>0</v>
      </c>
      <c r="W38" s="2">
        <v>2</v>
      </c>
      <c r="X38" s="2">
        <v>3301</v>
      </c>
      <c r="Y38" s="2">
        <v>0</v>
      </c>
      <c r="Z38" s="2">
        <v>3307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 t="str">
        <f t="shared" si="3"/>
        <v>dianchichaoren_win</v>
      </c>
      <c r="AG38" s="2">
        <f t="shared" si="4"/>
        <v>3110033</v>
      </c>
      <c r="AH38" s="2">
        <v>40035</v>
      </c>
      <c r="AI38" s="2">
        <v>33</v>
      </c>
      <c r="AJ38" s="2">
        <v>33</v>
      </c>
      <c r="AK38" s="2">
        <v>1</v>
      </c>
      <c r="AL38" s="2">
        <v>1</v>
      </c>
      <c r="AM38" s="2">
        <v>1</v>
      </c>
      <c r="AN38" s="2">
        <v>35</v>
      </c>
      <c r="AO38" s="2">
        <v>35</v>
      </c>
      <c r="AP38" s="2" t="s">
        <v>137</v>
      </c>
      <c r="AQ38" s="2" t="s">
        <v>219</v>
      </c>
      <c r="AR38" s="2" t="s">
        <v>423</v>
      </c>
      <c r="AS38" s="2">
        <v>33</v>
      </c>
      <c r="AT38">
        <v>0</v>
      </c>
      <c r="AU38">
        <v>0</v>
      </c>
      <c r="AV38">
        <v>340500001</v>
      </c>
      <c r="AW38">
        <f>IF(V38=1,INDEX(Sheet3!B:B,MATCH(5,Sheet3!A:A,0)),INDEX(Sheet3!B:B,MATCH(W38,Sheet3!A:A,0)))</f>
        <v>340360102</v>
      </c>
      <c r="AX38" s="2">
        <v>4003311</v>
      </c>
      <c r="AY38" s="31">
        <v>330900101</v>
      </c>
      <c r="AZ38">
        <v>323003301</v>
      </c>
      <c r="BA38" s="29" t="s">
        <v>140</v>
      </c>
      <c r="BB38">
        <v>1120057</v>
      </c>
      <c r="BC38">
        <v>1110010</v>
      </c>
      <c r="BD38">
        <f t="shared" si="6"/>
        <v>400600001</v>
      </c>
      <c r="BE38" s="2">
        <v>0</v>
      </c>
      <c r="BF38" s="23" t="s">
        <v>141</v>
      </c>
      <c r="BG38" s="2" t="s">
        <v>424</v>
      </c>
      <c r="BH38">
        <v>0</v>
      </c>
      <c r="BK38" s="2">
        <v>1</v>
      </c>
    </row>
    <row r="39" customHeight="1" spans="1:63">
      <c r="A39" s="2" t="s">
        <v>127</v>
      </c>
      <c r="B39" s="2">
        <v>34</v>
      </c>
      <c r="C39" s="2" t="s">
        <v>425</v>
      </c>
      <c r="D39" s="2" t="s">
        <v>426</v>
      </c>
      <c r="E39" s="2" t="s">
        <v>156</v>
      </c>
      <c r="F39" s="2">
        <v>1</v>
      </c>
      <c r="G39" s="2">
        <v>0</v>
      </c>
      <c r="H39" s="2">
        <f t="shared" si="0"/>
        <v>1003411</v>
      </c>
      <c r="I39" s="2">
        <v>1</v>
      </c>
      <c r="J39" s="2">
        <f t="shared" si="5"/>
        <v>1003412</v>
      </c>
      <c r="K39" s="2">
        <f t="shared" si="1"/>
        <v>1003412</v>
      </c>
      <c r="L39" s="2">
        <v>1</v>
      </c>
      <c r="M39" s="2">
        <v>300021</v>
      </c>
      <c r="N39" s="2" t="s">
        <v>427</v>
      </c>
      <c r="O39" s="2" t="s">
        <v>428</v>
      </c>
      <c r="P39" s="2" t="s">
        <v>429</v>
      </c>
      <c r="Q39" s="2" t="s">
        <v>430</v>
      </c>
      <c r="R39" s="2" t="str">
        <f t="shared" si="2"/>
        <v>wuzhuangsz_show_herolist</v>
      </c>
      <c r="S39" s="2" t="s">
        <v>431</v>
      </c>
      <c r="T39" s="2" t="s">
        <v>431</v>
      </c>
      <c r="U39" s="2" t="s">
        <v>136</v>
      </c>
      <c r="V39" s="2">
        <v>0</v>
      </c>
      <c r="W39" s="2">
        <v>2</v>
      </c>
      <c r="X39" s="2">
        <v>3401</v>
      </c>
      <c r="Y39" s="2">
        <v>0</v>
      </c>
      <c r="Z39" s="2">
        <v>3403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 t="str">
        <f t="shared" si="3"/>
        <v>wuzhuangsz_win</v>
      </c>
      <c r="AG39" s="2">
        <f t="shared" si="4"/>
        <v>3110034</v>
      </c>
      <c r="AH39" s="2">
        <v>40039</v>
      </c>
      <c r="AI39" s="2">
        <v>34</v>
      </c>
      <c r="AJ39" s="2">
        <v>34</v>
      </c>
      <c r="AK39" s="2">
        <v>1</v>
      </c>
      <c r="AL39" s="2">
        <v>1</v>
      </c>
      <c r="AM39" s="2">
        <v>1</v>
      </c>
      <c r="AN39" s="2">
        <v>39</v>
      </c>
      <c r="AO39" s="2">
        <v>39</v>
      </c>
      <c r="AP39" s="2">
        <v>0</v>
      </c>
      <c r="AQ39" s="2">
        <v>0</v>
      </c>
      <c r="AR39" s="2" t="s">
        <v>139</v>
      </c>
      <c r="AS39" s="2">
        <v>34</v>
      </c>
      <c r="AT39">
        <v>0</v>
      </c>
      <c r="AU39">
        <v>0</v>
      </c>
      <c r="AV39">
        <v>340500001</v>
      </c>
      <c r="AW39">
        <f>IF(V39=1,INDEX(Sheet3!B:B,MATCH(5,Sheet3!A:A,0)),INDEX(Sheet3!B:B,MATCH(W39,Sheet3!A:A,0)))</f>
        <v>340360102</v>
      </c>
      <c r="AX39" s="2">
        <v>4003411</v>
      </c>
      <c r="AY39" s="31">
        <v>330900101</v>
      </c>
      <c r="AZ39">
        <v>323003401</v>
      </c>
      <c r="BA39" s="29" t="s">
        <v>140</v>
      </c>
      <c r="BB39">
        <v>1120058</v>
      </c>
      <c r="BC39">
        <v>1110010</v>
      </c>
      <c r="BD39">
        <f t="shared" si="6"/>
        <v>400600001</v>
      </c>
      <c r="BE39" s="2">
        <v>0</v>
      </c>
      <c r="BF39" s="23" t="s">
        <v>141</v>
      </c>
      <c r="BG39" s="2" t="s">
        <v>432</v>
      </c>
      <c r="BH39">
        <v>0</v>
      </c>
      <c r="BK39" s="2">
        <v>1</v>
      </c>
    </row>
    <row r="40" customHeight="1" spans="1:63">
      <c r="A40" s="2" t="s">
        <v>127</v>
      </c>
      <c r="B40" s="2">
        <v>35</v>
      </c>
      <c r="C40" s="2" t="s">
        <v>433</v>
      </c>
      <c r="D40" s="2" t="s">
        <v>434</v>
      </c>
      <c r="E40" s="2" t="s">
        <v>156</v>
      </c>
      <c r="F40" s="2">
        <v>2</v>
      </c>
      <c r="G40" s="2">
        <v>0</v>
      </c>
      <c r="H40" s="2">
        <f t="shared" si="0"/>
        <v>1003511</v>
      </c>
      <c r="I40" s="2">
        <v>1</v>
      </c>
      <c r="J40" s="2">
        <f t="shared" si="5"/>
        <v>1003512</v>
      </c>
      <c r="K40" s="2">
        <f t="shared" si="1"/>
        <v>1003512</v>
      </c>
      <c r="L40" s="2">
        <v>1</v>
      </c>
      <c r="M40" s="2">
        <v>300021</v>
      </c>
      <c r="N40" s="2" t="s">
        <v>435</v>
      </c>
      <c r="O40" s="2" t="s">
        <v>436</v>
      </c>
      <c r="P40" s="2" t="s">
        <v>437</v>
      </c>
      <c r="Q40" s="2" t="s">
        <v>438</v>
      </c>
      <c r="R40" s="2" t="str">
        <f t="shared" si="2"/>
        <v>sangfudiaodai_show_herolist</v>
      </c>
      <c r="S40" s="2" t="s">
        <v>439</v>
      </c>
      <c r="T40" s="2" t="s">
        <v>439</v>
      </c>
      <c r="U40" s="2" t="s">
        <v>136</v>
      </c>
      <c r="V40" s="2">
        <v>0</v>
      </c>
      <c r="W40" s="2">
        <v>2</v>
      </c>
      <c r="X40" s="2">
        <v>3501</v>
      </c>
      <c r="Y40" s="2">
        <v>3502</v>
      </c>
      <c r="Z40" s="2">
        <v>3503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 t="str">
        <f t="shared" si="3"/>
        <v>sangfudiaodai_win</v>
      </c>
      <c r="AG40" s="2">
        <f t="shared" si="4"/>
        <v>3110035</v>
      </c>
      <c r="AH40" s="2">
        <v>40038</v>
      </c>
      <c r="AI40" s="2">
        <v>35</v>
      </c>
      <c r="AJ40" s="2">
        <v>35</v>
      </c>
      <c r="AK40" s="2">
        <v>1</v>
      </c>
      <c r="AL40" s="2">
        <v>1</v>
      </c>
      <c r="AM40" s="2">
        <v>1</v>
      </c>
      <c r="AN40" s="2">
        <v>38</v>
      </c>
      <c r="AO40" s="2">
        <v>38</v>
      </c>
      <c r="AP40" s="2" t="s">
        <v>137</v>
      </c>
      <c r="AQ40" s="2" t="s">
        <v>219</v>
      </c>
      <c r="AR40" s="2" t="s">
        <v>139</v>
      </c>
      <c r="AS40" s="2">
        <v>35</v>
      </c>
      <c r="AT40">
        <v>0</v>
      </c>
      <c r="AU40">
        <v>0</v>
      </c>
      <c r="AV40">
        <v>340500001</v>
      </c>
      <c r="AW40">
        <f>IF(V40=1,INDEX(Sheet3!B:B,MATCH(5,Sheet3!A:A,0)),INDEX(Sheet3!B:B,MATCH(W40,Sheet3!A:A,0)))</f>
        <v>340360102</v>
      </c>
      <c r="AX40" s="2">
        <v>4003511</v>
      </c>
      <c r="AY40" s="31">
        <v>330900101</v>
      </c>
      <c r="AZ40">
        <v>323003501</v>
      </c>
      <c r="BA40" s="29" t="s">
        <v>140</v>
      </c>
      <c r="BB40">
        <v>1120059</v>
      </c>
      <c r="BC40">
        <v>1110010</v>
      </c>
      <c r="BD40">
        <f t="shared" si="6"/>
        <v>400600001</v>
      </c>
      <c r="BE40" s="2">
        <v>0</v>
      </c>
      <c r="BF40" s="23" t="s">
        <v>141</v>
      </c>
      <c r="BG40" s="2" t="s">
        <v>440</v>
      </c>
      <c r="BH40">
        <v>0</v>
      </c>
      <c r="BK40" s="2">
        <v>1</v>
      </c>
    </row>
    <row r="41" customHeight="1" spans="1:63">
      <c r="A41" s="2" t="s">
        <v>127</v>
      </c>
      <c r="B41" s="2">
        <v>36</v>
      </c>
      <c r="C41" s="2" t="s">
        <v>441</v>
      </c>
      <c r="D41" s="2" t="s">
        <v>442</v>
      </c>
      <c r="E41" s="2" t="s">
        <v>156</v>
      </c>
      <c r="F41" s="2">
        <v>4</v>
      </c>
      <c r="G41" s="2">
        <v>0</v>
      </c>
      <c r="H41" s="2">
        <f t="shared" si="0"/>
        <v>1003611</v>
      </c>
      <c r="I41" s="2">
        <v>1</v>
      </c>
      <c r="J41" s="2">
        <f t="shared" si="5"/>
        <v>1003612</v>
      </c>
      <c r="K41" s="2">
        <f t="shared" si="1"/>
        <v>1003612</v>
      </c>
      <c r="L41" s="2">
        <v>1</v>
      </c>
      <c r="M41" s="2">
        <v>300021</v>
      </c>
      <c r="N41" s="2" t="s">
        <v>443</v>
      </c>
      <c r="O41" s="2" t="s">
        <v>444</v>
      </c>
      <c r="P41" s="2" t="s">
        <v>445</v>
      </c>
      <c r="Q41" s="2" t="s">
        <v>446</v>
      </c>
      <c r="R41" s="2" t="str">
        <f t="shared" si="2"/>
        <v>fangdumianju_show_herolist</v>
      </c>
      <c r="S41" s="2" t="s">
        <v>447</v>
      </c>
      <c r="T41" s="2" t="s">
        <v>447</v>
      </c>
      <c r="U41" s="2" t="s">
        <v>136</v>
      </c>
      <c r="V41" s="2">
        <v>0</v>
      </c>
      <c r="W41" s="2">
        <v>2</v>
      </c>
      <c r="X41" s="2">
        <v>3601</v>
      </c>
      <c r="Y41" s="2">
        <v>3602</v>
      </c>
      <c r="Z41" s="2">
        <v>3603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 t="str">
        <f t="shared" si="3"/>
        <v>fangdumianju_win</v>
      </c>
      <c r="AG41" s="2">
        <f t="shared" si="4"/>
        <v>3110036</v>
      </c>
      <c r="AH41" s="2">
        <v>40036</v>
      </c>
      <c r="AI41" s="2">
        <v>36</v>
      </c>
      <c r="AJ41" s="2">
        <v>36</v>
      </c>
      <c r="AK41" s="2">
        <v>1</v>
      </c>
      <c r="AL41" s="2">
        <v>1</v>
      </c>
      <c r="AM41" s="2">
        <v>1</v>
      </c>
      <c r="AN41" s="2">
        <v>36</v>
      </c>
      <c r="AO41" s="2">
        <v>36</v>
      </c>
      <c r="AP41" s="2" t="s">
        <v>137</v>
      </c>
      <c r="AQ41" s="2" t="s">
        <v>219</v>
      </c>
      <c r="AR41" s="2" t="s">
        <v>139</v>
      </c>
      <c r="AS41" s="2">
        <v>36</v>
      </c>
      <c r="AT41">
        <v>0</v>
      </c>
      <c r="AU41">
        <v>0</v>
      </c>
      <c r="AV41">
        <v>340500001</v>
      </c>
      <c r="AW41">
        <f>IF(V41=1,INDEX(Sheet3!B:B,MATCH(5,Sheet3!A:A,0)),INDEX(Sheet3!B:B,MATCH(W41,Sheet3!A:A,0)))</f>
        <v>340360102</v>
      </c>
      <c r="AX41" s="2">
        <v>4003611</v>
      </c>
      <c r="AY41" s="31">
        <v>330900105</v>
      </c>
      <c r="AZ41">
        <v>323003601</v>
      </c>
      <c r="BA41" s="29" t="s">
        <v>140</v>
      </c>
      <c r="BB41">
        <v>1120060</v>
      </c>
      <c r="BC41">
        <v>1110010</v>
      </c>
      <c r="BD41">
        <f t="shared" si="6"/>
        <v>400600005</v>
      </c>
      <c r="BE41" s="2">
        <v>0</v>
      </c>
      <c r="BF41" s="23" t="s">
        <v>141</v>
      </c>
      <c r="BG41" s="2" t="s">
        <v>448</v>
      </c>
      <c r="BH41">
        <v>0</v>
      </c>
      <c r="BK41" s="2">
        <v>1</v>
      </c>
    </row>
    <row r="42" customHeight="1" spans="1:63">
      <c r="A42" s="2" t="s">
        <v>127</v>
      </c>
      <c r="B42" s="2">
        <v>37</v>
      </c>
      <c r="C42" s="2" t="s">
        <v>449</v>
      </c>
      <c r="D42" s="2" t="s">
        <v>450</v>
      </c>
      <c r="E42" s="2" t="s">
        <v>156</v>
      </c>
      <c r="F42" s="2">
        <v>2</v>
      </c>
      <c r="G42" s="2">
        <v>0</v>
      </c>
      <c r="H42" s="2">
        <f t="shared" si="0"/>
        <v>1003711</v>
      </c>
      <c r="I42" s="2">
        <v>1</v>
      </c>
      <c r="J42" s="2">
        <f t="shared" si="5"/>
        <v>1003712</v>
      </c>
      <c r="K42" s="2">
        <f t="shared" si="1"/>
        <v>1003712</v>
      </c>
      <c r="L42" s="2">
        <v>1</v>
      </c>
      <c r="M42" s="2">
        <v>300021</v>
      </c>
      <c r="N42" s="2" t="s">
        <v>451</v>
      </c>
      <c r="O42" s="2" t="s">
        <v>452</v>
      </c>
      <c r="P42" s="2" t="s">
        <v>453</v>
      </c>
      <c r="Q42" s="2" t="s">
        <v>454</v>
      </c>
      <c r="R42" s="2" t="str">
        <f t="shared" si="2"/>
        <v>wumahong_show_herolist</v>
      </c>
      <c r="S42" s="2" t="s">
        <v>455</v>
      </c>
      <c r="T42" s="2" t="s">
        <v>455</v>
      </c>
      <c r="U42" s="2" t="s">
        <v>136</v>
      </c>
      <c r="V42" s="2">
        <v>0</v>
      </c>
      <c r="W42" s="2">
        <v>2</v>
      </c>
      <c r="X42" s="2">
        <v>3701</v>
      </c>
      <c r="Y42" s="2">
        <v>3702</v>
      </c>
      <c r="Z42" s="2">
        <v>3703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tr">
        <f t="shared" si="3"/>
        <v>wumahong_win</v>
      </c>
      <c r="AG42" s="2">
        <f t="shared" si="4"/>
        <v>3110037</v>
      </c>
      <c r="AH42" s="2">
        <v>40040</v>
      </c>
      <c r="AI42" s="2">
        <v>37</v>
      </c>
      <c r="AJ42" s="2">
        <v>37</v>
      </c>
      <c r="AK42" s="2">
        <v>1</v>
      </c>
      <c r="AL42" s="2">
        <v>1</v>
      </c>
      <c r="AM42" s="2">
        <v>1</v>
      </c>
      <c r="AN42" s="2">
        <v>40</v>
      </c>
      <c r="AO42" s="2">
        <v>40</v>
      </c>
      <c r="AP42" s="2">
        <v>0</v>
      </c>
      <c r="AQ42" s="2">
        <v>0</v>
      </c>
      <c r="AR42" s="2" t="s">
        <v>139</v>
      </c>
      <c r="AS42" s="2">
        <v>37</v>
      </c>
      <c r="AT42">
        <v>0</v>
      </c>
      <c r="AU42">
        <v>0</v>
      </c>
      <c r="AV42">
        <v>340500001</v>
      </c>
      <c r="AW42">
        <f>IF(V42=1,INDEX(Sheet3!B:B,MATCH(5,Sheet3!A:A,0)),INDEX(Sheet3!B:B,MATCH(W42,Sheet3!A:A,0)))</f>
        <v>340360102</v>
      </c>
      <c r="AX42" s="2">
        <v>4003711</v>
      </c>
      <c r="AY42" s="31">
        <v>330900105</v>
      </c>
      <c r="AZ42">
        <v>323003701</v>
      </c>
      <c r="BA42" s="29" t="s">
        <v>140</v>
      </c>
      <c r="BB42">
        <v>1120061</v>
      </c>
      <c r="BC42">
        <v>1110010</v>
      </c>
      <c r="BD42">
        <f t="shared" si="6"/>
        <v>400600005</v>
      </c>
      <c r="BE42" s="2">
        <v>0</v>
      </c>
      <c r="BF42" s="23" t="s">
        <v>141</v>
      </c>
      <c r="BG42" s="2" t="s">
        <v>456</v>
      </c>
      <c r="BH42">
        <v>0</v>
      </c>
      <c r="BK42" s="2">
        <v>1</v>
      </c>
    </row>
    <row r="43" customHeight="1" spans="1:63">
      <c r="A43" s="2" t="s">
        <v>127</v>
      </c>
      <c r="B43" s="2">
        <v>38</v>
      </c>
      <c r="C43" s="2" t="s">
        <v>457</v>
      </c>
      <c r="D43" s="2" t="s">
        <v>458</v>
      </c>
      <c r="E43" s="2" t="s">
        <v>156</v>
      </c>
      <c r="F43" s="2">
        <v>1</v>
      </c>
      <c r="G43" s="2">
        <v>0</v>
      </c>
      <c r="H43" s="2">
        <f t="shared" si="0"/>
        <v>1003811</v>
      </c>
      <c r="I43" s="2">
        <v>1</v>
      </c>
      <c r="J43" s="2">
        <f t="shared" si="5"/>
        <v>1003812</v>
      </c>
      <c r="K43" s="2">
        <f t="shared" si="1"/>
        <v>1003812</v>
      </c>
      <c r="L43" s="2">
        <v>1</v>
      </c>
      <c r="M43" s="2">
        <v>300021</v>
      </c>
      <c r="N43" s="2" t="s">
        <v>459</v>
      </c>
      <c r="O43" s="2" t="s">
        <v>460</v>
      </c>
      <c r="P43" s="2" t="s">
        <v>461</v>
      </c>
      <c r="Q43" s="2" t="s">
        <v>462</v>
      </c>
      <c r="R43" s="2" t="str">
        <f t="shared" si="2"/>
        <v>huonanmian_show_herolist</v>
      </c>
      <c r="S43" s="2" t="s">
        <v>463</v>
      </c>
      <c r="T43" s="2" t="s">
        <v>463</v>
      </c>
      <c r="U43" s="2" t="s">
        <v>136</v>
      </c>
      <c r="V43" s="2">
        <v>0</v>
      </c>
      <c r="W43" s="2">
        <v>2</v>
      </c>
      <c r="X43" s="2">
        <v>3801</v>
      </c>
      <c r="Y43" s="2">
        <v>0</v>
      </c>
      <c r="Z43" s="2">
        <v>3803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 t="str">
        <f t="shared" si="3"/>
        <v>huonanmian_win</v>
      </c>
      <c r="AG43" s="2">
        <f t="shared" si="4"/>
        <v>3110038</v>
      </c>
      <c r="AH43" s="2">
        <v>40028</v>
      </c>
      <c r="AI43" s="2">
        <v>38</v>
      </c>
      <c r="AJ43" s="2">
        <v>38</v>
      </c>
      <c r="AK43" s="2">
        <v>1</v>
      </c>
      <c r="AL43" s="2">
        <v>1</v>
      </c>
      <c r="AM43" s="2">
        <v>1</v>
      </c>
      <c r="AN43" s="2">
        <v>28</v>
      </c>
      <c r="AO43" s="2">
        <v>28</v>
      </c>
      <c r="AP43" s="2" t="s">
        <v>137</v>
      </c>
      <c r="AQ43" s="2" t="s">
        <v>464</v>
      </c>
      <c r="AR43" s="2" t="s">
        <v>465</v>
      </c>
      <c r="AS43" s="2">
        <v>38</v>
      </c>
      <c r="AT43">
        <v>0</v>
      </c>
      <c r="AU43">
        <v>0</v>
      </c>
      <c r="AV43">
        <v>340500001</v>
      </c>
      <c r="AW43">
        <f>IF(V43=1,INDEX(Sheet3!B:B,MATCH(5,Sheet3!A:A,0)),INDEX(Sheet3!B:B,MATCH(W43,Sheet3!A:A,0)))</f>
        <v>340360102</v>
      </c>
      <c r="AX43" s="2">
        <v>4003811</v>
      </c>
      <c r="AY43" s="31">
        <v>330900101</v>
      </c>
      <c r="AZ43">
        <v>323003801</v>
      </c>
      <c r="BA43" s="29" t="s">
        <v>140</v>
      </c>
      <c r="BB43">
        <v>1120062</v>
      </c>
      <c r="BC43">
        <v>1110010</v>
      </c>
      <c r="BD43">
        <f t="shared" si="6"/>
        <v>400600001</v>
      </c>
      <c r="BE43" s="2">
        <v>0</v>
      </c>
      <c r="BF43" s="23" t="s">
        <v>141</v>
      </c>
      <c r="BG43" s="2" t="s">
        <v>466</v>
      </c>
      <c r="BH43">
        <v>0</v>
      </c>
      <c r="BK43" s="2">
        <v>1</v>
      </c>
    </row>
    <row r="44" customHeight="1" spans="1:63">
      <c r="A44" s="2" t="s">
        <v>127</v>
      </c>
      <c r="B44" s="2">
        <v>39</v>
      </c>
      <c r="C44" s="2" t="s">
        <v>467</v>
      </c>
      <c r="D44" s="2" t="s">
        <v>468</v>
      </c>
      <c r="E44" s="2" t="s">
        <v>156</v>
      </c>
      <c r="F44" s="2">
        <v>3</v>
      </c>
      <c r="G44" s="2">
        <v>0</v>
      </c>
      <c r="H44" s="2">
        <f t="shared" si="0"/>
        <v>1003911</v>
      </c>
      <c r="I44" s="2">
        <v>1</v>
      </c>
      <c r="J44" s="2">
        <f t="shared" si="5"/>
        <v>1003912</v>
      </c>
      <c r="K44" s="2">
        <f t="shared" si="1"/>
        <v>1003912</v>
      </c>
      <c r="L44" s="2">
        <v>1</v>
      </c>
      <c r="M44" s="2">
        <v>300021</v>
      </c>
      <c r="N44" s="2" t="s">
        <v>469</v>
      </c>
      <c r="O44" s="2" t="s">
        <v>470</v>
      </c>
      <c r="P44" s="2" t="s">
        <v>471</v>
      </c>
      <c r="Q44" s="2" t="s">
        <v>472</v>
      </c>
      <c r="R44" s="2" t="str">
        <f t="shared" si="2"/>
        <v>suonike_show_herolist</v>
      </c>
      <c r="S44" s="2" t="s">
        <v>473</v>
      </c>
      <c r="T44" s="2" t="s">
        <v>473</v>
      </c>
      <c r="U44" s="2" t="s">
        <v>136</v>
      </c>
      <c r="V44" s="2">
        <v>0</v>
      </c>
      <c r="W44" s="2">
        <v>4</v>
      </c>
      <c r="X44" s="2">
        <v>3901</v>
      </c>
      <c r="Y44" s="2">
        <v>3902</v>
      </c>
      <c r="Z44" s="2">
        <v>3903</v>
      </c>
      <c r="AA44" s="2">
        <v>3904</v>
      </c>
      <c r="AB44" s="2">
        <v>0</v>
      </c>
      <c r="AC44" s="2">
        <v>0</v>
      </c>
      <c r="AD44" s="2">
        <v>0</v>
      </c>
      <c r="AE44" s="2">
        <v>0</v>
      </c>
      <c r="AF44" s="2" t="str">
        <f t="shared" si="3"/>
        <v>suonike_win</v>
      </c>
      <c r="AG44" s="2">
        <f t="shared" si="4"/>
        <v>3110039</v>
      </c>
      <c r="AH44" s="2">
        <v>40020</v>
      </c>
      <c r="AI44" s="2">
        <v>39</v>
      </c>
      <c r="AJ44" s="2">
        <v>39</v>
      </c>
      <c r="AK44" s="2">
        <v>1</v>
      </c>
      <c r="AL44" s="2">
        <v>1</v>
      </c>
      <c r="AM44" s="2">
        <v>1</v>
      </c>
      <c r="AN44" s="2">
        <v>20</v>
      </c>
      <c r="AO44" s="2">
        <v>20</v>
      </c>
      <c r="AP44" s="2" t="s">
        <v>137</v>
      </c>
      <c r="AQ44" s="2" t="s">
        <v>474</v>
      </c>
      <c r="AR44" s="2" t="s">
        <v>139</v>
      </c>
      <c r="AS44" s="2">
        <v>39</v>
      </c>
      <c r="AT44">
        <v>0</v>
      </c>
      <c r="AU44">
        <v>0</v>
      </c>
      <c r="AV44">
        <v>340480003</v>
      </c>
      <c r="AW44">
        <f>IF(V44=1,INDEX(Sheet3!B:B,MATCH(5,Sheet3!A:A,0)),INDEX(Sheet3!B:B,MATCH(W44,Sheet3!A:A,0)))</f>
        <v>340360104</v>
      </c>
      <c r="AX44" s="2">
        <v>4003911</v>
      </c>
      <c r="AY44" s="31">
        <v>330900105</v>
      </c>
      <c r="AZ44">
        <v>323003901</v>
      </c>
      <c r="BA44" s="29" t="s">
        <v>140</v>
      </c>
      <c r="BB44">
        <v>1120063</v>
      </c>
      <c r="BC44">
        <v>1110010</v>
      </c>
      <c r="BD44">
        <f t="shared" si="6"/>
        <v>400600005</v>
      </c>
      <c r="BE44" s="2">
        <v>0</v>
      </c>
      <c r="BF44" s="23" t="s">
        <v>141</v>
      </c>
      <c r="BG44" s="2" t="s">
        <v>475</v>
      </c>
      <c r="BH44">
        <v>1</v>
      </c>
      <c r="BK44" s="2">
        <v>1</v>
      </c>
    </row>
    <row r="45" customHeight="1" spans="1:63">
      <c r="A45" s="2" t="s">
        <v>127</v>
      </c>
      <c r="B45" s="2">
        <v>40</v>
      </c>
      <c r="C45" s="2" t="s">
        <v>476</v>
      </c>
      <c r="D45" s="2" t="s">
        <v>477</v>
      </c>
      <c r="E45" s="2" t="s">
        <v>156</v>
      </c>
      <c r="F45" s="2">
        <v>4</v>
      </c>
      <c r="G45" s="2">
        <v>0</v>
      </c>
      <c r="H45" s="2">
        <f t="shared" si="0"/>
        <v>1004011</v>
      </c>
      <c r="I45" s="2">
        <v>1</v>
      </c>
      <c r="J45" s="2">
        <f t="shared" si="5"/>
        <v>1004012</v>
      </c>
      <c r="K45" s="2">
        <f t="shared" si="1"/>
        <v>1004012</v>
      </c>
      <c r="L45" s="2">
        <v>1</v>
      </c>
      <c r="M45" s="2">
        <v>300021</v>
      </c>
      <c r="N45" s="2" t="s">
        <v>478</v>
      </c>
      <c r="O45" s="2" t="s">
        <v>479</v>
      </c>
      <c r="P45" s="2" t="s">
        <v>480</v>
      </c>
      <c r="Q45" s="2" t="s">
        <v>481</v>
      </c>
      <c r="R45" s="2" t="str">
        <f t="shared" si="2"/>
        <v>dingtouchui_show_herolist</v>
      </c>
      <c r="S45" s="2" t="s">
        <v>482</v>
      </c>
      <c r="T45" s="2" t="s">
        <v>482</v>
      </c>
      <c r="U45" s="2" t="s">
        <v>136</v>
      </c>
      <c r="V45" s="2">
        <v>0</v>
      </c>
      <c r="W45" s="2">
        <v>3</v>
      </c>
      <c r="X45" s="2">
        <v>4001</v>
      </c>
      <c r="Y45" s="2">
        <v>0</v>
      </c>
      <c r="Z45" s="2">
        <v>4006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 t="str">
        <f t="shared" si="3"/>
        <v>dingtouchui_win</v>
      </c>
      <c r="AG45" s="2">
        <f t="shared" si="4"/>
        <v>3110040</v>
      </c>
      <c r="AH45" s="2">
        <v>40012</v>
      </c>
      <c r="AI45" s="2">
        <v>40</v>
      </c>
      <c r="AJ45" s="2">
        <v>40</v>
      </c>
      <c r="AK45" s="2">
        <v>1</v>
      </c>
      <c r="AL45" s="2">
        <v>1</v>
      </c>
      <c r="AM45" s="2">
        <v>1</v>
      </c>
      <c r="AN45" s="2">
        <v>12</v>
      </c>
      <c r="AO45" s="2">
        <v>12</v>
      </c>
      <c r="AP45" s="2" t="s">
        <v>483</v>
      </c>
      <c r="AQ45" s="2" t="s">
        <v>484</v>
      </c>
      <c r="AR45" s="2" t="s">
        <v>139</v>
      </c>
      <c r="AS45" s="2">
        <v>40</v>
      </c>
      <c r="AT45">
        <v>0</v>
      </c>
      <c r="AU45">
        <v>0</v>
      </c>
      <c r="AV45">
        <v>340480004</v>
      </c>
      <c r="AW45">
        <f>IF(V45=1,INDEX(Sheet3!B:B,MATCH(5,Sheet3!A:A,0)),INDEX(Sheet3!B:B,MATCH(W45,Sheet3!A:A,0)))</f>
        <v>340360103</v>
      </c>
      <c r="AX45" s="2">
        <v>4004011</v>
      </c>
      <c r="AY45" s="31">
        <v>330900105</v>
      </c>
      <c r="AZ45">
        <v>323004001</v>
      </c>
      <c r="BA45" s="29" t="s">
        <v>140</v>
      </c>
      <c r="BB45">
        <v>1120064</v>
      </c>
      <c r="BC45">
        <v>1110010</v>
      </c>
      <c r="BD45">
        <f t="shared" si="6"/>
        <v>400600005</v>
      </c>
      <c r="BE45" s="2">
        <v>0</v>
      </c>
      <c r="BF45" s="23" t="s">
        <v>141</v>
      </c>
      <c r="BG45" s="2" t="s">
        <v>485</v>
      </c>
      <c r="BH45">
        <v>0</v>
      </c>
      <c r="BK45" s="2">
        <v>1</v>
      </c>
    </row>
    <row r="46" customHeight="1" spans="1:63">
      <c r="A46" s="2" t="s">
        <v>127</v>
      </c>
      <c r="B46" s="2">
        <v>41</v>
      </c>
      <c r="C46" s="2" t="s">
        <v>486</v>
      </c>
      <c r="D46" s="2" t="s">
        <v>487</v>
      </c>
      <c r="E46" s="2" t="s">
        <v>156</v>
      </c>
      <c r="F46" s="2">
        <v>1</v>
      </c>
      <c r="G46" s="2">
        <v>0</v>
      </c>
      <c r="H46" s="2">
        <f t="shared" si="0"/>
        <v>1004111</v>
      </c>
      <c r="I46" s="2">
        <v>1</v>
      </c>
      <c r="J46" s="2">
        <f t="shared" si="5"/>
        <v>1004112</v>
      </c>
      <c r="K46" s="2">
        <f t="shared" si="1"/>
        <v>1004112</v>
      </c>
      <c r="L46" s="2">
        <v>1</v>
      </c>
      <c r="M46" s="2">
        <v>300021</v>
      </c>
      <c r="N46" s="2" t="s">
        <v>488</v>
      </c>
      <c r="O46" s="2" t="s">
        <v>489</v>
      </c>
      <c r="P46" s="2" t="s">
        <v>490</v>
      </c>
      <c r="Q46" s="2" t="s">
        <v>491</v>
      </c>
      <c r="R46" s="2" t="str">
        <f t="shared" si="2"/>
        <v>chalanzi_show_herolist</v>
      </c>
      <c r="S46" s="2" t="s">
        <v>492</v>
      </c>
      <c r="T46" s="2" t="s">
        <v>492</v>
      </c>
      <c r="U46" s="2" t="s">
        <v>136</v>
      </c>
      <c r="V46" s="2">
        <v>0</v>
      </c>
      <c r="W46" s="2">
        <v>3</v>
      </c>
      <c r="X46" s="2">
        <v>4101</v>
      </c>
      <c r="Y46" s="2">
        <v>0</v>
      </c>
      <c r="Z46" s="2">
        <v>4103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 t="str">
        <f t="shared" si="3"/>
        <v>chalanzi_win</v>
      </c>
      <c r="AG46" s="2">
        <f t="shared" si="4"/>
        <v>3110041</v>
      </c>
      <c r="AH46" s="2">
        <v>40021</v>
      </c>
      <c r="AI46" s="2">
        <v>41</v>
      </c>
      <c r="AJ46" s="2">
        <v>41</v>
      </c>
      <c r="AK46" s="2">
        <v>1</v>
      </c>
      <c r="AL46" s="2">
        <v>1</v>
      </c>
      <c r="AM46" s="2">
        <v>1</v>
      </c>
      <c r="AN46" s="2">
        <v>21</v>
      </c>
      <c r="AO46" s="2">
        <v>21</v>
      </c>
      <c r="AP46" s="2" t="s">
        <v>137</v>
      </c>
      <c r="AQ46" s="2">
        <v>0</v>
      </c>
      <c r="AR46" s="2" t="s">
        <v>139</v>
      </c>
      <c r="AS46" s="2">
        <v>41</v>
      </c>
      <c r="AT46">
        <v>0</v>
      </c>
      <c r="AU46">
        <v>0</v>
      </c>
      <c r="AV46">
        <v>340480001</v>
      </c>
      <c r="AW46">
        <f>IF(V46=1,INDEX(Sheet3!B:B,MATCH(5,Sheet3!A:A,0)),INDEX(Sheet3!B:B,MATCH(W46,Sheet3!A:A,0)))</f>
        <v>340360103</v>
      </c>
      <c r="AX46" s="2">
        <v>4004111</v>
      </c>
      <c r="AY46" s="31">
        <v>330900105</v>
      </c>
      <c r="AZ46">
        <v>323004101</v>
      </c>
      <c r="BA46" s="29" t="s">
        <v>140</v>
      </c>
      <c r="BB46">
        <v>1120065</v>
      </c>
      <c r="BC46">
        <v>1110010</v>
      </c>
      <c r="BD46">
        <f t="shared" si="6"/>
        <v>400600005</v>
      </c>
      <c r="BE46" s="2">
        <v>0</v>
      </c>
      <c r="BF46" s="23" t="s">
        <v>141</v>
      </c>
      <c r="BG46" s="2" t="s">
        <v>493</v>
      </c>
      <c r="BH46">
        <v>0</v>
      </c>
      <c r="BK46" s="2">
        <v>1</v>
      </c>
    </row>
    <row r="47" s="10" customFormat="1" customHeight="1" spans="1:63">
      <c r="A47" s="15" t="s">
        <v>127</v>
      </c>
      <c r="B47" s="15">
        <v>42</v>
      </c>
      <c r="C47" s="15" t="s">
        <v>494</v>
      </c>
      <c r="D47" s="15" t="s">
        <v>495</v>
      </c>
      <c r="E47" s="15" t="s">
        <v>156</v>
      </c>
      <c r="F47" s="15">
        <v>1</v>
      </c>
      <c r="G47" s="15">
        <v>0</v>
      </c>
      <c r="H47" s="15">
        <f t="shared" ref="H47:H49" si="7">1000000+B47*100+11</f>
        <v>1004211</v>
      </c>
      <c r="I47" s="15">
        <v>1</v>
      </c>
      <c r="J47" s="15">
        <f t="shared" si="5"/>
        <v>1004212</v>
      </c>
      <c r="K47" s="15">
        <f t="shared" ref="K47:K49" si="8">1000000+B47*100+12</f>
        <v>1004212</v>
      </c>
      <c r="L47" s="15">
        <v>1</v>
      </c>
      <c r="M47" s="15">
        <v>300021</v>
      </c>
      <c r="N47" s="15">
        <v>322004201</v>
      </c>
      <c r="O47" s="15">
        <v>313004200</v>
      </c>
      <c r="P47" s="15">
        <v>321004201</v>
      </c>
      <c r="Q47" s="15" t="s">
        <v>496</v>
      </c>
      <c r="R47" s="15" t="str">
        <f t="shared" si="2"/>
        <v>chaohejin_show_herolist</v>
      </c>
      <c r="S47" s="24" t="s">
        <v>497</v>
      </c>
      <c r="T47" s="24" t="s">
        <v>497</v>
      </c>
      <c r="U47" s="15" t="s">
        <v>136</v>
      </c>
      <c r="V47" s="15">
        <v>0</v>
      </c>
      <c r="W47" s="15">
        <v>4</v>
      </c>
      <c r="X47" s="15">
        <v>4201</v>
      </c>
      <c r="Y47" s="15">
        <v>4202</v>
      </c>
      <c r="Z47" s="15">
        <v>4203</v>
      </c>
      <c r="AA47" s="15">
        <v>4205</v>
      </c>
      <c r="AB47" s="15">
        <v>0</v>
      </c>
      <c r="AC47" s="15">
        <v>0</v>
      </c>
      <c r="AD47" s="15">
        <v>0</v>
      </c>
      <c r="AE47" s="15">
        <v>0</v>
      </c>
      <c r="AF47" s="15" t="str">
        <f t="shared" ref="AF47:AF49" si="9">Q47&amp;"_win"</f>
        <v>chaohejin_win</v>
      </c>
      <c r="AG47" s="15">
        <f t="shared" ref="AG47:AG49" si="10">3110000+B47</f>
        <v>3110042</v>
      </c>
      <c r="AH47" s="15">
        <v>40012</v>
      </c>
      <c r="AI47" s="15">
        <v>42</v>
      </c>
      <c r="AJ47" s="15">
        <v>42</v>
      </c>
      <c r="AK47" s="15">
        <v>1</v>
      </c>
      <c r="AL47" s="15">
        <v>1</v>
      </c>
      <c r="AM47" s="15">
        <v>1</v>
      </c>
      <c r="AN47" s="15">
        <v>12</v>
      </c>
      <c r="AO47" s="15">
        <v>12</v>
      </c>
      <c r="AP47" s="15" t="s">
        <v>483</v>
      </c>
      <c r="AQ47" s="15" t="s">
        <v>484</v>
      </c>
      <c r="AR47" s="15" t="s">
        <v>498</v>
      </c>
      <c r="AS47" s="15">
        <v>42</v>
      </c>
      <c r="AT47" s="10">
        <v>0</v>
      </c>
      <c r="AU47" s="10">
        <v>0</v>
      </c>
      <c r="AV47" s="10">
        <v>340480004</v>
      </c>
      <c r="AW47" s="10">
        <f>IF(V47=1,INDEX(Sheet3!B:B,MATCH(5,Sheet3!A:A,0)),INDEX(Sheet3!B:B,MATCH(W47,Sheet3!A:A,0)))</f>
        <v>340360104</v>
      </c>
      <c r="AX47" s="15">
        <v>4004211</v>
      </c>
      <c r="AY47" s="32">
        <v>330900103</v>
      </c>
      <c r="AZ47" s="10">
        <v>323004201</v>
      </c>
      <c r="BA47" s="33" t="s">
        <v>140</v>
      </c>
      <c r="BB47" s="10">
        <v>1120074</v>
      </c>
      <c r="BC47" s="10">
        <v>1110010</v>
      </c>
      <c r="BD47" s="10">
        <f t="shared" si="6"/>
        <v>400600003</v>
      </c>
      <c r="BE47" s="15">
        <v>2</v>
      </c>
      <c r="BF47" s="24" t="s">
        <v>141</v>
      </c>
      <c r="BG47" s="15" t="s">
        <v>499</v>
      </c>
      <c r="BH47" s="10">
        <v>1</v>
      </c>
      <c r="BK47" s="15">
        <v>1</v>
      </c>
    </row>
    <row r="48" s="11" customFormat="1" customHeight="1" spans="1:63">
      <c r="A48" s="16" t="s">
        <v>127</v>
      </c>
      <c r="B48" s="16">
        <v>43</v>
      </c>
      <c r="C48" s="16" t="s">
        <v>500</v>
      </c>
      <c r="D48" s="16" t="s">
        <v>501</v>
      </c>
      <c r="E48" s="16" t="s">
        <v>156</v>
      </c>
      <c r="F48" s="16">
        <v>3</v>
      </c>
      <c r="G48" s="16">
        <v>0</v>
      </c>
      <c r="H48" s="16">
        <f t="shared" ref="H48" si="11">1000000+B48*100+11</f>
        <v>1004311</v>
      </c>
      <c r="I48" s="16">
        <v>1</v>
      </c>
      <c r="J48" s="16">
        <f t="shared" si="5"/>
        <v>1004312</v>
      </c>
      <c r="K48" s="16">
        <f t="shared" ref="K48" si="12">1000000+B48*100+12</f>
        <v>1004312</v>
      </c>
      <c r="L48" s="16">
        <v>1</v>
      </c>
      <c r="M48" s="16">
        <v>300021</v>
      </c>
      <c r="N48" s="16">
        <v>322004301</v>
      </c>
      <c r="O48" s="16">
        <v>313004300</v>
      </c>
      <c r="P48" s="16">
        <v>321004301</v>
      </c>
      <c r="Q48" s="16" t="s">
        <v>502</v>
      </c>
      <c r="R48" s="16" t="str">
        <f t="shared" si="2"/>
        <v>zhushen_show_herolist</v>
      </c>
      <c r="S48" s="25" t="s">
        <v>503</v>
      </c>
      <c r="T48" s="25" t="s">
        <v>503</v>
      </c>
      <c r="U48" s="16" t="s">
        <v>136</v>
      </c>
      <c r="V48" s="16">
        <v>0</v>
      </c>
      <c r="W48" s="16">
        <v>4</v>
      </c>
      <c r="X48" s="16">
        <v>4301</v>
      </c>
      <c r="Y48" s="16">
        <v>0</v>
      </c>
      <c r="Z48" s="16">
        <v>4303</v>
      </c>
      <c r="AA48" s="16">
        <v>4304</v>
      </c>
      <c r="AB48" s="16">
        <v>0</v>
      </c>
      <c r="AC48" s="16">
        <v>0</v>
      </c>
      <c r="AD48" s="16">
        <v>0</v>
      </c>
      <c r="AE48" s="16">
        <v>0</v>
      </c>
      <c r="AF48" s="16" t="str">
        <f t="shared" ref="AF48" si="13">Q48&amp;"_win"</f>
        <v>zhushen_win</v>
      </c>
      <c r="AG48" s="16">
        <f t="shared" ref="AG48" si="14">3110000+B48</f>
        <v>3110043</v>
      </c>
      <c r="AH48" s="16">
        <v>40012</v>
      </c>
      <c r="AI48" s="16">
        <v>43</v>
      </c>
      <c r="AJ48" s="16">
        <v>43</v>
      </c>
      <c r="AK48" s="16">
        <v>1</v>
      </c>
      <c r="AL48" s="16">
        <v>1</v>
      </c>
      <c r="AM48" s="16">
        <v>1</v>
      </c>
      <c r="AN48" s="16">
        <v>12</v>
      </c>
      <c r="AO48" s="16">
        <v>12</v>
      </c>
      <c r="AP48" s="16" t="s">
        <v>483</v>
      </c>
      <c r="AQ48" s="16" t="s">
        <v>484</v>
      </c>
      <c r="AR48" s="16" t="s">
        <v>139</v>
      </c>
      <c r="AS48" s="16">
        <v>43</v>
      </c>
      <c r="AT48" s="11">
        <v>0</v>
      </c>
      <c r="AU48" s="11">
        <v>0</v>
      </c>
      <c r="AV48" s="11">
        <v>340480004</v>
      </c>
      <c r="AW48" s="11">
        <f>IF(V48=1,INDEX(Sheet3!B:B,MATCH(5,Sheet3!A:A,0)),INDEX(Sheet3!B:B,MATCH(W48,Sheet3!A:A,0)))</f>
        <v>340360104</v>
      </c>
      <c r="AX48" s="16">
        <v>4004511</v>
      </c>
      <c r="AY48" s="34">
        <v>330900103</v>
      </c>
      <c r="AZ48" s="11">
        <v>323004301</v>
      </c>
      <c r="BA48" s="35" t="s">
        <v>140</v>
      </c>
      <c r="BB48" s="11">
        <v>1120081</v>
      </c>
      <c r="BC48" s="11">
        <v>1110010</v>
      </c>
      <c r="BD48" s="11">
        <f t="shared" si="6"/>
        <v>400600003</v>
      </c>
      <c r="BE48" s="16">
        <v>1</v>
      </c>
      <c r="BF48" s="25" t="s">
        <v>504</v>
      </c>
      <c r="BG48" s="16" t="s">
        <v>505</v>
      </c>
      <c r="BH48" s="11">
        <v>1</v>
      </c>
      <c r="BK48" s="16">
        <v>1</v>
      </c>
    </row>
    <row r="49" s="10" customFormat="1" customHeight="1" spans="1:63">
      <c r="A49" s="15" t="s">
        <v>127</v>
      </c>
      <c r="B49" s="15">
        <v>45</v>
      </c>
      <c r="C49" s="15" t="s">
        <v>506</v>
      </c>
      <c r="D49" s="15" t="s">
        <v>507</v>
      </c>
      <c r="E49" s="15" t="s">
        <v>156</v>
      </c>
      <c r="F49" s="15">
        <v>2</v>
      </c>
      <c r="G49" s="15">
        <v>0</v>
      </c>
      <c r="H49" s="15">
        <f t="shared" si="7"/>
        <v>1004511</v>
      </c>
      <c r="I49" s="15">
        <v>1</v>
      </c>
      <c r="J49" s="15">
        <f t="shared" ref="J49" si="15">1000000+B49*100+12</f>
        <v>1004512</v>
      </c>
      <c r="K49" s="15">
        <f t="shared" si="8"/>
        <v>1004512</v>
      </c>
      <c r="L49" s="15">
        <v>1</v>
      </c>
      <c r="M49" s="15">
        <v>300021</v>
      </c>
      <c r="N49" s="15">
        <v>322004501</v>
      </c>
      <c r="O49" s="15">
        <v>313004500</v>
      </c>
      <c r="P49" s="15">
        <v>321004501</v>
      </c>
      <c r="Q49" s="15" t="s">
        <v>508</v>
      </c>
      <c r="R49" s="15" t="str">
        <f t="shared" ref="R49" si="16">Q49&amp;"_show_herolist"</f>
        <v>jiangshinan_show_herolist</v>
      </c>
      <c r="S49" s="24" t="s">
        <v>503</v>
      </c>
      <c r="T49" s="24" t="s">
        <v>503</v>
      </c>
      <c r="U49" s="15" t="s">
        <v>136</v>
      </c>
      <c r="V49" s="15">
        <v>0</v>
      </c>
      <c r="W49" s="15">
        <v>4</v>
      </c>
      <c r="X49" s="15">
        <v>4501</v>
      </c>
      <c r="Y49" s="15">
        <v>4502</v>
      </c>
      <c r="Z49" s="15">
        <v>4505</v>
      </c>
      <c r="AA49" s="15">
        <v>4506</v>
      </c>
      <c r="AB49" s="15">
        <v>0</v>
      </c>
      <c r="AC49" s="15">
        <v>0</v>
      </c>
      <c r="AD49" s="15">
        <v>0</v>
      </c>
      <c r="AE49" s="15">
        <v>0</v>
      </c>
      <c r="AF49" s="15" t="str">
        <f t="shared" si="9"/>
        <v>jiangshinan_win</v>
      </c>
      <c r="AG49" s="15">
        <f t="shared" si="10"/>
        <v>3110045</v>
      </c>
      <c r="AH49" s="15">
        <v>40012</v>
      </c>
      <c r="AI49" s="15">
        <v>45</v>
      </c>
      <c r="AJ49" s="15">
        <v>45</v>
      </c>
      <c r="AK49" s="15">
        <v>1</v>
      </c>
      <c r="AL49" s="15">
        <v>1</v>
      </c>
      <c r="AM49" s="15">
        <v>1</v>
      </c>
      <c r="AN49" s="15">
        <v>12</v>
      </c>
      <c r="AO49" s="15">
        <v>12</v>
      </c>
      <c r="AP49" s="15" t="s">
        <v>483</v>
      </c>
      <c r="AQ49" s="15" t="s">
        <v>484</v>
      </c>
      <c r="AR49" s="15" t="s">
        <v>139</v>
      </c>
      <c r="AS49" s="15">
        <v>45</v>
      </c>
      <c r="AT49" s="10">
        <v>0</v>
      </c>
      <c r="AU49" s="10">
        <v>0</v>
      </c>
      <c r="AV49" s="10">
        <v>340480004</v>
      </c>
      <c r="AW49" s="10">
        <f>IF(V49=1,INDEX(Sheet3!B:B,MATCH(5,Sheet3!A:A,0)),INDEX(Sheet3!B:B,MATCH(W49,Sheet3!A:A,0)))</f>
        <v>340360104</v>
      </c>
      <c r="AX49" s="15">
        <v>4004511</v>
      </c>
      <c r="AY49" s="32">
        <v>330900103</v>
      </c>
      <c r="AZ49" s="10">
        <v>323004501</v>
      </c>
      <c r="BA49" s="33" t="s">
        <v>140</v>
      </c>
      <c r="BB49" s="10">
        <v>1120075</v>
      </c>
      <c r="BC49" s="10">
        <v>1110010</v>
      </c>
      <c r="BD49" s="10">
        <f t="shared" ref="BD49" si="17">400600000+RIGHT(AY49,1)</f>
        <v>400600003</v>
      </c>
      <c r="BE49" s="15">
        <v>2</v>
      </c>
      <c r="BF49" s="24" t="s">
        <v>141</v>
      </c>
      <c r="BG49" s="15" t="s">
        <v>505</v>
      </c>
      <c r="BH49" s="10">
        <v>1</v>
      </c>
      <c r="BK49" s="15">
        <v>1</v>
      </c>
    </row>
    <row r="50" s="10" customFormat="1" customHeight="1" spans="1:63">
      <c r="A50" s="15" t="s">
        <v>127</v>
      </c>
      <c r="B50" s="15">
        <v>47</v>
      </c>
      <c r="C50" s="15" t="s">
        <v>509</v>
      </c>
      <c r="D50" s="15" t="s">
        <v>510</v>
      </c>
      <c r="E50" s="15" t="s">
        <v>156</v>
      </c>
      <c r="F50" s="15">
        <v>2</v>
      </c>
      <c r="G50" s="15">
        <v>0</v>
      </c>
      <c r="H50" s="15">
        <f t="shared" si="0"/>
        <v>1004711</v>
      </c>
      <c r="I50" s="15">
        <v>1</v>
      </c>
      <c r="J50" s="15">
        <f t="shared" ref="J50" si="18">1000000+B50*100+12</f>
        <v>1004712</v>
      </c>
      <c r="K50" s="15">
        <f t="shared" si="1"/>
        <v>1004712</v>
      </c>
      <c r="L50" s="15">
        <v>1</v>
      </c>
      <c r="M50" s="15">
        <v>300021</v>
      </c>
      <c r="N50" s="15">
        <v>322004701</v>
      </c>
      <c r="O50" s="15">
        <v>313004700</v>
      </c>
      <c r="P50" s="15">
        <v>321004701</v>
      </c>
      <c r="Q50" s="15" t="s">
        <v>511</v>
      </c>
      <c r="R50" s="15" t="str">
        <f t="shared" ref="R50" si="19">Q50&amp;"_show_herolist"</f>
        <v>beixinzunzhe_show_herolist</v>
      </c>
      <c r="S50" s="24" t="s">
        <v>512</v>
      </c>
      <c r="T50" s="24" t="s">
        <v>512</v>
      </c>
      <c r="U50" s="15" t="s">
        <v>136</v>
      </c>
      <c r="V50" s="15">
        <v>0</v>
      </c>
      <c r="W50" s="15">
        <v>4</v>
      </c>
      <c r="X50" s="15">
        <v>4701</v>
      </c>
      <c r="Y50" s="15">
        <v>4702</v>
      </c>
      <c r="Z50" s="15">
        <v>4703</v>
      </c>
      <c r="AA50" s="15">
        <v>4704</v>
      </c>
      <c r="AB50" s="15">
        <v>0</v>
      </c>
      <c r="AC50" s="15">
        <v>0</v>
      </c>
      <c r="AD50" s="15">
        <v>0</v>
      </c>
      <c r="AE50" s="15">
        <v>0</v>
      </c>
      <c r="AF50" s="15" t="str">
        <f t="shared" si="3"/>
        <v>beixinzunzhe_win</v>
      </c>
      <c r="AG50" s="15">
        <f t="shared" si="4"/>
        <v>3110047</v>
      </c>
      <c r="AH50" s="15">
        <v>40012</v>
      </c>
      <c r="AI50" s="15">
        <v>47</v>
      </c>
      <c r="AJ50" s="15">
        <v>47</v>
      </c>
      <c r="AK50" s="15">
        <v>1</v>
      </c>
      <c r="AL50" s="15">
        <v>1</v>
      </c>
      <c r="AM50" s="15">
        <v>1</v>
      </c>
      <c r="AN50" s="15">
        <v>12</v>
      </c>
      <c r="AO50" s="15">
        <v>12</v>
      </c>
      <c r="AP50" s="15" t="s">
        <v>483</v>
      </c>
      <c r="AQ50" s="15" t="s">
        <v>484</v>
      </c>
      <c r="AR50" s="15" t="s">
        <v>139</v>
      </c>
      <c r="AS50" s="15">
        <v>47</v>
      </c>
      <c r="AT50" s="10">
        <v>0</v>
      </c>
      <c r="AU50" s="10">
        <v>0</v>
      </c>
      <c r="AV50" s="10">
        <v>340480004</v>
      </c>
      <c r="AW50" s="10">
        <f>IF(V50=1,INDEX(Sheet3!B:B,MATCH(5,Sheet3!A:A,0)),INDEX(Sheet3!B:B,MATCH(W50,Sheet3!A:A,0)))</f>
        <v>340360104</v>
      </c>
      <c r="AX50" s="15">
        <v>4004711</v>
      </c>
      <c r="AY50" s="32">
        <v>330900103</v>
      </c>
      <c r="AZ50" s="10">
        <v>323004701</v>
      </c>
      <c r="BA50" s="33" t="s">
        <v>140</v>
      </c>
      <c r="BB50" s="10">
        <v>1120076</v>
      </c>
      <c r="BC50" s="10">
        <v>1110010</v>
      </c>
      <c r="BD50" s="10">
        <f t="shared" ref="BD50" si="20">400600000+RIGHT(AY50,1)</f>
        <v>400600003</v>
      </c>
      <c r="BE50" s="15">
        <v>2</v>
      </c>
      <c r="BF50" s="24" t="s">
        <v>141</v>
      </c>
      <c r="BG50" s="15" t="s">
        <v>505</v>
      </c>
      <c r="BH50" s="10">
        <v>1</v>
      </c>
      <c r="BK50" s="15">
        <v>1</v>
      </c>
    </row>
    <row r="51" s="10" customFormat="1" customHeight="1" spans="1:63">
      <c r="A51" s="15" t="s">
        <v>127</v>
      </c>
      <c r="B51" s="15">
        <v>48</v>
      </c>
      <c r="C51" s="15" t="s">
        <v>513</v>
      </c>
      <c r="D51" s="15" t="s">
        <v>514</v>
      </c>
      <c r="E51" s="15" t="s">
        <v>156</v>
      </c>
      <c r="F51" s="15">
        <v>3</v>
      </c>
      <c r="G51" s="15">
        <v>0</v>
      </c>
      <c r="H51" s="15">
        <f t="shared" ref="H51:H52" si="21">1000000+B51*100+11</f>
        <v>1004811</v>
      </c>
      <c r="I51" s="15">
        <v>1</v>
      </c>
      <c r="J51" s="15">
        <f t="shared" si="5"/>
        <v>1004812</v>
      </c>
      <c r="K51" s="15">
        <f t="shared" ref="K51:K52" si="22">1000000+B51*100+12</f>
        <v>1004812</v>
      </c>
      <c r="L51" s="15">
        <v>1</v>
      </c>
      <c r="M51" s="15">
        <v>300021</v>
      </c>
      <c r="N51" s="15">
        <v>322004801</v>
      </c>
      <c r="O51" s="15">
        <v>313004800</v>
      </c>
      <c r="P51" s="15">
        <v>321004801</v>
      </c>
      <c r="Q51" s="15" t="s">
        <v>515</v>
      </c>
      <c r="R51" s="15" t="str">
        <f t="shared" si="2"/>
        <v>folaishi_show_herolist</v>
      </c>
      <c r="S51" s="24" t="s">
        <v>516</v>
      </c>
      <c r="T51" s="24" t="s">
        <v>516</v>
      </c>
      <c r="U51" s="15" t="s">
        <v>136</v>
      </c>
      <c r="V51" s="15">
        <v>0</v>
      </c>
      <c r="W51" s="15">
        <v>4</v>
      </c>
      <c r="X51" s="15">
        <v>4801</v>
      </c>
      <c r="Y51" s="15">
        <v>4802</v>
      </c>
      <c r="Z51" s="15">
        <v>4803</v>
      </c>
      <c r="AA51" s="15">
        <v>4804</v>
      </c>
      <c r="AB51" s="15">
        <v>0</v>
      </c>
      <c r="AC51" s="15">
        <v>0</v>
      </c>
      <c r="AD51" s="15">
        <v>0</v>
      </c>
      <c r="AE51" s="15">
        <v>0</v>
      </c>
      <c r="AF51" s="15" t="str">
        <f t="shared" ref="AF51:AF52" si="23">Q51&amp;"_win"</f>
        <v>folaishi_win</v>
      </c>
      <c r="AG51" s="15">
        <f t="shared" ref="AG51:AG52" si="24">3110000+B51</f>
        <v>3110048</v>
      </c>
      <c r="AH51" s="15">
        <v>40012</v>
      </c>
      <c r="AI51" s="15">
        <v>48</v>
      </c>
      <c r="AJ51" s="15">
        <v>48</v>
      </c>
      <c r="AK51" s="15">
        <v>1</v>
      </c>
      <c r="AL51" s="15">
        <v>1</v>
      </c>
      <c r="AM51" s="15">
        <v>1</v>
      </c>
      <c r="AN51" s="15">
        <v>12</v>
      </c>
      <c r="AO51" s="15">
        <v>12</v>
      </c>
      <c r="AP51" s="15" t="s">
        <v>483</v>
      </c>
      <c r="AQ51" s="15" t="s">
        <v>484</v>
      </c>
      <c r="AR51" s="15" t="s">
        <v>517</v>
      </c>
      <c r="AS51" s="15">
        <v>48</v>
      </c>
      <c r="AT51" s="10">
        <v>0</v>
      </c>
      <c r="AU51" s="10">
        <v>0</v>
      </c>
      <c r="AV51" s="10">
        <v>340480004</v>
      </c>
      <c r="AW51" s="10">
        <f>IF(V51=1,INDEX(Sheet3!B:B,MATCH(5,Sheet3!A:A,0)),INDEX(Sheet3!B:B,MATCH(W51,Sheet3!A:A,0)))</f>
        <v>340360104</v>
      </c>
      <c r="AX51" s="15">
        <v>4004811</v>
      </c>
      <c r="AY51" s="32">
        <v>330900103</v>
      </c>
      <c r="AZ51" s="10">
        <v>323004801</v>
      </c>
      <c r="BA51" s="33" t="s">
        <v>140</v>
      </c>
      <c r="BB51" s="10">
        <v>1120066</v>
      </c>
      <c r="BC51" s="10">
        <v>1110010</v>
      </c>
      <c r="BD51" s="10">
        <f t="shared" si="6"/>
        <v>400600003</v>
      </c>
      <c r="BE51" s="15">
        <v>2</v>
      </c>
      <c r="BF51" s="24" t="s">
        <v>141</v>
      </c>
      <c r="BG51" s="15" t="s">
        <v>518</v>
      </c>
      <c r="BH51" s="10">
        <v>1</v>
      </c>
      <c r="BK51" s="15">
        <v>1</v>
      </c>
    </row>
    <row r="52" s="10" customFormat="1" customHeight="1" spans="1:63">
      <c r="A52" s="15" t="s">
        <v>127</v>
      </c>
      <c r="B52" s="15">
        <v>49</v>
      </c>
      <c r="C52" s="15" t="s">
        <v>519</v>
      </c>
      <c r="D52" s="15" t="s">
        <v>520</v>
      </c>
      <c r="E52" s="15" t="s">
        <v>156</v>
      </c>
      <c r="F52" s="15">
        <v>4</v>
      </c>
      <c r="G52" s="15">
        <v>0</v>
      </c>
      <c r="H52" s="15">
        <f t="shared" si="21"/>
        <v>1004911</v>
      </c>
      <c r="I52" s="15">
        <v>1</v>
      </c>
      <c r="J52" s="15">
        <f t="shared" si="5"/>
        <v>1004912</v>
      </c>
      <c r="K52" s="15">
        <f t="shared" si="22"/>
        <v>1004912</v>
      </c>
      <c r="L52" s="15">
        <v>1</v>
      </c>
      <c r="M52" s="15">
        <v>300021</v>
      </c>
      <c r="N52" s="15">
        <v>322004901</v>
      </c>
      <c r="O52" s="15">
        <v>313004900</v>
      </c>
      <c r="P52" s="15">
        <v>321004901</v>
      </c>
      <c r="Q52" s="15" t="s">
        <v>521</v>
      </c>
      <c r="R52" s="15" t="str">
        <f t="shared" si="2"/>
        <v>jingquanxia_show_herolist</v>
      </c>
      <c r="S52" s="24" t="s">
        <v>522</v>
      </c>
      <c r="T52" s="24" t="s">
        <v>522</v>
      </c>
      <c r="U52" s="15" t="s">
        <v>136</v>
      </c>
      <c r="V52" s="15">
        <v>0</v>
      </c>
      <c r="W52" s="15">
        <v>4</v>
      </c>
      <c r="X52" s="15">
        <v>4901</v>
      </c>
      <c r="Y52" s="15">
        <v>4902</v>
      </c>
      <c r="Z52" s="15">
        <v>4903</v>
      </c>
      <c r="AA52" s="15">
        <v>4904</v>
      </c>
      <c r="AB52" s="15">
        <v>0</v>
      </c>
      <c r="AC52" s="15">
        <v>0</v>
      </c>
      <c r="AD52" s="15">
        <v>0</v>
      </c>
      <c r="AE52" s="15">
        <v>0</v>
      </c>
      <c r="AF52" s="15" t="str">
        <f t="shared" si="23"/>
        <v>jingquanxia_win</v>
      </c>
      <c r="AG52" s="15">
        <f t="shared" si="24"/>
        <v>3110049</v>
      </c>
      <c r="AH52" s="15">
        <v>40012</v>
      </c>
      <c r="AI52" s="15">
        <v>49</v>
      </c>
      <c r="AJ52" s="15">
        <v>49</v>
      </c>
      <c r="AK52" s="15">
        <v>1</v>
      </c>
      <c r="AL52" s="15">
        <v>1</v>
      </c>
      <c r="AM52" s="15">
        <v>1</v>
      </c>
      <c r="AN52" s="15">
        <v>12</v>
      </c>
      <c r="AO52" s="15">
        <v>12</v>
      </c>
      <c r="AP52" s="15" t="s">
        <v>483</v>
      </c>
      <c r="AQ52" s="15" t="s">
        <v>484</v>
      </c>
      <c r="AR52" s="15" t="s">
        <v>139</v>
      </c>
      <c r="AS52" s="15">
        <v>49</v>
      </c>
      <c r="AT52" s="10">
        <v>0</v>
      </c>
      <c r="AU52" s="10">
        <v>0</v>
      </c>
      <c r="AV52" s="10">
        <v>340480004</v>
      </c>
      <c r="AW52" s="10">
        <f>IF(V52=1,INDEX(Sheet3!B:B,MATCH(5,Sheet3!A:A,0)),INDEX(Sheet3!B:B,MATCH(W52,Sheet3!A:A,0)))</f>
        <v>340360104</v>
      </c>
      <c r="AX52" s="15">
        <v>4004911</v>
      </c>
      <c r="AY52" s="32">
        <v>330900103</v>
      </c>
      <c r="AZ52" s="10">
        <v>323004901</v>
      </c>
      <c r="BA52" s="33" t="s">
        <v>140</v>
      </c>
      <c r="BB52" s="10">
        <v>1120077</v>
      </c>
      <c r="BC52" s="10">
        <v>1110010</v>
      </c>
      <c r="BD52" s="10">
        <f t="shared" si="6"/>
        <v>400600003</v>
      </c>
      <c r="BE52" s="15">
        <v>1</v>
      </c>
      <c r="BF52" s="24" t="s">
        <v>523</v>
      </c>
      <c r="BG52" s="15" t="s">
        <v>505</v>
      </c>
      <c r="BH52" s="10">
        <v>1</v>
      </c>
      <c r="BK52" s="15">
        <v>1</v>
      </c>
    </row>
    <row r="53" customHeight="1" spans="1:63">
      <c r="A53" s="2" t="s">
        <v>127</v>
      </c>
      <c r="B53" s="2">
        <v>50</v>
      </c>
      <c r="C53" s="2" t="s">
        <v>524</v>
      </c>
      <c r="D53" s="2" t="s">
        <v>525</v>
      </c>
      <c r="E53" s="2" t="s">
        <v>156</v>
      </c>
      <c r="F53" s="2">
        <v>3</v>
      </c>
      <c r="G53" s="2">
        <v>0</v>
      </c>
      <c r="H53" s="2">
        <f t="shared" si="0"/>
        <v>1005011</v>
      </c>
      <c r="I53" s="2">
        <v>1</v>
      </c>
      <c r="J53" s="2">
        <f t="shared" si="5"/>
        <v>1005012</v>
      </c>
      <c r="K53" s="2">
        <f t="shared" si="1"/>
        <v>1005012</v>
      </c>
      <c r="L53" s="2">
        <v>1</v>
      </c>
      <c r="M53" s="2">
        <v>300021</v>
      </c>
      <c r="N53" s="2">
        <v>322005001</v>
      </c>
      <c r="O53" s="2" t="s">
        <v>526</v>
      </c>
      <c r="P53" s="2" t="s">
        <v>527</v>
      </c>
      <c r="Q53" s="2" t="s">
        <v>528</v>
      </c>
      <c r="R53" s="2" t="str">
        <f t="shared" si="2"/>
        <v>jienuosi2_show_herolist</v>
      </c>
      <c r="S53" s="2" t="s">
        <v>529</v>
      </c>
      <c r="T53" s="2" t="s">
        <v>529</v>
      </c>
      <c r="U53" s="2" t="s">
        <v>136</v>
      </c>
      <c r="V53" s="2">
        <v>0</v>
      </c>
      <c r="W53" s="2">
        <v>3</v>
      </c>
      <c r="X53" s="2">
        <v>5001</v>
      </c>
      <c r="Y53" s="2">
        <v>0</v>
      </c>
      <c r="Z53" s="2">
        <v>5006</v>
      </c>
      <c r="AA53" s="2">
        <v>5007</v>
      </c>
      <c r="AB53" s="2">
        <v>0</v>
      </c>
      <c r="AC53" s="2">
        <v>0</v>
      </c>
      <c r="AD53" s="2">
        <v>0</v>
      </c>
      <c r="AE53" s="2">
        <v>0</v>
      </c>
      <c r="AF53" s="2" t="str">
        <f t="shared" si="3"/>
        <v>jienuosi2_win</v>
      </c>
      <c r="AG53" s="2">
        <f t="shared" si="4"/>
        <v>3110050</v>
      </c>
      <c r="AH53" s="2">
        <v>40041</v>
      </c>
      <c r="AI53" s="2">
        <v>50</v>
      </c>
      <c r="AJ53" s="2">
        <v>50</v>
      </c>
      <c r="AK53" s="2">
        <v>1</v>
      </c>
      <c r="AL53" s="2">
        <v>1</v>
      </c>
      <c r="AM53" s="2">
        <v>1</v>
      </c>
      <c r="AN53" s="2">
        <v>41</v>
      </c>
      <c r="AO53" s="2">
        <v>41</v>
      </c>
      <c r="AP53" s="2" t="s">
        <v>137</v>
      </c>
      <c r="AQ53" s="2" t="s">
        <v>138</v>
      </c>
      <c r="AR53" s="2" t="s">
        <v>139</v>
      </c>
      <c r="AS53" s="2">
        <v>50</v>
      </c>
      <c r="AT53">
        <v>0</v>
      </c>
      <c r="AU53">
        <v>0</v>
      </c>
      <c r="AV53">
        <v>340500004</v>
      </c>
      <c r="AW53">
        <f>IF(V53=1,INDEX(Sheet3!B:B,MATCH(5,Sheet3!A:A,0)),INDEX(Sheet3!B:B,MATCH(W53,Sheet3!A:A,0)))</f>
        <v>340360103</v>
      </c>
      <c r="AX53" s="2">
        <v>4005011</v>
      </c>
      <c r="AY53" s="31">
        <v>330900103</v>
      </c>
      <c r="AZ53">
        <v>323005001</v>
      </c>
      <c r="BA53" s="29" t="s">
        <v>140</v>
      </c>
      <c r="BB53">
        <v>1120067</v>
      </c>
      <c r="BC53">
        <v>1110010</v>
      </c>
      <c r="BD53">
        <f t="shared" si="6"/>
        <v>400600003</v>
      </c>
      <c r="BE53" s="2">
        <v>0</v>
      </c>
      <c r="BF53" s="23" t="s">
        <v>141</v>
      </c>
      <c r="BG53" s="2" t="s">
        <v>530</v>
      </c>
      <c r="BH53">
        <v>0</v>
      </c>
      <c r="BK53" s="2">
        <v>1</v>
      </c>
    </row>
    <row r="54" customHeight="1" spans="1:63">
      <c r="A54" s="2"/>
      <c r="B54" s="2">
        <v>51</v>
      </c>
      <c r="C54" s="17" t="s">
        <v>531</v>
      </c>
      <c r="D54" s="17" t="s">
        <v>532</v>
      </c>
      <c r="E54" s="2" t="s">
        <v>156</v>
      </c>
      <c r="F54" s="17">
        <v>3</v>
      </c>
      <c r="G54" s="17">
        <v>0</v>
      </c>
      <c r="H54" s="2">
        <f t="shared" si="0"/>
        <v>1005111</v>
      </c>
      <c r="I54" s="2">
        <v>1</v>
      </c>
      <c r="J54" s="2">
        <f t="shared" si="5"/>
        <v>1005112</v>
      </c>
      <c r="K54" s="2">
        <f t="shared" si="1"/>
        <v>1005112</v>
      </c>
      <c r="L54" s="2">
        <v>1</v>
      </c>
      <c r="M54" s="2">
        <v>300021</v>
      </c>
      <c r="N54" s="2">
        <v>322102201</v>
      </c>
      <c r="O54" s="22" t="s">
        <v>533</v>
      </c>
      <c r="P54" s="2">
        <v>321102201</v>
      </c>
      <c r="Q54" s="2" t="s">
        <v>534</v>
      </c>
      <c r="R54" s="2" t="str">
        <f t="shared" si="2"/>
        <v>dingxiaodi_A_show_herolist</v>
      </c>
      <c r="S54" s="2" t="s">
        <v>529</v>
      </c>
      <c r="T54" s="2" t="s">
        <v>529</v>
      </c>
      <c r="U54" s="2" t="s">
        <v>136</v>
      </c>
      <c r="V54" s="2">
        <v>0</v>
      </c>
      <c r="W54" s="17">
        <v>1</v>
      </c>
      <c r="X54" s="17">
        <v>5101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 t="str">
        <f t="shared" si="3"/>
        <v>dingxiaodi_A_win</v>
      </c>
      <c r="AG54" s="2">
        <f t="shared" si="4"/>
        <v>3110051</v>
      </c>
      <c r="AH54" s="2">
        <v>40042</v>
      </c>
      <c r="AI54" s="2">
        <v>51</v>
      </c>
      <c r="AJ54" s="2">
        <v>51</v>
      </c>
      <c r="AK54" s="2">
        <v>1</v>
      </c>
      <c r="AL54" s="2">
        <v>1</v>
      </c>
      <c r="AM54" s="2">
        <v>1</v>
      </c>
      <c r="AN54" s="2">
        <v>41</v>
      </c>
      <c r="AO54" s="2">
        <v>41</v>
      </c>
      <c r="AP54" s="2" t="s">
        <v>137</v>
      </c>
      <c r="AQ54" s="2" t="s">
        <v>138</v>
      </c>
      <c r="AR54" s="2" t="s">
        <v>139</v>
      </c>
      <c r="AS54" s="2">
        <v>51</v>
      </c>
      <c r="AT54">
        <v>0</v>
      </c>
      <c r="AU54">
        <v>0</v>
      </c>
      <c r="AV54">
        <v>340500001</v>
      </c>
      <c r="AW54">
        <f>IF(V54=1,INDEX(Sheet3!B:B,MATCH(5,Sheet3!A:A,0)),INDEX(Sheet3!B:B,MATCH(W54,Sheet3!A:A,0)))</f>
        <v>340360101</v>
      </c>
      <c r="AX54" s="2">
        <v>4005111</v>
      </c>
      <c r="AY54" s="31">
        <v>330900105</v>
      </c>
      <c r="AZ54">
        <v>323102201</v>
      </c>
      <c r="BA54" s="29" t="s">
        <v>140</v>
      </c>
      <c r="BB54">
        <v>1120068</v>
      </c>
      <c r="BC54">
        <v>1110010</v>
      </c>
      <c r="BD54">
        <f t="shared" si="6"/>
        <v>400600005</v>
      </c>
      <c r="BE54" s="2">
        <v>2</v>
      </c>
      <c r="BF54" s="23" t="s">
        <v>141</v>
      </c>
      <c r="BG54" s="2" t="s">
        <v>535</v>
      </c>
      <c r="BH54">
        <v>0</v>
      </c>
      <c r="BK54" s="2">
        <v>1</v>
      </c>
    </row>
    <row r="55" customHeight="1" spans="1:63">
      <c r="A55" s="2"/>
      <c r="B55" s="2">
        <v>52</v>
      </c>
      <c r="C55" s="17" t="s">
        <v>536</v>
      </c>
      <c r="D55" s="17" t="s">
        <v>532</v>
      </c>
      <c r="E55" s="2" t="s">
        <v>156</v>
      </c>
      <c r="F55" s="17">
        <v>3</v>
      </c>
      <c r="G55" s="17">
        <v>0</v>
      </c>
      <c r="H55" s="2">
        <f t="shared" si="0"/>
        <v>1005211</v>
      </c>
      <c r="I55" s="2">
        <v>1</v>
      </c>
      <c r="J55" s="2">
        <f t="shared" si="5"/>
        <v>1005212</v>
      </c>
      <c r="K55" s="2">
        <f t="shared" si="1"/>
        <v>1005212</v>
      </c>
      <c r="L55" s="2">
        <v>1</v>
      </c>
      <c r="M55" s="2">
        <v>300021</v>
      </c>
      <c r="N55" s="2">
        <v>322104301</v>
      </c>
      <c r="O55" s="22">
        <v>313104300</v>
      </c>
      <c r="P55" s="2">
        <v>321104301</v>
      </c>
      <c r="Q55" s="2" t="s">
        <v>537</v>
      </c>
      <c r="R55" s="2" t="str">
        <f t="shared" si="2"/>
        <v>dingxiaodi_B_show_herolist</v>
      </c>
      <c r="S55" s="2" t="s">
        <v>529</v>
      </c>
      <c r="T55" s="2" t="s">
        <v>529</v>
      </c>
      <c r="U55" s="2" t="s">
        <v>136</v>
      </c>
      <c r="V55" s="2">
        <v>0</v>
      </c>
      <c r="W55" s="17">
        <v>1</v>
      </c>
      <c r="X55" s="17">
        <v>5201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 t="str">
        <f t="shared" si="3"/>
        <v>dingxiaodi_B_win</v>
      </c>
      <c r="AG55" s="2">
        <f t="shared" si="4"/>
        <v>3110052</v>
      </c>
      <c r="AH55" s="2">
        <v>40043</v>
      </c>
      <c r="AI55" s="2">
        <v>52</v>
      </c>
      <c r="AJ55" s="2">
        <v>52</v>
      </c>
      <c r="AK55" s="2">
        <v>1</v>
      </c>
      <c r="AL55" s="2">
        <v>1</v>
      </c>
      <c r="AM55" s="2">
        <v>1</v>
      </c>
      <c r="AN55" s="2">
        <v>41</v>
      </c>
      <c r="AO55" s="2">
        <v>41</v>
      </c>
      <c r="AP55" s="2" t="s">
        <v>137</v>
      </c>
      <c r="AQ55" s="2" t="s">
        <v>138</v>
      </c>
      <c r="AR55" s="2" t="s">
        <v>139</v>
      </c>
      <c r="AS55" s="2">
        <v>52</v>
      </c>
      <c r="AT55">
        <v>0</v>
      </c>
      <c r="AU55">
        <v>0</v>
      </c>
      <c r="AV55">
        <v>340500001</v>
      </c>
      <c r="AW55">
        <f>IF(V55=1,INDEX(Sheet3!B:B,MATCH(5,Sheet3!A:A,0)),INDEX(Sheet3!B:B,MATCH(W55,Sheet3!A:A,0)))</f>
        <v>340360101</v>
      </c>
      <c r="AX55" s="2">
        <v>4005211</v>
      </c>
      <c r="AY55" s="31">
        <v>330900105</v>
      </c>
      <c r="AZ55">
        <v>323104301</v>
      </c>
      <c r="BA55" s="29" t="s">
        <v>140</v>
      </c>
      <c r="BB55">
        <v>1120069</v>
      </c>
      <c r="BC55">
        <v>1110010</v>
      </c>
      <c r="BD55">
        <f t="shared" si="6"/>
        <v>400600005</v>
      </c>
      <c r="BE55" s="2">
        <v>2</v>
      </c>
      <c r="BF55" s="23" t="s">
        <v>141</v>
      </c>
      <c r="BG55" s="2" t="s">
        <v>538</v>
      </c>
      <c r="BH55">
        <v>0</v>
      </c>
      <c r="BK55" s="2">
        <v>1</v>
      </c>
    </row>
    <row r="56" customHeight="1" spans="1:63">
      <c r="A56" s="2" t="s">
        <v>127</v>
      </c>
      <c r="B56" s="2">
        <v>60</v>
      </c>
      <c r="C56" s="2" t="s">
        <v>539</v>
      </c>
      <c r="D56" s="2" t="s">
        <v>540</v>
      </c>
      <c r="E56" s="2" t="s">
        <v>156</v>
      </c>
      <c r="F56" s="2">
        <v>3</v>
      </c>
      <c r="G56" s="2">
        <v>2</v>
      </c>
      <c r="H56" s="2">
        <v>1006011</v>
      </c>
      <c r="I56" s="2">
        <v>1</v>
      </c>
      <c r="J56" s="2">
        <v>1006012</v>
      </c>
      <c r="K56" s="2">
        <v>1006012</v>
      </c>
      <c r="L56" s="2">
        <v>1</v>
      </c>
      <c r="M56" s="2">
        <v>300021</v>
      </c>
      <c r="N56" s="2">
        <v>322006001</v>
      </c>
      <c r="O56" s="2">
        <v>313006000</v>
      </c>
      <c r="P56" s="2">
        <v>321006001</v>
      </c>
      <c r="Q56" s="2" t="s">
        <v>541</v>
      </c>
      <c r="R56" s="2" t="s">
        <v>542</v>
      </c>
      <c r="S56" s="23" t="s">
        <v>543</v>
      </c>
      <c r="T56" s="23" t="s">
        <v>543</v>
      </c>
      <c r="U56" s="2" t="s">
        <v>136</v>
      </c>
      <c r="V56" s="2">
        <v>0</v>
      </c>
      <c r="W56" s="2">
        <v>4</v>
      </c>
      <c r="X56" s="2">
        <v>6001</v>
      </c>
      <c r="Y56" s="2">
        <v>0</v>
      </c>
      <c r="Z56" s="2">
        <v>6003</v>
      </c>
      <c r="AA56" s="2">
        <v>6004</v>
      </c>
      <c r="AB56" s="2">
        <v>0</v>
      </c>
      <c r="AC56" s="2">
        <v>0</v>
      </c>
      <c r="AD56" s="2">
        <v>0</v>
      </c>
      <c r="AE56" s="2">
        <v>0</v>
      </c>
      <c r="AF56" s="2" t="s">
        <v>544</v>
      </c>
      <c r="AG56" s="2">
        <v>3110060</v>
      </c>
      <c r="AH56" s="2">
        <v>40060</v>
      </c>
      <c r="AI56" s="2">
        <v>60</v>
      </c>
      <c r="AJ56" s="2">
        <v>60</v>
      </c>
      <c r="AK56" s="2">
        <v>1</v>
      </c>
      <c r="AL56" s="2">
        <v>1</v>
      </c>
      <c r="AM56" s="2">
        <v>1</v>
      </c>
      <c r="AN56" s="2">
        <v>12</v>
      </c>
      <c r="AO56" s="2">
        <v>12</v>
      </c>
      <c r="AP56" s="2" t="s">
        <v>483</v>
      </c>
      <c r="AQ56" s="2" t="s">
        <v>484</v>
      </c>
      <c r="AR56" s="2" t="s">
        <v>139</v>
      </c>
      <c r="AS56" s="2">
        <v>60</v>
      </c>
      <c r="AT56">
        <v>0</v>
      </c>
      <c r="AU56">
        <v>0</v>
      </c>
      <c r="AV56">
        <v>340480004</v>
      </c>
      <c r="AW56">
        <v>340360104</v>
      </c>
      <c r="AX56" s="2">
        <v>4006011</v>
      </c>
      <c r="AY56" s="31">
        <v>330900104</v>
      </c>
      <c r="AZ56">
        <v>323006001</v>
      </c>
      <c r="BA56" s="29" t="s">
        <v>140</v>
      </c>
      <c r="BB56">
        <v>1120070</v>
      </c>
      <c r="BC56">
        <v>0</v>
      </c>
      <c r="BD56">
        <f t="shared" si="6"/>
        <v>400600004</v>
      </c>
      <c r="BE56" s="2">
        <v>0</v>
      </c>
      <c r="BF56" s="23" t="s">
        <v>141</v>
      </c>
      <c r="BG56" s="2" t="s">
        <v>493</v>
      </c>
      <c r="BH56">
        <v>1</v>
      </c>
      <c r="BK56" s="2">
        <v>2</v>
      </c>
    </row>
    <row r="57" customHeight="1" spans="1:63">
      <c r="A57" s="2" t="s">
        <v>127</v>
      </c>
      <c r="B57" s="2">
        <v>62</v>
      </c>
      <c r="C57" s="2" t="s">
        <v>545</v>
      </c>
      <c r="D57" s="2" t="s">
        <v>546</v>
      </c>
      <c r="E57" s="2" t="s">
        <v>156</v>
      </c>
      <c r="F57" s="2">
        <v>2</v>
      </c>
      <c r="G57" s="2">
        <v>2</v>
      </c>
      <c r="H57" s="2">
        <v>1006211</v>
      </c>
      <c r="I57" s="2">
        <v>1</v>
      </c>
      <c r="J57" s="2">
        <f t="shared" si="5"/>
        <v>1006212</v>
      </c>
      <c r="K57" s="2">
        <f t="shared" ref="K57:K59" si="25">1000000+B57*100+12</f>
        <v>1006212</v>
      </c>
      <c r="L57" s="2">
        <v>1</v>
      </c>
      <c r="M57" s="2">
        <v>300021</v>
      </c>
      <c r="N57" s="2">
        <v>322006201</v>
      </c>
      <c r="O57" s="2">
        <v>313006200</v>
      </c>
      <c r="P57" s="2">
        <v>321006201</v>
      </c>
      <c r="Q57" s="2" t="s">
        <v>547</v>
      </c>
      <c r="R57" s="2" t="str">
        <f t="shared" ref="R57:R59" si="26">Q57&amp;"_show_herolist"</f>
        <v>axiuluojiachong_show_herolist</v>
      </c>
      <c r="S57" s="2" t="s">
        <v>548</v>
      </c>
      <c r="T57" s="2" t="s">
        <v>548</v>
      </c>
      <c r="U57" s="2" t="s">
        <v>549</v>
      </c>
      <c r="V57" s="2">
        <v>0</v>
      </c>
      <c r="W57" s="2">
        <v>4</v>
      </c>
      <c r="X57" s="2">
        <v>6201</v>
      </c>
      <c r="Y57" s="2">
        <v>6202</v>
      </c>
      <c r="Z57" s="2">
        <v>6203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 t="str">
        <f t="shared" ref="AF57:AF59" si="27">Q57&amp;"_win"</f>
        <v>axiuluojiachong_win</v>
      </c>
      <c r="AG57" s="2">
        <v>3110062</v>
      </c>
      <c r="AH57" s="2">
        <v>40062</v>
      </c>
      <c r="AI57" s="2">
        <v>62</v>
      </c>
      <c r="AJ57" s="2">
        <v>62</v>
      </c>
      <c r="AK57" s="2">
        <v>1</v>
      </c>
      <c r="AL57" s="2">
        <v>1</v>
      </c>
      <c r="AM57" s="2">
        <v>1</v>
      </c>
      <c r="AN57" s="2">
        <v>12</v>
      </c>
      <c r="AO57" s="2">
        <v>12</v>
      </c>
      <c r="AP57" s="2" t="s">
        <v>550</v>
      </c>
      <c r="AQ57" s="2" t="s">
        <v>551</v>
      </c>
      <c r="AR57" s="2" t="s">
        <v>139</v>
      </c>
      <c r="AS57" s="2">
        <v>62</v>
      </c>
      <c r="AT57">
        <v>0</v>
      </c>
      <c r="AU57">
        <v>0</v>
      </c>
      <c r="AV57">
        <v>340480004</v>
      </c>
      <c r="AW57">
        <f>IF(V57=1,INDEX(Sheet3!B:B,MATCH(5,Sheet3!A:A,0)),INDEX(Sheet3!B:B,MATCH(W57,Sheet3!A:A,0)))</f>
        <v>340360104</v>
      </c>
      <c r="AX57" s="2">
        <v>4006211</v>
      </c>
      <c r="AY57" s="31">
        <v>330900104</v>
      </c>
      <c r="AZ57">
        <v>323006201</v>
      </c>
      <c r="BA57" s="29" t="s">
        <v>140</v>
      </c>
      <c r="BB57">
        <v>1120071</v>
      </c>
      <c r="BC57">
        <v>1110010</v>
      </c>
      <c r="BD57">
        <f t="shared" si="6"/>
        <v>400600004</v>
      </c>
      <c r="BE57" s="2">
        <v>1</v>
      </c>
      <c r="BF57" s="38" t="s">
        <v>552</v>
      </c>
      <c r="BG57" s="2" t="s">
        <v>505</v>
      </c>
      <c r="BH57">
        <v>1</v>
      </c>
      <c r="BK57" s="2">
        <v>2</v>
      </c>
    </row>
    <row r="58" customHeight="1" spans="1:63">
      <c r="A58" s="2" t="s">
        <v>127</v>
      </c>
      <c r="B58" s="2">
        <v>64</v>
      </c>
      <c r="C58" s="2" t="s">
        <v>553</v>
      </c>
      <c r="D58" s="18" t="s">
        <v>554</v>
      </c>
      <c r="E58" s="2" t="s">
        <v>156</v>
      </c>
      <c r="F58" s="2">
        <v>1</v>
      </c>
      <c r="G58" s="2">
        <v>2</v>
      </c>
      <c r="H58" s="2">
        <v>1006411</v>
      </c>
      <c r="I58" s="2">
        <v>1</v>
      </c>
      <c r="J58" s="2">
        <f t="shared" si="5"/>
        <v>1006412</v>
      </c>
      <c r="K58" s="2">
        <f t="shared" si="25"/>
        <v>1006412</v>
      </c>
      <c r="L58" s="2">
        <v>1</v>
      </c>
      <c r="M58" s="2">
        <v>300021</v>
      </c>
      <c r="N58" s="2">
        <v>322006401</v>
      </c>
      <c r="O58" s="2">
        <v>313006400</v>
      </c>
      <c r="P58" s="2">
        <v>321006401</v>
      </c>
      <c r="Q58" s="2" t="s">
        <v>555</v>
      </c>
      <c r="R58" s="2" t="str">
        <f t="shared" si="26"/>
        <v>daxingxing_show_herolist</v>
      </c>
      <c r="S58" s="2" t="s">
        <v>482</v>
      </c>
      <c r="T58" s="2" t="s">
        <v>482</v>
      </c>
      <c r="U58" s="2" t="s">
        <v>556</v>
      </c>
      <c r="V58" s="2">
        <v>0</v>
      </c>
      <c r="W58" s="2">
        <v>3</v>
      </c>
      <c r="X58" s="2">
        <v>6401</v>
      </c>
      <c r="Y58" s="2">
        <v>6402</v>
      </c>
      <c r="Z58" s="2">
        <v>6403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 t="str">
        <f t="shared" si="27"/>
        <v>daxingxing_win</v>
      </c>
      <c r="AG58" s="2">
        <v>3110064</v>
      </c>
      <c r="AH58" s="2">
        <v>40064</v>
      </c>
      <c r="AI58" s="2">
        <v>64</v>
      </c>
      <c r="AJ58" s="2">
        <v>64</v>
      </c>
      <c r="AK58" s="2">
        <v>1</v>
      </c>
      <c r="AL58" s="2">
        <v>1</v>
      </c>
      <c r="AM58" s="2">
        <v>1</v>
      </c>
      <c r="AN58" s="2">
        <v>12</v>
      </c>
      <c r="AO58" s="2">
        <v>12</v>
      </c>
      <c r="AP58" s="2" t="s">
        <v>557</v>
      </c>
      <c r="AQ58" s="2" t="s">
        <v>558</v>
      </c>
      <c r="AR58" s="2" t="s">
        <v>139</v>
      </c>
      <c r="AS58" s="2">
        <v>64</v>
      </c>
      <c r="AT58">
        <v>0</v>
      </c>
      <c r="AU58">
        <v>0</v>
      </c>
      <c r="AV58">
        <v>340480004</v>
      </c>
      <c r="AW58">
        <f>IF(V58=1,INDEX(Sheet3!B:B,MATCH(5,Sheet3!A:A,0)),INDEX(Sheet3!B:B,MATCH(W58,Sheet3!A:A,0)))</f>
        <v>340360103</v>
      </c>
      <c r="AX58" s="2">
        <v>4006411</v>
      </c>
      <c r="AY58" s="31">
        <v>330900104</v>
      </c>
      <c r="AZ58">
        <v>323006401</v>
      </c>
      <c r="BA58" s="29" t="s">
        <v>140</v>
      </c>
      <c r="BB58">
        <v>1120072</v>
      </c>
      <c r="BC58">
        <v>1110010</v>
      </c>
      <c r="BD58">
        <f t="shared" si="6"/>
        <v>400600004</v>
      </c>
      <c r="BE58" s="2">
        <v>1</v>
      </c>
      <c r="BF58" s="38" t="s">
        <v>552</v>
      </c>
      <c r="BG58" s="2" t="s">
        <v>505</v>
      </c>
      <c r="BH58">
        <v>0</v>
      </c>
      <c r="BK58" s="2">
        <v>2</v>
      </c>
    </row>
    <row r="59" customHeight="1" spans="1:63">
      <c r="A59" s="2" t="s">
        <v>127</v>
      </c>
      <c r="B59" s="2">
        <v>65</v>
      </c>
      <c r="C59" s="2" t="s">
        <v>559</v>
      </c>
      <c r="D59" s="2" t="s">
        <v>560</v>
      </c>
      <c r="E59" s="2" t="s">
        <v>156</v>
      </c>
      <c r="F59" s="2">
        <v>2</v>
      </c>
      <c r="G59" s="2">
        <v>2</v>
      </c>
      <c r="H59" s="2">
        <v>1006511</v>
      </c>
      <c r="I59" s="2">
        <v>1</v>
      </c>
      <c r="J59" s="2">
        <f t="shared" si="5"/>
        <v>1006512</v>
      </c>
      <c r="K59" s="2">
        <f t="shared" si="25"/>
        <v>1006512</v>
      </c>
      <c r="L59" s="2">
        <v>1</v>
      </c>
      <c r="M59" s="2">
        <v>300021</v>
      </c>
      <c r="N59" s="2">
        <v>322006501</v>
      </c>
      <c r="O59" s="2">
        <v>313006500</v>
      </c>
      <c r="P59" s="2">
        <v>321006501</v>
      </c>
      <c r="Q59" s="2" t="s">
        <v>561</v>
      </c>
      <c r="R59" s="2" t="str">
        <f t="shared" si="26"/>
        <v>shouwang_show_herolist</v>
      </c>
      <c r="S59" s="2" t="s">
        <v>482</v>
      </c>
      <c r="T59" s="2" t="s">
        <v>482</v>
      </c>
      <c r="U59" s="2" t="s">
        <v>562</v>
      </c>
      <c r="V59" s="2">
        <v>0</v>
      </c>
      <c r="W59" s="2">
        <v>3</v>
      </c>
      <c r="X59" s="2">
        <v>6501</v>
      </c>
      <c r="Y59" s="2">
        <v>6502</v>
      </c>
      <c r="Z59" s="2">
        <v>6503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 t="str">
        <f t="shared" si="27"/>
        <v>shouwang_win</v>
      </c>
      <c r="AG59" s="2">
        <v>3110065</v>
      </c>
      <c r="AH59" s="2">
        <v>40065</v>
      </c>
      <c r="AI59" s="2">
        <v>65</v>
      </c>
      <c r="AJ59" s="2">
        <v>65</v>
      </c>
      <c r="AK59" s="2">
        <v>1</v>
      </c>
      <c r="AL59" s="2">
        <v>1</v>
      </c>
      <c r="AM59" s="2">
        <v>1</v>
      </c>
      <c r="AN59" s="2">
        <v>12</v>
      </c>
      <c r="AO59" s="2">
        <v>12</v>
      </c>
      <c r="AP59" s="2" t="s">
        <v>563</v>
      </c>
      <c r="AQ59" s="2" t="s">
        <v>564</v>
      </c>
      <c r="AR59" s="2" t="s">
        <v>139</v>
      </c>
      <c r="AS59" s="2">
        <v>65</v>
      </c>
      <c r="AT59">
        <v>0</v>
      </c>
      <c r="AU59">
        <v>0</v>
      </c>
      <c r="AV59">
        <v>340480004</v>
      </c>
      <c r="AW59">
        <f>IF(V59=1,INDEX(Sheet3!B:B,MATCH(5,Sheet3!A:A,0)),INDEX(Sheet3!B:B,MATCH(W59,Sheet3!A:A,0)))</f>
        <v>340360103</v>
      </c>
      <c r="AX59" s="2">
        <v>4006511</v>
      </c>
      <c r="AY59" s="31">
        <v>330900104</v>
      </c>
      <c r="AZ59">
        <v>323006501</v>
      </c>
      <c r="BA59" s="29" t="s">
        <v>140</v>
      </c>
      <c r="BB59">
        <v>1120073</v>
      </c>
      <c r="BC59">
        <v>1110010</v>
      </c>
      <c r="BD59">
        <f t="shared" si="6"/>
        <v>400600004</v>
      </c>
      <c r="BE59" s="2">
        <v>1</v>
      </c>
      <c r="BF59" s="38" t="s">
        <v>552</v>
      </c>
      <c r="BG59" s="2" t="s">
        <v>505</v>
      </c>
      <c r="BH59">
        <v>0</v>
      </c>
      <c r="BK59" s="2">
        <v>2</v>
      </c>
    </row>
    <row r="60" s="10" customFormat="1" customHeight="1" spans="1:63">
      <c r="A60" s="15" t="s">
        <v>127</v>
      </c>
      <c r="B60" s="15">
        <v>69</v>
      </c>
      <c r="C60" s="15" t="s">
        <v>565</v>
      </c>
      <c r="D60" s="15" t="s">
        <v>566</v>
      </c>
      <c r="E60" s="15" t="s">
        <v>156</v>
      </c>
      <c r="F60" s="15">
        <v>1</v>
      </c>
      <c r="G60" s="15">
        <v>2</v>
      </c>
      <c r="H60" s="15">
        <v>1006911</v>
      </c>
      <c r="I60" s="15">
        <v>1</v>
      </c>
      <c r="J60" s="15">
        <f t="shared" ref="J60" si="28">1000000+B60*100+12</f>
        <v>1006912</v>
      </c>
      <c r="K60" s="15">
        <f t="shared" ref="K60" si="29">1000000+B60*100+12</f>
        <v>1006912</v>
      </c>
      <c r="L60" s="15">
        <v>1</v>
      </c>
      <c r="M60" s="15">
        <v>300021</v>
      </c>
      <c r="N60" s="15">
        <v>322101201</v>
      </c>
      <c r="O60" s="15">
        <v>313101200</v>
      </c>
      <c r="P60" s="15">
        <v>321101201</v>
      </c>
      <c r="Q60" s="15" t="s">
        <v>567</v>
      </c>
      <c r="R60" s="15" t="str">
        <f t="shared" ref="R60" si="30">Q60&amp;"_show_herolist"</f>
        <v>shenhaiwang_show_herolist</v>
      </c>
      <c r="S60" s="39" t="s">
        <v>568</v>
      </c>
      <c r="T60" s="39" t="s">
        <v>568</v>
      </c>
      <c r="U60" s="15" t="s">
        <v>562</v>
      </c>
      <c r="V60" s="15">
        <v>0</v>
      </c>
      <c r="W60" s="15">
        <v>4</v>
      </c>
      <c r="X60" s="15">
        <v>6901</v>
      </c>
      <c r="Y60" s="15">
        <v>0</v>
      </c>
      <c r="Z60" s="15">
        <v>6903</v>
      </c>
      <c r="AA60" s="15">
        <v>6904</v>
      </c>
      <c r="AB60" s="15">
        <v>0</v>
      </c>
      <c r="AC60" s="15">
        <v>0</v>
      </c>
      <c r="AD60" s="15">
        <v>0</v>
      </c>
      <c r="AE60" s="15">
        <v>0</v>
      </c>
      <c r="AF60" s="15" t="str">
        <f t="shared" ref="AF60" si="31">Q60&amp;"_win"</f>
        <v>shenhaiwang_win</v>
      </c>
      <c r="AG60" s="15">
        <v>3110069</v>
      </c>
      <c r="AH60" s="15">
        <v>40065</v>
      </c>
      <c r="AI60" s="15">
        <v>69</v>
      </c>
      <c r="AJ60" s="15">
        <v>69</v>
      </c>
      <c r="AK60" s="15">
        <v>1</v>
      </c>
      <c r="AL60" s="15">
        <v>1</v>
      </c>
      <c r="AM60" s="15">
        <v>1</v>
      </c>
      <c r="AN60" s="15">
        <v>12</v>
      </c>
      <c r="AO60" s="15">
        <v>12</v>
      </c>
      <c r="AP60" s="15" t="s">
        <v>563</v>
      </c>
      <c r="AQ60" s="15" t="s">
        <v>564</v>
      </c>
      <c r="AR60" s="15" t="s">
        <v>139</v>
      </c>
      <c r="AS60" s="15">
        <v>69</v>
      </c>
      <c r="AT60" s="10">
        <v>0</v>
      </c>
      <c r="AU60" s="10">
        <v>0</v>
      </c>
      <c r="AV60" s="10">
        <v>340480004</v>
      </c>
      <c r="AW60" s="10">
        <f>IF(V60=1,INDEX(Sheet3!B:B,MATCH(5,Sheet3!A:A,0)),INDEX(Sheet3!B:B,MATCH(W60,Sheet3!A:A,0)))</f>
        <v>340360104</v>
      </c>
      <c r="AX60" s="15">
        <v>4006511</v>
      </c>
      <c r="AY60" s="32">
        <v>330900102</v>
      </c>
      <c r="AZ60" s="10">
        <v>323101201</v>
      </c>
      <c r="BA60" s="33" t="s">
        <v>140</v>
      </c>
      <c r="BB60" s="10">
        <v>1120078</v>
      </c>
      <c r="BC60" s="10">
        <v>1110010</v>
      </c>
      <c r="BD60" s="10">
        <f t="shared" ref="BD60" si="32">400600000+RIGHT(AY60,1)</f>
        <v>400600002</v>
      </c>
      <c r="BE60" s="15">
        <v>0</v>
      </c>
      <c r="BF60" s="24" t="s">
        <v>569</v>
      </c>
      <c r="BG60" s="15" t="s">
        <v>505</v>
      </c>
      <c r="BH60" s="10">
        <v>1</v>
      </c>
      <c r="BK60" s="15">
        <v>2</v>
      </c>
    </row>
    <row r="61" s="10" customFormat="1" customHeight="1" spans="1:63">
      <c r="A61" s="15" t="s">
        <v>127</v>
      </c>
      <c r="B61" s="15">
        <v>71</v>
      </c>
      <c r="C61" s="15" t="s">
        <v>570</v>
      </c>
      <c r="D61" s="15" t="s">
        <v>571</v>
      </c>
      <c r="E61" s="15" t="s">
        <v>156</v>
      </c>
      <c r="F61" s="15">
        <v>2</v>
      </c>
      <c r="G61" s="15">
        <v>2</v>
      </c>
      <c r="H61" s="15">
        <v>1007111</v>
      </c>
      <c r="I61" s="15">
        <v>1</v>
      </c>
      <c r="J61" s="15">
        <f t="shared" ref="J61:J62" si="33">1000000+B61*100+12</f>
        <v>1007112</v>
      </c>
      <c r="K61" s="15">
        <f t="shared" ref="K61:K62" si="34">1000000+B61*100+12</f>
        <v>1007112</v>
      </c>
      <c r="L61" s="15">
        <v>1</v>
      </c>
      <c r="M61" s="15">
        <v>300021</v>
      </c>
      <c r="N61" s="15">
        <v>322007101</v>
      </c>
      <c r="O61" s="15">
        <v>313007100</v>
      </c>
      <c r="P61" s="15">
        <v>321007101</v>
      </c>
      <c r="Q61" s="15" t="s">
        <v>572</v>
      </c>
      <c r="R61" s="15" t="str">
        <f t="shared" ref="R61:R62" si="35">Q61&amp;"_show_herolist"</f>
        <v>yimiaoren_show_herolist</v>
      </c>
      <c r="S61" s="39" t="s">
        <v>573</v>
      </c>
      <c r="T61" s="39" t="s">
        <v>573</v>
      </c>
      <c r="U61" s="15" t="s">
        <v>562</v>
      </c>
      <c r="V61" s="15">
        <v>0</v>
      </c>
      <c r="W61" s="15">
        <v>4</v>
      </c>
      <c r="X61" s="15">
        <v>7101</v>
      </c>
      <c r="Y61" s="15">
        <v>0</v>
      </c>
      <c r="Z61" s="15">
        <v>7103</v>
      </c>
      <c r="AA61" s="15">
        <v>7104</v>
      </c>
      <c r="AB61" s="15">
        <v>0</v>
      </c>
      <c r="AC61" s="15">
        <v>0</v>
      </c>
      <c r="AD61" s="15">
        <v>0</v>
      </c>
      <c r="AE61" s="15">
        <v>0</v>
      </c>
      <c r="AF61" s="15" t="str">
        <f t="shared" ref="AF61:AF62" si="36">Q61&amp;"_win"</f>
        <v>yimiaoren_win</v>
      </c>
      <c r="AG61" s="15">
        <v>3110071</v>
      </c>
      <c r="AH61" s="15">
        <v>40065</v>
      </c>
      <c r="AI61" s="15">
        <v>71</v>
      </c>
      <c r="AJ61" s="15">
        <v>71</v>
      </c>
      <c r="AK61" s="15">
        <v>1</v>
      </c>
      <c r="AL61" s="15">
        <v>1</v>
      </c>
      <c r="AM61" s="15">
        <v>1</v>
      </c>
      <c r="AN61" s="15">
        <v>12</v>
      </c>
      <c r="AO61" s="15">
        <v>12</v>
      </c>
      <c r="AP61" s="15" t="s">
        <v>563</v>
      </c>
      <c r="AQ61" s="15" t="s">
        <v>564</v>
      </c>
      <c r="AR61" s="15" t="s">
        <v>139</v>
      </c>
      <c r="AS61" s="15">
        <v>71</v>
      </c>
      <c r="AT61" s="10">
        <v>0</v>
      </c>
      <c r="AU61" s="10">
        <v>0</v>
      </c>
      <c r="AV61" s="10">
        <v>340480004</v>
      </c>
      <c r="AW61" s="10">
        <f>IF(V61=1,INDEX(Sheet3!B:B,MATCH(5,Sheet3!A:A,0)),INDEX(Sheet3!B:B,MATCH(W61,Sheet3!A:A,0)))</f>
        <v>340360104</v>
      </c>
      <c r="AX61" s="15">
        <v>4006511</v>
      </c>
      <c r="AY61" s="32">
        <v>330900102</v>
      </c>
      <c r="AZ61" s="10">
        <v>323007101</v>
      </c>
      <c r="BA61" s="33" t="s">
        <v>140</v>
      </c>
      <c r="BB61" s="10">
        <v>1120079</v>
      </c>
      <c r="BC61" s="10">
        <v>1110010</v>
      </c>
      <c r="BD61" s="10">
        <f t="shared" ref="BD61:BD62" si="37">400600000+RIGHT(AY61,1)</f>
        <v>400600002</v>
      </c>
      <c r="BE61" s="15">
        <v>0</v>
      </c>
      <c r="BF61" s="24" t="s">
        <v>574</v>
      </c>
      <c r="BG61" s="15" t="s">
        <v>505</v>
      </c>
      <c r="BH61" s="10">
        <v>1</v>
      </c>
      <c r="BK61" s="15">
        <v>2</v>
      </c>
    </row>
    <row r="62" s="10" customFormat="1" customHeight="1" spans="1:63">
      <c r="A62" s="15" t="s">
        <v>127</v>
      </c>
      <c r="B62" s="15">
        <v>73</v>
      </c>
      <c r="C62" s="15" t="s">
        <v>575</v>
      </c>
      <c r="D62" s="15" t="s">
        <v>576</v>
      </c>
      <c r="E62" s="15" t="s">
        <v>156</v>
      </c>
      <c r="F62" s="15">
        <v>3</v>
      </c>
      <c r="G62" s="15">
        <v>2</v>
      </c>
      <c r="H62" s="15">
        <v>1007311</v>
      </c>
      <c r="I62" s="15">
        <v>1</v>
      </c>
      <c r="J62" s="15">
        <f t="shared" si="33"/>
        <v>1007312</v>
      </c>
      <c r="K62" s="15">
        <f t="shared" si="34"/>
        <v>1007312</v>
      </c>
      <c r="L62" s="15">
        <v>1</v>
      </c>
      <c r="M62" s="15">
        <v>300021</v>
      </c>
      <c r="N62" s="15">
        <v>322007201</v>
      </c>
      <c r="O62" s="15">
        <v>313007200</v>
      </c>
      <c r="P62" s="15">
        <v>321103301</v>
      </c>
      <c r="Q62" s="15" t="s">
        <v>577</v>
      </c>
      <c r="R62" s="15" t="str">
        <f t="shared" si="35"/>
        <v>xianshididiwang_show_herolist</v>
      </c>
      <c r="S62" s="39" t="s">
        <v>578</v>
      </c>
      <c r="T62" s="39" t="s">
        <v>578</v>
      </c>
      <c r="U62" s="15" t="s">
        <v>562</v>
      </c>
      <c r="V62" s="15">
        <v>0</v>
      </c>
      <c r="W62" s="15">
        <v>4</v>
      </c>
      <c r="X62" s="15">
        <v>7301</v>
      </c>
      <c r="Y62" s="15">
        <v>7302</v>
      </c>
      <c r="Z62" s="15">
        <v>7303</v>
      </c>
      <c r="AA62" s="15">
        <v>7304</v>
      </c>
      <c r="AB62" s="15">
        <v>0</v>
      </c>
      <c r="AC62" s="15">
        <v>0</v>
      </c>
      <c r="AD62" s="15">
        <v>0</v>
      </c>
      <c r="AE62" s="15">
        <v>0</v>
      </c>
      <c r="AF62" s="15" t="str">
        <f t="shared" si="36"/>
        <v>xianshididiwang_win</v>
      </c>
      <c r="AG62" s="15">
        <v>3110073</v>
      </c>
      <c r="AH62" s="15">
        <v>40065</v>
      </c>
      <c r="AI62" s="15">
        <v>73</v>
      </c>
      <c r="AJ62" s="15">
        <v>73</v>
      </c>
      <c r="AK62" s="15">
        <v>1</v>
      </c>
      <c r="AL62" s="15">
        <v>1</v>
      </c>
      <c r="AM62" s="15">
        <v>1</v>
      </c>
      <c r="AN62" s="15">
        <v>12</v>
      </c>
      <c r="AO62" s="15">
        <v>12</v>
      </c>
      <c r="AP62" s="15" t="s">
        <v>563</v>
      </c>
      <c r="AQ62" s="15" t="s">
        <v>564</v>
      </c>
      <c r="AR62" s="15" t="s">
        <v>139</v>
      </c>
      <c r="AS62" s="15">
        <v>73</v>
      </c>
      <c r="AT62" s="10">
        <v>0</v>
      </c>
      <c r="AU62" s="10">
        <v>0</v>
      </c>
      <c r="AV62" s="10">
        <v>340480004</v>
      </c>
      <c r="AW62" s="10">
        <f>IF(V62=1,INDEX([1]Sheet3!B:B,MATCH(5,[1]Sheet3!A:A,0)),INDEX([1]Sheet3!B:B,MATCH(W62,[1]Sheet3!A:A,0)))</f>
        <v>340360104</v>
      </c>
      <c r="AX62" s="15">
        <v>4006511</v>
      </c>
      <c r="AY62" s="32">
        <v>330900102</v>
      </c>
      <c r="AZ62" s="10">
        <v>323007201</v>
      </c>
      <c r="BA62" s="33" t="s">
        <v>140</v>
      </c>
      <c r="BB62" s="10">
        <v>1120080</v>
      </c>
      <c r="BC62" s="10">
        <v>1110010</v>
      </c>
      <c r="BD62" s="10">
        <f t="shared" si="37"/>
        <v>400600002</v>
      </c>
      <c r="BE62" s="15">
        <v>1</v>
      </c>
      <c r="BF62" s="24" t="s">
        <v>579</v>
      </c>
      <c r="BG62" s="15" t="s">
        <v>505</v>
      </c>
      <c r="BH62" s="10">
        <v>1</v>
      </c>
      <c r="BK62" s="15">
        <v>2</v>
      </c>
    </row>
  </sheetData>
  <autoFilter xmlns:etc="http://www.wps.cn/officeDocument/2017/etCustomData" ref="A7:BJ62" etc:filterBottomFollowUsedRange="0">
    <extLst/>
  </autoFilter>
  <conditionalFormatting sqref="AC5:AE6">
    <cfRule type="colorScale" priority="1">
      <colorScale>
        <cfvo type="min"/>
        <cfvo type="max"/>
        <color theme="6" tint="0.799523911252174"/>
        <color theme="6" tint="-0.249977111117893"/>
      </colorScale>
    </cfRule>
  </conditionalFormatting>
  <dataValidations count="1">
    <dataValidation showInputMessage="1" showErrorMessage="1" prompt="0 = 男&#10;1 = 女&#10;2 = 其它" sqref="G1:G2"/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Z328"/>
  <sheetViews>
    <sheetView topLeftCell="D13" workbookViewId="0">
      <selection activeCell="G18" sqref="G18"/>
    </sheetView>
  </sheetViews>
  <sheetFormatPr defaultColWidth="9" defaultRowHeight="13.5"/>
  <cols>
    <col min="6" max="6" width="14.875" style="1" customWidth="1"/>
  </cols>
  <sheetData>
    <row r="1" ht="16.5" customHeight="1" spans="1:26">
      <c r="A1" s="3" t="s">
        <v>580</v>
      </c>
      <c r="B1" s="4" t="s">
        <v>581</v>
      </c>
      <c r="C1" t="str">
        <f t="shared" ref="C1:C32" si="0">A1</f>
        <v>0002</v>
      </c>
      <c r="F1" s="4" t="s">
        <v>581</v>
      </c>
      <c r="G1">
        <f t="shared" ref="G1:G41" si="1">INT(INDEX(C:C,MATCH(F1,B:B,0)))</f>
        <v>2</v>
      </c>
      <c r="H1">
        <v>1</v>
      </c>
      <c r="K1" s="2">
        <v>101</v>
      </c>
      <c r="L1" s="2">
        <v>108</v>
      </c>
      <c r="M1" s="2">
        <v>103</v>
      </c>
      <c r="N1" s="2">
        <v>104</v>
      </c>
      <c r="O1">
        <f t="shared" ref="O1:O41" si="2">IFERROR(INDEX($G:$G,MATCH(INT(K1/100),$H:$H,0))*100+RIGHT(K1,1),0)</f>
        <v>201</v>
      </c>
      <c r="P1">
        <f t="shared" ref="P1:P41" si="3">IFERROR(INDEX($G:$G,MATCH(INT(L1/100),$H:$H,0))*100+RIGHT(L1,1),0)</f>
        <v>208</v>
      </c>
      <c r="Q1">
        <f t="shared" ref="Q1:Q41" si="4">IFERROR(INDEX($G:$G,MATCH(INT(M1/100),$H:$H,0))*100+RIGHT(M1,1),0)</f>
        <v>203</v>
      </c>
      <c r="R1">
        <f t="shared" ref="R1:R41" si="5">IFERROR(INDEX($G:$G,MATCH(INT(N1/100),$H:$H,0))*100+RIGHT(N1,1),0)</f>
        <v>204</v>
      </c>
      <c r="S1">
        <v>201</v>
      </c>
      <c r="T1">
        <v>208</v>
      </c>
      <c r="U1">
        <v>203</v>
      </c>
      <c r="V1">
        <v>204</v>
      </c>
      <c r="X1" s="4">
        <v>1</v>
      </c>
      <c r="Y1">
        <f t="shared" ref="Y1:Y64" si="6">INDEX(G:G,MATCH(X1,H:H,0))</f>
        <v>2</v>
      </c>
      <c r="Z1">
        <v>2</v>
      </c>
    </row>
    <row r="2" ht="16.5" customHeight="1" spans="1:26">
      <c r="A2" s="5" t="s">
        <v>582</v>
      </c>
      <c r="B2" s="4" t="s">
        <v>143</v>
      </c>
      <c r="C2" t="str">
        <f t="shared" si="0"/>
        <v>0003</v>
      </c>
      <c r="F2" s="4" t="s">
        <v>143</v>
      </c>
      <c r="G2">
        <f t="shared" si="1"/>
        <v>3</v>
      </c>
      <c r="H2">
        <v>2</v>
      </c>
      <c r="K2" s="2">
        <v>201</v>
      </c>
      <c r="L2" s="2">
        <v>202</v>
      </c>
      <c r="M2" s="2">
        <v>203</v>
      </c>
      <c r="N2" s="2">
        <v>204</v>
      </c>
      <c r="O2">
        <f t="shared" si="2"/>
        <v>301</v>
      </c>
      <c r="P2">
        <f t="shared" si="3"/>
        <v>302</v>
      </c>
      <c r="Q2">
        <f t="shared" si="4"/>
        <v>303</v>
      </c>
      <c r="R2">
        <f t="shared" si="5"/>
        <v>304</v>
      </c>
      <c r="S2">
        <v>301</v>
      </c>
      <c r="T2">
        <v>302</v>
      </c>
      <c r="U2">
        <v>303</v>
      </c>
      <c r="V2">
        <v>304</v>
      </c>
      <c r="X2" s="4">
        <v>1</v>
      </c>
      <c r="Y2">
        <f t="shared" si="6"/>
        <v>2</v>
      </c>
      <c r="Z2">
        <v>2</v>
      </c>
    </row>
    <row r="3" ht="16.5" customHeight="1" spans="1:26">
      <c r="A3" s="5" t="s">
        <v>583</v>
      </c>
      <c r="B3" s="4" t="s">
        <v>154</v>
      </c>
      <c r="C3" t="str">
        <f t="shared" si="0"/>
        <v>0004</v>
      </c>
      <c r="F3" s="4" t="s">
        <v>192</v>
      </c>
      <c r="G3">
        <f t="shared" si="1"/>
        <v>8</v>
      </c>
      <c r="H3">
        <v>3</v>
      </c>
      <c r="K3" s="2">
        <v>301</v>
      </c>
      <c r="L3" s="2">
        <v>302</v>
      </c>
      <c r="M3" s="2">
        <v>303</v>
      </c>
      <c r="N3" s="2">
        <v>305</v>
      </c>
      <c r="O3">
        <f t="shared" si="2"/>
        <v>801</v>
      </c>
      <c r="P3">
        <f t="shared" si="3"/>
        <v>802</v>
      </c>
      <c r="Q3">
        <f t="shared" si="4"/>
        <v>803</v>
      </c>
      <c r="R3">
        <f t="shared" si="5"/>
        <v>805</v>
      </c>
      <c r="S3">
        <v>401</v>
      </c>
      <c r="T3">
        <v>402</v>
      </c>
      <c r="U3">
        <v>403</v>
      </c>
      <c r="V3">
        <v>404</v>
      </c>
      <c r="X3" s="4">
        <v>1</v>
      </c>
      <c r="Y3">
        <f t="shared" si="6"/>
        <v>2</v>
      </c>
      <c r="Z3">
        <v>2</v>
      </c>
    </row>
    <row r="4" ht="16.5" customHeight="1" spans="1:26">
      <c r="A4" s="5" t="s">
        <v>584</v>
      </c>
      <c r="B4" s="4" t="s">
        <v>165</v>
      </c>
      <c r="C4" t="str">
        <f t="shared" si="0"/>
        <v>0005</v>
      </c>
      <c r="F4" s="4" t="s">
        <v>212</v>
      </c>
      <c r="G4">
        <f t="shared" si="1"/>
        <v>10</v>
      </c>
      <c r="H4">
        <v>4</v>
      </c>
      <c r="K4" s="2">
        <v>401</v>
      </c>
      <c r="L4" s="2">
        <v>402</v>
      </c>
      <c r="M4" s="2">
        <v>403</v>
      </c>
      <c r="N4" s="2">
        <v>404</v>
      </c>
      <c r="O4">
        <f t="shared" si="2"/>
        <v>1001</v>
      </c>
      <c r="P4">
        <f t="shared" si="3"/>
        <v>1002</v>
      </c>
      <c r="Q4">
        <f t="shared" si="4"/>
        <v>1003</v>
      </c>
      <c r="R4">
        <f t="shared" si="5"/>
        <v>1004</v>
      </c>
      <c r="S4">
        <v>501</v>
      </c>
      <c r="T4">
        <v>506</v>
      </c>
      <c r="U4">
        <v>503</v>
      </c>
      <c r="V4">
        <v>504</v>
      </c>
      <c r="X4" s="4">
        <v>1</v>
      </c>
      <c r="Y4">
        <f t="shared" si="6"/>
        <v>2</v>
      </c>
      <c r="Z4">
        <v>2</v>
      </c>
    </row>
    <row r="5" ht="16.5" customHeight="1" spans="1:26">
      <c r="A5" s="5" t="s">
        <v>585</v>
      </c>
      <c r="B5" s="4" t="s">
        <v>174</v>
      </c>
      <c r="C5" t="str">
        <f t="shared" si="0"/>
        <v>0006</v>
      </c>
      <c r="F5" s="4" t="s">
        <v>586</v>
      </c>
      <c r="G5">
        <f t="shared" si="1"/>
        <v>11</v>
      </c>
      <c r="H5">
        <v>5</v>
      </c>
      <c r="K5" s="2">
        <v>501</v>
      </c>
      <c r="L5" s="2">
        <v>502</v>
      </c>
      <c r="M5" s="2">
        <v>503</v>
      </c>
      <c r="N5" s="2"/>
      <c r="O5">
        <f t="shared" si="2"/>
        <v>1101</v>
      </c>
      <c r="P5">
        <f t="shared" si="3"/>
        <v>1102</v>
      </c>
      <c r="Q5">
        <f t="shared" si="4"/>
        <v>1103</v>
      </c>
      <c r="R5">
        <f t="shared" si="5"/>
        <v>0</v>
      </c>
      <c r="S5">
        <v>601</v>
      </c>
      <c r="T5">
        <v>605</v>
      </c>
      <c r="U5">
        <v>603</v>
      </c>
      <c r="V5">
        <v>604</v>
      </c>
      <c r="X5" s="4">
        <v>1</v>
      </c>
      <c r="Y5">
        <f t="shared" si="6"/>
        <v>2</v>
      </c>
      <c r="Z5">
        <v>2</v>
      </c>
    </row>
    <row r="6" ht="16.5" customHeight="1" spans="1:26">
      <c r="A6" s="6" t="s">
        <v>587</v>
      </c>
      <c r="B6" s="4" t="s">
        <v>184</v>
      </c>
      <c r="C6" t="str">
        <f t="shared" si="0"/>
        <v>0007</v>
      </c>
      <c r="F6" s="4" t="s">
        <v>232</v>
      </c>
      <c r="G6">
        <f t="shared" si="1"/>
        <v>12</v>
      </c>
      <c r="H6">
        <v>6</v>
      </c>
      <c r="K6" s="2">
        <v>601</v>
      </c>
      <c r="L6" s="2">
        <v>602</v>
      </c>
      <c r="M6" s="2">
        <v>603</v>
      </c>
      <c r="N6" s="2"/>
      <c r="O6">
        <f t="shared" si="2"/>
        <v>1201</v>
      </c>
      <c r="P6">
        <f t="shared" si="3"/>
        <v>1202</v>
      </c>
      <c r="Q6">
        <f t="shared" si="4"/>
        <v>1203</v>
      </c>
      <c r="R6">
        <f t="shared" si="5"/>
        <v>0</v>
      </c>
      <c r="S6">
        <v>701</v>
      </c>
      <c r="T6">
        <v>702</v>
      </c>
      <c r="U6">
        <v>703</v>
      </c>
      <c r="V6">
        <v>704</v>
      </c>
      <c r="X6" s="4">
        <v>1</v>
      </c>
      <c r="Y6">
        <f t="shared" si="6"/>
        <v>2</v>
      </c>
      <c r="Z6">
        <v>2</v>
      </c>
    </row>
    <row r="7" ht="16.5" customHeight="1" spans="1:26">
      <c r="A7" s="5" t="s">
        <v>588</v>
      </c>
      <c r="B7" s="4" t="s">
        <v>192</v>
      </c>
      <c r="C7" t="str">
        <f t="shared" si="0"/>
        <v>0008</v>
      </c>
      <c r="F7" s="4" t="s">
        <v>240</v>
      </c>
      <c r="G7">
        <f t="shared" si="1"/>
        <v>13</v>
      </c>
      <c r="H7">
        <v>7</v>
      </c>
      <c r="K7" s="2">
        <v>701</v>
      </c>
      <c r="L7" s="2">
        <v>702</v>
      </c>
      <c r="M7" s="2">
        <v>703</v>
      </c>
      <c r="N7" s="2"/>
      <c r="O7">
        <f t="shared" si="2"/>
        <v>1301</v>
      </c>
      <c r="P7">
        <f t="shared" si="3"/>
        <v>1302</v>
      </c>
      <c r="Q7">
        <f t="shared" si="4"/>
        <v>1303</v>
      </c>
      <c r="R7">
        <f t="shared" si="5"/>
        <v>0</v>
      </c>
      <c r="S7">
        <v>801</v>
      </c>
      <c r="T7">
        <v>802</v>
      </c>
      <c r="U7">
        <v>803</v>
      </c>
      <c r="V7">
        <v>805</v>
      </c>
      <c r="X7" s="4">
        <v>1</v>
      </c>
      <c r="Y7">
        <f t="shared" si="6"/>
        <v>2</v>
      </c>
      <c r="Z7">
        <v>2</v>
      </c>
    </row>
    <row r="8" ht="16.5" customHeight="1" spans="1:26">
      <c r="A8" s="5" t="s">
        <v>589</v>
      </c>
      <c r="B8" s="4" t="s">
        <v>201</v>
      </c>
      <c r="C8" t="str">
        <f t="shared" si="0"/>
        <v>0009</v>
      </c>
      <c r="F8" s="4" t="s">
        <v>250</v>
      </c>
      <c r="G8">
        <f t="shared" si="1"/>
        <v>14</v>
      </c>
      <c r="H8">
        <v>8</v>
      </c>
      <c r="K8" s="2">
        <v>801</v>
      </c>
      <c r="L8" s="2">
        <v>802</v>
      </c>
      <c r="M8" s="2">
        <v>803</v>
      </c>
      <c r="N8" s="2"/>
      <c r="O8">
        <f t="shared" si="2"/>
        <v>1401</v>
      </c>
      <c r="P8">
        <f t="shared" si="3"/>
        <v>1402</v>
      </c>
      <c r="Q8">
        <f t="shared" si="4"/>
        <v>1403</v>
      </c>
      <c r="R8">
        <f t="shared" si="5"/>
        <v>0</v>
      </c>
      <c r="S8">
        <v>901</v>
      </c>
      <c r="T8">
        <v>902</v>
      </c>
      <c r="U8">
        <v>903</v>
      </c>
      <c r="V8">
        <v>904</v>
      </c>
      <c r="X8" s="9">
        <v>1</v>
      </c>
      <c r="Y8">
        <f t="shared" si="6"/>
        <v>2</v>
      </c>
      <c r="Z8">
        <v>2</v>
      </c>
    </row>
    <row r="9" ht="16.5" customHeight="1" spans="1:26">
      <c r="A9" s="5" t="s">
        <v>590</v>
      </c>
      <c r="B9" s="4" t="s">
        <v>212</v>
      </c>
      <c r="C9" t="str">
        <f t="shared" si="0"/>
        <v>0010</v>
      </c>
      <c r="F9" s="4" t="s">
        <v>259</v>
      </c>
      <c r="G9">
        <f t="shared" si="1"/>
        <v>15</v>
      </c>
      <c r="H9">
        <v>9</v>
      </c>
      <c r="K9" s="2">
        <v>901</v>
      </c>
      <c r="L9" s="2">
        <v>904</v>
      </c>
      <c r="M9" s="2">
        <v>903</v>
      </c>
      <c r="N9" s="2"/>
      <c r="O9">
        <f t="shared" si="2"/>
        <v>1501</v>
      </c>
      <c r="P9">
        <f t="shared" si="3"/>
        <v>1504</v>
      </c>
      <c r="Q9">
        <f t="shared" si="4"/>
        <v>1503</v>
      </c>
      <c r="R9">
        <f t="shared" si="5"/>
        <v>0</v>
      </c>
      <c r="S9">
        <v>1001</v>
      </c>
      <c r="T9">
        <v>1002</v>
      </c>
      <c r="U9">
        <v>1003</v>
      </c>
      <c r="V9">
        <v>1004</v>
      </c>
      <c r="X9" s="4">
        <v>2</v>
      </c>
      <c r="Y9">
        <f t="shared" si="6"/>
        <v>3</v>
      </c>
      <c r="Z9">
        <v>3</v>
      </c>
    </row>
    <row r="10" ht="16.5" customHeight="1" spans="1:26">
      <c r="A10" s="5" t="s">
        <v>591</v>
      </c>
      <c r="B10" s="4" t="s">
        <v>586</v>
      </c>
      <c r="C10" t="str">
        <f t="shared" si="0"/>
        <v>0011</v>
      </c>
      <c r="F10" s="4" t="s">
        <v>276</v>
      </c>
      <c r="G10">
        <f t="shared" si="1"/>
        <v>17</v>
      </c>
      <c r="H10">
        <v>10</v>
      </c>
      <c r="K10" s="2">
        <v>1001</v>
      </c>
      <c r="L10" s="2">
        <v>1002</v>
      </c>
      <c r="M10" s="2">
        <v>1003</v>
      </c>
      <c r="N10" s="2"/>
      <c r="O10">
        <f t="shared" si="2"/>
        <v>1701</v>
      </c>
      <c r="P10">
        <f t="shared" si="3"/>
        <v>1702</v>
      </c>
      <c r="Q10">
        <f t="shared" si="4"/>
        <v>1703</v>
      </c>
      <c r="R10">
        <f t="shared" si="5"/>
        <v>0</v>
      </c>
      <c r="S10">
        <v>1101</v>
      </c>
      <c r="T10">
        <v>1102</v>
      </c>
      <c r="U10">
        <v>1103</v>
      </c>
      <c r="V10">
        <v>0</v>
      </c>
      <c r="X10" s="4">
        <v>2</v>
      </c>
      <c r="Y10">
        <f t="shared" si="6"/>
        <v>3</v>
      </c>
      <c r="Z10">
        <v>3</v>
      </c>
    </row>
    <row r="11" ht="16.5" customHeight="1" spans="1:26">
      <c r="A11" s="5" t="s">
        <v>592</v>
      </c>
      <c r="B11" s="4" t="s">
        <v>232</v>
      </c>
      <c r="C11" t="str">
        <f t="shared" si="0"/>
        <v>0012</v>
      </c>
      <c r="F11" s="4" t="s">
        <v>295</v>
      </c>
      <c r="G11">
        <f t="shared" si="1"/>
        <v>19</v>
      </c>
      <c r="H11">
        <v>11</v>
      </c>
      <c r="K11" s="2">
        <v>1101</v>
      </c>
      <c r="L11" s="2">
        <v>1102</v>
      </c>
      <c r="M11" s="2">
        <v>1103</v>
      </c>
      <c r="N11" s="2"/>
      <c r="O11">
        <f t="shared" si="2"/>
        <v>1901</v>
      </c>
      <c r="P11">
        <f t="shared" si="3"/>
        <v>1902</v>
      </c>
      <c r="Q11">
        <f t="shared" si="4"/>
        <v>1903</v>
      </c>
      <c r="R11">
        <f t="shared" si="5"/>
        <v>0</v>
      </c>
      <c r="S11">
        <v>1201</v>
      </c>
      <c r="T11">
        <v>1202</v>
      </c>
      <c r="U11">
        <v>1203</v>
      </c>
      <c r="V11">
        <v>0</v>
      </c>
      <c r="X11" s="4">
        <v>2</v>
      </c>
      <c r="Y11">
        <f t="shared" si="6"/>
        <v>3</v>
      </c>
      <c r="Z11">
        <v>3</v>
      </c>
    </row>
    <row r="12" ht="16.5" customHeight="1" spans="1:26">
      <c r="A12" s="5" t="s">
        <v>593</v>
      </c>
      <c r="B12" s="4" t="s">
        <v>240</v>
      </c>
      <c r="C12" t="str">
        <f t="shared" si="0"/>
        <v>0013</v>
      </c>
      <c r="F12" s="4" t="s">
        <v>476</v>
      </c>
      <c r="G12">
        <f t="shared" si="1"/>
        <v>40</v>
      </c>
      <c r="H12">
        <v>12</v>
      </c>
      <c r="K12" s="2">
        <v>1201</v>
      </c>
      <c r="L12" s="2">
        <v>1202</v>
      </c>
      <c r="M12" s="2">
        <v>1203</v>
      </c>
      <c r="N12" s="2"/>
      <c r="O12">
        <f t="shared" si="2"/>
        <v>4001</v>
      </c>
      <c r="P12">
        <f t="shared" si="3"/>
        <v>4002</v>
      </c>
      <c r="Q12">
        <f t="shared" si="4"/>
        <v>4003</v>
      </c>
      <c r="R12">
        <f t="shared" si="5"/>
        <v>0</v>
      </c>
      <c r="S12">
        <v>1301</v>
      </c>
      <c r="T12">
        <v>1302</v>
      </c>
      <c r="U12">
        <v>1303</v>
      </c>
      <c r="V12">
        <v>0</v>
      </c>
      <c r="X12" s="4">
        <v>2</v>
      </c>
      <c r="Y12">
        <f t="shared" si="6"/>
        <v>3</v>
      </c>
      <c r="Z12">
        <v>3</v>
      </c>
    </row>
    <row r="13" ht="16.5" customHeight="1" spans="1:26">
      <c r="A13" s="5" t="s">
        <v>594</v>
      </c>
      <c r="B13" s="4" t="s">
        <v>250</v>
      </c>
      <c r="C13" t="str">
        <f t="shared" si="0"/>
        <v>0014</v>
      </c>
      <c r="F13" s="4" t="s">
        <v>154</v>
      </c>
      <c r="G13">
        <f t="shared" si="1"/>
        <v>4</v>
      </c>
      <c r="H13">
        <v>13</v>
      </c>
      <c r="K13" s="8">
        <v>1301</v>
      </c>
      <c r="L13" s="8">
        <v>1302</v>
      </c>
      <c r="M13" s="8">
        <v>1303</v>
      </c>
      <c r="N13" s="8">
        <v>1304</v>
      </c>
      <c r="O13">
        <f t="shared" si="2"/>
        <v>401</v>
      </c>
      <c r="P13">
        <f t="shared" si="3"/>
        <v>402</v>
      </c>
      <c r="Q13">
        <f t="shared" si="4"/>
        <v>403</v>
      </c>
      <c r="R13">
        <f t="shared" si="5"/>
        <v>404</v>
      </c>
      <c r="S13">
        <v>1401</v>
      </c>
      <c r="T13">
        <v>1402</v>
      </c>
      <c r="U13">
        <v>1403</v>
      </c>
      <c r="V13">
        <v>0</v>
      </c>
      <c r="X13" s="4">
        <v>2</v>
      </c>
      <c r="Y13">
        <f t="shared" si="6"/>
        <v>3</v>
      </c>
      <c r="Z13">
        <v>3</v>
      </c>
    </row>
    <row r="14" ht="16.5" customHeight="1" spans="1:26">
      <c r="A14" s="5" t="s">
        <v>595</v>
      </c>
      <c r="B14" s="4" t="s">
        <v>259</v>
      </c>
      <c r="C14" t="str">
        <f t="shared" si="0"/>
        <v>0015</v>
      </c>
      <c r="F14" s="4" t="s">
        <v>201</v>
      </c>
      <c r="G14">
        <f t="shared" si="1"/>
        <v>9</v>
      </c>
      <c r="H14">
        <v>14</v>
      </c>
      <c r="K14" s="2">
        <v>1401</v>
      </c>
      <c r="L14" s="2">
        <v>1402</v>
      </c>
      <c r="M14" s="2">
        <v>1403</v>
      </c>
      <c r="N14" s="2">
        <v>1404</v>
      </c>
      <c r="O14">
        <f t="shared" si="2"/>
        <v>901</v>
      </c>
      <c r="P14">
        <f t="shared" si="3"/>
        <v>902</v>
      </c>
      <c r="Q14">
        <f t="shared" si="4"/>
        <v>903</v>
      </c>
      <c r="R14">
        <f t="shared" si="5"/>
        <v>904</v>
      </c>
      <c r="S14">
        <v>1501</v>
      </c>
      <c r="T14">
        <v>1504</v>
      </c>
      <c r="U14">
        <v>1503</v>
      </c>
      <c r="V14">
        <v>0</v>
      </c>
      <c r="X14" s="4">
        <v>2</v>
      </c>
      <c r="Y14">
        <f t="shared" si="6"/>
        <v>3</v>
      </c>
      <c r="Z14">
        <v>3</v>
      </c>
    </row>
    <row r="15" ht="16.5" customHeight="1" spans="1:26">
      <c r="A15" s="5" t="s">
        <v>596</v>
      </c>
      <c r="B15" s="4" t="s">
        <v>597</v>
      </c>
      <c r="C15" t="str">
        <f t="shared" si="0"/>
        <v>0016</v>
      </c>
      <c r="F15" s="4" t="s">
        <v>597</v>
      </c>
      <c r="G15">
        <f t="shared" si="1"/>
        <v>16</v>
      </c>
      <c r="H15">
        <v>15</v>
      </c>
      <c r="K15" s="8">
        <v>1501</v>
      </c>
      <c r="L15" s="8">
        <v>1502</v>
      </c>
      <c r="M15" s="8">
        <v>1503</v>
      </c>
      <c r="N15" s="2"/>
      <c r="O15">
        <f t="shared" si="2"/>
        <v>1601</v>
      </c>
      <c r="P15">
        <f t="shared" si="3"/>
        <v>1602</v>
      </c>
      <c r="Q15">
        <f t="shared" si="4"/>
        <v>1603</v>
      </c>
      <c r="R15">
        <f t="shared" si="5"/>
        <v>0</v>
      </c>
      <c r="S15">
        <v>1601</v>
      </c>
      <c r="T15">
        <v>1602</v>
      </c>
      <c r="U15">
        <v>1603</v>
      </c>
      <c r="V15">
        <v>0</v>
      </c>
      <c r="X15" s="4">
        <v>2</v>
      </c>
      <c r="Y15">
        <f t="shared" si="6"/>
        <v>3</v>
      </c>
      <c r="Z15">
        <v>3</v>
      </c>
    </row>
    <row r="16" ht="16.5" customHeight="1" spans="1:26">
      <c r="A16" s="5" t="s">
        <v>598</v>
      </c>
      <c r="B16" s="4" t="s">
        <v>276</v>
      </c>
      <c r="C16" t="str">
        <f t="shared" si="0"/>
        <v>0017</v>
      </c>
      <c r="F16" s="4" t="s">
        <v>312</v>
      </c>
      <c r="G16">
        <f t="shared" si="1"/>
        <v>21</v>
      </c>
      <c r="H16">
        <v>16</v>
      </c>
      <c r="K16" s="8">
        <v>1601</v>
      </c>
      <c r="L16" s="8">
        <v>1602</v>
      </c>
      <c r="M16" s="8">
        <v>1603</v>
      </c>
      <c r="N16" s="2"/>
      <c r="O16">
        <f t="shared" si="2"/>
        <v>2101</v>
      </c>
      <c r="P16">
        <f t="shared" si="3"/>
        <v>2102</v>
      </c>
      <c r="Q16">
        <f t="shared" si="4"/>
        <v>2103</v>
      </c>
      <c r="R16">
        <f t="shared" si="5"/>
        <v>0</v>
      </c>
      <c r="S16">
        <v>1701</v>
      </c>
      <c r="T16">
        <v>1702</v>
      </c>
      <c r="U16">
        <v>1703</v>
      </c>
      <c r="V16">
        <v>0</v>
      </c>
      <c r="X16" s="9">
        <v>2</v>
      </c>
      <c r="Y16">
        <f t="shared" si="6"/>
        <v>3</v>
      </c>
      <c r="Z16">
        <v>3</v>
      </c>
    </row>
    <row r="17" ht="16.5" customHeight="1" spans="1:26">
      <c r="A17" s="5" t="s">
        <v>599</v>
      </c>
      <c r="B17" s="4" t="s">
        <v>286</v>
      </c>
      <c r="C17" t="str">
        <f t="shared" si="0"/>
        <v>0018</v>
      </c>
      <c r="F17" s="4" t="s">
        <v>328</v>
      </c>
      <c r="G17">
        <f t="shared" si="1"/>
        <v>23</v>
      </c>
      <c r="H17">
        <v>17</v>
      </c>
      <c r="K17" s="8">
        <v>1701</v>
      </c>
      <c r="L17" s="8">
        <v>1702</v>
      </c>
      <c r="M17" s="8">
        <v>1703</v>
      </c>
      <c r="N17" s="8"/>
      <c r="O17">
        <f t="shared" si="2"/>
        <v>2301</v>
      </c>
      <c r="P17">
        <f t="shared" si="3"/>
        <v>2302</v>
      </c>
      <c r="Q17">
        <f t="shared" si="4"/>
        <v>2303</v>
      </c>
      <c r="R17">
        <f t="shared" si="5"/>
        <v>0</v>
      </c>
      <c r="S17">
        <v>1804</v>
      </c>
      <c r="T17">
        <v>1802</v>
      </c>
      <c r="U17">
        <v>1803</v>
      </c>
      <c r="V17">
        <v>0</v>
      </c>
      <c r="X17" s="4">
        <v>3</v>
      </c>
      <c r="Y17">
        <f t="shared" si="6"/>
        <v>8</v>
      </c>
      <c r="Z17">
        <v>8</v>
      </c>
    </row>
    <row r="18" ht="16.5" customHeight="1" spans="1:26">
      <c r="A18" s="5" t="s">
        <v>600</v>
      </c>
      <c r="B18" s="4" t="s">
        <v>295</v>
      </c>
      <c r="C18" t="str">
        <f t="shared" si="0"/>
        <v>0019</v>
      </c>
      <c r="F18" s="4" t="s">
        <v>354</v>
      </c>
      <c r="G18">
        <f t="shared" si="1"/>
        <v>26</v>
      </c>
      <c r="H18">
        <v>18</v>
      </c>
      <c r="K18" s="8">
        <v>1801</v>
      </c>
      <c r="L18" s="8">
        <v>1802</v>
      </c>
      <c r="M18" s="8">
        <v>1803</v>
      </c>
      <c r="N18" s="2"/>
      <c r="O18">
        <f t="shared" si="2"/>
        <v>2601</v>
      </c>
      <c r="P18">
        <f t="shared" si="3"/>
        <v>2602</v>
      </c>
      <c r="Q18">
        <f t="shared" si="4"/>
        <v>2603</v>
      </c>
      <c r="R18">
        <f t="shared" si="5"/>
        <v>0</v>
      </c>
      <c r="S18">
        <v>1901</v>
      </c>
      <c r="T18">
        <v>1902</v>
      </c>
      <c r="U18">
        <v>1903</v>
      </c>
      <c r="V18">
        <v>0</v>
      </c>
      <c r="X18" s="4">
        <v>3</v>
      </c>
      <c r="Y18">
        <f t="shared" si="6"/>
        <v>8</v>
      </c>
      <c r="Z18">
        <v>8</v>
      </c>
    </row>
    <row r="19" ht="16.5" customHeight="1" spans="1:26">
      <c r="A19" s="5" t="s">
        <v>601</v>
      </c>
      <c r="B19" s="4" t="s">
        <v>304</v>
      </c>
      <c r="C19" t="str">
        <f t="shared" si="0"/>
        <v>0020</v>
      </c>
      <c r="F19" s="4" t="s">
        <v>381</v>
      </c>
      <c r="G19">
        <f t="shared" si="1"/>
        <v>29</v>
      </c>
      <c r="H19">
        <v>19</v>
      </c>
      <c r="K19" s="8">
        <v>1901</v>
      </c>
      <c r="L19" s="8">
        <v>1902</v>
      </c>
      <c r="M19" s="8">
        <v>1904</v>
      </c>
      <c r="N19" s="2"/>
      <c r="O19">
        <f t="shared" si="2"/>
        <v>2901</v>
      </c>
      <c r="P19">
        <f t="shared" si="3"/>
        <v>2902</v>
      </c>
      <c r="Q19">
        <f t="shared" si="4"/>
        <v>2904</v>
      </c>
      <c r="R19">
        <f t="shared" si="5"/>
        <v>0</v>
      </c>
      <c r="S19">
        <v>2001</v>
      </c>
      <c r="T19">
        <v>2002</v>
      </c>
      <c r="U19">
        <v>2003</v>
      </c>
      <c r="V19">
        <v>0</v>
      </c>
      <c r="X19" s="4">
        <v>3</v>
      </c>
      <c r="Y19">
        <f t="shared" si="6"/>
        <v>8</v>
      </c>
      <c r="Z19">
        <v>8</v>
      </c>
    </row>
    <row r="20" ht="16.5" customHeight="1" spans="1:26">
      <c r="A20" s="5" t="s">
        <v>602</v>
      </c>
      <c r="B20" s="4" t="s">
        <v>312</v>
      </c>
      <c r="C20" t="str">
        <f t="shared" si="0"/>
        <v>0021</v>
      </c>
      <c r="F20" s="4" t="s">
        <v>467</v>
      </c>
      <c r="G20">
        <f t="shared" si="1"/>
        <v>39</v>
      </c>
      <c r="H20">
        <v>20</v>
      </c>
      <c r="K20" s="2">
        <v>2001</v>
      </c>
      <c r="L20" s="2">
        <v>2002</v>
      </c>
      <c r="M20" s="2">
        <v>2003</v>
      </c>
      <c r="N20" s="2">
        <v>2004</v>
      </c>
      <c r="O20">
        <f t="shared" si="2"/>
        <v>3901</v>
      </c>
      <c r="P20">
        <f t="shared" si="3"/>
        <v>3902</v>
      </c>
      <c r="Q20">
        <f t="shared" si="4"/>
        <v>3903</v>
      </c>
      <c r="R20">
        <f t="shared" si="5"/>
        <v>3904</v>
      </c>
      <c r="S20">
        <v>2101</v>
      </c>
      <c r="T20">
        <v>2102</v>
      </c>
      <c r="U20">
        <v>2103</v>
      </c>
      <c r="V20">
        <v>0</v>
      </c>
      <c r="X20" s="4">
        <v>3</v>
      </c>
      <c r="Y20">
        <f t="shared" si="6"/>
        <v>8</v>
      </c>
      <c r="Z20">
        <v>8</v>
      </c>
    </row>
    <row r="21" ht="16.5" customHeight="1" spans="1:26">
      <c r="A21" s="5" t="s">
        <v>603</v>
      </c>
      <c r="B21" s="4" t="s">
        <v>604</v>
      </c>
      <c r="C21" t="str">
        <f t="shared" si="0"/>
        <v>0022</v>
      </c>
      <c r="F21" s="4" t="s">
        <v>486</v>
      </c>
      <c r="G21">
        <f t="shared" si="1"/>
        <v>41</v>
      </c>
      <c r="H21">
        <v>21</v>
      </c>
      <c r="K21" s="2">
        <v>2101</v>
      </c>
      <c r="L21" s="2">
        <v>2102</v>
      </c>
      <c r="M21" s="2">
        <v>2103</v>
      </c>
      <c r="N21" s="2"/>
      <c r="O21">
        <f t="shared" si="2"/>
        <v>4101</v>
      </c>
      <c r="P21">
        <f t="shared" si="3"/>
        <v>4102</v>
      </c>
      <c r="Q21">
        <f t="shared" si="4"/>
        <v>4103</v>
      </c>
      <c r="R21">
        <f t="shared" si="5"/>
        <v>0</v>
      </c>
      <c r="S21">
        <v>2201</v>
      </c>
      <c r="T21">
        <v>2202</v>
      </c>
      <c r="U21">
        <v>2203</v>
      </c>
      <c r="V21">
        <v>0</v>
      </c>
      <c r="X21" s="4">
        <v>3</v>
      </c>
      <c r="Y21">
        <f t="shared" si="6"/>
        <v>8</v>
      </c>
      <c r="Z21">
        <v>8</v>
      </c>
    </row>
    <row r="22" ht="16.5" customHeight="1" spans="1:26">
      <c r="A22" s="5" t="s">
        <v>605</v>
      </c>
      <c r="B22" s="4" t="s">
        <v>328</v>
      </c>
      <c r="C22" t="str">
        <f t="shared" si="0"/>
        <v>0023</v>
      </c>
      <c r="F22" s="4" t="s">
        <v>371</v>
      </c>
      <c r="G22">
        <f t="shared" si="1"/>
        <v>28</v>
      </c>
      <c r="H22">
        <v>22</v>
      </c>
      <c r="K22" s="2">
        <v>2201</v>
      </c>
      <c r="L22" s="2">
        <v>2202</v>
      </c>
      <c r="M22" s="2">
        <v>2203</v>
      </c>
      <c r="N22" s="2"/>
      <c r="O22">
        <f t="shared" si="2"/>
        <v>2801</v>
      </c>
      <c r="P22">
        <f t="shared" si="3"/>
        <v>2802</v>
      </c>
      <c r="Q22">
        <f t="shared" si="4"/>
        <v>2803</v>
      </c>
      <c r="R22">
        <f t="shared" si="5"/>
        <v>0</v>
      </c>
      <c r="S22">
        <v>2301</v>
      </c>
      <c r="T22">
        <v>2302</v>
      </c>
      <c r="U22">
        <v>2303</v>
      </c>
      <c r="V22">
        <v>0</v>
      </c>
      <c r="X22" s="4">
        <v>3</v>
      </c>
      <c r="Y22">
        <f t="shared" si="6"/>
        <v>8</v>
      </c>
      <c r="Z22">
        <v>8</v>
      </c>
    </row>
    <row r="23" ht="16.5" customHeight="1" spans="1:26">
      <c r="A23" s="5" t="s">
        <v>606</v>
      </c>
      <c r="B23" s="4" t="s">
        <v>338</v>
      </c>
      <c r="C23" t="str">
        <f t="shared" si="0"/>
        <v>0024</v>
      </c>
      <c r="F23" s="4" t="s">
        <v>174</v>
      </c>
      <c r="G23">
        <f t="shared" si="1"/>
        <v>6</v>
      </c>
      <c r="H23">
        <v>23</v>
      </c>
      <c r="K23" s="2">
        <v>2301</v>
      </c>
      <c r="L23" s="2">
        <v>2305</v>
      </c>
      <c r="M23" s="2">
        <v>2303</v>
      </c>
      <c r="N23" s="2">
        <v>2304</v>
      </c>
      <c r="O23">
        <f t="shared" si="2"/>
        <v>601</v>
      </c>
      <c r="P23">
        <f t="shared" si="3"/>
        <v>605</v>
      </c>
      <c r="Q23">
        <f t="shared" si="4"/>
        <v>603</v>
      </c>
      <c r="R23">
        <f t="shared" si="5"/>
        <v>604</v>
      </c>
      <c r="S23">
        <v>2401</v>
      </c>
      <c r="T23">
        <v>2402</v>
      </c>
      <c r="U23">
        <v>2403</v>
      </c>
      <c r="V23">
        <v>0</v>
      </c>
      <c r="X23" s="4">
        <v>3</v>
      </c>
      <c r="Y23">
        <f t="shared" si="6"/>
        <v>8</v>
      </c>
      <c r="Z23">
        <v>8</v>
      </c>
    </row>
    <row r="24" ht="16.5" customHeight="1" spans="1:26">
      <c r="A24" s="5" t="s">
        <v>607</v>
      </c>
      <c r="B24" s="4" t="s">
        <v>346</v>
      </c>
      <c r="C24" t="str">
        <f t="shared" si="0"/>
        <v>0025</v>
      </c>
      <c r="F24" s="4" t="s">
        <v>608</v>
      </c>
      <c r="G24">
        <f t="shared" si="1"/>
        <v>5</v>
      </c>
      <c r="H24">
        <v>24</v>
      </c>
      <c r="K24" s="2">
        <v>2401</v>
      </c>
      <c r="L24" s="2">
        <v>2406</v>
      </c>
      <c r="M24" s="2">
        <v>2403</v>
      </c>
      <c r="N24" s="2">
        <v>2404</v>
      </c>
      <c r="O24">
        <f t="shared" si="2"/>
        <v>501</v>
      </c>
      <c r="P24">
        <f t="shared" si="3"/>
        <v>506</v>
      </c>
      <c r="Q24">
        <f t="shared" si="4"/>
        <v>503</v>
      </c>
      <c r="R24">
        <f t="shared" si="5"/>
        <v>504</v>
      </c>
      <c r="S24">
        <v>2501</v>
      </c>
      <c r="T24">
        <v>2502</v>
      </c>
      <c r="U24">
        <v>2503</v>
      </c>
      <c r="V24">
        <v>0</v>
      </c>
      <c r="X24" s="9">
        <v>3</v>
      </c>
      <c r="Y24">
        <f t="shared" si="6"/>
        <v>8</v>
      </c>
      <c r="Z24">
        <v>8</v>
      </c>
    </row>
    <row r="25" ht="16.5" customHeight="1" spans="1:26">
      <c r="A25" s="5" t="s">
        <v>609</v>
      </c>
      <c r="B25" s="4" t="s">
        <v>354</v>
      </c>
      <c r="C25" t="str">
        <f t="shared" si="0"/>
        <v>0026</v>
      </c>
      <c r="F25" s="4" t="s">
        <v>392</v>
      </c>
      <c r="G25">
        <f t="shared" si="1"/>
        <v>30</v>
      </c>
      <c r="H25">
        <v>25</v>
      </c>
      <c r="K25" s="2">
        <v>2501</v>
      </c>
      <c r="L25" s="2">
        <v>2502</v>
      </c>
      <c r="M25" s="2">
        <v>2503</v>
      </c>
      <c r="N25" s="2"/>
      <c r="O25">
        <f t="shared" si="2"/>
        <v>3001</v>
      </c>
      <c r="P25">
        <f t="shared" si="3"/>
        <v>3002</v>
      </c>
      <c r="Q25">
        <f t="shared" si="4"/>
        <v>3003</v>
      </c>
      <c r="R25">
        <f t="shared" si="5"/>
        <v>0</v>
      </c>
      <c r="S25">
        <v>2601</v>
      </c>
      <c r="T25">
        <v>2602</v>
      </c>
      <c r="U25">
        <v>2603</v>
      </c>
      <c r="V25">
        <v>0</v>
      </c>
      <c r="X25" s="4">
        <v>4</v>
      </c>
      <c r="Y25">
        <f t="shared" si="6"/>
        <v>10</v>
      </c>
      <c r="Z25">
        <v>10</v>
      </c>
    </row>
    <row r="26" ht="16.5" customHeight="1" spans="1:26">
      <c r="A26" s="5" t="s">
        <v>610</v>
      </c>
      <c r="B26" s="4" t="s">
        <v>363</v>
      </c>
      <c r="C26" t="str">
        <f t="shared" si="0"/>
        <v>0027</v>
      </c>
      <c r="F26" s="4" t="s">
        <v>400</v>
      </c>
      <c r="G26">
        <f t="shared" si="1"/>
        <v>31</v>
      </c>
      <c r="H26">
        <v>26</v>
      </c>
      <c r="K26" s="2">
        <v>2601</v>
      </c>
      <c r="L26" s="2">
        <v>2602</v>
      </c>
      <c r="M26" s="2">
        <v>2603</v>
      </c>
      <c r="N26" s="2"/>
      <c r="O26">
        <f t="shared" si="2"/>
        <v>3101</v>
      </c>
      <c r="P26">
        <f t="shared" si="3"/>
        <v>3102</v>
      </c>
      <c r="Q26">
        <f t="shared" si="4"/>
        <v>3103</v>
      </c>
      <c r="R26">
        <f t="shared" si="5"/>
        <v>0</v>
      </c>
      <c r="S26">
        <v>2701</v>
      </c>
      <c r="T26">
        <v>2702</v>
      </c>
      <c r="U26">
        <v>2703</v>
      </c>
      <c r="V26">
        <v>0</v>
      </c>
      <c r="X26" s="4">
        <v>4</v>
      </c>
      <c r="Y26">
        <f t="shared" si="6"/>
        <v>10</v>
      </c>
      <c r="Z26">
        <v>10</v>
      </c>
    </row>
    <row r="27" ht="16.5" customHeight="1" spans="1:26">
      <c r="A27" s="5" t="s">
        <v>611</v>
      </c>
      <c r="B27" s="4" t="s">
        <v>371</v>
      </c>
      <c r="C27" t="str">
        <f t="shared" si="0"/>
        <v>0028</v>
      </c>
      <c r="F27" s="4" t="s">
        <v>363</v>
      </c>
      <c r="G27">
        <f t="shared" si="1"/>
        <v>27</v>
      </c>
      <c r="H27">
        <v>27</v>
      </c>
      <c r="K27" s="2">
        <v>2701</v>
      </c>
      <c r="L27" s="2">
        <v>2702</v>
      </c>
      <c r="M27" s="2">
        <v>2703</v>
      </c>
      <c r="N27" s="2"/>
      <c r="O27">
        <f t="shared" si="2"/>
        <v>2701</v>
      </c>
      <c r="P27">
        <f t="shared" si="3"/>
        <v>2702</v>
      </c>
      <c r="Q27">
        <f t="shared" si="4"/>
        <v>2703</v>
      </c>
      <c r="R27">
        <f t="shared" si="5"/>
        <v>0</v>
      </c>
      <c r="S27">
        <v>2801</v>
      </c>
      <c r="T27">
        <v>2802</v>
      </c>
      <c r="U27">
        <v>2803</v>
      </c>
      <c r="V27">
        <v>0</v>
      </c>
      <c r="X27" s="4">
        <v>4</v>
      </c>
      <c r="Y27">
        <f t="shared" si="6"/>
        <v>10</v>
      </c>
      <c r="Z27">
        <v>10</v>
      </c>
    </row>
    <row r="28" ht="16.5" customHeight="1" spans="1:26">
      <c r="A28" s="5" t="s">
        <v>612</v>
      </c>
      <c r="B28" s="4" t="s">
        <v>381</v>
      </c>
      <c r="C28" t="str">
        <f t="shared" si="0"/>
        <v>0029</v>
      </c>
      <c r="F28" s="4" t="s">
        <v>457</v>
      </c>
      <c r="G28">
        <f t="shared" si="1"/>
        <v>38</v>
      </c>
      <c r="H28">
        <v>28</v>
      </c>
      <c r="K28" s="2">
        <v>2801</v>
      </c>
      <c r="L28" s="2">
        <v>2802</v>
      </c>
      <c r="M28" s="2">
        <v>2803</v>
      </c>
      <c r="N28" s="2"/>
      <c r="O28">
        <f t="shared" si="2"/>
        <v>3801</v>
      </c>
      <c r="P28">
        <f t="shared" si="3"/>
        <v>3802</v>
      </c>
      <c r="Q28">
        <f t="shared" si="4"/>
        <v>3803</v>
      </c>
      <c r="R28">
        <f t="shared" si="5"/>
        <v>0</v>
      </c>
      <c r="S28">
        <v>2901</v>
      </c>
      <c r="T28">
        <v>2902</v>
      </c>
      <c r="U28">
        <v>2904</v>
      </c>
      <c r="V28">
        <v>0</v>
      </c>
      <c r="X28" s="4">
        <v>4</v>
      </c>
      <c r="Y28">
        <f t="shared" si="6"/>
        <v>10</v>
      </c>
      <c r="Z28">
        <v>10</v>
      </c>
    </row>
    <row r="29" ht="16.5" customHeight="1" spans="1:26">
      <c r="A29" s="5" t="s">
        <v>613</v>
      </c>
      <c r="B29" s="4" t="s">
        <v>392</v>
      </c>
      <c r="C29" t="str">
        <f t="shared" si="0"/>
        <v>0030</v>
      </c>
      <c r="F29" s="4" t="s">
        <v>184</v>
      </c>
      <c r="G29">
        <f t="shared" si="1"/>
        <v>7</v>
      </c>
      <c r="H29">
        <v>29</v>
      </c>
      <c r="K29" s="2">
        <v>2901</v>
      </c>
      <c r="L29" s="2">
        <v>2902</v>
      </c>
      <c r="M29" s="2">
        <v>2903</v>
      </c>
      <c r="N29" s="2">
        <v>2904</v>
      </c>
      <c r="O29">
        <f t="shared" si="2"/>
        <v>701</v>
      </c>
      <c r="P29">
        <f t="shared" si="3"/>
        <v>702</v>
      </c>
      <c r="Q29">
        <f t="shared" si="4"/>
        <v>703</v>
      </c>
      <c r="R29">
        <f t="shared" si="5"/>
        <v>704</v>
      </c>
      <c r="S29">
        <v>3001</v>
      </c>
      <c r="T29">
        <v>3002</v>
      </c>
      <c r="U29">
        <v>3003</v>
      </c>
      <c r="V29">
        <v>0</v>
      </c>
      <c r="X29" s="4">
        <v>4</v>
      </c>
      <c r="Y29">
        <f t="shared" si="6"/>
        <v>10</v>
      </c>
      <c r="Z29">
        <v>10</v>
      </c>
    </row>
    <row r="30" ht="16.5" customHeight="1" spans="1:26">
      <c r="A30" s="5" t="s">
        <v>614</v>
      </c>
      <c r="B30" s="4" t="s">
        <v>400</v>
      </c>
      <c r="C30" t="str">
        <f t="shared" si="0"/>
        <v>0031</v>
      </c>
      <c r="F30" s="4" t="s">
        <v>286</v>
      </c>
      <c r="G30">
        <f t="shared" si="1"/>
        <v>18</v>
      </c>
      <c r="H30">
        <v>30</v>
      </c>
      <c r="K30" s="2">
        <v>3004</v>
      </c>
      <c r="L30" s="2">
        <v>3002</v>
      </c>
      <c r="M30" s="2">
        <v>3003</v>
      </c>
      <c r="N30" s="2"/>
      <c r="O30">
        <f t="shared" si="2"/>
        <v>1804</v>
      </c>
      <c r="P30">
        <f t="shared" si="3"/>
        <v>1802</v>
      </c>
      <c r="Q30">
        <f t="shared" si="4"/>
        <v>1803</v>
      </c>
      <c r="R30">
        <f t="shared" si="5"/>
        <v>0</v>
      </c>
      <c r="S30">
        <v>3101</v>
      </c>
      <c r="T30">
        <v>3102</v>
      </c>
      <c r="U30">
        <v>3103</v>
      </c>
      <c r="V30">
        <v>0</v>
      </c>
      <c r="X30" s="4">
        <v>4</v>
      </c>
      <c r="Y30">
        <f t="shared" si="6"/>
        <v>10</v>
      </c>
      <c r="Z30">
        <v>10</v>
      </c>
    </row>
    <row r="31" ht="16.5" customHeight="1" spans="1:26">
      <c r="A31" s="5" t="s">
        <v>615</v>
      </c>
      <c r="B31" s="4" t="s">
        <v>408</v>
      </c>
      <c r="C31" t="str">
        <f t="shared" si="0"/>
        <v>0032</v>
      </c>
      <c r="F31" s="4" t="s">
        <v>304</v>
      </c>
      <c r="G31">
        <f t="shared" si="1"/>
        <v>20</v>
      </c>
      <c r="H31">
        <v>31</v>
      </c>
      <c r="K31" s="2">
        <v>3101</v>
      </c>
      <c r="L31" s="2">
        <v>3102</v>
      </c>
      <c r="M31" s="2">
        <v>3103</v>
      </c>
      <c r="N31" s="2"/>
      <c r="O31">
        <f t="shared" si="2"/>
        <v>2001</v>
      </c>
      <c r="P31">
        <f t="shared" si="3"/>
        <v>2002</v>
      </c>
      <c r="Q31">
        <f t="shared" si="4"/>
        <v>2003</v>
      </c>
      <c r="R31">
        <f t="shared" si="5"/>
        <v>0</v>
      </c>
      <c r="S31">
        <v>3201</v>
      </c>
      <c r="T31">
        <v>3202</v>
      </c>
      <c r="U31">
        <v>3203</v>
      </c>
      <c r="V31">
        <v>0</v>
      </c>
      <c r="X31" s="4">
        <v>4</v>
      </c>
      <c r="Y31">
        <f t="shared" si="6"/>
        <v>10</v>
      </c>
      <c r="Z31">
        <v>10</v>
      </c>
    </row>
    <row r="32" ht="16.5" customHeight="1" spans="1:26">
      <c r="A32" s="5" t="s">
        <v>616</v>
      </c>
      <c r="B32" s="4" t="s">
        <v>416</v>
      </c>
      <c r="C32" t="str">
        <f t="shared" si="0"/>
        <v>0033</v>
      </c>
      <c r="F32" s="4" t="s">
        <v>604</v>
      </c>
      <c r="G32">
        <f t="shared" si="1"/>
        <v>22</v>
      </c>
      <c r="H32">
        <v>32</v>
      </c>
      <c r="K32" s="2">
        <v>3201</v>
      </c>
      <c r="L32" s="2">
        <v>3202</v>
      </c>
      <c r="M32" s="2">
        <v>3203</v>
      </c>
      <c r="N32" s="2"/>
      <c r="O32">
        <f t="shared" si="2"/>
        <v>2201</v>
      </c>
      <c r="P32">
        <f t="shared" si="3"/>
        <v>2202</v>
      </c>
      <c r="Q32">
        <f t="shared" si="4"/>
        <v>2203</v>
      </c>
      <c r="R32">
        <f t="shared" si="5"/>
        <v>0</v>
      </c>
      <c r="S32">
        <v>3301</v>
      </c>
      <c r="T32">
        <v>3302</v>
      </c>
      <c r="U32">
        <v>3305</v>
      </c>
      <c r="V32">
        <v>0</v>
      </c>
      <c r="X32" s="4">
        <v>4</v>
      </c>
      <c r="Y32">
        <f t="shared" si="6"/>
        <v>10</v>
      </c>
      <c r="Z32">
        <v>10</v>
      </c>
    </row>
    <row r="33" ht="16.5" customHeight="1" spans="1:26">
      <c r="A33" s="5" t="s">
        <v>617</v>
      </c>
      <c r="B33" s="4" t="s">
        <v>425</v>
      </c>
      <c r="C33" t="str">
        <f t="shared" ref="C33:C49" si="7">A33</f>
        <v>0034</v>
      </c>
      <c r="F33" s="4" t="s">
        <v>338</v>
      </c>
      <c r="G33">
        <f t="shared" si="1"/>
        <v>24</v>
      </c>
      <c r="H33">
        <v>33</v>
      </c>
      <c r="K33" s="2">
        <v>3301</v>
      </c>
      <c r="L33" s="2">
        <v>3302</v>
      </c>
      <c r="M33" s="2">
        <v>3303</v>
      </c>
      <c r="N33" s="2"/>
      <c r="O33">
        <f t="shared" si="2"/>
        <v>2401</v>
      </c>
      <c r="P33">
        <f t="shared" si="3"/>
        <v>2402</v>
      </c>
      <c r="Q33">
        <f t="shared" si="4"/>
        <v>2403</v>
      </c>
      <c r="R33">
        <f t="shared" si="5"/>
        <v>0</v>
      </c>
      <c r="S33">
        <v>3401</v>
      </c>
      <c r="T33">
        <v>3402</v>
      </c>
      <c r="U33">
        <v>3403</v>
      </c>
      <c r="V33">
        <v>0</v>
      </c>
      <c r="X33" s="4">
        <v>5</v>
      </c>
      <c r="Y33">
        <f t="shared" si="6"/>
        <v>11</v>
      </c>
      <c r="Z33">
        <v>11</v>
      </c>
    </row>
    <row r="34" ht="16.5" customHeight="1" spans="1:26">
      <c r="A34" s="5" t="s">
        <v>618</v>
      </c>
      <c r="B34" s="4" t="s">
        <v>433</v>
      </c>
      <c r="C34" t="str">
        <f t="shared" si="7"/>
        <v>0035</v>
      </c>
      <c r="F34" s="4" t="s">
        <v>346</v>
      </c>
      <c r="G34">
        <f t="shared" si="1"/>
        <v>25</v>
      </c>
      <c r="H34">
        <v>34</v>
      </c>
      <c r="K34" s="2">
        <v>3401</v>
      </c>
      <c r="L34" s="2">
        <v>3402</v>
      </c>
      <c r="M34" s="2">
        <v>3403</v>
      </c>
      <c r="N34" s="2"/>
      <c r="O34">
        <f t="shared" si="2"/>
        <v>2501</v>
      </c>
      <c r="P34">
        <f t="shared" si="3"/>
        <v>2502</v>
      </c>
      <c r="Q34">
        <f t="shared" si="4"/>
        <v>2503</v>
      </c>
      <c r="R34">
        <f t="shared" si="5"/>
        <v>0</v>
      </c>
      <c r="S34">
        <v>3501</v>
      </c>
      <c r="T34">
        <v>3502</v>
      </c>
      <c r="U34">
        <v>3503</v>
      </c>
      <c r="V34">
        <v>0</v>
      </c>
      <c r="X34" s="4">
        <v>5</v>
      </c>
      <c r="Y34">
        <f t="shared" si="6"/>
        <v>11</v>
      </c>
      <c r="Z34">
        <v>11</v>
      </c>
    </row>
    <row r="35" ht="16.5" customHeight="1" spans="1:26">
      <c r="A35" s="5" t="s">
        <v>619</v>
      </c>
      <c r="B35" s="4" t="s">
        <v>620</v>
      </c>
      <c r="C35" t="str">
        <f t="shared" si="7"/>
        <v>0036</v>
      </c>
      <c r="F35" s="4" t="s">
        <v>416</v>
      </c>
      <c r="G35">
        <f t="shared" si="1"/>
        <v>33</v>
      </c>
      <c r="H35">
        <v>35</v>
      </c>
      <c r="K35" s="2">
        <v>3501</v>
      </c>
      <c r="L35" s="2">
        <v>3502</v>
      </c>
      <c r="M35" s="2">
        <v>3505</v>
      </c>
      <c r="N35" s="2"/>
      <c r="O35">
        <f t="shared" si="2"/>
        <v>3301</v>
      </c>
      <c r="P35">
        <f t="shared" si="3"/>
        <v>3302</v>
      </c>
      <c r="Q35">
        <f t="shared" si="4"/>
        <v>3305</v>
      </c>
      <c r="R35">
        <f t="shared" si="5"/>
        <v>0</v>
      </c>
      <c r="S35">
        <v>3601</v>
      </c>
      <c r="T35">
        <v>3605</v>
      </c>
      <c r="U35">
        <v>3603</v>
      </c>
      <c r="V35">
        <v>0</v>
      </c>
      <c r="X35" s="4">
        <v>5</v>
      </c>
      <c r="Y35">
        <f t="shared" si="6"/>
        <v>11</v>
      </c>
      <c r="Z35">
        <v>11</v>
      </c>
    </row>
    <row r="36" ht="16.5" customHeight="1" spans="1:26">
      <c r="A36" s="5" t="s">
        <v>621</v>
      </c>
      <c r="B36" s="4" t="s">
        <v>449</v>
      </c>
      <c r="C36" t="str">
        <f t="shared" si="7"/>
        <v>0037</v>
      </c>
      <c r="F36" s="4" t="s">
        <v>620</v>
      </c>
      <c r="G36">
        <f t="shared" si="1"/>
        <v>36</v>
      </c>
      <c r="H36">
        <v>36</v>
      </c>
      <c r="K36" s="2">
        <v>3601</v>
      </c>
      <c r="L36" s="2">
        <v>3605</v>
      </c>
      <c r="M36" s="2">
        <v>3603</v>
      </c>
      <c r="N36" s="2"/>
      <c r="O36">
        <f t="shared" si="2"/>
        <v>3601</v>
      </c>
      <c r="P36">
        <f t="shared" si="3"/>
        <v>3605</v>
      </c>
      <c r="Q36">
        <f t="shared" si="4"/>
        <v>3603</v>
      </c>
      <c r="R36">
        <f t="shared" si="5"/>
        <v>0</v>
      </c>
      <c r="S36">
        <v>3701</v>
      </c>
      <c r="T36">
        <v>3702</v>
      </c>
      <c r="U36">
        <v>3703</v>
      </c>
      <c r="V36">
        <v>0</v>
      </c>
      <c r="X36" s="4">
        <v>5</v>
      </c>
      <c r="Y36">
        <f t="shared" si="6"/>
        <v>11</v>
      </c>
      <c r="Z36">
        <v>11</v>
      </c>
    </row>
    <row r="37" ht="16.5" customHeight="1" spans="1:26">
      <c r="A37" s="5" t="s">
        <v>622</v>
      </c>
      <c r="B37" s="4" t="s">
        <v>457</v>
      </c>
      <c r="C37" t="str">
        <f t="shared" si="7"/>
        <v>0038</v>
      </c>
      <c r="F37" s="4" t="s">
        <v>408</v>
      </c>
      <c r="G37">
        <f t="shared" si="1"/>
        <v>32</v>
      </c>
      <c r="H37">
        <v>37</v>
      </c>
      <c r="K37" s="2">
        <v>3701</v>
      </c>
      <c r="L37" s="2">
        <v>3702</v>
      </c>
      <c r="M37" s="2">
        <v>3703</v>
      </c>
      <c r="N37" s="2"/>
      <c r="O37">
        <f t="shared" si="2"/>
        <v>3201</v>
      </c>
      <c r="P37">
        <f t="shared" si="3"/>
        <v>3202</v>
      </c>
      <c r="Q37">
        <f t="shared" si="4"/>
        <v>3203</v>
      </c>
      <c r="R37">
        <f t="shared" si="5"/>
        <v>0</v>
      </c>
      <c r="S37">
        <v>3801</v>
      </c>
      <c r="T37">
        <v>3802</v>
      </c>
      <c r="U37">
        <v>3803</v>
      </c>
      <c r="V37">
        <v>0</v>
      </c>
      <c r="X37" s="4">
        <v>5</v>
      </c>
      <c r="Y37">
        <f t="shared" si="6"/>
        <v>11</v>
      </c>
      <c r="Z37">
        <v>11</v>
      </c>
    </row>
    <row r="38" ht="16.5" customHeight="1" spans="1:26">
      <c r="A38" s="5" t="s">
        <v>623</v>
      </c>
      <c r="B38" s="4" t="s">
        <v>467</v>
      </c>
      <c r="C38" t="str">
        <f t="shared" si="7"/>
        <v>0039</v>
      </c>
      <c r="F38" s="4" t="s">
        <v>433</v>
      </c>
      <c r="G38">
        <f t="shared" si="1"/>
        <v>35</v>
      </c>
      <c r="H38">
        <v>38</v>
      </c>
      <c r="K38" s="2">
        <v>3801</v>
      </c>
      <c r="L38" s="2">
        <v>3802</v>
      </c>
      <c r="M38" s="2">
        <v>3803</v>
      </c>
      <c r="N38" s="2"/>
      <c r="O38">
        <f t="shared" si="2"/>
        <v>3501</v>
      </c>
      <c r="P38">
        <f t="shared" si="3"/>
        <v>3502</v>
      </c>
      <c r="Q38">
        <f t="shared" si="4"/>
        <v>3503</v>
      </c>
      <c r="R38">
        <f t="shared" si="5"/>
        <v>0</v>
      </c>
      <c r="S38">
        <v>3901</v>
      </c>
      <c r="T38">
        <v>3902</v>
      </c>
      <c r="U38">
        <v>3903</v>
      </c>
      <c r="V38">
        <v>3904</v>
      </c>
      <c r="X38" s="4">
        <v>5</v>
      </c>
      <c r="Y38">
        <f t="shared" si="6"/>
        <v>11</v>
      </c>
      <c r="Z38">
        <v>11</v>
      </c>
    </row>
    <row r="39" ht="16.5" customHeight="1" spans="1:26">
      <c r="A39" s="5" t="s">
        <v>624</v>
      </c>
      <c r="B39" s="4" t="s">
        <v>476</v>
      </c>
      <c r="C39" t="str">
        <f t="shared" si="7"/>
        <v>0040</v>
      </c>
      <c r="F39" s="4" t="s">
        <v>425</v>
      </c>
      <c r="G39">
        <f t="shared" si="1"/>
        <v>34</v>
      </c>
      <c r="H39">
        <v>39</v>
      </c>
      <c r="K39" s="2">
        <v>3901</v>
      </c>
      <c r="L39" s="2">
        <v>3902</v>
      </c>
      <c r="M39" s="2">
        <v>3903</v>
      </c>
      <c r="N39" s="2"/>
      <c r="O39">
        <f t="shared" si="2"/>
        <v>3401</v>
      </c>
      <c r="P39">
        <f t="shared" si="3"/>
        <v>3402</v>
      </c>
      <c r="Q39">
        <f t="shared" si="4"/>
        <v>3403</v>
      </c>
      <c r="R39">
        <f t="shared" si="5"/>
        <v>0</v>
      </c>
      <c r="S39">
        <v>4001</v>
      </c>
      <c r="T39">
        <v>4002</v>
      </c>
      <c r="U39">
        <v>4003</v>
      </c>
      <c r="V39">
        <v>0</v>
      </c>
      <c r="X39" s="4">
        <v>5</v>
      </c>
      <c r="Y39">
        <f t="shared" si="6"/>
        <v>11</v>
      </c>
      <c r="Z39">
        <v>11</v>
      </c>
    </row>
    <row r="40" ht="16.5" customHeight="1" spans="1:26">
      <c r="A40" s="5" t="s">
        <v>625</v>
      </c>
      <c r="B40" s="4" t="s">
        <v>486</v>
      </c>
      <c r="C40" t="str">
        <f t="shared" si="7"/>
        <v>0041</v>
      </c>
      <c r="F40" s="4" t="s">
        <v>449</v>
      </c>
      <c r="G40">
        <f t="shared" si="1"/>
        <v>37</v>
      </c>
      <c r="H40">
        <v>40</v>
      </c>
      <c r="K40" s="2">
        <v>4001</v>
      </c>
      <c r="L40" s="2">
        <v>4002</v>
      </c>
      <c r="M40" s="2">
        <v>4003</v>
      </c>
      <c r="N40" s="2"/>
      <c r="O40">
        <f t="shared" si="2"/>
        <v>3701</v>
      </c>
      <c r="P40">
        <f t="shared" si="3"/>
        <v>3702</v>
      </c>
      <c r="Q40">
        <f t="shared" si="4"/>
        <v>3703</v>
      </c>
      <c r="R40">
        <f t="shared" si="5"/>
        <v>0</v>
      </c>
      <c r="S40">
        <v>4101</v>
      </c>
      <c r="T40">
        <v>4102</v>
      </c>
      <c r="U40">
        <v>4103</v>
      </c>
      <c r="V40">
        <v>0</v>
      </c>
      <c r="X40" s="4">
        <v>5</v>
      </c>
      <c r="Y40">
        <f t="shared" si="6"/>
        <v>11</v>
      </c>
      <c r="Z40">
        <v>11</v>
      </c>
    </row>
    <row r="41" ht="16.5" customHeight="1" spans="1:26">
      <c r="A41" s="5" t="s">
        <v>626</v>
      </c>
      <c r="B41" s="4" t="s">
        <v>494</v>
      </c>
      <c r="C41" t="str">
        <f t="shared" si="7"/>
        <v>0042</v>
      </c>
      <c r="F41" s="4" t="s">
        <v>524</v>
      </c>
      <c r="G41">
        <f t="shared" si="1"/>
        <v>50</v>
      </c>
      <c r="H41">
        <v>41</v>
      </c>
      <c r="K41" s="2">
        <v>4101</v>
      </c>
      <c r="L41" s="2">
        <v>4102</v>
      </c>
      <c r="M41" s="2">
        <v>4103</v>
      </c>
      <c r="N41" s="2">
        <v>4104</v>
      </c>
      <c r="O41">
        <f t="shared" si="2"/>
        <v>5001</v>
      </c>
      <c r="P41">
        <f t="shared" si="3"/>
        <v>5002</v>
      </c>
      <c r="Q41">
        <f t="shared" si="4"/>
        <v>5003</v>
      </c>
      <c r="R41">
        <f t="shared" si="5"/>
        <v>5004</v>
      </c>
      <c r="S41">
        <v>5001</v>
      </c>
      <c r="T41">
        <v>5002</v>
      </c>
      <c r="U41">
        <v>5003</v>
      </c>
      <c r="V41">
        <v>5004</v>
      </c>
      <c r="X41" s="4">
        <v>6</v>
      </c>
      <c r="Y41">
        <f t="shared" si="6"/>
        <v>12</v>
      </c>
      <c r="Z41">
        <v>12</v>
      </c>
    </row>
    <row r="42" ht="16.5" customHeight="1" spans="1:26">
      <c r="A42" s="5" t="s">
        <v>627</v>
      </c>
      <c r="B42" s="4" t="s">
        <v>500</v>
      </c>
      <c r="C42" t="str">
        <f t="shared" si="7"/>
        <v>0043</v>
      </c>
      <c r="X42" s="4">
        <v>6</v>
      </c>
      <c r="Y42">
        <f t="shared" si="6"/>
        <v>12</v>
      </c>
      <c r="Z42">
        <v>12</v>
      </c>
    </row>
    <row r="43" ht="16.5" customHeight="1" spans="1:26">
      <c r="A43" s="5" t="s">
        <v>628</v>
      </c>
      <c r="B43" s="4" t="s">
        <v>629</v>
      </c>
      <c r="C43" t="str">
        <f t="shared" si="7"/>
        <v>0044</v>
      </c>
      <c r="X43" s="4">
        <v>6</v>
      </c>
      <c r="Y43">
        <f t="shared" si="6"/>
        <v>12</v>
      </c>
      <c r="Z43">
        <v>12</v>
      </c>
    </row>
    <row r="44" ht="16.5" customHeight="1" spans="1:26">
      <c r="A44" s="5" t="s">
        <v>630</v>
      </c>
      <c r="B44" s="4" t="s">
        <v>506</v>
      </c>
      <c r="C44" t="str">
        <f t="shared" si="7"/>
        <v>0045</v>
      </c>
      <c r="X44" s="4">
        <v>6</v>
      </c>
      <c r="Y44">
        <f t="shared" si="6"/>
        <v>12</v>
      </c>
      <c r="Z44">
        <v>12</v>
      </c>
    </row>
    <row r="45" ht="16.5" customHeight="1" spans="1:26">
      <c r="A45" s="5" t="s">
        <v>631</v>
      </c>
      <c r="B45" s="4" t="s">
        <v>632</v>
      </c>
      <c r="C45" t="str">
        <f t="shared" si="7"/>
        <v>0046</v>
      </c>
      <c r="X45" s="4">
        <v>6</v>
      </c>
      <c r="Y45">
        <f t="shared" si="6"/>
        <v>12</v>
      </c>
      <c r="Z45">
        <v>12</v>
      </c>
    </row>
    <row r="46" ht="16.5" customHeight="1" spans="1:26">
      <c r="A46" s="5" t="s">
        <v>633</v>
      </c>
      <c r="B46" s="4" t="s">
        <v>509</v>
      </c>
      <c r="C46" t="str">
        <f t="shared" si="7"/>
        <v>0047</v>
      </c>
      <c r="X46" s="4">
        <v>6</v>
      </c>
      <c r="Y46">
        <f t="shared" si="6"/>
        <v>12</v>
      </c>
      <c r="Z46">
        <v>12</v>
      </c>
    </row>
    <row r="47" ht="16.5" customHeight="1" spans="1:26">
      <c r="A47" s="5" t="s">
        <v>634</v>
      </c>
      <c r="B47" s="4" t="s">
        <v>635</v>
      </c>
      <c r="C47" t="str">
        <f t="shared" si="7"/>
        <v>0048</v>
      </c>
      <c r="X47" s="4">
        <v>6</v>
      </c>
      <c r="Y47">
        <f t="shared" si="6"/>
        <v>12</v>
      </c>
      <c r="Z47">
        <v>12</v>
      </c>
    </row>
    <row r="48" ht="16.5" customHeight="1" spans="1:26">
      <c r="A48" s="5" t="s">
        <v>636</v>
      </c>
      <c r="B48" s="4" t="s">
        <v>519</v>
      </c>
      <c r="C48" t="str">
        <f t="shared" si="7"/>
        <v>0049</v>
      </c>
      <c r="X48" s="4">
        <v>6</v>
      </c>
      <c r="Y48">
        <f t="shared" si="6"/>
        <v>12</v>
      </c>
      <c r="Z48">
        <v>12</v>
      </c>
    </row>
    <row r="49" ht="17.25" customHeight="1" spans="1:26">
      <c r="A49" s="7" t="s">
        <v>637</v>
      </c>
      <c r="B49" s="4" t="s">
        <v>524</v>
      </c>
      <c r="C49" t="str">
        <f t="shared" si="7"/>
        <v>0050</v>
      </c>
      <c r="X49" s="4">
        <v>7</v>
      </c>
      <c r="Y49">
        <f t="shared" si="6"/>
        <v>13</v>
      </c>
      <c r="Z49">
        <v>13</v>
      </c>
    </row>
    <row r="50" ht="16.5" customHeight="1" spans="24:26">
      <c r="X50" s="4">
        <v>7</v>
      </c>
      <c r="Y50">
        <f t="shared" si="6"/>
        <v>13</v>
      </c>
      <c r="Z50">
        <v>13</v>
      </c>
    </row>
    <row r="51" ht="16.5" customHeight="1" spans="24:26">
      <c r="X51" s="4">
        <v>7</v>
      </c>
      <c r="Y51">
        <f t="shared" si="6"/>
        <v>13</v>
      </c>
      <c r="Z51">
        <v>13</v>
      </c>
    </row>
    <row r="52" ht="16.5" customHeight="1" spans="24:26">
      <c r="X52" s="4">
        <v>7</v>
      </c>
      <c r="Y52">
        <f t="shared" si="6"/>
        <v>13</v>
      </c>
      <c r="Z52">
        <v>13</v>
      </c>
    </row>
    <row r="53" ht="16.5" customHeight="1" spans="24:26">
      <c r="X53" s="4">
        <v>7</v>
      </c>
      <c r="Y53">
        <f t="shared" si="6"/>
        <v>13</v>
      </c>
      <c r="Z53">
        <v>13</v>
      </c>
    </row>
    <row r="54" ht="16.5" customHeight="1" spans="24:26">
      <c r="X54" s="4">
        <v>7</v>
      </c>
      <c r="Y54">
        <f t="shared" si="6"/>
        <v>13</v>
      </c>
      <c r="Z54">
        <v>13</v>
      </c>
    </row>
    <row r="55" ht="16.5" customHeight="1" spans="24:26">
      <c r="X55" s="4">
        <v>7</v>
      </c>
      <c r="Y55">
        <f t="shared" si="6"/>
        <v>13</v>
      </c>
      <c r="Z55">
        <v>13</v>
      </c>
    </row>
    <row r="56" ht="16.5" customHeight="1" spans="24:26">
      <c r="X56" s="4">
        <v>7</v>
      </c>
      <c r="Y56">
        <f t="shared" si="6"/>
        <v>13</v>
      </c>
      <c r="Z56">
        <v>13</v>
      </c>
    </row>
    <row r="57" ht="16.5" customHeight="1" spans="24:26">
      <c r="X57" s="4">
        <v>8</v>
      </c>
      <c r="Y57">
        <f t="shared" si="6"/>
        <v>14</v>
      </c>
      <c r="Z57">
        <v>14</v>
      </c>
    </row>
    <row r="58" ht="16.5" customHeight="1" spans="24:26">
      <c r="X58" s="4">
        <v>8</v>
      </c>
      <c r="Y58">
        <f t="shared" si="6"/>
        <v>14</v>
      </c>
      <c r="Z58">
        <v>14</v>
      </c>
    </row>
    <row r="59" ht="16.5" customHeight="1" spans="24:26">
      <c r="X59" s="4">
        <v>8</v>
      </c>
      <c r="Y59">
        <f t="shared" si="6"/>
        <v>14</v>
      </c>
      <c r="Z59">
        <v>14</v>
      </c>
    </row>
    <row r="60" ht="16.5" customHeight="1" spans="24:26">
      <c r="X60" s="4">
        <v>8</v>
      </c>
      <c r="Y60">
        <f t="shared" si="6"/>
        <v>14</v>
      </c>
      <c r="Z60">
        <v>14</v>
      </c>
    </row>
    <row r="61" ht="16.5" customHeight="1" spans="24:26">
      <c r="X61" s="4">
        <v>8</v>
      </c>
      <c r="Y61">
        <f t="shared" si="6"/>
        <v>14</v>
      </c>
      <c r="Z61">
        <v>14</v>
      </c>
    </row>
    <row r="62" ht="16.5" customHeight="1" spans="24:26">
      <c r="X62" s="4">
        <v>8</v>
      </c>
      <c r="Y62">
        <f t="shared" si="6"/>
        <v>14</v>
      </c>
      <c r="Z62">
        <v>14</v>
      </c>
    </row>
    <row r="63" ht="16.5" customHeight="1" spans="24:26">
      <c r="X63" s="4">
        <v>8</v>
      </c>
      <c r="Y63">
        <f t="shared" si="6"/>
        <v>14</v>
      </c>
      <c r="Z63">
        <v>14</v>
      </c>
    </row>
    <row r="64" ht="16.5" customHeight="1" spans="24:26">
      <c r="X64" s="4">
        <v>8</v>
      </c>
      <c r="Y64">
        <f t="shared" si="6"/>
        <v>14</v>
      </c>
      <c r="Z64">
        <v>14</v>
      </c>
    </row>
    <row r="65" ht="16.5" customHeight="1" spans="24:26">
      <c r="X65" s="4">
        <v>9</v>
      </c>
      <c r="Y65">
        <f t="shared" ref="Y65:Y128" si="8">INDEX(G:G,MATCH(X65,H:H,0))</f>
        <v>15</v>
      </c>
      <c r="Z65">
        <v>15</v>
      </c>
    </row>
    <row r="66" ht="16.5" customHeight="1" spans="24:26">
      <c r="X66" s="4">
        <v>9</v>
      </c>
      <c r="Y66">
        <f t="shared" si="8"/>
        <v>15</v>
      </c>
      <c r="Z66">
        <v>15</v>
      </c>
    </row>
    <row r="67" ht="16.5" customHeight="1" spans="24:26">
      <c r="X67" s="4">
        <v>9</v>
      </c>
      <c r="Y67">
        <f t="shared" si="8"/>
        <v>15</v>
      </c>
      <c r="Z67">
        <v>15</v>
      </c>
    </row>
    <row r="68" ht="16.5" customHeight="1" spans="24:26">
      <c r="X68" s="4">
        <v>9</v>
      </c>
      <c r="Y68">
        <f t="shared" si="8"/>
        <v>15</v>
      </c>
      <c r="Z68">
        <v>15</v>
      </c>
    </row>
    <row r="69" ht="16.5" customHeight="1" spans="24:26">
      <c r="X69" s="4">
        <v>9</v>
      </c>
      <c r="Y69">
        <f t="shared" si="8"/>
        <v>15</v>
      </c>
      <c r="Z69">
        <v>15</v>
      </c>
    </row>
    <row r="70" ht="16.5" customHeight="1" spans="24:26">
      <c r="X70" s="4">
        <v>9</v>
      </c>
      <c r="Y70">
        <f t="shared" si="8"/>
        <v>15</v>
      </c>
      <c r="Z70">
        <v>15</v>
      </c>
    </row>
    <row r="71" ht="16.5" customHeight="1" spans="24:26">
      <c r="X71" s="4">
        <v>9</v>
      </c>
      <c r="Y71">
        <f t="shared" si="8"/>
        <v>15</v>
      </c>
      <c r="Z71">
        <v>15</v>
      </c>
    </row>
    <row r="72" ht="16.5" customHeight="1" spans="24:26">
      <c r="X72" s="4">
        <v>9</v>
      </c>
      <c r="Y72">
        <f t="shared" si="8"/>
        <v>15</v>
      </c>
      <c r="Z72">
        <v>15</v>
      </c>
    </row>
    <row r="73" ht="16.5" customHeight="1" spans="24:26">
      <c r="X73" s="4">
        <v>10</v>
      </c>
      <c r="Y73">
        <f t="shared" si="8"/>
        <v>17</v>
      </c>
      <c r="Z73">
        <v>17</v>
      </c>
    </row>
    <row r="74" ht="16.5" customHeight="1" spans="24:26">
      <c r="X74" s="4">
        <v>10</v>
      </c>
      <c r="Y74">
        <f t="shared" si="8"/>
        <v>17</v>
      </c>
      <c r="Z74">
        <v>17</v>
      </c>
    </row>
    <row r="75" ht="16.5" customHeight="1" spans="24:26">
      <c r="X75" s="4">
        <v>10</v>
      </c>
      <c r="Y75">
        <f t="shared" si="8"/>
        <v>17</v>
      </c>
      <c r="Z75">
        <v>17</v>
      </c>
    </row>
    <row r="76" ht="16.5" customHeight="1" spans="24:26">
      <c r="X76" s="4">
        <v>10</v>
      </c>
      <c r="Y76">
        <f t="shared" si="8"/>
        <v>17</v>
      </c>
      <c r="Z76">
        <v>17</v>
      </c>
    </row>
    <row r="77" ht="16.5" customHeight="1" spans="24:26">
      <c r="X77" s="4">
        <v>10</v>
      </c>
      <c r="Y77">
        <f t="shared" si="8"/>
        <v>17</v>
      </c>
      <c r="Z77">
        <v>17</v>
      </c>
    </row>
    <row r="78" ht="16.5" customHeight="1" spans="24:26">
      <c r="X78" s="4">
        <v>10</v>
      </c>
      <c r="Y78">
        <f t="shared" si="8"/>
        <v>17</v>
      </c>
      <c r="Z78">
        <v>17</v>
      </c>
    </row>
    <row r="79" ht="16.5" customHeight="1" spans="24:26">
      <c r="X79" s="4">
        <v>10</v>
      </c>
      <c r="Y79">
        <f t="shared" si="8"/>
        <v>17</v>
      </c>
      <c r="Z79">
        <v>17</v>
      </c>
    </row>
    <row r="80" ht="16.5" customHeight="1" spans="24:26">
      <c r="X80" s="4">
        <v>10</v>
      </c>
      <c r="Y80">
        <f t="shared" si="8"/>
        <v>17</v>
      </c>
      <c r="Z80">
        <v>17</v>
      </c>
    </row>
    <row r="81" ht="16.5" customHeight="1" spans="24:26">
      <c r="X81" s="4">
        <v>11</v>
      </c>
      <c r="Y81">
        <f t="shared" si="8"/>
        <v>19</v>
      </c>
      <c r="Z81">
        <v>19</v>
      </c>
    </row>
    <row r="82" ht="16.5" customHeight="1" spans="24:26">
      <c r="X82" s="4">
        <v>11</v>
      </c>
      <c r="Y82">
        <f t="shared" si="8"/>
        <v>19</v>
      </c>
      <c r="Z82">
        <v>19</v>
      </c>
    </row>
    <row r="83" ht="16.5" customHeight="1" spans="24:26">
      <c r="X83" s="4">
        <v>11</v>
      </c>
      <c r="Y83">
        <f t="shared" si="8"/>
        <v>19</v>
      </c>
      <c r="Z83">
        <v>19</v>
      </c>
    </row>
    <row r="84" ht="16.5" customHeight="1" spans="24:26">
      <c r="X84" s="4">
        <v>11</v>
      </c>
      <c r="Y84">
        <f t="shared" si="8"/>
        <v>19</v>
      </c>
      <c r="Z84">
        <v>19</v>
      </c>
    </row>
    <row r="85" ht="16.5" customHeight="1" spans="24:26">
      <c r="X85" s="4">
        <v>11</v>
      </c>
      <c r="Y85">
        <f t="shared" si="8"/>
        <v>19</v>
      </c>
      <c r="Z85">
        <v>19</v>
      </c>
    </row>
    <row r="86" ht="16.5" customHeight="1" spans="24:26">
      <c r="X86" s="4">
        <v>11</v>
      </c>
      <c r="Y86">
        <f t="shared" si="8"/>
        <v>19</v>
      </c>
      <c r="Z86">
        <v>19</v>
      </c>
    </row>
    <row r="87" ht="16.5" customHeight="1" spans="24:26">
      <c r="X87" s="4">
        <v>11</v>
      </c>
      <c r="Y87">
        <f t="shared" si="8"/>
        <v>19</v>
      </c>
      <c r="Z87">
        <v>19</v>
      </c>
    </row>
    <row r="88" ht="16.5" customHeight="1" spans="24:26">
      <c r="X88" s="4">
        <v>11</v>
      </c>
      <c r="Y88">
        <f t="shared" si="8"/>
        <v>19</v>
      </c>
      <c r="Z88">
        <v>19</v>
      </c>
    </row>
    <row r="89" ht="16.5" customHeight="1" spans="24:26">
      <c r="X89" s="4">
        <v>12</v>
      </c>
      <c r="Y89">
        <f t="shared" si="8"/>
        <v>40</v>
      </c>
      <c r="Z89">
        <v>40</v>
      </c>
    </row>
    <row r="90" ht="16.5" customHeight="1" spans="24:26">
      <c r="X90" s="4">
        <v>12</v>
      </c>
      <c r="Y90">
        <f t="shared" si="8"/>
        <v>40</v>
      </c>
      <c r="Z90">
        <v>40</v>
      </c>
    </row>
    <row r="91" ht="16.5" customHeight="1" spans="24:26">
      <c r="X91" s="4">
        <v>12</v>
      </c>
      <c r="Y91">
        <f t="shared" si="8"/>
        <v>40</v>
      </c>
      <c r="Z91">
        <v>40</v>
      </c>
    </row>
    <row r="92" ht="16.5" customHeight="1" spans="24:26">
      <c r="X92" s="4">
        <v>12</v>
      </c>
      <c r="Y92">
        <f t="shared" si="8"/>
        <v>40</v>
      </c>
      <c r="Z92">
        <v>40</v>
      </c>
    </row>
    <row r="93" ht="16.5" customHeight="1" spans="24:26">
      <c r="X93" s="4">
        <v>12</v>
      </c>
      <c r="Y93">
        <f t="shared" si="8"/>
        <v>40</v>
      </c>
      <c r="Z93">
        <v>40</v>
      </c>
    </row>
    <row r="94" ht="16.5" customHeight="1" spans="24:26">
      <c r="X94" s="4">
        <v>12</v>
      </c>
      <c r="Y94">
        <f t="shared" si="8"/>
        <v>40</v>
      </c>
      <c r="Z94">
        <v>40</v>
      </c>
    </row>
    <row r="95" ht="16.5" customHeight="1" spans="24:26">
      <c r="X95" s="4">
        <v>12</v>
      </c>
      <c r="Y95">
        <f t="shared" si="8"/>
        <v>40</v>
      </c>
      <c r="Z95">
        <v>40</v>
      </c>
    </row>
    <row r="96" ht="16.5" customHeight="1" spans="24:26">
      <c r="X96" s="4">
        <v>12</v>
      </c>
      <c r="Y96">
        <f t="shared" si="8"/>
        <v>40</v>
      </c>
      <c r="Z96">
        <v>40</v>
      </c>
    </row>
    <row r="97" ht="16.5" customHeight="1" spans="24:26">
      <c r="X97" s="4">
        <v>13</v>
      </c>
      <c r="Y97">
        <f t="shared" si="8"/>
        <v>4</v>
      </c>
      <c r="Z97">
        <v>4</v>
      </c>
    </row>
    <row r="98" ht="16.5" customHeight="1" spans="24:26">
      <c r="X98" s="4">
        <v>13</v>
      </c>
      <c r="Y98">
        <f t="shared" si="8"/>
        <v>4</v>
      </c>
      <c r="Z98">
        <v>4</v>
      </c>
    </row>
    <row r="99" ht="16.5" customHeight="1" spans="24:26">
      <c r="X99" s="4">
        <v>13</v>
      </c>
      <c r="Y99">
        <f t="shared" si="8"/>
        <v>4</v>
      </c>
      <c r="Z99">
        <v>4</v>
      </c>
    </row>
    <row r="100" ht="16.5" customHeight="1" spans="24:26">
      <c r="X100" s="4">
        <v>13</v>
      </c>
      <c r="Y100">
        <f t="shared" si="8"/>
        <v>4</v>
      </c>
      <c r="Z100">
        <v>4</v>
      </c>
    </row>
    <row r="101" ht="16.5" customHeight="1" spans="24:26">
      <c r="X101" s="4">
        <v>13</v>
      </c>
      <c r="Y101">
        <f t="shared" si="8"/>
        <v>4</v>
      </c>
      <c r="Z101">
        <v>4</v>
      </c>
    </row>
    <row r="102" ht="16.5" customHeight="1" spans="24:26">
      <c r="X102" s="4">
        <v>13</v>
      </c>
      <c r="Y102">
        <f t="shared" si="8"/>
        <v>4</v>
      </c>
      <c r="Z102">
        <v>4</v>
      </c>
    </row>
    <row r="103" ht="16.5" customHeight="1" spans="24:26">
      <c r="X103" s="4">
        <v>13</v>
      </c>
      <c r="Y103">
        <f t="shared" si="8"/>
        <v>4</v>
      </c>
      <c r="Z103">
        <v>4</v>
      </c>
    </row>
    <row r="104" ht="16.5" customHeight="1" spans="24:26">
      <c r="X104" s="4">
        <v>13</v>
      </c>
      <c r="Y104">
        <f t="shared" si="8"/>
        <v>4</v>
      </c>
      <c r="Z104">
        <v>4</v>
      </c>
    </row>
    <row r="105" ht="16.5" customHeight="1" spans="24:26">
      <c r="X105" s="4">
        <v>14</v>
      </c>
      <c r="Y105">
        <f t="shared" si="8"/>
        <v>9</v>
      </c>
      <c r="Z105">
        <v>9</v>
      </c>
    </row>
    <row r="106" ht="16.5" customHeight="1" spans="24:26">
      <c r="X106" s="4">
        <v>14</v>
      </c>
      <c r="Y106">
        <f t="shared" si="8"/>
        <v>9</v>
      </c>
      <c r="Z106">
        <v>9</v>
      </c>
    </row>
    <row r="107" ht="16.5" customHeight="1" spans="24:26">
      <c r="X107" s="4">
        <v>14</v>
      </c>
      <c r="Y107">
        <f t="shared" si="8"/>
        <v>9</v>
      </c>
      <c r="Z107">
        <v>9</v>
      </c>
    </row>
    <row r="108" ht="16.5" customHeight="1" spans="24:26">
      <c r="X108" s="4">
        <v>14</v>
      </c>
      <c r="Y108">
        <f t="shared" si="8"/>
        <v>9</v>
      </c>
      <c r="Z108">
        <v>9</v>
      </c>
    </row>
    <row r="109" ht="16.5" customHeight="1" spans="24:26">
      <c r="X109" s="4">
        <v>14</v>
      </c>
      <c r="Y109">
        <f t="shared" si="8"/>
        <v>9</v>
      </c>
      <c r="Z109">
        <v>9</v>
      </c>
    </row>
    <row r="110" ht="16.5" customHeight="1" spans="24:26">
      <c r="X110" s="4">
        <v>14</v>
      </c>
      <c r="Y110">
        <f t="shared" si="8"/>
        <v>9</v>
      </c>
      <c r="Z110">
        <v>9</v>
      </c>
    </row>
    <row r="111" ht="16.5" customHeight="1" spans="24:26">
      <c r="X111" s="4">
        <v>14</v>
      </c>
      <c r="Y111">
        <f t="shared" si="8"/>
        <v>9</v>
      </c>
      <c r="Z111">
        <v>9</v>
      </c>
    </row>
    <row r="112" ht="16.5" customHeight="1" spans="24:26">
      <c r="X112" s="4">
        <v>14</v>
      </c>
      <c r="Y112">
        <f t="shared" si="8"/>
        <v>9</v>
      </c>
      <c r="Z112">
        <v>9</v>
      </c>
    </row>
    <row r="113" ht="16.5" customHeight="1" spans="24:26">
      <c r="X113" s="4">
        <v>15</v>
      </c>
      <c r="Y113">
        <f t="shared" si="8"/>
        <v>16</v>
      </c>
      <c r="Z113">
        <v>16</v>
      </c>
    </row>
    <row r="114" ht="16.5" customHeight="1" spans="24:26">
      <c r="X114" s="4">
        <v>15</v>
      </c>
      <c r="Y114">
        <f t="shared" si="8"/>
        <v>16</v>
      </c>
      <c r="Z114">
        <v>16</v>
      </c>
    </row>
    <row r="115" ht="16.5" customHeight="1" spans="24:26">
      <c r="X115" s="4">
        <v>15</v>
      </c>
      <c r="Y115">
        <f t="shared" si="8"/>
        <v>16</v>
      </c>
      <c r="Z115">
        <v>16</v>
      </c>
    </row>
    <row r="116" ht="16.5" customHeight="1" spans="24:26">
      <c r="X116" s="4">
        <v>15</v>
      </c>
      <c r="Y116">
        <f t="shared" si="8"/>
        <v>16</v>
      </c>
      <c r="Z116">
        <v>16</v>
      </c>
    </row>
    <row r="117" ht="16.5" customHeight="1" spans="24:26">
      <c r="X117" s="4">
        <v>15</v>
      </c>
      <c r="Y117">
        <f t="shared" si="8"/>
        <v>16</v>
      </c>
      <c r="Z117">
        <v>16</v>
      </c>
    </row>
    <row r="118" ht="16.5" customHeight="1" spans="24:26">
      <c r="X118" s="4">
        <v>15</v>
      </c>
      <c r="Y118">
        <f t="shared" si="8"/>
        <v>16</v>
      </c>
      <c r="Z118">
        <v>16</v>
      </c>
    </row>
    <row r="119" ht="16.5" customHeight="1" spans="24:26">
      <c r="X119" s="4">
        <v>15</v>
      </c>
      <c r="Y119">
        <f t="shared" si="8"/>
        <v>16</v>
      </c>
      <c r="Z119">
        <v>16</v>
      </c>
    </row>
    <row r="120" ht="16.5" customHeight="1" spans="24:26">
      <c r="X120" s="4">
        <v>15</v>
      </c>
      <c r="Y120">
        <f t="shared" si="8"/>
        <v>16</v>
      </c>
      <c r="Z120">
        <v>16</v>
      </c>
    </row>
    <row r="121" ht="16.5" customHeight="1" spans="24:26">
      <c r="X121" s="4">
        <v>16</v>
      </c>
      <c r="Y121">
        <f t="shared" si="8"/>
        <v>21</v>
      </c>
      <c r="Z121">
        <v>21</v>
      </c>
    </row>
    <row r="122" ht="16.5" customHeight="1" spans="24:26">
      <c r="X122" s="4">
        <v>16</v>
      </c>
      <c r="Y122">
        <f t="shared" si="8"/>
        <v>21</v>
      </c>
      <c r="Z122">
        <v>21</v>
      </c>
    </row>
    <row r="123" ht="16.5" customHeight="1" spans="24:26">
      <c r="X123" s="4">
        <v>16</v>
      </c>
      <c r="Y123">
        <f t="shared" si="8"/>
        <v>21</v>
      </c>
      <c r="Z123">
        <v>21</v>
      </c>
    </row>
    <row r="124" ht="16.5" customHeight="1" spans="24:26">
      <c r="X124" s="4">
        <v>16</v>
      </c>
      <c r="Y124">
        <f t="shared" si="8"/>
        <v>21</v>
      </c>
      <c r="Z124">
        <v>21</v>
      </c>
    </row>
    <row r="125" ht="16.5" customHeight="1" spans="24:26">
      <c r="X125" s="4">
        <v>16</v>
      </c>
      <c r="Y125">
        <f t="shared" si="8"/>
        <v>21</v>
      </c>
      <c r="Z125">
        <v>21</v>
      </c>
    </row>
    <row r="126" ht="16.5" customHeight="1" spans="24:26">
      <c r="X126" s="4">
        <v>16</v>
      </c>
      <c r="Y126">
        <f t="shared" si="8"/>
        <v>21</v>
      </c>
      <c r="Z126">
        <v>21</v>
      </c>
    </row>
    <row r="127" ht="16.5" customHeight="1" spans="24:26">
      <c r="X127" s="4">
        <v>16</v>
      </c>
      <c r="Y127">
        <f t="shared" si="8"/>
        <v>21</v>
      </c>
      <c r="Z127">
        <v>21</v>
      </c>
    </row>
    <row r="128" ht="16.5" customHeight="1" spans="24:26">
      <c r="X128" s="4">
        <v>16</v>
      </c>
      <c r="Y128">
        <f t="shared" si="8"/>
        <v>21</v>
      </c>
      <c r="Z128">
        <v>21</v>
      </c>
    </row>
    <row r="129" ht="16.5" customHeight="1" spans="24:26">
      <c r="X129" s="4">
        <v>17</v>
      </c>
      <c r="Y129">
        <f t="shared" ref="Y129:Y192" si="9">INDEX(G:G,MATCH(X129,H:H,0))</f>
        <v>23</v>
      </c>
      <c r="Z129">
        <v>23</v>
      </c>
    </row>
    <row r="130" ht="16.5" customHeight="1" spans="24:26">
      <c r="X130" s="4">
        <v>17</v>
      </c>
      <c r="Y130">
        <f t="shared" si="9"/>
        <v>23</v>
      </c>
      <c r="Z130">
        <v>23</v>
      </c>
    </row>
    <row r="131" ht="16.5" customHeight="1" spans="24:26">
      <c r="X131" s="4">
        <v>17</v>
      </c>
      <c r="Y131">
        <f t="shared" si="9"/>
        <v>23</v>
      </c>
      <c r="Z131">
        <v>23</v>
      </c>
    </row>
    <row r="132" ht="16.5" customHeight="1" spans="24:26">
      <c r="X132" s="4">
        <v>17</v>
      </c>
      <c r="Y132">
        <f t="shared" si="9"/>
        <v>23</v>
      </c>
      <c r="Z132">
        <v>23</v>
      </c>
    </row>
    <row r="133" ht="16.5" customHeight="1" spans="24:26">
      <c r="X133" s="4">
        <v>17</v>
      </c>
      <c r="Y133">
        <f t="shared" si="9"/>
        <v>23</v>
      </c>
      <c r="Z133">
        <v>23</v>
      </c>
    </row>
    <row r="134" ht="16.5" customHeight="1" spans="24:26">
      <c r="X134" s="4">
        <v>17</v>
      </c>
      <c r="Y134">
        <f t="shared" si="9"/>
        <v>23</v>
      </c>
      <c r="Z134">
        <v>23</v>
      </c>
    </row>
    <row r="135" ht="16.5" customHeight="1" spans="24:26">
      <c r="X135" s="4">
        <v>17</v>
      </c>
      <c r="Y135">
        <f t="shared" si="9"/>
        <v>23</v>
      </c>
      <c r="Z135">
        <v>23</v>
      </c>
    </row>
    <row r="136" ht="16.5" customHeight="1" spans="24:26">
      <c r="X136" s="4">
        <v>17</v>
      </c>
      <c r="Y136">
        <f t="shared" si="9"/>
        <v>23</v>
      </c>
      <c r="Z136">
        <v>23</v>
      </c>
    </row>
    <row r="137" ht="16.5" customHeight="1" spans="24:26">
      <c r="X137" s="4">
        <v>18</v>
      </c>
      <c r="Y137">
        <f t="shared" si="9"/>
        <v>26</v>
      </c>
      <c r="Z137">
        <v>26</v>
      </c>
    </row>
    <row r="138" ht="16.5" customHeight="1" spans="24:26">
      <c r="X138" s="4">
        <v>18</v>
      </c>
      <c r="Y138">
        <f t="shared" si="9"/>
        <v>26</v>
      </c>
      <c r="Z138">
        <v>26</v>
      </c>
    </row>
    <row r="139" ht="16.5" customHeight="1" spans="24:26">
      <c r="X139" s="4">
        <v>18</v>
      </c>
      <c r="Y139">
        <f t="shared" si="9"/>
        <v>26</v>
      </c>
      <c r="Z139">
        <v>26</v>
      </c>
    </row>
    <row r="140" ht="16.5" customHeight="1" spans="24:26">
      <c r="X140" s="4">
        <v>18</v>
      </c>
      <c r="Y140">
        <f t="shared" si="9"/>
        <v>26</v>
      </c>
      <c r="Z140">
        <v>26</v>
      </c>
    </row>
    <row r="141" ht="16.5" customHeight="1" spans="24:26">
      <c r="X141" s="4">
        <v>18</v>
      </c>
      <c r="Y141">
        <f t="shared" si="9"/>
        <v>26</v>
      </c>
      <c r="Z141">
        <v>26</v>
      </c>
    </row>
    <row r="142" ht="16.5" customHeight="1" spans="24:26">
      <c r="X142" s="4">
        <v>18</v>
      </c>
      <c r="Y142">
        <f t="shared" si="9"/>
        <v>26</v>
      </c>
      <c r="Z142">
        <v>26</v>
      </c>
    </row>
    <row r="143" ht="16.5" customHeight="1" spans="24:26">
      <c r="X143" s="4">
        <v>18</v>
      </c>
      <c r="Y143">
        <f t="shared" si="9"/>
        <v>26</v>
      </c>
      <c r="Z143">
        <v>26</v>
      </c>
    </row>
    <row r="144" ht="16.5" customHeight="1" spans="24:26">
      <c r="X144" s="4">
        <v>18</v>
      </c>
      <c r="Y144">
        <f t="shared" si="9"/>
        <v>26</v>
      </c>
      <c r="Z144">
        <v>26</v>
      </c>
    </row>
    <row r="145" ht="16.5" customHeight="1" spans="24:26">
      <c r="X145" s="4">
        <v>19</v>
      </c>
      <c r="Y145">
        <f t="shared" si="9"/>
        <v>29</v>
      </c>
      <c r="Z145">
        <v>29</v>
      </c>
    </row>
    <row r="146" ht="16.5" customHeight="1" spans="24:26">
      <c r="X146" s="4">
        <v>19</v>
      </c>
      <c r="Y146">
        <f t="shared" si="9"/>
        <v>29</v>
      </c>
      <c r="Z146">
        <v>29</v>
      </c>
    </row>
    <row r="147" ht="16.5" customHeight="1" spans="24:26">
      <c r="X147" s="4">
        <v>19</v>
      </c>
      <c r="Y147">
        <f t="shared" si="9"/>
        <v>29</v>
      </c>
      <c r="Z147">
        <v>29</v>
      </c>
    </row>
    <row r="148" ht="16.5" customHeight="1" spans="24:26">
      <c r="X148" s="4">
        <v>19</v>
      </c>
      <c r="Y148">
        <f t="shared" si="9"/>
        <v>29</v>
      </c>
      <c r="Z148">
        <v>29</v>
      </c>
    </row>
    <row r="149" ht="16.5" customHeight="1" spans="24:26">
      <c r="X149" s="4">
        <v>19</v>
      </c>
      <c r="Y149">
        <f t="shared" si="9"/>
        <v>29</v>
      </c>
      <c r="Z149">
        <v>29</v>
      </c>
    </row>
    <row r="150" ht="16.5" customHeight="1" spans="24:26">
      <c r="X150" s="4">
        <v>19</v>
      </c>
      <c r="Y150">
        <f t="shared" si="9"/>
        <v>29</v>
      </c>
      <c r="Z150">
        <v>29</v>
      </c>
    </row>
    <row r="151" ht="16.5" customHeight="1" spans="24:26">
      <c r="X151" s="4">
        <v>19</v>
      </c>
      <c r="Y151">
        <f t="shared" si="9"/>
        <v>29</v>
      </c>
      <c r="Z151">
        <v>29</v>
      </c>
    </row>
    <row r="152" ht="16.5" customHeight="1" spans="24:26">
      <c r="X152" s="4">
        <v>19</v>
      </c>
      <c r="Y152">
        <f t="shared" si="9"/>
        <v>29</v>
      </c>
      <c r="Z152">
        <v>29</v>
      </c>
    </row>
    <row r="153" ht="16.5" customHeight="1" spans="24:26">
      <c r="X153" s="4">
        <v>20</v>
      </c>
      <c r="Y153">
        <f t="shared" si="9"/>
        <v>39</v>
      </c>
      <c r="Z153">
        <v>39</v>
      </c>
    </row>
    <row r="154" ht="16.5" customHeight="1" spans="24:26">
      <c r="X154" s="4">
        <v>20</v>
      </c>
      <c r="Y154">
        <f t="shared" si="9"/>
        <v>39</v>
      </c>
      <c r="Z154">
        <v>39</v>
      </c>
    </row>
    <row r="155" ht="16.5" customHeight="1" spans="24:26">
      <c r="X155" s="4">
        <v>20</v>
      </c>
      <c r="Y155">
        <f t="shared" si="9"/>
        <v>39</v>
      </c>
      <c r="Z155">
        <v>39</v>
      </c>
    </row>
    <row r="156" ht="16.5" customHeight="1" spans="24:26">
      <c r="X156" s="4">
        <v>20</v>
      </c>
      <c r="Y156">
        <f t="shared" si="9"/>
        <v>39</v>
      </c>
      <c r="Z156">
        <v>39</v>
      </c>
    </row>
    <row r="157" ht="16.5" customHeight="1" spans="24:26">
      <c r="X157" s="4">
        <v>20</v>
      </c>
      <c r="Y157">
        <f t="shared" si="9"/>
        <v>39</v>
      </c>
      <c r="Z157">
        <v>39</v>
      </c>
    </row>
    <row r="158" ht="16.5" customHeight="1" spans="24:26">
      <c r="X158" s="4">
        <v>20</v>
      </c>
      <c r="Y158">
        <f t="shared" si="9"/>
        <v>39</v>
      </c>
      <c r="Z158">
        <v>39</v>
      </c>
    </row>
    <row r="159" ht="16.5" customHeight="1" spans="24:26">
      <c r="X159" s="4">
        <v>20</v>
      </c>
      <c r="Y159">
        <f t="shared" si="9"/>
        <v>39</v>
      </c>
      <c r="Z159">
        <v>39</v>
      </c>
    </row>
    <row r="160" ht="16.5" customHeight="1" spans="24:26">
      <c r="X160" s="4">
        <v>20</v>
      </c>
      <c r="Y160">
        <f t="shared" si="9"/>
        <v>39</v>
      </c>
      <c r="Z160">
        <v>39</v>
      </c>
    </row>
    <row r="161" ht="16.5" customHeight="1" spans="24:26">
      <c r="X161" s="4">
        <v>21</v>
      </c>
      <c r="Y161">
        <f t="shared" si="9"/>
        <v>41</v>
      </c>
      <c r="Z161">
        <v>41</v>
      </c>
    </row>
    <row r="162" ht="16.5" customHeight="1" spans="24:26">
      <c r="X162" s="4">
        <v>21</v>
      </c>
      <c r="Y162">
        <f t="shared" si="9"/>
        <v>41</v>
      </c>
      <c r="Z162">
        <v>41</v>
      </c>
    </row>
    <row r="163" ht="16.5" customHeight="1" spans="24:26">
      <c r="X163" s="4">
        <v>21</v>
      </c>
      <c r="Y163">
        <f t="shared" si="9"/>
        <v>41</v>
      </c>
      <c r="Z163">
        <v>41</v>
      </c>
    </row>
    <row r="164" ht="16.5" customHeight="1" spans="24:26">
      <c r="X164" s="4">
        <v>21</v>
      </c>
      <c r="Y164">
        <f t="shared" si="9"/>
        <v>41</v>
      </c>
      <c r="Z164">
        <v>41</v>
      </c>
    </row>
    <row r="165" ht="16.5" customHeight="1" spans="24:26">
      <c r="X165" s="4">
        <v>21</v>
      </c>
      <c r="Y165">
        <f t="shared" si="9"/>
        <v>41</v>
      </c>
      <c r="Z165">
        <v>41</v>
      </c>
    </row>
    <row r="166" ht="16.5" customHeight="1" spans="24:26">
      <c r="X166" s="4">
        <v>21</v>
      </c>
      <c r="Y166">
        <f t="shared" si="9"/>
        <v>41</v>
      </c>
      <c r="Z166">
        <v>41</v>
      </c>
    </row>
    <row r="167" ht="16.5" customHeight="1" spans="24:26">
      <c r="X167" s="4">
        <v>21</v>
      </c>
      <c r="Y167">
        <f t="shared" si="9"/>
        <v>41</v>
      </c>
      <c r="Z167">
        <v>41</v>
      </c>
    </row>
    <row r="168" ht="16.5" customHeight="1" spans="24:26">
      <c r="X168" s="4">
        <v>21</v>
      </c>
      <c r="Y168">
        <f t="shared" si="9"/>
        <v>41</v>
      </c>
      <c r="Z168">
        <v>41</v>
      </c>
    </row>
    <row r="169" ht="16.5" customHeight="1" spans="24:26">
      <c r="X169" s="4">
        <v>22</v>
      </c>
      <c r="Y169">
        <f t="shared" si="9"/>
        <v>28</v>
      </c>
      <c r="Z169">
        <v>28</v>
      </c>
    </row>
    <row r="170" ht="16.5" customHeight="1" spans="24:26">
      <c r="X170" s="4">
        <v>22</v>
      </c>
      <c r="Y170">
        <f t="shared" si="9"/>
        <v>28</v>
      </c>
      <c r="Z170">
        <v>28</v>
      </c>
    </row>
    <row r="171" ht="16.5" customHeight="1" spans="24:26">
      <c r="X171" s="4">
        <v>22</v>
      </c>
      <c r="Y171">
        <f t="shared" si="9"/>
        <v>28</v>
      </c>
      <c r="Z171">
        <v>28</v>
      </c>
    </row>
    <row r="172" ht="16.5" customHeight="1" spans="24:26">
      <c r="X172" s="4">
        <v>22</v>
      </c>
      <c r="Y172">
        <f t="shared" si="9"/>
        <v>28</v>
      </c>
      <c r="Z172">
        <v>28</v>
      </c>
    </row>
    <row r="173" ht="16.5" customHeight="1" spans="24:26">
      <c r="X173" s="4">
        <v>22</v>
      </c>
      <c r="Y173">
        <f t="shared" si="9"/>
        <v>28</v>
      </c>
      <c r="Z173">
        <v>28</v>
      </c>
    </row>
    <row r="174" ht="16.5" customHeight="1" spans="24:26">
      <c r="X174" s="4">
        <v>22</v>
      </c>
      <c r="Y174">
        <f t="shared" si="9"/>
        <v>28</v>
      </c>
      <c r="Z174">
        <v>28</v>
      </c>
    </row>
    <row r="175" ht="16.5" customHeight="1" spans="24:26">
      <c r="X175" s="4">
        <v>22</v>
      </c>
      <c r="Y175">
        <f t="shared" si="9"/>
        <v>28</v>
      </c>
      <c r="Z175">
        <v>28</v>
      </c>
    </row>
    <row r="176" ht="16.5" customHeight="1" spans="24:26">
      <c r="X176" s="4">
        <v>22</v>
      </c>
      <c r="Y176">
        <f t="shared" si="9"/>
        <v>28</v>
      </c>
      <c r="Z176">
        <v>28</v>
      </c>
    </row>
    <row r="177" ht="16.5" customHeight="1" spans="24:26">
      <c r="X177" s="4">
        <v>23</v>
      </c>
      <c r="Y177">
        <f t="shared" si="9"/>
        <v>6</v>
      </c>
      <c r="Z177">
        <v>6</v>
      </c>
    </row>
    <row r="178" ht="16.5" customHeight="1" spans="24:26">
      <c r="X178" s="4">
        <v>23</v>
      </c>
      <c r="Y178">
        <f t="shared" si="9"/>
        <v>6</v>
      </c>
      <c r="Z178">
        <v>6</v>
      </c>
    </row>
    <row r="179" ht="16.5" customHeight="1" spans="24:26">
      <c r="X179" s="4">
        <v>23</v>
      </c>
      <c r="Y179">
        <f t="shared" si="9"/>
        <v>6</v>
      </c>
      <c r="Z179">
        <v>6</v>
      </c>
    </row>
    <row r="180" ht="16.5" customHeight="1" spans="24:26">
      <c r="X180" s="4">
        <v>23</v>
      </c>
      <c r="Y180">
        <f t="shared" si="9"/>
        <v>6</v>
      </c>
      <c r="Z180">
        <v>6</v>
      </c>
    </row>
    <row r="181" ht="16.5" customHeight="1" spans="24:26">
      <c r="X181" s="4">
        <v>23</v>
      </c>
      <c r="Y181">
        <f t="shared" si="9"/>
        <v>6</v>
      </c>
      <c r="Z181">
        <v>6</v>
      </c>
    </row>
    <row r="182" ht="16.5" customHeight="1" spans="24:26">
      <c r="X182" s="4">
        <v>23</v>
      </c>
      <c r="Y182">
        <f t="shared" si="9"/>
        <v>6</v>
      </c>
      <c r="Z182">
        <v>6</v>
      </c>
    </row>
    <row r="183" ht="16.5" customHeight="1" spans="24:26">
      <c r="X183" s="4">
        <v>23</v>
      </c>
      <c r="Y183">
        <f t="shared" si="9"/>
        <v>6</v>
      </c>
      <c r="Z183">
        <v>6</v>
      </c>
    </row>
    <row r="184" ht="16.5" customHeight="1" spans="24:26">
      <c r="X184" s="4">
        <v>23</v>
      </c>
      <c r="Y184">
        <f t="shared" si="9"/>
        <v>6</v>
      </c>
      <c r="Z184">
        <v>6</v>
      </c>
    </row>
    <row r="185" ht="16.5" customHeight="1" spans="24:26">
      <c r="X185" s="4">
        <v>24</v>
      </c>
      <c r="Y185">
        <f t="shared" si="9"/>
        <v>5</v>
      </c>
      <c r="Z185">
        <v>5</v>
      </c>
    </row>
    <row r="186" ht="16.5" customHeight="1" spans="24:26">
      <c r="X186" s="4">
        <v>24</v>
      </c>
      <c r="Y186">
        <f t="shared" si="9"/>
        <v>5</v>
      </c>
      <c r="Z186">
        <v>5</v>
      </c>
    </row>
    <row r="187" ht="16.5" customHeight="1" spans="24:26">
      <c r="X187" s="4">
        <v>24</v>
      </c>
      <c r="Y187">
        <f t="shared" si="9"/>
        <v>5</v>
      </c>
      <c r="Z187">
        <v>5</v>
      </c>
    </row>
    <row r="188" ht="16.5" customHeight="1" spans="24:26">
      <c r="X188" s="4">
        <v>24</v>
      </c>
      <c r="Y188">
        <f t="shared" si="9"/>
        <v>5</v>
      </c>
      <c r="Z188">
        <v>5</v>
      </c>
    </row>
    <row r="189" ht="16.5" customHeight="1" spans="24:26">
      <c r="X189" s="4">
        <v>24</v>
      </c>
      <c r="Y189">
        <f t="shared" si="9"/>
        <v>5</v>
      </c>
      <c r="Z189">
        <v>5</v>
      </c>
    </row>
    <row r="190" ht="16.5" customHeight="1" spans="24:26">
      <c r="X190" s="4">
        <v>24</v>
      </c>
      <c r="Y190">
        <f t="shared" si="9"/>
        <v>5</v>
      </c>
      <c r="Z190">
        <v>5</v>
      </c>
    </row>
    <row r="191" ht="16.5" customHeight="1" spans="24:26">
      <c r="X191" s="4">
        <v>24</v>
      </c>
      <c r="Y191">
        <f t="shared" si="9"/>
        <v>5</v>
      </c>
      <c r="Z191">
        <v>5</v>
      </c>
    </row>
    <row r="192" ht="16.5" customHeight="1" spans="24:26">
      <c r="X192" s="4">
        <v>24</v>
      </c>
      <c r="Y192">
        <f t="shared" si="9"/>
        <v>5</v>
      </c>
      <c r="Z192">
        <v>5</v>
      </c>
    </row>
    <row r="193" ht="16.5" customHeight="1" spans="24:26">
      <c r="X193" s="4">
        <v>25</v>
      </c>
      <c r="Y193">
        <f t="shared" ref="Y193:Y256" si="10">INDEX(G:G,MATCH(X193,H:H,0))</f>
        <v>30</v>
      </c>
      <c r="Z193">
        <v>30</v>
      </c>
    </row>
    <row r="194" ht="16.5" customHeight="1" spans="24:26">
      <c r="X194" s="4">
        <v>25</v>
      </c>
      <c r="Y194">
        <f t="shared" si="10"/>
        <v>30</v>
      </c>
      <c r="Z194">
        <v>30</v>
      </c>
    </row>
    <row r="195" ht="16.5" customHeight="1" spans="24:26">
      <c r="X195" s="4">
        <v>25</v>
      </c>
      <c r="Y195">
        <f t="shared" si="10"/>
        <v>30</v>
      </c>
      <c r="Z195">
        <v>30</v>
      </c>
    </row>
    <row r="196" ht="16.5" customHeight="1" spans="24:26">
      <c r="X196" s="4">
        <v>25</v>
      </c>
      <c r="Y196">
        <f t="shared" si="10"/>
        <v>30</v>
      </c>
      <c r="Z196">
        <v>30</v>
      </c>
    </row>
    <row r="197" ht="16.5" customHeight="1" spans="24:26">
      <c r="X197" s="4">
        <v>25</v>
      </c>
      <c r="Y197">
        <f t="shared" si="10"/>
        <v>30</v>
      </c>
      <c r="Z197">
        <v>30</v>
      </c>
    </row>
    <row r="198" ht="16.5" customHeight="1" spans="24:26">
      <c r="X198" s="4">
        <v>25</v>
      </c>
      <c r="Y198">
        <f t="shared" si="10"/>
        <v>30</v>
      </c>
      <c r="Z198">
        <v>30</v>
      </c>
    </row>
    <row r="199" ht="16.5" customHeight="1" spans="24:26">
      <c r="X199" s="4">
        <v>25</v>
      </c>
      <c r="Y199">
        <f t="shared" si="10"/>
        <v>30</v>
      </c>
      <c r="Z199">
        <v>30</v>
      </c>
    </row>
    <row r="200" ht="16.5" customHeight="1" spans="24:26">
      <c r="X200" s="4">
        <v>25</v>
      </c>
      <c r="Y200">
        <f t="shared" si="10"/>
        <v>30</v>
      </c>
      <c r="Z200">
        <v>30</v>
      </c>
    </row>
    <row r="201" ht="16.5" customHeight="1" spans="24:26">
      <c r="X201" s="4">
        <v>26</v>
      </c>
      <c r="Y201">
        <f t="shared" si="10"/>
        <v>31</v>
      </c>
      <c r="Z201">
        <v>31</v>
      </c>
    </row>
    <row r="202" ht="16.5" customHeight="1" spans="24:26">
      <c r="X202" s="4">
        <v>26</v>
      </c>
      <c r="Y202">
        <f t="shared" si="10"/>
        <v>31</v>
      </c>
      <c r="Z202">
        <v>31</v>
      </c>
    </row>
    <row r="203" ht="16.5" customHeight="1" spans="24:26">
      <c r="X203" s="4">
        <v>26</v>
      </c>
      <c r="Y203">
        <f t="shared" si="10"/>
        <v>31</v>
      </c>
      <c r="Z203">
        <v>31</v>
      </c>
    </row>
    <row r="204" ht="16.5" customHeight="1" spans="24:26">
      <c r="X204" s="4">
        <v>26</v>
      </c>
      <c r="Y204">
        <f t="shared" si="10"/>
        <v>31</v>
      </c>
      <c r="Z204">
        <v>31</v>
      </c>
    </row>
    <row r="205" ht="16.5" customHeight="1" spans="24:26">
      <c r="X205" s="4">
        <v>26</v>
      </c>
      <c r="Y205">
        <f t="shared" si="10"/>
        <v>31</v>
      </c>
      <c r="Z205">
        <v>31</v>
      </c>
    </row>
    <row r="206" ht="16.5" customHeight="1" spans="24:26">
      <c r="X206" s="4">
        <v>26</v>
      </c>
      <c r="Y206">
        <f t="shared" si="10"/>
        <v>31</v>
      </c>
      <c r="Z206">
        <v>31</v>
      </c>
    </row>
    <row r="207" ht="16.5" customHeight="1" spans="24:26">
      <c r="X207" s="4">
        <v>26</v>
      </c>
      <c r="Y207">
        <f t="shared" si="10"/>
        <v>31</v>
      </c>
      <c r="Z207">
        <v>31</v>
      </c>
    </row>
    <row r="208" ht="16.5" customHeight="1" spans="24:26">
      <c r="X208" s="4">
        <v>26</v>
      </c>
      <c r="Y208">
        <f t="shared" si="10"/>
        <v>31</v>
      </c>
      <c r="Z208">
        <v>31</v>
      </c>
    </row>
    <row r="209" ht="16.5" customHeight="1" spans="24:26">
      <c r="X209" s="4">
        <v>27</v>
      </c>
      <c r="Y209">
        <f t="shared" si="10"/>
        <v>27</v>
      </c>
      <c r="Z209">
        <v>27</v>
      </c>
    </row>
    <row r="210" ht="16.5" customHeight="1" spans="24:26">
      <c r="X210" s="4">
        <v>27</v>
      </c>
      <c r="Y210">
        <f t="shared" si="10"/>
        <v>27</v>
      </c>
      <c r="Z210">
        <v>27</v>
      </c>
    </row>
    <row r="211" ht="16.5" customHeight="1" spans="24:26">
      <c r="X211" s="4">
        <v>27</v>
      </c>
      <c r="Y211">
        <f t="shared" si="10"/>
        <v>27</v>
      </c>
      <c r="Z211">
        <v>27</v>
      </c>
    </row>
    <row r="212" ht="16.5" customHeight="1" spans="24:26">
      <c r="X212" s="4">
        <v>27</v>
      </c>
      <c r="Y212">
        <f t="shared" si="10"/>
        <v>27</v>
      </c>
      <c r="Z212">
        <v>27</v>
      </c>
    </row>
    <row r="213" ht="16.5" customHeight="1" spans="24:26">
      <c r="X213" s="4">
        <v>27</v>
      </c>
      <c r="Y213">
        <f t="shared" si="10"/>
        <v>27</v>
      </c>
      <c r="Z213">
        <v>27</v>
      </c>
    </row>
    <row r="214" ht="16.5" customHeight="1" spans="24:26">
      <c r="X214" s="4">
        <v>27</v>
      </c>
      <c r="Y214">
        <f t="shared" si="10"/>
        <v>27</v>
      </c>
      <c r="Z214">
        <v>27</v>
      </c>
    </row>
    <row r="215" ht="16.5" customHeight="1" spans="24:26">
      <c r="X215" s="4">
        <v>27</v>
      </c>
      <c r="Y215">
        <f t="shared" si="10"/>
        <v>27</v>
      </c>
      <c r="Z215">
        <v>27</v>
      </c>
    </row>
    <row r="216" ht="16.5" customHeight="1" spans="24:26">
      <c r="X216" s="4">
        <v>27</v>
      </c>
      <c r="Y216">
        <f t="shared" si="10"/>
        <v>27</v>
      </c>
      <c r="Z216">
        <v>27</v>
      </c>
    </row>
    <row r="217" ht="16.5" customHeight="1" spans="24:26">
      <c r="X217" s="4">
        <v>28</v>
      </c>
      <c r="Y217">
        <f t="shared" si="10"/>
        <v>38</v>
      </c>
      <c r="Z217">
        <v>38</v>
      </c>
    </row>
    <row r="218" ht="16.5" customHeight="1" spans="24:26">
      <c r="X218" s="4">
        <v>28</v>
      </c>
      <c r="Y218">
        <f t="shared" si="10"/>
        <v>38</v>
      </c>
      <c r="Z218">
        <v>38</v>
      </c>
    </row>
    <row r="219" ht="16.5" customHeight="1" spans="24:26">
      <c r="X219" s="4">
        <v>28</v>
      </c>
      <c r="Y219">
        <f t="shared" si="10"/>
        <v>38</v>
      </c>
      <c r="Z219">
        <v>38</v>
      </c>
    </row>
    <row r="220" ht="16.5" customHeight="1" spans="24:26">
      <c r="X220" s="4">
        <v>28</v>
      </c>
      <c r="Y220">
        <f t="shared" si="10"/>
        <v>38</v>
      </c>
      <c r="Z220">
        <v>38</v>
      </c>
    </row>
    <row r="221" ht="16.5" customHeight="1" spans="24:26">
      <c r="X221" s="4">
        <v>28</v>
      </c>
      <c r="Y221">
        <f t="shared" si="10"/>
        <v>38</v>
      </c>
      <c r="Z221">
        <v>38</v>
      </c>
    </row>
    <row r="222" ht="16.5" customHeight="1" spans="24:26">
      <c r="X222" s="4">
        <v>28</v>
      </c>
      <c r="Y222">
        <f t="shared" si="10"/>
        <v>38</v>
      </c>
      <c r="Z222">
        <v>38</v>
      </c>
    </row>
    <row r="223" ht="16.5" customHeight="1" spans="24:26">
      <c r="X223" s="4">
        <v>28</v>
      </c>
      <c r="Y223">
        <f t="shared" si="10"/>
        <v>38</v>
      </c>
      <c r="Z223">
        <v>38</v>
      </c>
    </row>
    <row r="224" ht="16.5" customHeight="1" spans="24:26">
      <c r="X224" s="4">
        <v>28</v>
      </c>
      <c r="Y224">
        <f t="shared" si="10"/>
        <v>38</v>
      </c>
      <c r="Z224">
        <v>38</v>
      </c>
    </row>
    <row r="225" ht="16.5" customHeight="1" spans="24:26">
      <c r="X225" s="4">
        <v>29</v>
      </c>
      <c r="Y225">
        <f t="shared" si="10"/>
        <v>7</v>
      </c>
      <c r="Z225">
        <v>7</v>
      </c>
    </row>
    <row r="226" ht="16.5" customHeight="1" spans="24:26">
      <c r="X226" s="4">
        <v>29</v>
      </c>
      <c r="Y226">
        <f t="shared" si="10"/>
        <v>7</v>
      </c>
      <c r="Z226">
        <v>7</v>
      </c>
    </row>
    <row r="227" ht="16.5" customHeight="1" spans="24:26">
      <c r="X227" s="4">
        <v>29</v>
      </c>
      <c r="Y227">
        <f t="shared" si="10"/>
        <v>7</v>
      </c>
      <c r="Z227">
        <v>7</v>
      </c>
    </row>
    <row r="228" ht="16.5" customHeight="1" spans="24:26">
      <c r="X228" s="4">
        <v>29</v>
      </c>
      <c r="Y228">
        <f t="shared" si="10"/>
        <v>7</v>
      </c>
      <c r="Z228">
        <v>7</v>
      </c>
    </row>
    <row r="229" ht="16.5" customHeight="1" spans="24:26">
      <c r="X229" s="4">
        <v>29</v>
      </c>
      <c r="Y229">
        <f t="shared" si="10"/>
        <v>7</v>
      </c>
      <c r="Z229">
        <v>7</v>
      </c>
    </row>
    <row r="230" ht="16.5" customHeight="1" spans="24:26">
      <c r="X230" s="4">
        <v>29</v>
      </c>
      <c r="Y230">
        <f t="shared" si="10"/>
        <v>7</v>
      </c>
      <c r="Z230">
        <v>7</v>
      </c>
    </row>
    <row r="231" ht="16.5" customHeight="1" spans="24:26">
      <c r="X231" s="4">
        <v>29</v>
      </c>
      <c r="Y231">
        <f t="shared" si="10"/>
        <v>7</v>
      </c>
      <c r="Z231">
        <v>7</v>
      </c>
    </row>
    <row r="232" ht="16.5" customHeight="1" spans="24:26">
      <c r="X232" s="4">
        <v>29</v>
      </c>
      <c r="Y232">
        <f t="shared" si="10"/>
        <v>7</v>
      </c>
      <c r="Z232">
        <v>7</v>
      </c>
    </row>
    <row r="233" ht="16.5" customHeight="1" spans="24:26">
      <c r="X233" s="4">
        <v>30</v>
      </c>
      <c r="Y233">
        <f t="shared" si="10"/>
        <v>18</v>
      </c>
      <c r="Z233">
        <v>18</v>
      </c>
    </row>
    <row r="234" ht="16.5" customHeight="1" spans="24:26">
      <c r="X234" s="4">
        <v>30</v>
      </c>
      <c r="Y234">
        <f t="shared" si="10"/>
        <v>18</v>
      </c>
      <c r="Z234">
        <v>18</v>
      </c>
    </row>
    <row r="235" ht="16.5" customHeight="1" spans="24:26">
      <c r="X235" s="4">
        <v>30</v>
      </c>
      <c r="Y235">
        <f t="shared" si="10"/>
        <v>18</v>
      </c>
      <c r="Z235">
        <v>18</v>
      </c>
    </row>
    <row r="236" ht="16.5" customHeight="1" spans="24:26">
      <c r="X236" s="4">
        <v>30</v>
      </c>
      <c r="Y236">
        <f t="shared" si="10"/>
        <v>18</v>
      </c>
      <c r="Z236">
        <v>18</v>
      </c>
    </row>
    <row r="237" ht="16.5" customHeight="1" spans="24:26">
      <c r="X237" s="4">
        <v>30</v>
      </c>
      <c r="Y237">
        <f t="shared" si="10"/>
        <v>18</v>
      </c>
      <c r="Z237">
        <v>18</v>
      </c>
    </row>
    <row r="238" ht="16.5" customHeight="1" spans="24:26">
      <c r="X238" s="4">
        <v>30</v>
      </c>
      <c r="Y238">
        <f t="shared" si="10"/>
        <v>18</v>
      </c>
      <c r="Z238">
        <v>18</v>
      </c>
    </row>
    <row r="239" ht="16.5" customHeight="1" spans="24:26">
      <c r="X239" s="4">
        <v>30</v>
      </c>
      <c r="Y239">
        <f t="shared" si="10"/>
        <v>18</v>
      </c>
      <c r="Z239">
        <v>18</v>
      </c>
    </row>
    <row r="240" ht="16.5" customHeight="1" spans="24:26">
      <c r="X240" s="4">
        <v>30</v>
      </c>
      <c r="Y240">
        <f t="shared" si="10"/>
        <v>18</v>
      </c>
      <c r="Z240">
        <v>18</v>
      </c>
    </row>
    <row r="241" ht="16.5" customHeight="1" spans="24:26">
      <c r="X241" s="4">
        <v>31</v>
      </c>
      <c r="Y241">
        <f t="shared" si="10"/>
        <v>20</v>
      </c>
      <c r="Z241">
        <v>20</v>
      </c>
    </row>
    <row r="242" ht="16.5" customHeight="1" spans="24:26">
      <c r="X242" s="4">
        <v>31</v>
      </c>
      <c r="Y242">
        <f t="shared" si="10"/>
        <v>20</v>
      </c>
      <c r="Z242">
        <v>20</v>
      </c>
    </row>
    <row r="243" ht="16.5" customHeight="1" spans="24:26">
      <c r="X243" s="4">
        <v>31</v>
      </c>
      <c r="Y243">
        <f t="shared" si="10"/>
        <v>20</v>
      </c>
      <c r="Z243">
        <v>20</v>
      </c>
    </row>
    <row r="244" ht="16.5" customHeight="1" spans="24:26">
      <c r="X244" s="4">
        <v>31</v>
      </c>
      <c r="Y244">
        <f t="shared" si="10"/>
        <v>20</v>
      </c>
      <c r="Z244">
        <v>20</v>
      </c>
    </row>
    <row r="245" ht="16.5" customHeight="1" spans="24:26">
      <c r="X245" s="4">
        <v>31</v>
      </c>
      <c r="Y245">
        <f t="shared" si="10"/>
        <v>20</v>
      </c>
      <c r="Z245">
        <v>20</v>
      </c>
    </row>
    <row r="246" ht="16.5" customHeight="1" spans="24:26">
      <c r="X246" s="4">
        <v>31</v>
      </c>
      <c r="Y246">
        <f t="shared" si="10"/>
        <v>20</v>
      </c>
      <c r="Z246">
        <v>20</v>
      </c>
    </row>
    <row r="247" ht="16.5" customHeight="1" spans="24:26">
      <c r="X247" s="4">
        <v>31</v>
      </c>
      <c r="Y247">
        <f t="shared" si="10"/>
        <v>20</v>
      </c>
      <c r="Z247">
        <v>20</v>
      </c>
    </row>
    <row r="248" ht="16.5" customHeight="1" spans="24:26">
      <c r="X248" s="4">
        <v>31</v>
      </c>
      <c r="Y248">
        <f t="shared" si="10"/>
        <v>20</v>
      </c>
      <c r="Z248">
        <v>20</v>
      </c>
    </row>
    <row r="249" ht="16.5" customHeight="1" spans="24:26">
      <c r="X249" s="4">
        <v>32</v>
      </c>
      <c r="Y249">
        <f t="shared" si="10"/>
        <v>22</v>
      </c>
      <c r="Z249">
        <v>22</v>
      </c>
    </row>
    <row r="250" ht="16.5" customHeight="1" spans="24:26">
      <c r="X250" s="4">
        <v>32</v>
      </c>
      <c r="Y250">
        <f t="shared" si="10"/>
        <v>22</v>
      </c>
      <c r="Z250">
        <v>22</v>
      </c>
    </row>
    <row r="251" ht="16.5" customHeight="1" spans="24:26">
      <c r="X251" s="4">
        <v>32</v>
      </c>
      <c r="Y251">
        <f t="shared" si="10"/>
        <v>22</v>
      </c>
      <c r="Z251">
        <v>22</v>
      </c>
    </row>
    <row r="252" ht="16.5" customHeight="1" spans="24:26">
      <c r="X252" s="4">
        <v>32</v>
      </c>
      <c r="Y252">
        <f t="shared" si="10"/>
        <v>22</v>
      </c>
      <c r="Z252">
        <v>22</v>
      </c>
    </row>
    <row r="253" ht="16.5" customHeight="1" spans="24:26">
      <c r="X253" s="4">
        <v>32</v>
      </c>
      <c r="Y253">
        <f t="shared" si="10"/>
        <v>22</v>
      </c>
      <c r="Z253">
        <v>22</v>
      </c>
    </row>
    <row r="254" ht="16.5" customHeight="1" spans="24:26">
      <c r="X254" s="4">
        <v>32</v>
      </c>
      <c r="Y254">
        <f t="shared" si="10"/>
        <v>22</v>
      </c>
      <c r="Z254">
        <v>22</v>
      </c>
    </row>
    <row r="255" ht="16.5" customHeight="1" spans="24:26">
      <c r="X255" s="4">
        <v>32</v>
      </c>
      <c r="Y255">
        <f t="shared" si="10"/>
        <v>22</v>
      </c>
      <c r="Z255">
        <v>22</v>
      </c>
    </row>
    <row r="256" ht="16.5" customHeight="1" spans="24:26">
      <c r="X256" s="4">
        <v>32</v>
      </c>
      <c r="Y256">
        <f t="shared" si="10"/>
        <v>22</v>
      </c>
      <c r="Z256">
        <v>22</v>
      </c>
    </row>
    <row r="257" ht="16.5" customHeight="1" spans="24:26">
      <c r="X257" s="4">
        <v>33</v>
      </c>
      <c r="Y257">
        <f t="shared" ref="Y257:Y320" si="11">INDEX(G:G,MATCH(X257,H:H,0))</f>
        <v>24</v>
      </c>
      <c r="Z257">
        <v>24</v>
      </c>
    </row>
    <row r="258" ht="16.5" customHeight="1" spans="24:26">
      <c r="X258" s="4">
        <v>33</v>
      </c>
      <c r="Y258">
        <f t="shared" si="11"/>
        <v>24</v>
      </c>
      <c r="Z258">
        <v>24</v>
      </c>
    </row>
    <row r="259" ht="16.5" customHeight="1" spans="24:26">
      <c r="X259" s="4">
        <v>33</v>
      </c>
      <c r="Y259">
        <f t="shared" si="11"/>
        <v>24</v>
      </c>
      <c r="Z259">
        <v>24</v>
      </c>
    </row>
    <row r="260" ht="16.5" customHeight="1" spans="24:26">
      <c r="X260" s="4">
        <v>33</v>
      </c>
      <c r="Y260">
        <f t="shared" si="11"/>
        <v>24</v>
      </c>
      <c r="Z260">
        <v>24</v>
      </c>
    </row>
    <row r="261" ht="16.5" customHeight="1" spans="24:26">
      <c r="X261" s="4">
        <v>33</v>
      </c>
      <c r="Y261">
        <f t="shared" si="11"/>
        <v>24</v>
      </c>
      <c r="Z261">
        <v>24</v>
      </c>
    </row>
    <row r="262" ht="16.5" customHeight="1" spans="24:26">
      <c r="X262" s="4">
        <v>33</v>
      </c>
      <c r="Y262">
        <f t="shared" si="11"/>
        <v>24</v>
      </c>
      <c r="Z262">
        <v>24</v>
      </c>
    </row>
    <row r="263" ht="16.5" customHeight="1" spans="24:26">
      <c r="X263" s="4">
        <v>33</v>
      </c>
      <c r="Y263">
        <f t="shared" si="11"/>
        <v>24</v>
      </c>
      <c r="Z263">
        <v>24</v>
      </c>
    </row>
    <row r="264" ht="16.5" customHeight="1" spans="24:26">
      <c r="X264" s="4">
        <v>33</v>
      </c>
      <c r="Y264">
        <f t="shared" si="11"/>
        <v>24</v>
      </c>
      <c r="Z264">
        <v>24</v>
      </c>
    </row>
    <row r="265" ht="16.5" customHeight="1" spans="24:26">
      <c r="X265" s="4">
        <v>34</v>
      </c>
      <c r="Y265">
        <f t="shared" si="11"/>
        <v>25</v>
      </c>
      <c r="Z265">
        <v>25</v>
      </c>
    </row>
    <row r="266" ht="16.5" customHeight="1" spans="24:26">
      <c r="X266" s="4">
        <v>34</v>
      </c>
      <c r="Y266">
        <f t="shared" si="11"/>
        <v>25</v>
      </c>
      <c r="Z266">
        <v>25</v>
      </c>
    </row>
    <row r="267" ht="16.5" customHeight="1" spans="24:26">
      <c r="X267" s="4">
        <v>34</v>
      </c>
      <c r="Y267">
        <f t="shared" si="11"/>
        <v>25</v>
      </c>
      <c r="Z267">
        <v>25</v>
      </c>
    </row>
    <row r="268" ht="16.5" customHeight="1" spans="24:26">
      <c r="X268" s="4">
        <v>34</v>
      </c>
      <c r="Y268">
        <f t="shared" si="11"/>
        <v>25</v>
      </c>
      <c r="Z268">
        <v>25</v>
      </c>
    </row>
    <row r="269" ht="16.5" customHeight="1" spans="24:26">
      <c r="X269" s="4">
        <v>34</v>
      </c>
      <c r="Y269">
        <f t="shared" si="11"/>
        <v>25</v>
      </c>
      <c r="Z269">
        <v>25</v>
      </c>
    </row>
    <row r="270" ht="16.5" customHeight="1" spans="24:26">
      <c r="X270" s="4">
        <v>34</v>
      </c>
      <c r="Y270">
        <f t="shared" si="11"/>
        <v>25</v>
      </c>
      <c r="Z270">
        <v>25</v>
      </c>
    </row>
    <row r="271" ht="16.5" customHeight="1" spans="24:26">
      <c r="X271" s="4">
        <v>34</v>
      </c>
      <c r="Y271">
        <f t="shared" si="11"/>
        <v>25</v>
      </c>
      <c r="Z271">
        <v>25</v>
      </c>
    </row>
    <row r="272" ht="16.5" customHeight="1" spans="24:26">
      <c r="X272" s="4">
        <v>34</v>
      </c>
      <c r="Y272">
        <f t="shared" si="11"/>
        <v>25</v>
      </c>
      <c r="Z272">
        <v>25</v>
      </c>
    </row>
    <row r="273" ht="16.5" customHeight="1" spans="24:26">
      <c r="X273" s="4">
        <v>35</v>
      </c>
      <c r="Y273">
        <f t="shared" si="11"/>
        <v>33</v>
      </c>
      <c r="Z273">
        <v>33</v>
      </c>
    </row>
    <row r="274" ht="16.5" customHeight="1" spans="24:26">
      <c r="X274" s="4">
        <v>35</v>
      </c>
      <c r="Y274">
        <f t="shared" si="11"/>
        <v>33</v>
      </c>
      <c r="Z274">
        <v>33</v>
      </c>
    </row>
    <row r="275" ht="16.5" customHeight="1" spans="24:26">
      <c r="X275" s="4">
        <v>35</v>
      </c>
      <c r="Y275">
        <f t="shared" si="11"/>
        <v>33</v>
      </c>
      <c r="Z275">
        <v>33</v>
      </c>
    </row>
    <row r="276" ht="16.5" customHeight="1" spans="24:26">
      <c r="X276" s="4">
        <v>35</v>
      </c>
      <c r="Y276">
        <f t="shared" si="11"/>
        <v>33</v>
      </c>
      <c r="Z276">
        <v>33</v>
      </c>
    </row>
    <row r="277" ht="16.5" customHeight="1" spans="24:26">
      <c r="X277" s="4">
        <v>35</v>
      </c>
      <c r="Y277">
        <f t="shared" si="11"/>
        <v>33</v>
      </c>
      <c r="Z277">
        <v>33</v>
      </c>
    </row>
    <row r="278" ht="16.5" customHeight="1" spans="24:26">
      <c r="X278" s="4">
        <v>35</v>
      </c>
      <c r="Y278">
        <f t="shared" si="11"/>
        <v>33</v>
      </c>
      <c r="Z278">
        <v>33</v>
      </c>
    </row>
    <row r="279" ht="16.5" customHeight="1" spans="24:26">
      <c r="X279" s="4">
        <v>35</v>
      </c>
      <c r="Y279">
        <f t="shared" si="11"/>
        <v>33</v>
      </c>
      <c r="Z279">
        <v>33</v>
      </c>
    </row>
    <row r="280" ht="16.5" customHeight="1" spans="24:26">
      <c r="X280" s="4">
        <v>35</v>
      </c>
      <c r="Y280">
        <f t="shared" si="11"/>
        <v>33</v>
      </c>
      <c r="Z280">
        <v>33</v>
      </c>
    </row>
    <row r="281" ht="16.5" customHeight="1" spans="24:26">
      <c r="X281" s="4">
        <v>36</v>
      </c>
      <c r="Y281">
        <f t="shared" si="11"/>
        <v>36</v>
      </c>
      <c r="Z281">
        <v>36</v>
      </c>
    </row>
    <row r="282" ht="16.5" customHeight="1" spans="24:26">
      <c r="X282" s="4">
        <v>36</v>
      </c>
      <c r="Y282">
        <f t="shared" si="11"/>
        <v>36</v>
      </c>
      <c r="Z282">
        <v>36</v>
      </c>
    </row>
    <row r="283" ht="16.5" customHeight="1" spans="24:26">
      <c r="X283" s="4">
        <v>36</v>
      </c>
      <c r="Y283">
        <f t="shared" si="11"/>
        <v>36</v>
      </c>
      <c r="Z283">
        <v>36</v>
      </c>
    </row>
    <row r="284" ht="16.5" customHeight="1" spans="24:26">
      <c r="X284" s="4">
        <v>36</v>
      </c>
      <c r="Y284">
        <f t="shared" si="11"/>
        <v>36</v>
      </c>
      <c r="Z284">
        <v>36</v>
      </c>
    </row>
    <row r="285" ht="16.5" customHeight="1" spans="24:26">
      <c r="X285" s="4">
        <v>36</v>
      </c>
      <c r="Y285">
        <f t="shared" si="11"/>
        <v>36</v>
      </c>
      <c r="Z285">
        <v>36</v>
      </c>
    </row>
    <row r="286" ht="16.5" customHeight="1" spans="24:26">
      <c r="X286" s="4">
        <v>36</v>
      </c>
      <c r="Y286">
        <f t="shared" si="11"/>
        <v>36</v>
      </c>
      <c r="Z286">
        <v>36</v>
      </c>
    </row>
    <row r="287" ht="16.5" customHeight="1" spans="24:26">
      <c r="X287" s="4">
        <v>36</v>
      </c>
      <c r="Y287">
        <f t="shared" si="11"/>
        <v>36</v>
      </c>
      <c r="Z287">
        <v>36</v>
      </c>
    </row>
    <row r="288" ht="16.5" customHeight="1" spans="24:26">
      <c r="X288" s="4">
        <v>36</v>
      </c>
      <c r="Y288">
        <f t="shared" si="11"/>
        <v>36</v>
      </c>
      <c r="Z288">
        <v>36</v>
      </c>
    </row>
    <row r="289" ht="16.5" customHeight="1" spans="24:26">
      <c r="X289" s="4">
        <v>37</v>
      </c>
      <c r="Y289">
        <f t="shared" si="11"/>
        <v>32</v>
      </c>
      <c r="Z289">
        <v>32</v>
      </c>
    </row>
    <row r="290" ht="16.5" customHeight="1" spans="24:26">
      <c r="X290" s="4">
        <v>37</v>
      </c>
      <c r="Y290">
        <f t="shared" si="11"/>
        <v>32</v>
      </c>
      <c r="Z290">
        <v>32</v>
      </c>
    </row>
    <row r="291" ht="16.5" customHeight="1" spans="24:26">
      <c r="X291" s="4">
        <v>37</v>
      </c>
      <c r="Y291">
        <f t="shared" si="11"/>
        <v>32</v>
      </c>
      <c r="Z291">
        <v>32</v>
      </c>
    </row>
    <row r="292" ht="16.5" customHeight="1" spans="24:26">
      <c r="X292" s="4">
        <v>37</v>
      </c>
      <c r="Y292">
        <f t="shared" si="11"/>
        <v>32</v>
      </c>
      <c r="Z292">
        <v>32</v>
      </c>
    </row>
    <row r="293" ht="16.5" customHeight="1" spans="24:26">
      <c r="X293" s="4">
        <v>37</v>
      </c>
      <c r="Y293">
        <f t="shared" si="11"/>
        <v>32</v>
      </c>
      <c r="Z293">
        <v>32</v>
      </c>
    </row>
    <row r="294" ht="16.5" customHeight="1" spans="24:26">
      <c r="X294" s="4">
        <v>37</v>
      </c>
      <c r="Y294">
        <f t="shared" si="11"/>
        <v>32</v>
      </c>
      <c r="Z294">
        <v>32</v>
      </c>
    </row>
    <row r="295" ht="16.5" customHeight="1" spans="24:26">
      <c r="X295" s="4">
        <v>37</v>
      </c>
      <c r="Y295">
        <f t="shared" si="11"/>
        <v>32</v>
      </c>
      <c r="Z295">
        <v>32</v>
      </c>
    </row>
    <row r="296" ht="16.5" customHeight="1" spans="24:26">
      <c r="X296" s="4">
        <v>37</v>
      </c>
      <c r="Y296">
        <f t="shared" si="11"/>
        <v>32</v>
      </c>
      <c r="Z296">
        <v>32</v>
      </c>
    </row>
    <row r="297" ht="16.5" customHeight="1" spans="24:26">
      <c r="X297" s="4">
        <v>38</v>
      </c>
      <c r="Y297">
        <f t="shared" si="11"/>
        <v>35</v>
      </c>
      <c r="Z297">
        <v>35</v>
      </c>
    </row>
    <row r="298" ht="16.5" customHeight="1" spans="24:26">
      <c r="X298" s="4">
        <v>38</v>
      </c>
      <c r="Y298">
        <f t="shared" si="11"/>
        <v>35</v>
      </c>
      <c r="Z298">
        <v>35</v>
      </c>
    </row>
    <row r="299" ht="16.5" customHeight="1" spans="24:26">
      <c r="X299" s="4">
        <v>38</v>
      </c>
      <c r="Y299">
        <f t="shared" si="11"/>
        <v>35</v>
      </c>
      <c r="Z299">
        <v>35</v>
      </c>
    </row>
    <row r="300" ht="16.5" customHeight="1" spans="24:26">
      <c r="X300" s="4">
        <v>38</v>
      </c>
      <c r="Y300">
        <f t="shared" si="11"/>
        <v>35</v>
      </c>
      <c r="Z300">
        <v>35</v>
      </c>
    </row>
    <row r="301" ht="16.5" customHeight="1" spans="24:26">
      <c r="X301" s="4">
        <v>38</v>
      </c>
      <c r="Y301">
        <f t="shared" si="11"/>
        <v>35</v>
      </c>
      <c r="Z301">
        <v>35</v>
      </c>
    </row>
    <row r="302" ht="16.5" customHeight="1" spans="24:26">
      <c r="X302" s="4">
        <v>38</v>
      </c>
      <c r="Y302">
        <f t="shared" si="11"/>
        <v>35</v>
      </c>
      <c r="Z302">
        <v>35</v>
      </c>
    </row>
    <row r="303" ht="16.5" customHeight="1" spans="24:26">
      <c r="X303" s="4">
        <v>38</v>
      </c>
      <c r="Y303">
        <f t="shared" si="11"/>
        <v>35</v>
      </c>
      <c r="Z303">
        <v>35</v>
      </c>
    </row>
    <row r="304" ht="16.5" customHeight="1" spans="24:26">
      <c r="X304" s="4">
        <v>38</v>
      </c>
      <c r="Y304">
        <f t="shared" si="11"/>
        <v>35</v>
      </c>
      <c r="Z304">
        <v>35</v>
      </c>
    </row>
    <row r="305" ht="16.5" customHeight="1" spans="24:26">
      <c r="X305" s="4">
        <v>39</v>
      </c>
      <c r="Y305">
        <f t="shared" si="11"/>
        <v>34</v>
      </c>
      <c r="Z305">
        <v>34</v>
      </c>
    </row>
    <row r="306" ht="16.5" customHeight="1" spans="24:26">
      <c r="X306" s="4">
        <v>39</v>
      </c>
      <c r="Y306">
        <f t="shared" si="11"/>
        <v>34</v>
      </c>
      <c r="Z306">
        <v>34</v>
      </c>
    </row>
    <row r="307" ht="16.5" customHeight="1" spans="24:26">
      <c r="X307" s="4">
        <v>39</v>
      </c>
      <c r="Y307">
        <f t="shared" si="11"/>
        <v>34</v>
      </c>
      <c r="Z307">
        <v>34</v>
      </c>
    </row>
    <row r="308" ht="16.5" customHeight="1" spans="24:26">
      <c r="X308" s="4">
        <v>39</v>
      </c>
      <c r="Y308">
        <f t="shared" si="11"/>
        <v>34</v>
      </c>
      <c r="Z308">
        <v>34</v>
      </c>
    </row>
    <row r="309" ht="16.5" customHeight="1" spans="24:26">
      <c r="X309" s="4">
        <v>39</v>
      </c>
      <c r="Y309">
        <f t="shared" si="11"/>
        <v>34</v>
      </c>
      <c r="Z309">
        <v>34</v>
      </c>
    </row>
    <row r="310" ht="16.5" customHeight="1" spans="24:26">
      <c r="X310" s="4">
        <v>39</v>
      </c>
      <c r="Y310">
        <f t="shared" si="11"/>
        <v>34</v>
      </c>
      <c r="Z310">
        <v>34</v>
      </c>
    </row>
    <row r="311" ht="16.5" customHeight="1" spans="24:26">
      <c r="X311" s="4">
        <v>39</v>
      </c>
      <c r="Y311">
        <f t="shared" si="11"/>
        <v>34</v>
      </c>
      <c r="Z311">
        <v>34</v>
      </c>
    </row>
    <row r="312" ht="16.5" customHeight="1" spans="24:26">
      <c r="X312" s="4">
        <v>39</v>
      </c>
      <c r="Y312">
        <f t="shared" si="11"/>
        <v>34</v>
      </c>
      <c r="Z312">
        <v>34</v>
      </c>
    </row>
    <row r="313" ht="16.5" customHeight="1" spans="24:26">
      <c r="X313" s="4">
        <v>40</v>
      </c>
      <c r="Y313">
        <f t="shared" si="11"/>
        <v>37</v>
      </c>
      <c r="Z313">
        <v>37</v>
      </c>
    </row>
    <row r="314" ht="16.5" customHeight="1" spans="24:26">
      <c r="X314" s="4">
        <v>40</v>
      </c>
      <c r="Y314">
        <f t="shared" si="11"/>
        <v>37</v>
      </c>
      <c r="Z314">
        <v>37</v>
      </c>
    </row>
    <row r="315" ht="16.5" customHeight="1" spans="24:26">
      <c r="X315" s="4">
        <v>40</v>
      </c>
      <c r="Y315">
        <f t="shared" si="11"/>
        <v>37</v>
      </c>
      <c r="Z315">
        <v>37</v>
      </c>
    </row>
    <row r="316" ht="16.5" customHeight="1" spans="24:26">
      <c r="X316" s="4">
        <v>40</v>
      </c>
      <c r="Y316">
        <f t="shared" si="11"/>
        <v>37</v>
      </c>
      <c r="Z316">
        <v>37</v>
      </c>
    </row>
    <row r="317" ht="16.5" customHeight="1" spans="24:26">
      <c r="X317" s="4">
        <v>40</v>
      </c>
      <c r="Y317">
        <f t="shared" si="11"/>
        <v>37</v>
      </c>
      <c r="Z317">
        <v>37</v>
      </c>
    </row>
    <row r="318" ht="16.5" customHeight="1" spans="24:26">
      <c r="X318" s="4">
        <v>40</v>
      </c>
      <c r="Y318">
        <f t="shared" si="11"/>
        <v>37</v>
      </c>
      <c r="Z318">
        <v>37</v>
      </c>
    </row>
    <row r="319" ht="16.5" customHeight="1" spans="24:26">
      <c r="X319" s="4">
        <v>40</v>
      </c>
      <c r="Y319">
        <f t="shared" si="11"/>
        <v>37</v>
      </c>
      <c r="Z319">
        <v>37</v>
      </c>
    </row>
    <row r="320" ht="16.5" customHeight="1" spans="24:26">
      <c r="X320" s="4">
        <v>40</v>
      </c>
      <c r="Y320">
        <f t="shared" si="11"/>
        <v>37</v>
      </c>
      <c r="Z320">
        <v>37</v>
      </c>
    </row>
    <row r="321" ht="16.5" customHeight="1" spans="24:26">
      <c r="X321" s="4">
        <v>41</v>
      </c>
      <c r="Y321">
        <f t="shared" ref="Y321:Y328" si="12">INDEX(G:G,MATCH(X321,H:H,0))</f>
        <v>50</v>
      </c>
      <c r="Z321">
        <v>50</v>
      </c>
    </row>
    <row r="322" ht="16.5" customHeight="1" spans="24:26">
      <c r="X322" s="4">
        <v>41</v>
      </c>
      <c r="Y322">
        <f t="shared" si="12"/>
        <v>50</v>
      </c>
      <c r="Z322">
        <v>50</v>
      </c>
    </row>
    <row r="323" ht="16.5" customHeight="1" spans="24:26">
      <c r="X323" s="4">
        <v>41</v>
      </c>
      <c r="Y323">
        <f t="shared" si="12"/>
        <v>50</v>
      </c>
      <c r="Z323">
        <v>50</v>
      </c>
    </row>
    <row r="324" ht="16.5" customHeight="1" spans="24:26">
      <c r="X324" s="4">
        <v>41</v>
      </c>
      <c r="Y324">
        <f t="shared" si="12"/>
        <v>50</v>
      </c>
      <c r="Z324">
        <v>50</v>
      </c>
    </row>
    <row r="325" ht="16.5" customHeight="1" spans="24:26">
      <c r="X325" s="4">
        <v>41</v>
      </c>
      <c r="Y325">
        <f t="shared" si="12"/>
        <v>50</v>
      </c>
      <c r="Z325">
        <v>50</v>
      </c>
    </row>
    <row r="326" ht="16.5" customHeight="1" spans="24:26">
      <c r="X326" s="4">
        <v>41</v>
      </c>
      <c r="Y326">
        <f t="shared" si="12"/>
        <v>50</v>
      </c>
      <c r="Z326">
        <v>50</v>
      </c>
    </row>
    <row r="327" ht="16.5" customHeight="1" spans="24:26">
      <c r="X327" s="4">
        <v>41</v>
      </c>
      <c r="Y327">
        <f t="shared" si="12"/>
        <v>50</v>
      </c>
      <c r="Z327">
        <v>50</v>
      </c>
    </row>
    <row r="328" ht="16.5" customHeight="1" spans="24:26">
      <c r="X328" s="4">
        <v>41</v>
      </c>
      <c r="Y328">
        <f t="shared" si="12"/>
        <v>50</v>
      </c>
      <c r="Z328">
        <v>50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44"/>
  <sheetViews>
    <sheetView topLeftCell="A22" workbookViewId="0">
      <selection activeCell="L31" sqref="L31"/>
    </sheetView>
  </sheetViews>
  <sheetFormatPr defaultColWidth="9" defaultRowHeight="13.5"/>
  <cols>
    <col min="2" max="2" width="10.5" style="1" customWidth="1"/>
    <col min="6" max="6" width="10.5" style="1" customWidth="1"/>
    <col min="7" max="7" width="12.125" style="1" customWidth="1"/>
    <col min="12" max="12" width="10.375"/>
  </cols>
  <sheetData>
    <row r="1" spans="1:7">
      <c r="A1">
        <v>1</v>
      </c>
      <c r="B1">
        <v>340360101</v>
      </c>
      <c r="C1" t="s">
        <v>638</v>
      </c>
      <c r="E1">
        <v>1</v>
      </c>
      <c r="F1">
        <v>340500001</v>
      </c>
      <c r="G1" t="s">
        <v>639</v>
      </c>
    </row>
    <row r="2" ht="16.5" spans="1:12">
      <c r="A2">
        <v>2</v>
      </c>
      <c r="B2">
        <v>340360102</v>
      </c>
      <c r="C2" t="s">
        <v>640</v>
      </c>
      <c r="E2">
        <v>2</v>
      </c>
      <c r="F2">
        <v>340500002</v>
      </c>
      <c r="G2" t="s">
        <v>641</v>
      </c>
      <c r="K2" s="2">
        <v>2</v>
      </c>
      <c r="L2">
        <f>323000001+(K2*100)</f>
        <v>323000201</v>
      </c>
    </row>
    <row r="3" ht="16.5" spans="1:12">
      <c r="A3">
        <v>3</v>
      </c>
      <c r="B3">
        <v>340360103</v>
      </c>
      <c r="C3" t="s">
        <v>642</v>
      </c>
      <c r="E3">
        <v>3</v>
      </c>
      <c r="F3">
        <v>340500003</v>
      </c>
      <c r="G3" t="s">
        <v>643</v>
      </c>
      <c r="K3" s="2">
        <v>3</v>
      </c>
      <c r="L3">
        <f t="shared" ref="L3:L44" si="0">323000001+(K3*100)</f>
        <v>323000301</v>
      </c>
    </row>
    <row r="4" ht="16.5" spans="1:12">
      <c r="A4">
        <v>4</v>
      </c>
      <c r="B4">
        <v>340360104</v>
      </c>
      <c r="C4" t="s">
        <v>644</v>
      </c>
      <c r="E4">
        <v>4</v>
      </c>
      <c r="F4">
        <v>340500004</v>
      </c>
      <c r="G4" t="s">
        <v>645</v>
      </c>
      <c r="K4" s="2">
        <v>4</v>
      </c>
      <c r="L4">
        <f t="shared" si="0"/>
        <v>323000401</v>
      </c>
    </row>
    <row r="5" ht="16.5" spans="1:12">
      <c r="A5">
        <v>5</v>
      </c>
      <c r="B5">
        <v>340360105</v>
      </c>
      <c r="C5" t="s">
        <v>646</v>
      </c>
      <c r="K5" s="2">
        <v>5</v>
      </c>
      <c r="L5">
        <f t="shared" si="0"/>
        <v>323000501</v>
      </c>
    </row>
    <row r="6" ht="16.5" spans="11:12">
      <c r="K6" s="2">
        <v>6</v>
      </c>
      <c r="L6">
        <f t="shared" si="0"/>
        <v>323000601</v>
      </c>
    </row>
    <row r="7" ht="16.5" spans="11:12">
      <c r="K7" s="2">
        <v>7</v>
      </c>
      <c r="L7">
        <f t="shared" si="0"/>
        <v>323000701</v>
      </c>
    </row>
    <row r="8" ht="16.5" spans="11:12">
      <c r="K8" s="2">
        <v>8</v>
      </c>
      <c r="L8">
        <f t="shared" si="0"/>
        <v>323000801</v>
      </c>
    </row>
    <row r="9" ht="16.5" spans="11:12">
      <c r="K9" s="2">
        <v>9</v>
      </c>
      <c r="L9">
        <f t="shared" si="0"/>
        <v>323000901</v>
      </c>
    </row>
    <row r="10" ht="16.5" spans="11:12">
      <c r="K10" s="2">
        <v>10</v>
      </c>
      <c r="L10">
        <f t="shared" si="0"/>
        <v>323001001</v>
      </c>
    </row>
    <row r="11" ht="16.5" spans="11:12">
      <c r="K11" s="2">
        <v>11</v>
      </c>
      <c r="L11">
        <f t="shared" si="0"/>
        <v>323001101</v>
      </c>
    </row>
    <row r="12" ht="16.5" spans="11:12">
      <c r="K12" s="2">
        <v>12</v>
      </c>
      <c r="L12">
        <f t="shared" si="0"/>
        <v>323001201</v>
      </c>
    </row>
    <row r="13" ht="16.5" spans="11:12">
      <c r="K13" s="2">
        <v>13</v>
      </c>
      <c r="L13">
        <f t="shared" si="0"/>
        <v>323001301</v>
      </c>
    </row>
    <row r="14" ht="16.5" spans="11:12">
      <c r="K14" s="2">
        <v>14</v>
      </c>
      <c r="L14">
        <f t="shared" si="0"/>
        <v>323001401</v>
      </c>
    </row>
    <row r="15" ht="16.5" spans="11:12">
      <c r="K15" s="2">
        <v>15</v>
      </c>
      <c r="L15">
        <f t="shared" si="0"/>
        <v>323001501</v>
      </c>
    </row>
    <row r="16" ht="16.5" spans="11:12">
      <c r="K16" s="2">
        <v>16</v>
      </c>
      <c r="L16">
        <f t="shared" si="0"/>
        <v>323001601</v>
      </c>
    </row>
    <row r="17" ht="16.5" spans="11:12">
      <c r="K17" s="2">
        <v>17</v>
      </c>
      <c r="L17">
        <f t="shared" si="0"/>
        <v>323001701</v>
      </c>
    </row>
    <row r="18" ht="16.5" spans="11:12">
      <c r="K18" s="2">
        <v>18</v>
      </c>
      <c r="L18">
        <f t="shared" si="0"/>
        <v>323001801</v>
      </c>
    </row>
    <row r="19" ht="16.5" spans="11:12">
      <c r="K19" s="2">
        <v>19</v>
      </c>
      <c r="L19">
        <f t="shared" si="0"/>
        <v>323001901</v>
      </c>
    </row>
    <row r="20" ht="16.5" spans="11:12">
      <c r="K20" s="2">
        <v>20</v>
      </c>
      <c r="L20">
        <f t="shared" si="0"/>
        <v>323002001</v>
      </c>
    </row>
    <row r="21" ht="16.5" spans="11:12">
      <c r="K21" s="2">
        <v>21</v>
      </c>
      <c r="L21">
        <f t="shared" si="0"/>
        <v>323002101</v>
      </c>
    </row>
    <row r="22" ht="16.5" spans="11:12">
      <c r="K22" s="2">
        <v>22</v>
      </c>
      <c r="L22">
        <f t="shared" si="0"/>
        <v>323002201</v>
      </c>
    </row>
    <row r="23" ht="16.5" spans="11:12">
      <c r="K23" s="2">
        <v>23</v>
      </c>
      <c r="L23">
        <f t="shared" si="0"/>
        <v>323002301</v>
      </c>
    </row>
    <row r="24" ht="16.5" spans="11:12">
      <c r="K24" s="2">
        <v>24</v>
      </c>
      <c r="L24">
        <f t="shared" si="0"/>
        <v>323002401</v>
      </c>
    </row>
    <row r="25" ht="16.5" spans="11:12">
      <c r="K25" s="2">
        <v>25</v>
      </c>
      <c r="L25">
        <f t="shared" si="0"/>
        <v>323002501</v>
      </c>
    </row>
    <row r="26" ht="16.5" spans="11:12">
      <c r="K26" s="2">
        <v>26</v>
      </c>
      <c r="L26">
        <f t="shared" si="0"/>
        <v>323002601</v>
      </c>
    </row>
    <row r="27" ht="16.5" spans="11:12">
      <c r="K27" s="2">
        <v>27</v>
      </c>
      <c r="L27">
        <f t="shared" si="0"/>
        <v>323002701</v>
      </c>
    </row>
    <row r="28" ht="16.5" spans="11:12">
      <c r="K28" s="2">
        <v>28</v>
      </c>
      <c r="L28">
        <f t="shared" si="0"/>
        <v>323002801</v>
      </c>
    </row>
    <row r="29" ht="16.5" spans="11:12">
      <c r="K29" s="2">
        <v>29</v>
      </c>
      <c r="L29">
        <f t="shared" si="0"/>
        <v>323002901</v>
      </c>
    </row>
    <row r="30" ht="16.5" spans="11:12">
      <c r="K30" s="2">
        <v>30</v>
      </c>
      <c r="L30">
        <f t="shared" si="0"/>
        <v>323003001</v>
      </c>
    </row>
    <row r="31" ht="16.5" spans="11:12">
      <c r="K31" s="2">
        <v>31</v>
      </c>
      <c r="L31">
        <f t="shared" si="0"/>
        <v>323003101</v>
      </c>
    </row>
    <row r="32" ht="16.5" spans="11:12">
      <c r="K32" s="2">
        <v>32</v>
      </c>
      <c r="L32">
        <f t="shared" si="0"/>
        <v>323003201</v>
      </c>
    </row>
    <row r="33" ht="16.5" spans="11:12">
      <c r="K33" s="2">
        <v>33</v>
      </c>
      <c r="L33">
        <f t="shared" si="0"/>
        <v>323003301</v>
      </c>
    </row>
    <row r="34" ht="16.5" spans="11:12">
      <c r="K34" s="2">
        <v>34</v>
      </c>
      <c r="L34">
        <f t="shared" si="0"/>
        <v>323003401</v>
      </c>
    </row>
    <row r="35" ht="16.5" spans="11:12">
      <c r="K35" s="2">
        <v>35</v>
      </c>
      <c r="L35">
        <f t="shared" si="0"/>
        <v>323003501</v>
      </c>
    </row>
    <row r="36" ht="16.5" spans="11:12">
      <c r="K36" s="2">
        <v>36</v>
      </c>
      <c r="L36">
        <f t="shared" si="0"/>
        <v>323003601</v>
      </c>
    </row>
    <row r="37" ht="16.5" spans="11:12">
      <c r="K37" s="2">
        <v>37</v>
      </c>
      <c r="L37">
        <f t="shared" si="0"/>
        <v>323003701</v>
      </c>
    </row>
    <row r="38" ht="16.5" spans="11:12">
      <c r="K38" s="2">
        <v>38</v>
      </c>
      <c r="L38">
        <f t="shared" si="0"/>
        <v>323003801</v>
      </c>
    </row>
    <row r="39" ht="16.5" spans="11:12">
      <c r="K39" s="2">
        <v>39</v>
      </c>
      <c r="L39">
        <f t="shared" si="0"/>
        <v>323003901</v>
      </c>
    </row>
    <row r="40" ht="16.5" spans="11:12">
      <c r="K40" s="2">
        <v>40</v>
      </c>
      <c r="L40">
        <f t="shared" si="0"/>
        <v>323004001</v>
      </c>
    </row>
    <row r="41" ht="16.5" spans="11:12">
      <c r="K41" s="2">
        <v>41</v>
      </c>
      <c r="L41">
        <f t="shared" si="0"/>
        <v>323004101</v>
      </c>
    </row>
    <row r="42" ht="16.5" spans="11:12">
      <c r="K42" s="2">
        <v>50</v>
      </c>
      <c r="L42">
        <f t="shared" si="0"/>
        <v>323005001</v>
      </c>
    </row>
    <row r="43" ht="16.5" spans="11:12">
      <c r="K43" s="2">
        <v>51</v>
      </c>
      <c r="L43">
        <f t="shared" si="0"/>
        <v>323005101</v>
      </c>
    </row>
    <row r="44" ht="16.5" spans="11:12">
      <c r="K44" s="2">
        <v>52</v>
      </c>
      <c r="L44">
        <f t="shared" si="0"/>
        <v>323005201</v>
      </c>
    </row>
  </sheetData>
  <conditionalFormatting sqref="B1:B5">
    <cfRule type="duplicateValues" dxfId="0" priority="2"/>
  </conditionalFormatting>
  <conditionalFormatting sqref="F1:F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平头哥</cp:lastModifiedBy>
  <dcterms:created xsi:type="dcterms:W3CDTF">2019-12-17T08:34:00Z</dcterms:created>
  <dcterms:modified xsi:type="dcterms:W3CDTF">2025-04-02T12:30:29Z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D36B706307104E92A7497C7A824AB40F</vt:lpwstr>
  </property>
  <property fmtid="{D5CDD505-2E9C-101B-9397-08002B2CF9AE}" pid="3" name="KSOProductBuildVer">
    <vt:lpwstr>2052-12.1.0.20305</vt:lpwstr>
  </property>
</Properties>
</file>