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Sheet3!$AD$1:$AD$100</definedName>
  </definedNames>
  <calcPr calcId="144525"/>
</workbook>
</file>

<file path=xl/sharedStrings.xml><?xml version="1.0" encoding="utf-8"?>
<sst xmlns="http://schemas.openxmlformats.org/spreadsheetml/2006/main" count="399" uniqueCount="121">
  <si>
    <t>_flag</t>
  </si>
  <si>
    <t>id</t>
  </si>
  <si>
    <t>week</t>
  </si>
  <si>
    <t>day</t>
  </si>
  <si>
    <t>heroID</t>
  </si>
  <si>
    <t>beizhu</t>
  </si>
  <si>
    <t>dropSuccess</t>
  </si>
  <si>
    <t>dropFail</t>
  </si>
  <si>
    <t>dropShow</t>
  </si>
  <si>
    <t>testTimes</t>
  </si>
  <si>
    <t>stamina</t>
  </si>
  <si>
    <t>questionPool</t>
  </si>
  <si>
    <t>STRING</t>
  </si>
  <si>
    <t>INT</t>
  </si>
  <si>
    <t>转表标记</t>
  </si>
  <si>
    <t>编号</t>
  </si>
  <si>
    <t>周</t>
  </si>
  <si>
    <t>日</t>
  </si>
  <si>
    <t>英雄ID</t>
  </si>
  <si>
    <t>备注</t>
  </si>
  <si>
    <t>成功奖励</t>
  </si>
  <si>
    <t>失败奖励</t>
  </si>
  <si>
    <t>奖励预览</t>
  </si>
  <si>
    <t>测试次数</t>
  </si>
  <si>
    <t>每次消耗体力</t>
  </si>
  <si>
    <t>题目池</t>
  </si>
  <si>
    <t>0</t>
  </si>
  <si>
    <t>110</t>
  </si>
  <si>
    <t>100</t>
  </si>
  <si>
    <t>010</t>
  </si>
  <si>
    <t>#</t>
  </si>
  <si>
    <t>2,11,18,22,30,37</t>
  </si>
  <si>
    <t>52021,52111,52181,52221,52301,52371</t>
  </si>
  <si>
    <t>52022,52112,52182,52222,52302,52372</t>
  </si>
  <si>
    <t>3</t>
  </si>
  <si>
    <t>101,100|102,100|103,100|104,100|105,100|106,100|107,100|108,100|109,100|110,100|111,100|112,100|113,100|114,100|115,100|116,100|117,100|118,100|119,100|120,100|121,100|122,100|123,100|124,100|125,100|126,100|127,100|128,100|129,100|130,100|131,100|132,100|133,100|134,100|135,100|136,100|137,100|138,100|139,100|140,100|141,100|142,100|143,100|144,100|145,100|146,100|147,100|148,100|149,100|150,100|151,100|152,100|153,100|154,100|155,100|156,100|157,100|158,100|159,100|160,100|161,100|162,100|163,100|164,100|165,100|166,100|167,100|168,100|169,100|170,100|171,100|172,100|173,100|174,100|175,100|176,100|177,100|178,100|179,100|180,100|181,100|182,100|183,100|184,100|185,100|186,100|187,100|188,100|189,100|190,100</t>
  </si>
  <si>
    <t>8,12,19,23,31,38</t>
  </si>
  <si>
    <t>52081,52121,52191,52231,52311,52381</t>
  </si>
  <si>
    <t>52082,52122,52192,52232,52312,52382</t>
  </si>
  <si>
    <t>9,13,20,24,32,22</t>
  </si>
  <si>
    <t>52091,52131,52201,52241,52321,52221</t>
  </si>
  <si>
    <t>52092,52132,52202,52242,52322,52222</t>
  </si>
  <si>
    <t>5,14,50,25,33,31</t>
  </si>
  <si>
    <t>52051,52141,52501,52251,52331,52311</t>
  </si>
  <si>
    <t>52052,52142,52502,52252,52332,52312</t>
  </si>
  <si>
    <t>6,15,26,27,34,24</t>
  </si>
  <si>
    <t>52061,52151,52261,52271,52341,52241</t>
  </si>
  <si>
    <t>52062,52152,52262,52272,52342,52242</t>
  </si>
  <si>
    <t>4,16,40,28,35,23</t>
  </si>
  <si>
    <t>52041,52161,52401,52281,52351,52231</t>
  </si>
  <si>
    <t>52042,52162,52402,52282,52352,52232</t>
  </si>
  <si>
    <t>39,17,41,29,36,27</t>
  </si>
  <si>
    <t>52391,52171,52411,52291,52361,52271</t>
  </si>
  <si>
    <t>52392,52172,52412,52292,52362,52272</t>
  </si>
  <si>
    <t>5,15,40,28,36,37</t>
  </si>
  <si>
    <t>52051,52151,52401,52281,52361,52371</t>
  </si>
  <si>
    <t>52052,52152,52402,52282,52362,52372</t>
  </si>
  <si>
    <t>6,16,41,22,31,38</t>
  </si>
  <si>
    <t>52061,52161,52411,52221,52311,52381</t>
  </si>
  <si>
    <t>52062,52162,52412,52222,52312,52382</t>
  </si>
  <si>
    <t>4,17,18,23,32,31</t>
  </si>
  <si>
    <t>52041,52171,52181,52231,52321,52311</t>
  </si>
  <si>
    <t>52042,52172,52182,52232,52322,52312</t>
  </si>
  <si>
    <t>39,11,19,24,33,32</t>
  </si>
  <si>
    <t>52391,52111,52191,52241,52331,52321</t>
  </si>
  <si>
    <t>52392,52112,52192,52242,52332,52322</t>
  </si>
  <si>
    <t>2,12,20,25,34,27</t>
  </si>
  <si>
    <t>52021,52121,52201,52251,52341,52271</t>
  </si>
  <si>
    <t>52022,52122,52202,52252,52342,52272</t>
  </si>
  <si>
    <t>8,13,50,27,35,37</t>
  </si>
  <si>
    <t>52081,52131,52501,52271,52351,52371</t>
  </si>
  <si>
    <t>52082,52132,52502,52272,52352,52372</t>
  </si>
  <si>
    <t>9,14,26,28,36,22</t>
  </si>
  <si>
    <t>52091,52141,52261,52281,52361,52221</t>
  </si>
  <si>
    <t>52092,52142,52262,52282,52362,52222</t>
  </si>
  <si>
    <t>杰诺斯·武装</t>
  </si>
  <si>
    <t>品质</t>
  </si>
  <si>
    <t>成功情报数</t>
  </si>
  <si>
    <t>失败情报数</t>
  </si>
  <si>
    <t>钞票</t>
  </si>
  <si>
    <t>闪电麦克斯</t>
  </si>
  <si>
    <t>雷光源氏</t>
  </si>
  <si>
    <t>冲天好小子</t>
  </si>
  <si>
    <t>大背头男</t>
  </si>
  <si>
    <t>乌马洪</t>
  </si>
  <si>
    <t>战栗的龙卷</t>
  </si>
  <si>
    <t>金属球棒</t>
  </si>
  <si>
    <t>居合庵</t>
  </si>
  <si>
    <t>微笑超人</t>
  </si>
  <si>
    <t>背心黑洞</t>
  </si>
  <si>
    <t>嗡嗡侠</t>
  </si>
  <si>
    <t>火男面</t>
  </si>
  <si>
    <t>银色獠牙</t>
  </si>
  <si>
    <t>性感囚犯</t>
  </si>
  <si>
    <t>毒刺</t>
  </si>
  <si>
    <t>重型金刚</t>
  </si>
  <si>
    <t>睫毛</t>
  </si>
  <si>
    <t>十字键</t>
  </si>
  <si>
    <t>KING</t>
  </si>
  <si>
    <t>黄金球</t>
  </si>
  <si>
    <t>杰诺斯</t>
  </si>
  <si>
    <t>山猿</t>
  </si>
  <si>
    <t>电池侠</t>
  </si>
  <si>
    <t>原子武士</t>
  </si>
  <si>
    <t>弹簧胡子</t>
  </si>
  <si>
    <t>三节棍莉莉</t>
  </si>
  <si>
    <t>蘑菇</t>
  </si>
  <si>
    <t>装甲股长</t>
  </si>
  <si>
    <t>金属骑士</t>
  </si>
  <si>
    <t>蛇咬拳斯奈克</t>
  </si>
  <si>
    <t>钉锤头</t>
  </si>
  <si>
    <t>无证骑士</t>
  </si>
  <si>
    <t>丧服吊带裤</t>
  </si>
  <si>
    <t>音速索尼克</t>
  </si>
  <si>
    <t>青焰</t>
  </si>
  <si>
    <t>茶岚子</t>
  </si>
  <si>
    <t>背心猛虎</t>
  </si>
  <si>
    <t>防毒面具</t>
  </si>
  <si>
    <t>甜心假面</t>
  </si>
  <si>
    <t>地狱的吹雪</t>
  </si>
  <si>
    <t>闪光弗莱士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</si>
</sst>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"/>
      <name val="Microsoft YaHei Light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3">
    <xf numFmtId="0" fontId="0" fillId="0" borderId="0" xfId="0" applyAlignment="1">
      <alignment vertical="center"/>
    </xf>
    <xf numFmtId="0" fontId="1" fillId="0" borderId="1" xfId="50" applyFont="1" applyBorder="1" applyAlignment="1">
      <alignment horizontal="center"/>
    </xf>
    <xf numFmtId="0" fontId="1" fillId="0" borderId="0" xfId="50" applyFont="1" applyBorder="1" applyAlignment="1">
      <alignment horizontal="center"/>
    </xf>
    <xf numFmtId="0" fontId="1" fillId="0" borderId="2" xfId="50" applyFont="1" applyBorder="1" applyAlignment="1">
      <alignment horizontal="center"/>
    </xf>
    <xf numFmtId="0" fontId="0" fillId="0" borderId="0" xfId="0" applyFont="1" applyAlignment="1">
      <alignment vertical="center"/>
    </xf>
    <xf numFmtId="49" fontId="0" fillId="0" borderId="0" xfId="49" applyNumberFormat="1" applyFont="1"/>
    <xf numFmtId="49" fontId="0" fillId="0" borderId="0" xfId="49" applyNumberFormat="1" applyFont="1" applyFill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1" fillId="0" borderId="1" xfId="5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1 2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9"/>
  <sheetViews>
    <sheetView workbookViewId="0">
      <selection activeCell="H25" sqref="H25"/>
    </sheetView>
  </sheetViews>
  <sheetFormatPr defaultColWidth="9" defaultRowHeight="13.5"/>
  <cols>
    <col min="1" max="1" width="7.875" style="7" customWidth="1"/>
    <col min="2" max="2" width="4.625" style="7" customWidth="1"/>
    <col min="3" max="4" width="6.875" style="7" customWidth="1"/>
    <col min="5" max="6" width="17.125" style="7" customWidth="1"/>
    <col min="7" max="7" width="32.25" style="7" customWidth="1"/>
    <col min="8" max="9" width="30" style="7" customWidth="1"/>
    <col min="10" max="11" width="12.375" style="7" customWidth="1"/>
    <col min="12" max="12" width="63.375" style="7" customWidth="1"/>
    <col min="13" max="13" width="13.125" style="7" customWidth="1"/>
    <col min="14" max="14" width="8" style="7" customWidth="1"/>
    <col min="15" max="15" width="16.125" style="7" customWidth="1"/>
    <col min="16" max="16" width="11.25" style="7" customWidth="1"/>
    <col min="17" max="17" width="8.75" style="7" customWidth="1"/>
  </cols>
  <sheetData>
    <row r="1" ht="16.5" customHeight="1" spans="1:1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2" t="s">
        <v>11</v>
      </c>
    </row>
    <row r="2" ht="16.5" customHeight="1" spans="1:12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12" t="s">
        <v>11</v>
      </c>
    </row>
    <row r="3" ht="16.5" customHeight="1" spans="1:12">
      <c r="A3" s="8" t="s">
        <v>12</v>
      </c>
      <c r="B3" s="10" t="s">
        <v>13</v>
      </c>
      <c r="C3" s="10" t="s">
        <v>13</v>
      </c>
      <c r="D3" s="10" t="s">
        <v>13</v>
      </c>
      <c r="E3" s="10" t="s">
        <v>12</v>
      </c>
      <c r="F3" s="10" t="s">
        <v>12</v>
      </c>
      <c r="G3" s="10" t="s">
        <v>12</v>
      </c>
      <c r="H3" s="10" t="s">
        <v>12</v>
      </c>
      <c r="I3" s="10" t="s">
        <v>12</v>
      </c>
      <c r="J3" s="10" t="s">
        <v>13</v>
      </c>
      <c r="K3" s="10" t="s">
        <v>13</v>
      </c>
      <c r="L3" s="10" t="s">
        <v>12</v>
      </c>
    </row>
    <row r="4" ht="16.5" customHeight="1" spans="1:12">
      <c r="A4" s="8" t="s">
        <v>14</v>
      </c>
      <c r="B4" s="10" t="s">
        <v>15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20</v>
      </c>
      <c r="H4" s="10" t="s">
        <v>21</v>
      </c>
      <c r="I4" s="10" t="s">
        <v>22</v>
      </c>
      <c r="J4" s="10" t="s">
        <v>23</v>
      </c>
      <c r="K4" s="10" t="s">
        <v>24</v>
      </c>
      <c r="L4" s="10" t="s">
        <v>25</v>
      </c>
    </row>
    <row r="5" ht="16.5" customHeight="1" spans="1:12">
      <c r="A5" s="8" t="s">
        <v>26</v>
      </c>
      <c r="B5" s="9" t="s">
        <v>27</v>
      </c>
      <c r="C5" s="9" t="s">
        <v>27</v>
      </c>
      <c r="D5" s="9" t="s">
        <v>27</v>
      </c>
      <c r="E5" s="9" t="s">
        <v>27</v>
      </c>
      <c r="F5" s="9" t="s">
        <v>26</v>
      </c>
      <c r="G5" s="9" t="s">
        <v>27</v>
      </c>
      <c r="H5" s="9" t="s">
        <v>27</v>
      </c>
      <c r="I5" s="9" t="s">
        <v>28</v>
      </c>
      <c r="J5" s="9" t="s">
        <v>27</v>
      </c>
      <c r="K5" s="9" t="s">
        <v>27</v>
      </c>
      <c r="L5" s="9" t="s">
        <v>29</v>
      </c>
    </row>
    <row r="6" ht="16.5" customHeight="1" spans="1:12">
      <c r="A6" t="s">
        <v>30</v>
      </c>
      <c r="B6">
        <v>1</v>
      </c>
      <c r="C6">
        <v>1</v>
      </c>
      <c r="D6">
        <v>1</v>
      </c>
      <c r="E6" s="11" t="s">
        <v>31</v>
      </c>
      <c r="F6" s="11"/>
      <c r="G6" s="11" t="s">
        <v>32</v>
      </c>
      <c r="H6" s="11" t="s">
        <v>33</v>
      </c>
      <c r="I6" s="11" t="s">
        <v>32</v>
      </c>
      <c r="J6" s="11" t="s">
        <v>34</v>
      </c>
      <c r="K6" s="11" t="s">
        <v>26</v>
      </c>
      <c r="L6" s="11" t="s">
        <v>35</v>
      </c>
    </row>
    <row r="7" ht="16.5" customHeight="1" spans="1:12">
      <c r="A7" t="s">
        <v>30</v>
      </c>
      <c r="B7">
        <v>2</v>
      </c>
      <c r="C7">
        <v>1</v>
      </c>
      <c r="D7">
        <v>2</v>
      </c>
      <c r="E7" s="11" t="s">
        <v>36</v>
      </c>
      <c r="F7" s="11"/>
      <c r="G7" s="11" t="s">
        <v>37</v>
      </c>
      <c r="H7" s="11" t="s">
        <v>38</v>
      </c>
      <c r="I7" s="11" t="s">
        <v>37</v>
      </c>
      <c r="J7" s="11" t="s">
        <v>34</v>
      </c>
      <c r="K7" s="11" t="s">
        <v>26</v>
      </c>
      <c r="L7" s="11" t="s">
        <v>35</v>
      </c>
    </row>
    <row r="8" ht="16.5" customHeight="1" spans="1:12">
      <c r="A8" t="s">
        <v>30</v>
      </c>
      <c r="B8">
        <v>3</v>
      </c>
      <c r="C8">
        <v>1</v>
      </c>
      <c r="D8">
        <v>3</v>
      </c>
      <c r="E8" s="11" t="s">
        <v>39</v>
      </c>
      <c r="F8" s="11"/>
      <c r="G8" s="11" t="s">
        <v>40</v>
      </c>
      <c r="H8" s="11" t="s">
        <v>41</v>
      </c>
      <c r="I8" s="11" t="s">
        <v>40</v>
      </c>
      <c r="J8" s="11" t="s">
        <v>34</v>
      </c>
      <c r="K8" s="11" t="s">
        <v>26</v>
      </c>
      <c r="L8" s="11" t="s">
        <v>35</v>
      </c>
    </row>
    <row r="9" ht="16.5" customHeight="1" spans="1:12">
      <c r="A9" t="s">
        <v>30</v>
      </c>
      <c r="B9">
        <v>4</v>
      </c>
      <c r="C9">
        <v>1</v>
      </c>
      <c r="D9">
        <v>4</v>
      </c>
      <c r="E9" s="11" t="s">
        <v>42</v>
      </c>
      <c r="F9" s="11"/>
      <c r="G9" s="11" t="s">
        <v>43</v>
      </c>
      <c r="H9" s="11" t="s">
        <v>44</v>
      </c>
      <c r="I9" s="11" t="s">
        <v>43</v>
      </c>
      <c r="J9" s="11" t="s">
        <v>34</v>
      </c>
      <c r="K9" s="11" t="s">
        <v>26</v>
      </c>
      <c r="L9" s="11" t="s">
        <v>35</v>
      </c>
    </row>
    <row r="10" ht="16.5" customHeight="1" spans="1:12">
      <c r="A10" t="s">
        <v>30</v>
      </c>
      <c r="B10">
        <v>5</v>
      </c>
      <c r="C10">
        <v>1</v>
      </c>
      <c r="D10">
        <v>5</v>
      </c>
      <c r="E10" s="11" t="s">
        <v>45</v>
      </c>
      <c r="F10" s="11"/>
      <c r="G10" s="11" t="s">
        <v>46</v>
      </c>
      <c r="H10" s="11" t="s">
        <v>47</v>
      </c>
      <c r="I10" s="11" t="s">
        <v>46</v>
      </c>
      <c r="J10" s="11" t="s">
        <v>34</v>
      </c>
      <c r="K10" s="11" t="s">
        <v>26</v>
      </c>
      <c r="L10" s="11" t="s">
        <v>35</v>
      </c>
    </row>
    <row r="11" ht="16.5" customHeight="1" spans="1:12">
      <c r="A11" t="s">
        <v>30</v>
      </c>
      <c r="B11">
        <v>6</v>
      </c>
      <c r="C11">
        <v>1</v>
      </c>
      <c r="D11">
        <v>6</v>
      </c>
      <c r="E11" s="11" t="s">
        <v>48</v>
      </c>
      <c r="F11" s="11"/>
      <c r="G11" s="11" t="s">
        <v>49</v>
      </c>
      <c r="H11" s="11" t="s">
        <v>50</v>
      </c>
      <c r="I11" s="11" t="s">
        <v>49</v>
      </c>
      <c r="J11" s="11" t="s">
        <v>34</v>
      </c>
      <c r="K11" s="11" t="s">
        <v>26</v>
      </c>
      <c r="L11" s="11" t="s">
        <v>35</v>
      </c>
    </row>
    <row r="12" ht="16.5" customHeight="1" spans="1:12">
      <c r="A12" t="s">
        <v>30</v>
      </c>
      <c r="B12">
        <v>7</v>
      </c>
      <c r="C12">
        <v>1</v>
      </c>
      <c r="D12">
        <v>0</v>
      </c>
      <c r="E12" s="11" t="s">
        <v>51</v>
      </c>
      <c r="F12" s="11"/>
      <c r="G12" s="11" t="s">
        <v>52</v>
      </c>
      <c r="H12" s="11" t="s">
        <v>53</v>
      </c>
      <c r="I12" s="11" t="s">
        <v>52</v>
      </c>
      <c r="J12" s="11" t="s">
        <v>34</v>
      </c>
      <c r="K12" s="11" t="s">
        <v>26</v>
      </c>
      <c r="L12" s="11" t="s">
        <v>35</v>
      </c>
    </row>
    <row r="13" ht="16.5" customHeight="1" spans="1:12">
      <c r="A13" t="s">
        <v>30</v>
      </c>
      <c r="B13">
        <v>8</v>
      </c>
      <c r="C13">
        <v>2</v>
      </c>
      <c r="D13">
        <v>1</v>
      </c>
      <c r="E13" s="11" t="s">
        <v>54</v>
      </c>
      <c r="F13" s="11"/>
      <c r="G13" s="11" t="s">
        <v>55</v>
      </c>
      <c r="H13" s="11" t="s">
        <v>56</v>
      </c>
      <c r="I13" s="11" t="s">
        <v>55</v>
      </c>
      <c r="J13" s="11" t="s">
        <v>34</v>
      </c>
      <c r="K13" s="11" t="s">
        <v>26</v>
      </c>
      <c r="L13" s="11" t="s">
        <v>35</v>
      </c>
    </row>
    <row r="14" ht="16.5" customHeight="1" spans="1:12">
      <c r="A14" t="s">
        <v>30</v>
      </c>
      <c r="B14">
        <v>9</v>
      </c>
      <c r="C14">
        <v>2</v>
      </c>
      <c r="D14">
        <v>2</v>
      </c>
      <c r="E14" s="11" t="s">
        <v>57</v>
      </c>
      <c r="F14" s="11"/>
      <c r="G14" s="11" t="s">
        <v>58</v>
      </c>
      <c r="H14" s="11" t="s">
        <v>59</v>
      </c>
      <c r="I14" s="11" t="s">
        <v>58</v>
      </c>
      <c r="J14" s="11" t="s">
        <v>34</v>
      </c>
      <c r="K14" s="11" t="s">
        <v>26</v>
      </c>
      <c r="L14" s="11" t="s">
        <v>35</v>
      </c>
    </row>
    <row r="15" ht="16.5" customHeight="1" spans="1:12">
      <c r="A15" t="s">
        <v>30</v>
      </c>
      <c r="B15">
        <v>10</v>
      </c>
      <c r="C15">
        <v>2</v>
      </c>
      <c r="D15">
        <v>3</v>
      </c>
      <c r="E15" s="11" t="s">
        <v>60</v>
      </c>
      <c r="F15" s="11"/>
      <c r="G15" s="11" t="s">
        <v>61</v>
      </c>
      <c r="H15" s="11" t="s">
        <v>62</v>
      </c>
      <c r="I15" s="11" t="s">
        <v>61</v>
      </c>
      <c r="J15" s="11" t="s">
        <v>34</v>
      </c>
      <c r="K15" s="11" t="s">
        <v>26</v>
      </c>
      <c r="L15" s="11" t="s">
        <v>35</v>
      </c>
    </row>
    <row r="16" ht="16.5" customHeight="1" spans="1:12">
      <c r="A16" t="s">
        <v>30</v>
      </c>
      <c r="B16">
        <v>11</v>
      </c>
      <c r="C16">
        <v>2</v>
      </c>
      <c r="D16">
        <v>4</v>
      </c>
      <c r="E16" s="11" t="s">
        <v>63</v>
      </c>
      <c r="F16" s="11"/>
      <c r="G16" s="11" t="s">
        <v>64</v>
      </c>
      <c r="H16" s="11" t="s">
        <v>65</v>
      </c>
      <c r="I16" s="11" t="s">
        <v>64</v>
      </c>
      <c r="J16" s="11" t="s">
        <v>34</v>
      </c>
      <c r="K16" s="11" t="s">
        <v>26</v>
      </c>
      <c r="L16" s="11" t="s">
        <v>35</v>
      </c>
    </row>
    <row r="17" ht="16.5" customHeight="1" spans="1:12">
      <c r="A17" t="s">
        <v>30</v>
      </c>
      <c r="B17">
        <v>12</v>
      </c>
      <c r="C17">
        <v>2</v>
      </c>
      <c r="D17">
        <v>5</v>
      </c>
      <c r="E17" s="11" t="s">
        <v>66</v>
      </c>
      <c r="F17" s="11"/>
      <c r="G17" s="11" t="s">
        <v>67</v>
      </c>
      <c r="H17" s="11" t="s">
        <v>68</v>
      </c>
      <c r="I17" s="11" t="s">
        <v>67</v>
      </c>
      <c r="J17" s="11" t="s">
        <v>34</v>
      </c>
      <c r="K17" s="11" t="s">
        <v>26</v>
      </c>
      <c r="L17" s="11" t="s">
        <v>35</v>
      </c>
    </row>
    <row r="18" ht="16.5" customHeight="1" spans="1:12">
      <c r="A18" t="s">
        <v>30</v>
      </c>
      <c r="B18">
        <v>13</v>
      </c>
      <c r="C18">
        <v>2</v>
      </c>
      <c r="D18">
        <v>6</v>
      </c>
      <c r="E18" s="11" t="s">
        <v>69</v>
      </c>
      <c r="F18" s="11"/>
      <c r="G18" s="11" t="s">
        <v>70</v>
      </c>
      <c r="H18" s="11" t="s">
        <v>71</v>
      </c>
      <c r="I18" s="11" t="s">
        <v>70</v>
      </c>
      <c r="J18" s="11" t="s">
        <v>34</v>
      </c>
      <c r="K18" s="11" t="s">
        <v>26</v>
      </c>
      <c r="L18" s="11" t="s">
        <v>35</v>
      </c>
    </row>
    <row r="19" ht="16.5" customHeight="1" spans="1:12">
      <c r="A19" t="s">
        <v>30</v>
      </c>
      <c r="B19">
        <v>14</v>
      </c>
      <c r="C19">
        <v>2</v>
      </c>
      <c r="D19">
        <v>0</v>
      </c>
      <c r="E19" s="11" t="s">
        <v>72</v>
      </c>
      <c r="F19" s="11"/>
      <c r="G19" s="11" t="s">
        <v>73</v>
      </c>
      <c r="H19" s="11" t="s">
        <v>74</v>
      </c>
      <c r="I19" s="11" t="s">
        <v>73</v>
      </c>
      <c r="J19" s="11" t="s">
        <v>34</v>
      </c>
      <c r="K19" s="11" t="s">
        <v>26</v>
      </c>
      <c r="L19" s="11" t="s">
        <v>35</v>
      </c>
    </row>
  </sheetData>
  <pageMargins left="0.7" right="0.7" top="0.75" bottom="0.75" header="0.3" footer="0.3"/>
  <pageSetup paperSize="9" orientation="portrait"/>
  <headerFooter/>
  <ignoredErrors>
    <ignoredError sqref="J7:J19 J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21"/>
  <sheetViews>
    <sheetView workbookViewId="0">
      <selection activeCell="M23" sqref="M23"/>
    </sheetView>
  </sheetViews>
  <sheetFormatPr defaultColWidth="9" defaultRowHeight="13.5" outlineLevelCol="5"/>
  <sheetData>
    <row r="1" spans="1:1">
      <c r="A1" s="5"/>
    </row>
    <row r="2" spans="1:1">
      <c r="A2" s="5"/>
    </row>
    <row r="3" spans="1:1">
      <c r="A3" s="5"/>
    </row>
    <row r="4" spans="1:1">
      <c r="A4" s="5"/>
    </row>
    <row r="10" spans="1:6">
      <c r="A10" s="6"/>
      <c r="B10" s="6"/>
      <c r="C10" s="6"/>
      <c r="D10" s="6"/>
      <c r="E10" s="6"/>
      <c r="F10" s="6"/>
    </row>
    <row r="14" spans="1:6">
      <c r="A14" s="6"/>
      <c r="B14" s="6"/>
      <c r="C14" s="6"/>
      <c r="D14" s="6"/>
      <c r="E14" s="6"/>
      <c r="F14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</sheetData>
  <conditionalFormatting sqref="A10:F10">
    <cfRule type="duplicateValues" dxfId="0" priority="3"/>
  </conditionalFormatting>
  <conditionalFormatting sqref="A14:F14">
    <cfRule type="duplicateValues" dxfId="0" priority="1"/>
  </conditionalFormatting>
  <conditionalFormatting sqref="A1:A4">
    <cfRule type="duplicateValues" dxfId="0" priority="4"/>
  </conditionalFormatting>
  <conditionalFormatting sqref="A16:A21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I98"/>
  <sheetViews>
    <sheetView tabSelected="1" workbookViewId="0">
      <selection activeCell="M8" sqref="M8"/>
    </sheetView>
  </sheetViews>
  <sheetFormatPr defaultColWidth="9" defaultRowHeight="13.5"/>
  <cols>
    <col min="30" max="30" width="20.25" customWidth="1"/>
  </cols>
  <sheetData>
    <row r="1" ht="16.5" spans="2: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Q1" s="1">
        <v>2</v>
      </c>
      <c r="R1" s="1" t="s">
        <v>75</v>
      </c>
      <c r="S1" s="1">
        <v>4</v>
      </c>
      <c r="T1" s="2">
        <f>VLOOKUP(S1,W:Y,2,0)</f>
        <v>2</v>
      </c>
      <c r="U1" s="2">
        <f>VLOOKUP(S1,W:Y,3,0)</f>
        <v>1</v>
      </c>
      <c r="V1" s="2"/>
      <c r="W1" s="2" t="s">
        <v>76</v>
      </c>
      <c r="X1" s="2" t="s">
        <v>77</v>
      </c>
      <c r="Y1" s="2" t="s">
        <v>78</v>
      </c>
      <c r="AA1">
        <f>52000+AB1*10+AC1</f>
        <v>52021</v>
      </c>
      <c r="AB1">
        <v>2</v>
      </c>
      <c r="AC1">
        <v>1</v>
      </c>
      <c r="AD1" t="str">
        <f>"英雄联络"&amp;AE1&amp;"成功"</f>
        <v>英雄联络杰诺斯·武装成功</v>
      </c>
      <c r="AE1" t="str">
        <f>VLOOKUP(AB1,Q:R,2,0)</f>
        <v>杰诺斯·武装</v>
      </c>
      <c r="AF1" t="str">
        <f>AE1&amp;"情报"</f>
        <v>杰诺斯·武装情报</v>
      </c>
      <c r="AG1" s="4" t="s">
        <v>79</v>
      </c>
      <c r="AH1">
        <f>IF(AC1=1,VLOOKUP(AE1,R:U,3,0),VLOOKUP(AE1,R:U,4,0))</f>
        <v>2</v>
      </c>
      <c r="AI1">
        <v>3000</v>
      </c>
    </row>
    <row r="2" ht="16.5" spans="1:35">
      <c r="A2" s="1">
        <v>1</v>
      </c>
      <c r="B2" s="1" t="s">
        <v>75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t="str">
        <f>INDEX($Q:$Q,MATCH(B2,$R:$R,0))&amp;","</f>
        <v>2,</v>
      </c>
      <c r="I2" t="str">
        <f>H2&amp;INDEX($Q:$Q,MATCH(C2,$R:$R,0))&amp;","</f>
        <v>2,11,</v>
      </c>
      <c r="J2" t="str">
        <f t="shared" ref="J2:M2" si="0">I2&amp;INDEX($Q:$Q,MATCH(D2,$R:$R,0))&amp;","</f>
        <v>2,11,18,</v>
      </c>
      <c r="K2" t="str">
        <f t="shared" si="0"/>
        <v>2,11,18,22,</v>
      </c>
      <c r="L2" t="str">
        <f t="shared" si="0"/>
        <v>2,11,18,22,30,</v>
      </c>
      <c r="M2" t="str">
        <f t="shared" si="0"/>
        <v>2,11,18,22,30,37,</v>
      </c>
      <c r="N2" t="str">
        <f>LEFT(M2,LEN(M2)-1)</f>
        <v>2,11,18,22,30,37</v>
      </c>
      <c r="Q2" s="1">
        <v>3</v>
      </c>
      <c r="R2" s="1" t="s">
        <v>85</v>
      </c>
      <c r="S2" s="1">
        <v>4</v>
      </c>
      <c r="T2" s="2">
        <f t="shared" ref="T2:T44" si="1">VLOOKUP(S2,W:Y,2,0)</f>
        <v>2</v>
      </c>
      <c r="U2" s="2">
        <f t="shared" ref="U2:U44" si="2">VLOOKUP(S2,W:Y,3,0)</f>
        <v>1</v>
      </c>
      <c r="V2" s="2"/>
      <c r="W2" s="2">
        <v>4</v>
      </c>
      <c r="X2" s="2">
        <v>2</v>
      </c>
      <c r="Y2" s="2">
        <v>1</v>
      </c>
      <c r="AA2">
        <f>52000+AB2*10+AC2</f>
        <v>52022</v>
      </c>
      <c r="AB2">
        <v>2</v>
      </c>
      <c r="AC2">
        <v>2</v>
      </c>
      <c r="AD2" t="str">
        <f>"英雄联络"&amp;AE2&amp;"失败"</f>
        <v>英雄联络杰诺斯·武装失败</v>
      </c>
      <c r="AE2" t="str">
        <f>VLOOKUP(AB2,Q:R,2,0)</f>
        <v>杰诺斯·武装</v>
      </c>
      <c r="AF2" t="str">
        <f t="shared" ref="AF2:AF65" si="3">AE2&amp;"情报"</f>
        <v>杰诺斯·武装情报</v>
      </c>
      <c r="AG2" s="4" t="s">
        <v>79</v>
      </c>
      <c r="AH2">
        <f t="shared" ref="AH2:AH65" si="4">IF(AC2=1,VLOOKUP(AE2,R:U,3,0),VLOOKUP(AE2,R:U,4,0))</f>
        <v>1</v>
      </c>
      <c r="AI2">
        <v>1500</v>
      </c>
    </row>
    <row r="3" ht="16.5" spans="1:35">
      <c r="A3" s="1">
        <v>2</v>
      </c>
      <c r="B3" s="1" t="s">
        <v>86</v>
      </c>
      <c r="C3" s="1" t="s">
        <v>87</v>
      </c>
      <c r="D3" s="1" t="s">
        <v>88</v>
      </c>
      <c r="E3" s="1" t="s">
        <v>89</v>
      </c>
      <c r="F3" s="1" t="s">
        <v>90</v>
      </c>
      <c r="G3" s="1" t="s">
        <v>91</v>
      </c>
      <c r="H3" t="str">
        <f t="shared" ref="H3:H8" si="5">INDEX($Q:$Q,MATCH(B3,$R:$R,0))&amp;","</f>
        <v>8,</v>
      </c>
      <c r="I3" t="str">
        <f t="shared" ref="I3:I8" si="6">H3&amp;INDEX($Q:$Q,MATCH(C3,$R:$R,0))&amp;","</f>
        <v>8,12,</v>
      </c>
      <c r="J3" t="str">
        <f t="shared" ref="J3:J8" si="7">I3&amp;INDEX($Q:$Q,MATCH(D3,$R:$R,0))&amp;","</f>
        <v>8,12,19,</v>
      </c>
      <c r="K3" t="str">
        <f t="shared" ref="K3:K8" si="8">J3&amp;INDEX($Q:$Q,MATCH(E3,$R:$R,0))&amp;","</f>
        <v>8,12,19,23,</v>
      </c>
      <c r="L3" t="str">
        <f t="shared" ref="L3:L8" si="9">K3&amp;INDEX($Q:$Q,MATCH(F3,$R:$R,0))&amp;","</f>
        <v>8,12,19,23,31,</v>
      </c>
      <c r="M3" t="str">
        <f t="shared" ref="M3:M8" si="10">L3&amp;INDEX($Q:$Q,MATCH(G3,$R:$R,0))&amp;","</f>
        <v>8,12,19,23,31,38,</v>
      </c>
      <c r="N3" t="str">
        <f t="shared" ref="N3:N15" si="11">LEFT(M3,LEN(M3)-1)</f>
        <v>8,12,19,23,31,38</v>
      </c>
      <c r="Q3" s="1">
        <v>4</v>
      </c>
      <c r="R3" s="1" t="s">
        <v>92</v>
      </c>
      <c r="S3" s="1">
        <v>4</v>
      </c>
      <c r="T3" s="2">
        <f t="shared" si="1"/>
        <v>2</v>
      </c>
      <c r="U3" s="2">
        <f t="shared" si="2"/>
        <v>1</v>
      </c>
      <c r="V3" s="2"/>
      <c r="W3" s="2">
        <v>3</v>
      </c>
      <c r="X3" s="2">
        <v>4</v>
      </c>
      <c r="Y3" s="2">
        <v>2</v>
      </c>
      <c r="AA3">
        <f t="shared" ref="AA3:AA4" si="12">52000+AB3*10+AC3</f>
        <v>52031</v>
      </c>
      <c r="AB3">
        <f>AB1+1</f>
        <v>3</v>
      </c>
      <c r="AC3">
        <f>AC1</f>
        <v>1</v>
      </c>
      <c r="AD3" t="str">
        <f t="shared" ref="AD3" si="13">"英雄联络"&amp;AE3&amp;"成功"</f>
        <v>英雄联络战栗的龙卷成功</v>
      </c>
      <c r="AE3" t="str">
        <f t="shared" ref="AE3:AE29" si="14">VLOOKUP(AB3,Q:R,2,0)</f>
        <v>战栗的龙卷</v>
      </c>
      <c r="AF3" t="str">
        <f t="shared" si="3"/>
        <v>战栗的龙卷情报</v>
      </c>
      <c r="AG3" s="4" t="s">
        <v>79</v>
      </c>
      <c r="AH3">
        <f t="shared" si="4"/>
        <v>2</v>
      </c>
      <c r="AI3">
        <f>AI1</f>
        <v>3000</v>
      </c>
    </row>
    <row r="4" ht="16.5" spans="1:35">
      <c r="A4" s="1">
        <v>3</v>
      </c>
      <c r="B4" s="1" t="s">
        <v>93</v>
      </c>
      <c r="C4" s="1" t="s">
        <v>94</v>
      </c>
      <c r="D4" s="1" t="s">
        <v>95</v>
      </c>
      <c r="E4" s="1" t="s">
        <v>96</v>
      </c>
      <c r="F4" s="1" t="s">
        <v>97</v>
      </c>
      <c r="G4" s="1" t="s">
        <v>82</v>
      </c>
      <c r="H4" t="str">
        <f t="shared" si="5"/>
        <v>9,</v>
      </c>
      <c r="I4" t="str">
        <f t="shared" si="6"/>
        <v>9,13,</v>
      </c>
      <c r="J4" t="str">
        <f t="shared" si="7"/>
        <v>9,13,20,</v>
      </c>
      <c r="K4" t="str">
        <f t="shared" si="8"/>
        <v>9,13,20,24,</v>
      </c>
      <c r="L4" t="str">
        <f t="shared" si="9"/>
        <v>9,13,20,24,32,</v>
      </c>
      <c r="M4" t="str">
        <f t="shared" si="10"/>
        <v>9,13,20,24,32,22,</v>
      </c>
      <c r="N4" t="str">
        <f t="shared" si="11"/>
        <v>9,13,20,24,32,22</v>
      </c>
      <c r="Q4" s="1">
        <v>5</v>
      </c>
      <c r="R4" s="1" t="s">
        <v>98</v>
      </c>
      <c r="S4" s="1">
        <v>4</v>
      </c>
      <c r="T4" s="2">
        <f t="shared" si="1"/>
        <v>2</v>
      </c>
      <c r="U4" s="2">
        <f t="shared" si="2"/>
        <v>1</v>
      </c>
      <c r="V4" s="2"/>
      <c r="W4" s="2">
        <v>2</v>
      </c>
      <c r="X4" s="2">
        <v>6</v>
      </c>
      <c r="Y4" s="2">
        <v>3</v>
      </c>
      <c r="AA4">
        <f t="shared" si="12"/>
        <v>52032</v>
      </c>
      <c r="AB4">
        <f>AB2+1</f>
        <v>3</v>
      </c>
      <c r="AC4">
        <f>AC2</f>
        <v>2</v>
      </c>
      <c r="AD4" t="str">
        <f t="shared" ref="AD4" si="15">"英雄联络"&amp;AE4&amp;"失败"</f>
        <v>英雄联络战栗的龙卷失败</v>
      </c>
      <c r="AE4" t="str">
        <f t="shared" si="14"/>
        <v>战栗的龙卷</v>
      </c>
      <c r="AF4" t="str">
        <f t="shared" si="3"/>
        <v>战栗的龙卷情报</v>
      </c>
      <c r="AG4" s="4" t="s">
        <v>79</v>
      </c>
      <c r="AH4">
        <f t="shared" si="4"/>
        <v>1</v>
      </c>
      <c r="AI4">
        <f t="shared" ref="AI4:AI67" si="16">AI2</f>
        <v>1500</v>
      </c>
    </row>
    <row r="5" ht="16.5" spans="1:35">
      <c r="A5" s="1">
        <v>4</v>
      </c>
      <c r="B5" s="1" t="s">
        <v>98</v>
      </c>
      <c r="C5" s="1" t="s">
        <v>99</v>
      </c>
      <c r="D5" s="1" t="s">
        <v>100</v>
      </c>
      <c r="E5" s="1" t="s">
        <v>101</v>
      </c>
      <c r="F5" s="1" t="s">
        <v>102</v>
      </c>
      <c r="G5" s="1" t="s">
        <v>90</v>
      </c>
      <c r="H5" t="str">
        <f t="shared" si="5"/>
        <v>5,</v>
      </c>
      <c r="I5" t="str">
        <f t="shared" si="6"/>
        <v>5,14,</v>
      </c>
      <c r="J5" t="str">
        <f t="shared" si="7"/>
        <v>5,14,50,</v>
      </c>
      <c r="K5" t="str">
        <f t="shared" si="8"/>
        <v>5,14,50,25,</v>
      </c>
      <c r="L5" t="str">
        <f t="shared" si="9"/>
        <v>5,14,50,25,33,</v>
      </c>
      <c r="M5" t="str">
        <f t="shared" si="10"/>
        <v>5,14,50,25,33,31,</v>
      </c>
      <c r="N5" t="str">
        <f t="shared" si="11"/>
        <v>5,14,50,25,33,31</v>
      </c>
      <c r="Q5" s="1">
        <v>6</v>
      </c>
      <c r="R5" s="1" t="s">
        <v>103</v>
      </c>
      <c r="S5" s="1">
        <v>4</v>
      </c>
      <c r="T5" s="2">
        <f t="shared" si="1"/>
        <v>2</v>
      </c>
      <c r="U5" s="2">
        <f t="shared" si="2"/>
        <v>1</v>
      </c>
      <c r="V5" s="2"/>
      <c r="W5" s="2">
        <v>1</v>
      </c>
      <c r="X5" s="2">
        <v>8</v>
      </c>
      <c r="Y5" s="2">
        <v>4</v>
      </c>
      <c r="AA5">
        <f t="shared" ref="AA5:AA29" si="17">52000+AB5*10+AC5</f>
        <v>52041</v>
      </c>
      <c r="AB5">
        <f t="shared" ref="AB5:AB68" si="18">AB3+1</f>
        <v>4</v>
      </c>
      <c r="AC5">
        <f t="shared" ref="AC5:AC68" si="19">AC3</f>
        <v>1</v>
      </c>
      <c r="AD5" t="str">
        <f t="shared" ref="AD5" si="20">"英雄联络"&amp;AE5&amp;"成功"</f>
        <v>英雄联络银色獠牙成功</v>
      </c>
      <c r="AE5" t="str">
        <f t="shared" si="14"/>
        <v>银色獠牙</v>
      </c>
      <c r="AF5" t="str">
        <f t="shared" si="3"/>
        <v>银色獠牙情报</v>
      </c>
      <c r="AG5" s="4" t="s">
        <v>79</v>
      </c>
      <c r="AH5">
        <f t="shared" si="4"/>
        <v>2</v>
      </c>
      <c r="AI5">
        <f t="shared" si="16"/>
        <v>3000</v>
      </c>
    </row>
    <row r="6" ht="16.5" spans="1:35">
      <c r="A6" s="1">
        <v>5</v>
      </c>
      <c r="B6" s="1" t="s">
        <v>103</v>
      </c>
      <c r="C6" s="1" t="s">
        <v>104</v>
      </c>
      <c r="D6" s="1" t="s">
        <v>105</v>
      </c>
      <c r="E6" s="1" t="s">
        <v>106</v>
      </c>
      <c r="F6" s="1" t="s">
        <v>107</v>
      </c>
      <c r="G6" s="1" t="s">
        <v>96</v>
      </c>
      <c r="H6" t="str">
        <f t="shared" si="5"/>
        <v>6,</v>
      </c>
      <c r="I6" t="str">
        <f t="shared" si="6"/>
        <v>6,15,</v>
      </c>
      <c r="J6" t="str">
        <f t="shared" si="7"/>
        <v>6,15,26,</v>
      </c>
      <c r="K6" t="str">
        <f t="shared" si="8"/>
        <v>6,15,26,27,</v>
      </c>
      <c r="L6" t="str">
        <f t="shared" si="9"/>
        <v>6,15,26,27,34,</v>
      </c>
      <c r="M6" t="str">
        <f t="shared" si="10"/>
        <v>6,15,26,27,34,24,</v>
      </c>
      <c r="N6" t="str">
        <f t="shared" si="11"/>
        <v>6,15,26,27,34,24</v>
      </c>
      <c r="Q6" s="1">
        <v>7</v>
      </c>
      <c r="R6" s="1" t="s">
        <v>108</v>
      </c>
      <c r="S6" s="1">
        <v>4</v>
      </c>
      <c r="T6" s="2">
        <f t="shared" si="1"/>
        <v>2</v>
      </c>
      <c r="U6" s="2">
        <f t="shared" si="2"/>
        <v>1</v>
      </c>
      <c r="V6" s="2"/>
      <c r="W6" s="2"/>
      <c r="X6" s="2"/>
      <c r="Y6" s="2"/>
      <c r="AA6">
        <f t="shared" si="17"/>
        <v>52042</v>
      </c>
      <c r="AB6">
        <f t="shared" si="18"/>
        <v>4</v>
      </c>
      <c r="AC6">
        <f t="shared" si="19"/>
        <v>2</v>
      </c>
      <c r="AD6" t="str">
        <f t="shared" ref="AD6" si="21">"英雄联络"&amp;AE6&amp;"失败"</f>
        <v>英雄联络银色獠牙失败</v>
      </c>
      <c r="AE6" t="str">
        <f t="shared" si="14"/>
        <v>银色獠牙</v>
      </c>
      <c r="AF6" t="str">
        <f t="shared" si="3"/>
        <v>银色獠牙情报</v>
      </c>
      <c r="AG6" s="4" t="s">
        <v>79</v>
      </c>
      <c r="AH6">
        <f t="shared" si="4"/>
        <v>1</v>
      </c>
      <c r="AI6">
        <f t="shared" si="16"/>
        <v>1500</v>
      </c>
    </row>
    <row r="7" ht="16.5" spans="1:35">
      <c r="A7" s="1">
        <v>6</v>
      </c>
      <c r="B7" s="1" t="s">
        <v>92</v>
      </c>
      <c r="C7" s="1" t="s">
        <v>109</v>
      </c>
      <c r="D7" s="1" t="s">
        <v>110</v>
      </c>
      <c r="E7" s="1" t="s">
        <v>111</v>
      </c>
      <c r="F7" s="1" t="s">
        <v>112</v>
      </c>
      <c r="G7" s="1" t="s">
        <v>89</v>
      </c>
      <c r="H7" t="str">
        <f t="shared" si="5"/>
        <v>4,</v>
      </c>
      <c r="I7" t="str">
        <f t="shared" si="6"/>
        <v>4,16,</v>
      </c>
      <c r="J7" t="str">
        <f t="shared" si="7"/>
        <v>4,16,40,</v>
      </c>
      <c r="K7" t="str">
        <f t="shared" si="8"/>
        <v>4,16,40,28,</v>
      </c>
      <c r="L7" t="str">
        <f t="shared" si="9"/>
        <v>4,16,40,28,35,</v>
      </c>
      <c r="M7" t="str">
        <f t="shared" si="10"/>
        <v>4,16,40,28,35,23,</v>
      </c>
      <c r="N7" t="str">
        <f t="shared" si="11"/>
        <v>4,16,40,28,35,23</v>
      </c>
      <c r="Q7" s="1">
        <v>8</v>
      </c>
      <c r="R7" s="1" t="s">
        <v>86</v>
      </c>
      <c r="S7" s="1">
        <v>4</v>
      </c>
      <c r="T7" s="2">
        <f t="shared" si="1"/>
        <v>2</v>
      </c>
      <c r="U7" s="2">
        <f t="shared" si="2"/>
        <v>1</v>
      </c>
      <c r="V7" s="2"/>
      <c r="W7" s="2"/>
      <c r="X7" s="2"/>
      <c r="Y7" s="2"/>
      <c r="AA7">
        <f t="shared" si="17"/>
        <v>52051</v>
      </c>
      <c r="AB7">
        <f t="shared" si="18"/>
        <v>5</v>
      </c>
      <c r="AC7">
        <f t="shared" si="19"/>
        <v>1</v>
      </c>
      <c r="AD7" t="str">
        <f t="shared" ref="AD7" si="22">"英雄联络"&amp;AE7&amp;"成功"</f>
        <v>英雄联络KING成功</v>
      </c>
      <c r="AE7" t="str">
        <f t="shared" si="14"/>
        <v>KING</v>
      </c>
      <c r="AF7" t="str">
        <f t="shared" si="3"/>
        <v>KING情报</v>
      </c>
      <c r="AG7" s="4" t="s">
        <v>79</v>
      </c>
      <c r="AH7">
        <f t="shared" si="4"/>
        <v>2</v>
      </c>
      <c r="AI7">
        <f t="shared" si="16"/>
        <v>3000</v>
      </c>
    </row>
    <row r="8" ht="16.5" spans="1:35">
      <c r="A8" s="1">
        <v>7</v>
      </c>
      <c r="B8" s="1" t="s">
        <v>113</v>
      </c>
      <c r="C8" s="1" t="s">
        <v>114</v>
      </c>
      <c r="D8" s="1" t="s">
        <v>115</v>
      </c>
      <c r="E8" s="1" t="s">
        <v>116</v>
      </c>
      <c r="F8" s="1" t="s">
        <v>117</v>
      </c>
      <c r="G8" s="1" t="s">
        <v>106</v>
      </c>
      <c r="H8" t="str">
        <f t="shared" si="5"/>
        <v>39,</v>
      </c>
      <c r="I8" t="str">
        <f t="shared" si="6"/>
        <v>39,17,</v>
      </c>
      <c r="J8" t="str">
        <f t="shared" si="7"/>
        <v>39,17,41,</v>
      </c>
      <c r="K8" t="str">
        <f t="shared" si="8"/>
        <v>39,17,41,29,</v>
      </c>
      <c r="L8" t="str">
        <f t="shared" si="9"/>
        <v>39,17,41,29,36,</v>
      </c>
      <c r="M8" t="str">
        <f t="shared" si="10"/>
        <v>39,17,41,29,36,27,</v>
      </c>
      <c r="N8" t="str">
        <f t="shared" si="11"/>
        <v>39,17,41,29,36,27</v>
      </c>
      <c r="Q8" s="1">
        <v>9</v>
      </c>
      <c r="R8" s="1" t="s">
        <v>93</v>
      </c>
      <c r="S8" s="1">
        <v>4</v>
      </c>
      <c r="T8" s="2">
        <f t="shared" si="1"/>
        <v>2</v>
      </c>
      <c r="U8" s="2">
        <f t="shared" si="2"/>
        <v>1</v>
      </c>
      <c r="V8" s="2"/>
      <c r="W8" s="2"/>
      <c r="X8" s="2"/>
      <c r="Y8" s="2"/>
      <c r="AA8">
        <f t="shared" si="17"/>
        <v>52052</v>
      </c>
      <c r="AB8">
        <f t="shared" si="18"/>
        <v>5</v>
      </c>
      <c r="AC8">
        <f t="shared" si="19"/>
        <v>2</v>
      </c>
      <c r="AD8" t="str">
        <f t="shared" ref="AD8" si="23">"英雄联络"&amp;AE8&amp;"失败"</f>
        <v>英雄联络KING失败</v>
      </c>
      <c r="AE8" t="str">
        <f t="shared" si="14"/>
        <v>KING</v>
      </c>
      <c r="AF8" t="str">
        <f t="shared" si="3"/>
        <v>KING情报</v>
      </c>
      <c r="AG8" s="4" t="s">
        <v>79</v>
      </c>
      <c r="AH8">
        <f t="shared" si="4"/>
        <v>1</v>
      </c>
      <c r="AI8">
        <f t="shared" si="16"/>
        <v>1500</v>
      </c>
    </row>
    <row r="9" ht="16.5" spans="1:35">
      <c r="A9" s="1">
        <v>1</v>
      </c>
      <c r="B9" s="1" t="s">
        <v>98</v>
      </c>
      <c r="C9" s="1" t="s">
        <v>104</v>
      </c>
      <c r="D9" s="1" t="s">
        <v>110</v>
      </c>
      <c r="E9" s="1" t="s">
        <v>111</v>
      </c>
      <c r="F9" s="1" t="s">
        <v>117</v>
      </c>
      <c r="G9" s="1" t="s">
        <v>84</v>
      </c>
      <c r="H9" t="str">
        <f t="shared" ref="H9:H15" si="24">INDEX($Q:$Q,MATCH(B9,$R:$R,0))&amp;","</f>
        <v>5,</v>
      </c>
      <c r="I9" t="str">
        <f t="shared" ref="I9:I15" si="25">H9&amp;INDEX($Q:$Q,MATCH(C9,$R:$R,0))&amp;","</f>
        <v>5,15,</v>
      </c>
      <c r="J9" t="str">
        <f t="shared" ref="J9:J15" si="26">I9&amp;INDEX($Q:$Q,MATCH(D9,$R:$R,0))&amp;","</f>
        <v>5,15,40,</v>
      </c>
      <c r="K9" t="str">
        <f t="shared" ref="K9:K15" si="27">J9&amp;INDEX($Q:$Q,MATCH(E9,$R:$R,0))&amp;","</f>
        <v>5,15,40,28,</v>
      </c>
      <c r="L9" t="str">
        <f t="shared" ref="L9:L15" si="28">K9&amp;INDEX($Q:$Q,MATCH(F9,$R:$R,0))&amp;","</f>
        <v>5,15,40,28,36,</v>
      </c>
      <c r="M9" t="str">
        <f t="shared" ref="M9:M15" si="29">L9&amp;INDEX($Q:$Q,MATCH(G9,$R:$R,0))&amp;","</f>
        <v>5,15,40,28,36,37,</v>
      </c>
      <c r="N9" t="str">
        <f t="shared" si="11"/>
        <v>5,15,40,28,36,37</v>
      </c>
      <c r="Q9" s="1">
        <v>10</v>
      </c>
      <c r="R9" s="1" t="s">
        <v>118</v>
      </c>
      <c r="S9" s="1">
        <v>4</v>
      </c>
      <c r="T9" s="2">
        <f t="shared" si="1"/>
        <v>2</v>
      </c>
      <c r="U9" s="2">
        <f t="shared" si="2"/>
        <v>1</v>
      </c>
      <c r="V9" s="2"/>
      <c r="W9" s="2"/>
      <c r="X9" s="2"/>
      <c r="Y9" s="2"/>
      <c r="AA9">
        <f t="shared" si="17"/>
        <v>52061</v>
      </c>
      <c r="AB9">
        <f t="shared" si="18"/>
        <v>6</v>
      </c>
      <c r="AC9">
        <f t="shared" si="19"/>
        <v>1</v>
      </c>
      <c r="AD9" t="str">
        <f t="shared" ref="AD9" si="30">"英雄联络"&amp;AE9&amp;"成功"</f>
        <v>英雄联络原子武士成功</v>
      </c>
      <c r="AE9" t="str">
        <f t="shared" si="14"/>
        <v>原子武士</v>
      </c>
      <c r="AF9" t="str">
        <f t="shared" si="3"/>
        <v>原子武士情报</v>
      </c>
      <c r="AG9" s="4" t="s">
        <v>79</v>
      </c>
      <c r="AH9">
        <f t="shared" si="4"/>
        <v>2</v>
      </c>
      <c r="AI9">
        <f t="shared" si="16"/>
        <v>3000</v>
      </c>
    </row>
    <row r="10" ht="16.5" spans="1:35">
      <c r="A10" s="1">
        <v>2</v>
      </c>
      <c r="B10" s="1" t="s">
        <v>103</v>
      </c>
      <c r="C10" s="1" t="s">
        <v>109</v>
      </c>
      <c r="D10" s="1" t="s">
        <v>115</v>
      </c>
      <c r="E10" s="1" t="s">
        <v>82</v>
      </c>
      <c r="F10" s="1" t="s">
        <v>90</v>
      </c>
      <c r="G10" s="1" t="s">
        <v>91</v>
      </c>
      <c r="H10" t="str">
        <f t="shared" si="24"/>
        <v>6,</v>
      </c>
      <c r="I10" t="str">
        <f t="shared" si="25"/>
        <v>6,16,</v>
      </c>
      <c r="J10" t="str">
        <f t="shared" si="26"/>
        <v>6,16,41,</v>
      </c>
      <c r="K10" t="str">
        <f t="shared" si="27"/>
        <v>6,16,41,22,</v>
      </c>
      <c r="L10" t="str">
        <f t="shared" si="28"/>
        <v>6,16,41,22,31,</v>
      </c>
      <c r="M10" t="str">
        <f t="shared" si="29"/>
        <v>6,16,41,22,31,38,</v>
      </c>
      <c r="N10" t="str">
        <f t="shared" si="11"/>
        <v>6,16,41,22,31,38</v>
      </c>
      <c r="Q10" s="1">
        <v>11</v>
      </c>
      <c r="R10" s="1" t="s">
        <v>80</v>
      </c>
      <c r="S10" s="1">
        <v>3</v>
      </c>
      <c r="T10" s="2">
        <f t="shared" si="1"/>
        <v>4</v>
      </c>
      <c r="U10" s="2">
        <f t="shared" si="2"/>
        <v>2</v>
      </c>
      <c r="V10" s="2"/>
      <c r="W10" s="2"/>
      <c r="X10" s="2"/>
      <c r="Y10" s="2"/>
      <c r="AA10">
        <f t="shared" si="17"/>
        <v>52062</v>
      </c>
      <c r="AB10">
        <f t="shared" si="18"/>
        <v>6</v>
      </c>
      <c r="AC10">
        <f t="shared" si="19"/>
        <v>2</v>
      </c>
      <c r="AD10" t="str">
        <f t="shared" ref="AD10" si="31">"英雄联络"&amp;AE10&amp;"失败"</f>
        <v>英雄联络原子武士失败</v>
      </c>
      <c r="AE10" t="str">
        <f t="shared" si="14"/>
        <v>原子武士</v>
      </c>
      <c r="AF10" t="str">
        <f t="shared" si="3"/>
        <v>原子武士情报</v>
      </c>
      <c r="AG10" s="4" t="s">
        <v>79</v>
      </c>
      <c r="AH10">
        <f t="shared" si="4"/>
        <v>1</v>
      </c>
      <c r="AI10">
        <f t="shared" si="16"/>
        <v>1500</v>
      </c>
    </row>
    <row r="11" ht="16.5" spans="1:35">
      <c r="A11" s="1">
        <v>3</v>
      </c>
      <c r="B11" s="1" t="s">
        <v>92</v>
      </c>
      <c r="C11" s="1" t="s">
        <v>114</v>
      </c>
      <c r="D11" s="1" t="s">
        <v>81</v>
      </c>
      <c r="E11" s="1" t="s">
        <v>89</v>
      </c>
      <c r="F11" s="1" t="s">
        <v>97</v>
      </c>
      <c r="G11" s="1" t="s">
        <v>90</v>
      </c>
      <c r="H11" t="str">
        <f t="shared" si="24"/>
        <v>4,</v>
      </c>
      <c r="I11" t="str">
        <f t="shared" si="25"/>
        <v>4,17,</v>
      </c>
      <c r="J11" t="str">
        <f t="shared" si="26"/>
        <v>4,17,18,</v>
      </c>
      <c r="K11" t="str">
        <f t="shared" si="27"/>
        <v>4,17,18,23,</v>
      </c>
      <c r="L11" t="str">
        <f t="shared" si="28"/>
        <v>4,17,18,23,32,</v>
      </c>
      <c r="M11" t="str">
        <f t="shared" si="29"/>
        <v>4,17,18,23,32,31,</v>
      </c>
      <c r="N11" t="str">
        <f t="shared" si="11"/>
        <v>4,17,18,23,32,31</v>
      </c>
      <c r="Q11" s="1">
        <v>12</v>
      </c>
      <c r="R11" s="1" t="s">
        <v>87</v>
      </c>
      <c r="S11" s="1">
        <v>3</v>
      </c>
      <c r="T11" s="2">
        <f t="shared" si="1"/>
        <v>4</v>
      </c>
      <c r="U11" s="2">
        <f t="shared" si="2"/>
        <v>2</v>
      </c>
      <c r="V11" s="2"/>
      <c r="W11" s="2"/>
      <c r="X11" s="2"/>
      <c r="Y11" s="2"/>
      <c r="AA11">
        <f t="shared" si="17"/>
        <v>52071</v>
      </c>
      <c r="AB11">
        <f t="shared" si="18"/>
        <v>7</v>
      </c>
      <c r="AC11">
        <f t="shared" si="19"/>
        <v>1</v>
      </c>
      <c r="AD11" t="str">
        <f t="shared" ref="AD11" si="32">"英雄联络"&amp;AE11&amp;"成功"</f>
        <v>英雄联络金属骑士成功</v>
      </c>
      <c r="AE11" t="str">
        <f t="shared" si="14"/>
        <v>金属骑士</v>
      </c>
      <c r="AF11" t="str">
        <f t="shared" si="3"/>
        <v>金属骑士情报</v>
      </c>
      <c r="AG11" s="4" t="s">
        <v>79</v>
      </c>
      <c r="AH11">
        <f t="shared" si="4"/>
        <v>2</v>
      </c>
      <c r="AI11">
        <f t="shared" si="16"/>
        <v>3000</v>
      </c>
    </row>
    <row r="12" ht="16.5" spans="1:35">
      <c r="A12" s="1">
        <v>4</v>
      </c>
      <c r="B12" s="1" t="s">
        <v>113</v>
      </c>
      <c r="C12" s="1" t="s">
        <v>80</v>
      </c>
      <c r="D12" s="1" t="s">
        <v>88</v>
      </c>
      <c r="E12" s="1" t="s">
        <v>96</v>
      </c>
      <c r="F12" s="1" t="s">
        <v>102</v>
      </c>
      <c r="G12" s="1" t="s">
        <v>97</v>
      </c>
      <c r="H12" t="str">
        <f t="shared" si="24"/>
        <v>39,</v>
      </c>
      <c r="I12" t="str">
        <f t="shared" si="25"/>
        <v>39,11,</v>
      </c>
      <c r="J12" t="str">
        <f t="shared" si="26"/>
        <v>39,11,19,</v>
      </c>
      <c r="K12" t="str">
        <f t="shared" si="27"/>
        <v>39,11,19,24,</v>
      </c>
      <c r="L12" t="str">
        <f t="shared" si="28"/>
        <v>39,11,19,24,33,</v>
      </c>
      <c r="M12" t="str">
        <f t="shared" si="29"/>
        <v>39,11,19,24,33,32,</v>
      </c>
      <c r="N12" t="str">
        <f t="shared" si="11"/>
        <v>39,11,19,24,33,32</v>
      </c>
      <c r="Q12" s="1">
        <v>13</v>
      </c>
      <c r="R12" s="1" t="s">
        <v>94</v>
      </c>
      <c r="S12" s="1">
        <v>3</v>
      </c>
      <c r="T12" s="2">
        <f t="shared" si="1"/>
        <v>4</v>
      </c>
      <c r="U12" s="2">
        <f t="shared" si="2"/>
        <v>2</v>
      </c>
      <c r="V12" s="2"/>
      <c r="W12" s="2"/>
      <c r="X12" s="2"/>
      <c r="Y12" s="2"/>
      <c r="AA12">
        <f t="shared" si="17"/>
        <v>52072</v>
      </c>
      <c r="AB12">
        <f t="shared" si="18"/>
        <v>7</v>
      </c>
      <c r="AC12">
        <f t="shared" si="19"/>
        <v>2</v>
      </c>
      <c r="AD12" t="str">
        <f t="shared" ref="AD12" si="33">"英雄联络"&amp;AE12&amp;"失败"</f>
        <v>英雄联络金属骑士失败</v>
      </c>
      <c r="AE12" t="str">
        <f t="shared" si="14"/>
        <v>金属骑士</v>
      </c>
      <c r="AF12" t="str">
        <f t="shared" si="3"/>
        <v>金属骑士情报</v>
      </c>
      <c r="AG12" s="4" t="s">
        <v>79</v>
      </c>
      <c r="AH12">
        <f t="shared" si="4"/>
        <v>1</v>
      </c>
      <c r="AI12">
        <f t="shared" si="16"/>
        <v>1500</v>
      </c>
    </row>
    <row r="13" ht="16.5" spans="1:35">
      <c r="A13" s="1">
        <v>5</v>
      </c>
      <c r="B13" s="1" t="s">
        <v>75</v>
      </c>
      <c r="C13" s="1" t="s">
        <v>87</v>
      </c>
      <c r="D13" s="1" t="s">
        <v>95</v>
      </c>
      <c r="E13" s="1" t="s">
        <v>101</v>
      </c>
      <c r="F13" s="1" t="s">
        <v>107</v>
      </c>
      <c r="G13" s="1" t="s">
        <v>106</v>
      </c>
      <c r="H13" t="str">
        <f t="shared" si="24"/>
        <v>2,</v>
      </c>
      <c r="I13" t="str">
        <f t="shared" si="25"/>
        <v>2,12,</v>
      </c>
      <c r="J13" t="str">
        <f t="shared" si="26"/>
        <v>2,12,20,</v>
      </c>
      <c r="K13" t="str">
        <f t="shared" si="27"/>
        <v>2,12,20,25,</v>
      </c>
      <c r="L13" t="str">
        <f t="shared" si="28"/>
        <v>2,12,20,25,34,</v>
      </c>
      <c r="M13" t="str">
        <f t="shared" si="29"/>
        <v>2,12,20,25,34,27,</v>
      </c>
      <c r="N13" t="str">
        <f t="shared" si="11"/>
        <v>2,12,20,25,34,27</v>
      </c>
      <c r="Q13" s="1">
        <v>14</v>
      </c>
      <c r="R13" s="1" t="s">
        <v>99</v>
      </c>
      <c r="S13" s="1">
        <v>3</v>
      </c>
      <c r="T13" s="2">
        <f t="shared" si="1"/>
        <v>4</v>
      </c>
      <c r="U13" s="2">
        <f t="shared" si="2"/>
        <v>2</v>
      </c>
      <c r="V13" s="2"/>
      <c r="W13" s="2"/>
      <c r="X13" s="2"/>
      <c r="Y13" s="2"/>
      <c r="AA13">
        <f t="shared" si="17"/>
        <v>52081</v>
      </c>
      <c r="AB13">
        <f t="shared" si="18"/>
        <v>8</v>
      </c>
      <c r="AC13">
        <f t="shared" si="19"/>
        <v>1</v>
      </c>
      <c r="AD13" t="str">
        <f t="shared" ref="AD13" si="34">"英雄联络"&amp;AE13&amp;"成功"</f>
        <v>英雄联络金属球棒成功</v>
      </c>
      <c r="AE13" t="str">
        <f t="shared" si="14"/>
        <v>金属球棒</v>
      </c>
      <c r="AF13" t="str">
        <f t="shared" si="3"/>
        <v>金属球棒情报</v>
      </c>
      <c r="AG13" s="4" t="s">
        <v>79</v>
      </c>
      <c r="AH13">
        <f t="shared" si="4"/>
        <v>2</v>
      </c>
      <c r="AI13">
        <f t="shared" si="16"/>
        <v>3000</v>
      </c>
    </row>
    <row r="14" ht="16.5" spans="1:35">
      <c r="A14" s="1">
        <v>6</v>
      </c>
      <c r="B14" s="1" t="s">
        <v>86</v>
      </c>
      <c r="C14" s="1" t="s">
        <v>94</v>
      </c>
      <c r="D14" s="1" t="s">
        <v>100</v>
      </c>
      <c r="E14" s="1" t="s">
        <v>106</v>
      </c>
      <c r="F14" s="1" t="s">
        <v>112</v>
      </c>
      <c r="G14" s="1" t="s">
        <v>84</v>
      </c>
      <c r="H14" t="str">
        <f t="shared" si="24"/>
        <v>8,</v>
      </c>
      <c r="I14" t="str">
        <f t="shared" si="25"/>
        <v>8,13,</v>
      </c>
      <c r="J14" t="str">
        <f t="shared" si="26"/>
        <v>8,13,50,</v>
      </c>
      <c r="K14" t="str">
        <f t="shared" si="27"/>
        <v>8,13,50,27,</v>
      </c>
      <c r="L14" t="str">
        <f t="shared" si="28"/>
        <v>8,13,50,27,35,</v>
      </c>
      <c r="M14" t="str">
        <f t="shared" si="29"/>
        <v>8,13,50,27,35,37,</v>
      </c>
      <c r="N14" t="str">
        <f t="shared" si="11"/>
        <v>8,13,50,27,35,37</v>
      </c>
      <c r="Q14" s="1">
        <v>15</v>
      </c>
      <c r="R14" s="1" t="s">
        <v>104</v>
      </c>
      <c r="S14" s="1">
        <v>3</v>
      </c>
      <c r="T14" s="2">
        <f t="shared" si="1"/>
        <v>4</v>
      </c>
      <c r="U14" s="2">
        <f t="shared" si="2"/>
        <v>2</v>
      </c>
      <c r="V14" s="2"/>
      <c r="W14" s="2"/>
      <c r="X14" s="2"/>
      <c r="Y14" s="2"/>
      <c r="AA14">
        <f t="shared" si="17"/>
        <v>52082</v>
      </c>
      <c r="AB14">
        <f t="shared" si="18"/>
        <v>8</v>
      </c>
      <c r="AC14">
        <f t="shared" si="19"/>
        <v>2</v>
      </c>
      <c r="AD14" t="str">
        <f t="shared" ref="AD14" si="35">"英雄联络"&amp;AE14&amp;"失败"</f>
        <v>英雄联络金属球棒失败</v>
      </c>
      <c r="AE14" t="str">
        <f t="shared" si="14"/>
        <v>金属球棒</v>
      </c>
      <c r="AF14" t="str">
        <f t="shared" si="3"/>
        <v>金属球棒情报</v>
      </c>
      <c r="AG14" s="4" t="s">
        <v>79</v>
      </c>
      <c r="AH14">
        <f t="shared" si="4"/>
        <v>1</v>
      </c>
      <c r="AI14">
        <f t="shared" si="16"/>
        <v>1500</v>
      </c>
    </row>
    <row r="15" ht="16.5" spans="1:35">
      <c r="A15" s="1">
        <v>7</v>
      </c>
      <c r="B15" s="1" t="s">
        <v>93</v>
      </c>
      <c r="C15" s="1" t="s">
        <v>99</v>
      </c>
      <c r="D15" s="1" t="s">
        <v>105</v>
      </c>
      <c r="E15" s="1" t="s">
        <v>111</v>
      </c>
      <c r="F15" s="1" t="s">
        <v>117</v>
      </c>
      <c r="G15" s="1" t="s">
        <v>82</v>
      </c>
      <c r="H15" t="str">
        <f t="shared" si="24"/>
        <v>9,</v>
      </c>
      <c r="I15" t="str">
        <f t="shared" si="25"/>
        <v>9,14,</v>
      </c>
      <c r="J15" t="str">
        <f t="shared" si="26"/>
        <v>9,14,26,</v>
      </c>
      <c r="K15" t="str">
        <f t="shared" si="27"/>
        <v>9,14,26,28,</v>
      </c>
      <c r="L15" t="str">
        <f t="shared" si="28"/>
        <v>9,14,26,28,36,</v>
      </c>
      <c r="M15" t="str">
        <f t="shared" si="29"/>
        <v>9,14,26,28,36,22,</v>
      </c>
      <c r="N15" t="str">
        <f t="shared" si="11"/>
        <v>9,14,26,28,36,22</v>
      </c>
      <c r="Q15" s="1">
        <v>16</v>
      </c>
      <c r="R15" s="1" t="s">
        <v>109</v>
      </c>
      <c r="S15" s="1">
        <v>3</v>
      </c>
      <c r="T15" s="2">
        <f t="shared" si="1"/>
        <v>4</v>
      </c>
      <c r="U15" s="2">
        <f t="shared" si="2"/>
        <v>2</v>
      </c>
      <c r="V15" s="2"/>
      <c r="W15" s="2"/>
      <c r="X15" s="2"/>
      <c r="Y15" s="2"/>
      <c r="AA15">
        <f t="shared" si="17"/>
        <v>52091</v>
      </c>
      <c r="AB15">
        <f t="shared" si="18"/>
        <v>9</v>
      </c>
      <c r="AC15">
        <f t="shared" si="19"/>
        <v>1</v>
      </c>
      <c r="AD15" t="str">
        <f t="shared" ref="AD15" si="36">"英雄联络"&amp;AE15&amp;"成功"</f>
        <v>英雄联络性感囚犯成功</v>
      </c>
      <c r="AE15" t="str">
        <f t="shared" si="14"/>
        <v>性感囚犯</v>
      </c>
      <c r="AF15" t="str">
        <f t="shared" si="3"/>
        <v>性感囚犯情报</v>
      </c>
      <c r="AG15" s="4" t="s">
        <v>79</v>
      </c>
      <c r="AH15">
        <f t="shared" si="4"/>
        <v>2</v>
      </c>
      <c r="AI15">
        <f t="shared" si="16"/>
        <v>3000</v>
      </c>
    </row>
    <row r="16" ht="16.5" spans="12:35">
      <c r="L16" s="1"/>
      <c r="M16" s="1"/>
      <c r="Q16" s="1">
        <v>17</v>
      </c>
      <c r="R16" s="1" t="s">
        <v>114</v>
      </c>
      <c r="S16" s="1">
        <v>3</v>
      </c>
      <c r="T16" s="2">
        <f t="shared" si="1"/>
        <v>4</v>
      </c>
      <c r="U16" s="2">
        <f t="shared" si="2"/>
        <v>2</v>
      </c>
      <c r="V16" s="2"/>
      <c r="W16" s="2"/>
      <c r="X16" s="2"/>
      <c r="Y16" s="2"/>
      <c r="AA16">
        <f t="shared" si="17"/>
        <v>52092</v>
      </c>
      <c r="AB16">
        <f t="shared" si="18"/>
        <v>9</v>
      </c>
      <c r="AC16">
        <f t="shared" si="19"/>
        <v>2</v>
      </c>
      <c r="AD16" t="str">
        <f t="shared" ref="AD16" si="37">"英雄联络"&amp;AE16&amp;"失败"</f>
        <v>英雄联络性感囚犯失败</v>
      </c>
      <c r="AE16" t="str">
        <f t="shared" si="14"/>
        <v>性感囚犯</v>
      </c>
      <c r="AF16" t="str">
        <f t="shared" si="3"/>
        <v>性感囚犯情报</v>
      </c>
      <c r="AG16" s="4" t="s">
        <v>79</v>
      </c>
      <c r="AH16">
        <f t="shared" si="4"/>
        <v>1</v>
      </c>
      <c r="AI16">
        <f t="shared" si="16"/>
        <v>1500</v>
      </c>
    </row>
    <row r="17" ht="16.5" spans="1:35">
      <c r="A17" s="1">
        <v>1</v>
      </c>
      <c r="B17">
        <f>INDEX($AA:$AA,MATCH(B2,$AE:$AE,0))</f>
        <v>52021</v>
      </c>
      <c r="C17">
        <f t="shared" ref="C17:G17" si="38">INDEX($AA:$AA,MATCH(C2,$AE:$AE,0))</f>
        <v>52111</v>
      </c>
      <c r="D17">
        <f t="shared" si="38"/>
        <v>52181</v>
      </c>
      <c r="E17">
        <f t="shared" si="38"/>
        <v>52221</v>
      </c>
      <c r="F17">
        <f t="shared" si="38"/>
        <v>52301</v>
      </c>
      <c r="G17">
        <f t="shared" si="38"/>
        <v>52371</v>
      </c>
      <c r="H17">
        <f>B17</f>
        <v>52021</v>
      </c>
      <c r="I17" t="str">
        <f>H17&amp;","&amp;C17</f>
        <v>52021,52111</v>
      </c>
      <c r="J17" t="str">
        <f t="shared" ref="J17:M17" si="39">I17&amp;","&amp;D17</f>
        <v>52021,52111,52181</v>
      </c>
      <c r="K17" t="str">
        <f t="shared" si="39"/>
        <v>52021,52111,52181,52221</v>
      </c>
      <c r="L17" t="str">
        <f t="shared" si="39"/>
        <v>52021,52111,52181,52221,52301</v>
      </c>
      <c r="M17" t="str">
        <f t="shared" si="39"/>
        <v>52021,52111,52181,52221,52301,52371</v>
      </c>
      <c r="Q17" s="1">
        <v>18</v>
      </c>
      <c r="R17" s="1" t="s">
        <v>81</v>
      </c>
      <c r="S17" s="1">
        <v>3</v>
      </c>
      <c r="T17" s="2">
        <f t="shared" si="1"/>
        <v>4</v>
      </c>
      <c r="U17" s="2">
        <f t="shared" si="2"/>
        <v>2</v>
      </c>
      <c r="V17" s="2"/>
      <c r="W17" s="2"/>
      <c r="X17" s="2"/>
      <c r="Y17" s="2"/>
      <c r="AA17">
        <f t="shared" si="17"/>
        <v>52101</v>
      </c>
      <c r="AB17">
        <f t="shared" si="18"/>
        <v>10</v>
      </c>
      <c r="AC17">
        <f t="shared" si="19"/>
        <v>1</v>
      </c>
      <c r="AD17" t="str">
        <f t="shared" ref="AD17" si="40">"英雄联络"&amp;AE17&amp;"成功"</f>
        <v>英雄联络甜心假面成功</v>
      </c>
      <c r="AE17" t="str">
        <f t="shared" si="14"/>
        <v>甜心假面</v>
      </c>
      <c r="AF17" t="str">
        <f t="shared" si="3"/>
        <v>甜心假面情报</v>
      </c>
      <c r="AG17" s="4" t="s">
        <v>79</v>
      </c>
      <c r="AH17">
        <f t="shared" si="4"/>
        <v>2</v>
      </c>
      <c r="AI17">
        <f t="shared" si="16"/>
        <v>3000</v>
      </c>
    </row>
    <row r="18" ht="16.5" spans="1:35">
      <c r="A18" s="1">
        <v>2</v>
      </c>
      <c r="B18">
        <f t="shared" ref="B18:G18" si="41">INDEX($AA:$AA,MATCH(B3,$AE:$AE,0))</f>
        <v>52081</v>
      </c>
      <c r="C18">
        <f t="shared" si="41"/>
        <v>52121</v>
      </c>
      <c r="D18">
        <f t="shared" si="41"/>
        <v>52191</v>
      </c>
      <c r="E18">
        <f t="shared" si="41"/>
        <v>52231</v>
      </c>
      <c r="F18">
        <f t="shared" si="41"/>
        <v>52311</v>
      </c>
      <c r="G18">
        <f t="shared" si="41"/>
        <v>52381</v>
      </c>
      <c r="H18">
        <f t="shared" ref="H18:H30" si="42">B18</f>
        <v>52081</v>
      </c>
      <c r="I18" t="str">
        <f t="shared" ref="I18:I30" si="43">H18&amp;","&amp;C18</f>
        <v>52081,52121</v>
      </c>
      <c r="J18" t="str">
        <f t="shared" ref="J18:J30" si="44">I18&amp;","&amp;D18</f>
        <v>52081,52121,52191</v>
      </c>
      <c r="K18" t="str">
        <f t="shared" ref="K18:K30" si="45">J18&amp;","&amp;E18</f>
        <v>52081,52121,52191,52231</v>
      </c>
      <c r="L18" t="str">
        <f t="shared" ref="L18:M30" si="46">K18&amp;","&amp;F18</f>
        <v>52081,52121,52191,52231,52311</v>
      </c>
      <c r="M18" t="str">
        <f t="shared" si="46"/>
        <v>52081,52121,52191,52231,52311,52381</v>
      </c>
      <c r="Q18" s="1">
        <v>19</v>
      </c>
      <c r="R18" s="1" t="s">
        <v>88</v>
      </c>
      <c r="S18" s="1">
        <v>3</v>
      </c>
      <c r="T18" s="2">
        <f t="shared" si="1"/>
        <v>4</v>
      </c>
      <c r="U18" s="2">
        <f t="shared" si="2"/>
        <v>2</v>
      </c>
      <c r="V18" s="2"/>
      <c r="W18" s="2"/>
      <c r="X18" s="2"/>
      <c r="Y18" s="2"/>
      <c r="AA18">
        <f t="shared" si="17"/>
        <v>52102</v>
      </c>
      <c r="AB18">
        <f t="shared" si="18"/>
        <v>10</v>
      </c>
      <c r="AC18">
        <f t="shared" si="19"/>
        <v>2</v>
      </c>
      <c r="AD18" t="str">
        <f t="shared" ref="AD18" si="47">"英雄联络"&amp;AE18&amp;"失败"</f>
        <v>英雄联络甜心假面失败</v>
      </c>
      <c r="AE18" t="str">
        <f t="shared" si="14"/>
        <v>甜心假面</v>
      </c>
      <c r="AF18" t="str">
        <f t="shared" si="3"/>
        <v>甜心假面情报</v>
      </c>
      <c r="AG18" s="4" t="s">
        <v>79</v>
      </c>
      <c r="AH18">
        <f t="shared" si="4"/>
        <v>1</v>
      </c>
      <c r="AI18">
        <f t="shared" si="16"/>
        <v>1500</v>
      </c>
    </row>
    <row r="19" ht="16.5" spans="1:35">
      <c r="A19" s="1">
        <v>3</v>
      </c>
      <c r="B19">
        <f t="shared" ref="B19:G19" si="48">INDEX($AA:$AA,MATCH(B4,$AE:$AE,0))</f>
        <v>52091</v>
      </c>
      <c r="C19">
        <f t="shared" si="48"/>
        <v>52131</v>
      </c>
      <c r="D19">
        <f t="shared" si="48"/>
        <v>52201</v>
      </c>
      <c r="E19">
        <f t="shared" si="48"/>
        <v>52241</v>
      </c>
      <c r="F19">
        <f t="shared" si="48"/>
        <v>52321</v>
      </c>
      <c r="G19">
        <f t="shared" si="48"/>
        <v>52221</v>
      </c>
      <c r="H19">
        <f t="shared" si="42"/>
        <v>52091</v>
      </c>
      <c r="I19" t="str">
        <f t="shared" si="43"/>
        <v>52091,52131</v>
      </c>
      <c r="J19" t="str">
        <f t="shared" si="44"/>
        <v>52091,52131,52201</v>
      </c>
      <c r="K19" t="str">
        <f t="shared" si="45"/>
        <v>52091,52131,52201,52241</v>
      </c>
      <c r="L19" t="str">
        <f t="shared" si="46"/>
        <v>52091,52131,52201,52241,52321</v>
      </c>
      <c r="M19" t="str">
        <f t="shared" ref="M19:M30" si="49">L19&amp;","&amp;G19</f>
        <v>52091,52131,52201,52241,52321,52221</v>
      </c>
      <c r="Q19" s="1">
        <v>20</v>
      </c>
      <c r="R19" s="1" t="s">
        <v>95</v>
      </c>
      <c r="S19" s="1">
        <v>3</v>
      </c>
      <c r="T19" s="2">
        <f t="shared" si="1"/>
        <v>4</v>
      </c>
      <c r="U19" s="2">
        <f t="shared" si="2"/>
        <v>2</v>
      </c>
      <c r="V19" s="2"/>
      <c r="W19" s="2"/>
      <c r="X19" s="2"/>
      <c r="Y19" s="2"/>
      <c r="AA19">
        <f t="shared" si="17"/>
        <v>52111</v>
      </c>
      <c r="AB19">
        <f t="shared" si="18"/>
        <v>11</v>
      </c>
      <c r="AC19">
        <f t="shared" si="19"/>
        <v>1</v>
      </c>
      <c r="AD19" t="str">
        <f t="shared" ref="AD19" si="50">"英雄联络"&amp;AE19&amp;"成功"</f>
        <v>英雄联络闪电麦克斯成功</v>
      </c>
      <c r="AE19" t="str">
        <f t="shared" si="14"/>
        <v>闪电麦克斯</v>
      </c>
      <c r="AF19" t="str">
        <f t="shared" si="3"/>
        <v>闪电麦克斯情报</v>
      </c>
      <c r="AG19" s="4" t="s">
        <v>79</v>
      </c>
      <c r="AH19">
        <f t="shared" si="4"/>
        <v>4</v>
      </c>
      <c r="AI19">
        <f t="shared" si="16"/>
        <v>3000</v>
      </c>
    </row>
    <row r="20" ht="16.5" spans="1:35">
      <c r="A20" s="1">
        <v>4</v>
      </c>
      <c r="B20">
        <f t="shared" ref="B20:G20" si="51">INDEX($AA:$AA,MATCH(B5,$AE:$AE,0))</f>
        <v>52051</v>
      </c>
      <c r="C20">
        <f t="shared" si="51"/>
        <v>52141</v>
      </c>
      <c r="D20">
        <f t="shared" si="51"/>
        <v>52501</v>
      </c>
      <c r="E20">
        <f t="shared" si="51"/>
        <v>52251</v>
      </c>
      <c r="F20">
        <f t="shared" si="51"/>
        <v>52331</v>
      </c>
      <c r="G20">
        <f t="shared" si="51"/>
        <v>52311</v>
      </c>
      <c r="H20">
        <f t="shared" si="42"/>
        <v>52051</v>
      </c>
      <c r="I20" t="str">
        <f t="shared" si="43"/>
        <v>52051,52141</v>
      </c>
      <c r="J20" t="str">
        <f t="shared" si="44"/>
        <v>52051,52141,52501</v>
      </c>
      <c r="K20" t="str">
        <f t="shared" si="45"/>
        <v>52051,52141,52501,52251</v>
      </c>
      <c r="L20" t="str">
        <f t="shared" si="46"/>
        <v>52051,52141,52501,52251,52331</v>
      </c>
      <c r="M20" t="str">
        <f t="shared" si="49"/>
        <v>52051,52141,52501,52251,52331,52311</v>
      </c>
      <c r="Q20" s="1">
        <v>21</v>
      </c>
      <c r="R20" s="1" t="s">
        <v>119</v>
      </c>
      <c r="S20" s="1">
        <v>3</v>
      </c>
      <c r="T20" s="2">
        <f t="shared" si="1"/>
        <v>4</v>
      </c>
      <c r="U20" s="2">
        <f t="shared" si="2"/>
        <v>2</v>
      </c>
      <c r="V20" s="2"/>
      <c r="W20" s="2"/>
      <c r="X20" s="2"/>
      <c r="Y20" s="2"/>
      <c r="AA20">
        <f t="shared" si="17"/>
        <v>52112</v>
      </c>
      <c r="AB20">
        <f t="shared" si="18"/>
        <v>11</v>
      </c>
      <c r="AC20">
        <f t="shared" si="19"/>
        <v>2</v>
      </c>
      <c r="AD20" t="str">
        <f t="shared" ref="AD20" si="52">"英雄联络"&amp;AE20&amp;"失败"</f>
        <v>英雄联络闪电麦克斯失败</v>
      </c>
      <c r="AE20" t="str">
        <f t="shared" si="14"/>
        <v>闪电麦克斯</v>
      </c>
      <c r="AF20" t="str">
        <f t="shared" si="3"/>
        <v>闪电麦克斯情报</v>
      </c>
      <c r="AG20" s="4" t="s">
        <v>79</v>
      </c>
      <c r="AH20">
        <f t="shared" si="4"/>
        <v>2</v>
      </c>
      <c r="AI20">
        <f t="shared" si="16"/>
        <v>1500</v>
      </c>
    </row>
    <row r="21" ht="16.5" spans="1:35">
      <c r="A21" s="1">
        <v>5</v>
      </c>
      <c r="B21">
        <f t="shared" ref="B21:G21" si="53">INDEX($AA:$AA,MATCH(B6,$AE:$AE,0))</f>
        <v>52061</v>
      </c>
      <c r="C21">
        <f t="shared" si="53"/>
        <v>52151</v>
      </c>
      <c r="D21">
        <f t="shared" si="53"/>
        <v>52261</v>
      </c>
      <c r="E21">
        <f t="shared" si="53"/>
        <v>52271</v>
      </c>
      <c r="F21">
        <f t="shared" si="53"/>
        <v>52341</v>
      </c>
      <c r="G21">
        <f t="shared" si="53"/>
        <v>52241</v>
      </c>
      <c r="H21">
        <f t="shared" si="42"/>
        <v>52061</v>
      </c>
      <c r="I21" t="str">
        <f t="shared" si="43"/>
        <v>52061,52151</v>
      </c>
      <c r="J21" t="str">
        <f t="shared" si="44"/>
        <v>52061,52151,52261</v>
      </c>
      <c r="K21" t="str">
        <f t="shared" si="45"/>
        <v>52061,52151,52261,52271</v>
      </c>
      <c r="L21" t="str">
        <f t="shared" si="46"/>
        <v>52061,52151,52261,52271,52341</v>
      </c>
      <c r="M21" t="str">
        <f t="shared" si="49"/>
        <v>52061,52151,52261,52271,52341,52241</v>
      </c>
      <c r="Q21" s="1">
        <v>22</v>
      </c>
      <c r="R21" s="1" t="s">
        <v>82</v>
      </c>
      <c r="S21" s="1">
        <v>2</v>
      </c>
      <c r="T21" s="2">
        <f t="shared" si="1"/>
        <v>6</v>
      </c>
      <c r="U21" s="2">
        <f t="shared" si="2"/>
        <v>3</v>
      </c>
      <c r="V21" s="2"/>
      <c r="W21" s="2"/>
      <c r="X21" s="2"/>
      <c r="Y21" s="2"/>
      <c r="AA21">
        <f t="shared" si="17"/>
        <v>52121</v>
      </c>
      <c r="AB21">
        <f t="shared" si="18"/>
        <v>12</v>
      </c>
      <c r="AC21">
        <f t="shared" si="19"/>
        <v>1</v>
      </c>
      <c r="AD21" t="str">
        <f t="shared" ref="AD21" si="54">"英雄联络"&amp;AE21&amp;"成功"</f>
        <v>英雄联络居合庵成功</v>
      </c>
      <c r="AE21" t="str">
        <f t="shared" si="14"/>
        <v>居合庵</v>
      </c>
      <c r="AF21" t="str">
        <f t="shared" si="3"/>
        <v>居合庵情报</v>
      </c>
      <c r="AG21" s="4" t="s">
        <v>79</v>
      </c>
      <c r="AH21">
        <f t="shared" si="4"/>
        <v>4</v>
      </c>
      <c r="AI21">
        <f t="shared" si="16"/>
        <v>3000</v>
      </c>
    </row>
    <row r="22" ht="16.5" spans="1:35">
      <c r="A22" s="1">
        <v>6</v>
      </c>
      <c r="B22">
        <f t="shared" ref="B22:G22" si="55">INDEX($AA:$AA,MATCH(B7,$AE:$AE,0))</f>
        <v>52041</v>
      </c>
      <c r="C22">
        <f t="shared" si="55"/>
        <v>52161</v>
      </c>
      <c r="D22">
        <f t="shared" si="55"/>
        <v>52401</v>
      </c>
      <c r="E22">
        <f t="shared" si="55"/>
        <v>52281</v>
      </c>
      <c r="F22">
        <f t="shared" si="55"/>
        <v>52351</v>
      </c>
      <c r="G22">
        <f t="shared" si="55"/>
        <v>52231</v>
      </c>
      <c r="H22">
        <f t="shared" si="42"/>
        <v>52041</v>
      </c>
      <c r="I22" t="str">
        <f t="shared" si="43"/>
        <v>52041,52161</v>
      </c>
      <c r="J22" t="str">
        <f t="shared" si="44"/>
        <v>52041,52161,52401</v>
      </c>
      <c r="K22" t="str">
        <f t="shared" si="45"/>
        <v>52041,52161,52401,52281</v>
      </c>
      <c r="L22" t="str">
        <f t="shared" si="46"/>
        <v>52041,52161,52401,52281,52351</v>
      </c>
      <c r="M22" t="str">
        <f t="shared" si="49"/>
        <v>52041,52161,52401,52281,52351,52231</v>
      </c>
      <c r="Q22" s="1">
        <v>23</v>
      </c>
      <c r="R22" s="1" t="s">
        <v>89</v>
      </c>
      <c r="S22" s="1">
        <v>2</v>
      </c>
      <c r="T22" s="2">
        <f t="shared" si="1"/>
        <v>6</v>
      </c>
      <c r="U22" s="2">
        <f t="shared" si="2"/>
        <v>3</v>
      </c>
      <c r="V22" s="2"/>
      <c r="W22" s="2"/>
      <c r="X22" s="2"/>
      <c r="Y22" s="2"/>
      <c r="AA22">
        <f t="shared" si="17"/>
        <v>52122</v>
      </c>
      <c r="AB22">
        <f t="shared" si="18"/>
        <v>12</v>
      </c>
      <c r="AC22">
        <f t="shared" si="19"/>
        <v>2</v>
      </c>
      <c r="AD22" t="str">
        <f t="shared" ref="AD22" si="56">"英雄联络"&amp;AE22&amp;"失败"</f>
        <v>英雄联络居合庵失败</v>
      </c>
      <c r="AE22" t="str">
        <f t="shared" si="14"/>
        <v>居合庵</v>
      </c>
      <c r="AF22" t="str">
        <f t="shared" si="3"/>
        <v>居合庵情报</v>
      </c>
      <c r="AG22" s="4" t="s">
        <v>79</v>
      </c>
      <c r="AH22">
        <f t="shared" si="4"/>
        <v>2</v>
      </c>
      <c r="AI22">
        <f t="shared" si="16"/>
        <v>1500</v>
      </c>
    </row>
    <row r="23" ht="16.5" spans="1:35">
      <c r="A23" s="1">
        <v>7</v>
      </c>
      <c r="B23">
        <f t="shared" ref="B23:G23" si="57">INDEX($AA:$AA,MATCH(B8,$AE:$AE,0))</f>
        <v>52391</v>
      </c>
      <c r="C23">
        <f t="shared" si="57"/>
        <v>52171</v>
      </c>
      <c r="D23">
        <f t="shared" si="57"/>
        <v>52411</v>
      </c>
      <c r="E23">
        <f t="shared" si="57"/>
        <v>52291</v>
      </c>
      <c r="F23">
        <f t="shared" si="57"/>
        <v>52361</v>
      </c>
      <c r="G23">
        <f t="shared" si="57"/>
        <v>52271</v>
      </c>
      <c r="H23">
        <f t="shared" si="42"/>
        <v>52391</v>
      </c>
      <c r="I23" t="str">
        <f t="shared" si="43"/>
        <v>52391,52171</v>
      </c>
      <c r="J23" t="str">
        <f t="shared" si="44"/>
        <v>52391,52171,52411</v>
      </c>
      <c r="K23" t="str">
        <f t="shared" si="45"/>
        <v>52391,52171,52411,52291</v>
      </c>
      <c r="L23" t="str">
        <f t="shared" si="46"/>
        <v>52391,52171,52411,52291,52361</v>
      </c>
      <c r="M23" t="str">
        <f t="shared" si="49"/>
        <v>52391,52171,52411,52291,52361,52271</v>
      </c>
      <c r="Q23" s="1">
        <v>24</v>
      </c>
      <c r="R23" s="1" t="s">
        <v>96</v>
      </c>
      <c r="S23" s="1">
        <v>2</v>
      </c>
      <c r="T23" s="2">
        <f t="shared" si="1"/>
        <v>6</v>
      </c>
      <c r="U23" s="2">
        <f t="shared" si="2"/>
        <v>3</v>
      </c>
      <c r="V23" s="2"/>
      <c r="W23" s="2"/>
      <c r="X23" s="2"/>
      <c r="Y23" s="2"/>
      <c r="AA23">
        <f t="shared" si="17"/>
        <v>52131</v>
      </c>
      <c r="AB23">
        <f t="shared" si="18"/>
        <v>13</v>
      </c>
      <c r="AC23">
        <f t="shared" si="19"/>
        <v>1</v>
      </c>
      <c r="AD23" t="str">
        <f t="shared" ref="AD23" si="58">"英雄联络"&amp;AE23&amp;"成功"</f>
        <v>英雄联络毒刺成功</v>
      </c>
      <c r="AE23" t="str">
        <f t="shared" si="14"/>
        <v>毒刺</v>
      </c>
      <c r="AF23" t="str">
        <f t="shared" si="3"/>
        <v>毒刺情报</v>
      </c>
      <c r="AG23" s="4" t="s">
        <v>79</v>
      </c>
      <c r="AH23">
        <f t="shared" si="4"/>
        <v>4</v>
      </c>
      <c r="AI23">
        <f t="shared" si="16"/>
        <v>3000</v>
      </c>
    </row>
    <row r="24" ht="16.5" spans="1:35">
      <c r="A24" s="1">
        <v>1</v>
      </c>
      <c r="B24">
        <f t="shared" ref="B24:G24" si="59">INDEX($AA:$AA,MATCH(B9,$AE:$AE,0))</f>
        <v>52051</v>
      </c>
      <c r="C24">
        <f t="shared" si="59"/>
        <v>52151</v>
      </c>
      <c r="D24">
        <f t="shared" si="59"/>
        <v>52401</v>
      </c>
      <c r="E24">
        <f t="shared" si="59"/>
        <v>52281</v>
      </c>
      <c r="F24">
        <f t="shared" si="59"/>
        <v>52361</v>
      </c>
      <c r="G24">
        <f t="shared" si="59"/>
        <v>52371</v>
      </c>
      <c r="H24">
        <f t="shared" si="42"/>
        <v>52051</v>
      </c>
      <c r="I24" t="str">
        <f t="shared" si="43"/>
        <v>52051,52151</v>
      </c>
      <c r="J24" t="str">
        <f t="shared" si="44"/>
        <v>52051,52151,52401</v>
      </c>
      <c r="K24" t="str">
        <f t="shared" si="45"/>
        <v>52051,52151,52401,52281</v>
      </c>
      <c r="L24" t="str">
        <f t="shared" si="46"/>
        <v>52051,52151,52401,52281,52361</v>
      </c>
      <c r="M24" t="str">
        <f t="shared" si="49"/>
        <v>52051,52151,52401,52281,52361,52371</v>
      </c>
      <c r="Q24" s="1">
        <v>25</v>
      </c>
      <c r="R24" s="1" t="s">
        <v>101</v>
      </c>
      <c r="S24" s="1">
        <v>2</v>
      </c>
      <c r="T24" s="2">
        <f t="shared" si="1"/>
        <v>6</v>
      </c>
      <c r="U24" s="2">
        <f t="shared" si="2"/>
        <v>3</v>
      </c>
      <c r="V24" s="2"/>
      <c r="W24" s="2"/>
      <c r="X24" s="2"/>
      <c r="Y24" s="2"/>
      <c r="AA24">
        <f t="shared" si="17"/>
        <v>52132</v>
      </c>
      <c r="AB24">
        <f t="shared" si="18"/>
        <v>13</v>
      </c>
      <c r="AC24">
        <f t="shared" si="19"/>
        <v>2</v>
      </c>
      <c r="AD24" t="str">
        <f t="shared" ref="AD24" si="60">"英雄联络"&amp;AE24&amp;"失败"</f>
        <v>英雄联络毒刺失败</v>
      </c>
      <c r="AE24" t="str">
        <f t="shared" si="14"/>
        <v>毒刺</v>
      </c>
      <c r="AF24" t="str">
        <f t="shared" si="3"/>
        <v>毒刺情报</v>
      </c>
      <c r="AG24" s="4" t="s">
        <v>79</v>
      </c>
      <c r="AH24">
        <f t="shared" si="4"/>
        <v>2</v>
      </c>
      <c r="AI24">
        <f t="shared" si="16"/>
        <v>1500</v>
      </c>
    </row>
    <row r="25" ht="16.5" spans="1:35">
      <c r="A25" s="1">
        <v>2</v>
      </c>
      <c r="B25">
        <f t="shared" ref="B25:G25" si="61">INDEX($AA:$AA,MATCH(B10,$AE:$AE,0))</f>
        <v>52061</v>
      </c>
      <c r="C25">
        <f t="shared" si="61"/>
        <v>52161</v>
      </c>
      <c r="D25">
        <f t="shared" si="61"/>
        <v>52411</v>
      </c>
      <c r="E25">
        <f t="shared" si="61"/>
        <v>52221</v>
      </c>
      <c r="F25">
        <f t="shared" si="61"/>
        <v>52311</v>
      </c>
      <c r="G25">
        <f t="shared" si="61"/>
        <v>52381</v>
      </c>
      <c r="H25">
        <f t="shared" si="42"/>
        <v>52061</v>
      </c>
      <c r="I25" t="str">
        <f t="shared" si="43"/>
        <v>52061,52161</v>
      </c>
      <c r="J25" t="str">
        <f t="shared" si="44"/>
        <v>52061,52161,52411</v>
      </c>
      <c r="K25" t="str">
        <f t="shared" si="45"/>
        <v>52061,52161,52411,52221</v>
      </c>
      <c r="L25" t="str">
        <f t="shared" si="46"/>
        <v>52061,52161,52411,52221,52311</v>
      </c>
      <c r="M25" t="str">
        <f t="shared" si="49"/>
        <v>52061,52161,52411,52221,52311,52381</v>
      </c>
      <c r="Q25" s="1">
        <v>26</v>
      </c>
      <c r="R25" s="1" t="s">
        <v>105</v>
      </c>
      <c r="S25" s="1">
        <v>3</v>
      </c>
      <c r="T25" s="2">
        <f t="shared" si="1"/>
        <v>4</v>
      </c>
      <c r="U25" s="2">
        <f t="shared" si="2"/>
        <v>2</v>
      </c>
      <c r="V25" s="2"/>
      <c r="W25" s="2"/>
      <c r="X25" s="2"/>
      <c r="Y25" s="2"/>
      <c r="AA25">
        <f t="shared" si="17"/>
        <v>52141</v>
      </c>
      <c r="AB25">
        <f t="shared" si="18"/>
        <v>14</v>
      </c>
      <c r="AC25">
        <f t="shared" si="19"/>
        <v>1</v>
      </c>
      <c r="AD25" t="str">
        <f t="shared" ref="AD25" si="62">"英雄联络"&amp;AE25&amp;"成功"</f>
        <v>英雄联络黄金球成功</v>
      </c>
      <c r="AE25" t="str">
        <f t="shared" si="14"/>
        <v>黄金球</v>
      </c>
      <c r="AF25" t="str">
        <f t="shared" si="3"/>
        <v>黄金球情报</v>
      </c>
      <c r="AG25" s="4" t="s">
        <v>79</v>
      </c>
      <c r="AH25">
        <f t="shared" si="4"/>
        <v>4</v>
      </c>
      <c r="AI25">
        <f t="shared" si="16"/>
        <v>3000</v>
      </c>
    </row>
    <row r="26" ht="16.5" spans="1:35">
      <c r="A26" s="1">
        <v>3</v>
      </c>
      <c r="B26">
        <f t="shared" ref="B26:G26" si="63">INDEX($AA:$AA,MATCH(B11,$AE:$AE,0))</f>
        <v>52041</v>
      </c>
      <c r="C26">
        <f t="shared" si="63"/>
        <v>52171</v>
      </c>
      <c r="D26">
        <f t="shared" si="63"/>
        <v>52181</v>
      </c>
      <c r="E26">
        <f t="shared" si="63"/>
        <v>52231</v>
      </c>
      <c r="F26">
        <f t="shared" si="63"/>
        <v>52321</v>
      </c>
      <c r="G26">
        <f t="shared" si="63"/>
        <v>52311</v>
      </c>
      <c r="H26">
        <f t="shared" si="42"/>
        <v>52041</v>
      </c>
      <c r="I26" t="str">
        <f t="shared" si="43"/>
        <v>52041,52171</v>
      </c>
      <c r="J26" t="str">
        <f t="shared" si="44"/>
        <v>52041,52171,52181</v>
      </c>
      <c r="K26" t="str">
        <f t="shared" si="45"/>
        <v>52041,52171,52181,52231</v>
      </c>
      <c r="L26" t="str">
        <f t="shared" si="46"/>
        <v>52041,52171,52181,52231,52321</v>
      </c>
      <c r="M26" t="str">
        <f t="shared" si="49"/>
        <v>52041,52171,52181,52231,52321,52311</v>
      </c>
      <c r="Q26" s="1">
        <v>27</v>
      </c>
      <c r="R26" s="1" t="s">
        <v>106</v>
      </c>
      <c r="S26" s="1">
        <v>2</v>
      </c>
      <c r="T26" s="2">
        <f t="shared" si="1"/>
        <v>6</v>
      </c>
      <c r="U26" s="2">
        <f t="shared" si="2"/>
        <v>3</v>
      </c>
      <c r="V26" s="2"/>
      <c r="W26" s="2"/>
      <c r="X26" s="2"/>
      <c r="Y26" s="2"/>
      <c r="AA26">
        <f t="shared" si="17"/>
        <v>52142</v>
      </c>
      <c r="AB26">
        <f t="shared" si="18"/>
        <v>14</v>
      </c>
      <c r="AC26">
        <f t="shared" si="19"/>
        <v>2</v>
      </c>
      <c r="AD26" t="str">
        <f t="shared" ref="AD26" si="64">"英雄联络"&amp;AE26&amp;"失败"</f>
        <v>英雄联络黄金球失败</v>
      </c>
      <c r="AE26" t="str">
        <f t="shared" si="14"/>
        <v>黄金球</v>
      </c>
      <c r="AF26" t="str">
        <f t="shared" si="3"/>
        <v>黄金球情报</v>
      </c>
      <c r="AG26" s="4" t="s">
        <v>79</v>
      </c>
      <c r="AH26">
        <f t="shared" si="4"/>
        <v>2</v>
      </c>
      <c r="AI26">
        <f t="shared" si="16"/>
        <v>1500</v>
      </c>
    </row>
    <row r="27" ht="16.5" spans="1:35">
      <c r="A27" s="1">
        <v>4</v>
      </c>
      <c r="B27">
        <f t="shared" ref="B27:G27" si="65">INDEX($AA:$AA,MATCH(B12,$AE:$AE,0))</f>
        <v>52391</v>
      </c>
      <c r="C27">
        <f t="shared" si="65"/>
        <v>52111</v>
      </c>
      <c r="D27">
        <f t="shared" si="65"/>
        <v>52191</v>
      </c>
      <c r="E27">
        <f t="shared" si="65"/>
        <v>52241</v>
      </c>
      <c r="F27">
        <f t="shared" si="65"/>
        <v>52331</v>
      </c>
      <c r="G27">
        <f t="shared" si="65"/>
        <v>52321</v>
      </c>
      <c r="H27">
        <f t="shared" si="42"/>
        <v>52391</v>
      </c>
      <c r="I27" t="str">
        <f t="shared" si="43"/>
        <v>52391,52111</v>
      </c>
      <c r="J27" t="str">
        <f t="shared" si="44"/>
        <v>52391,52111,52191</v>
      </c>
      <c r="K27" t="str">
        <f t="shared" si="45"/>
        <v>52391,52111,52191,52241</v>
      </c>
      <c r="L27" t="str">
        <f t="shared" si="46"/>
        <v>52391,52111,52191,52241,52331</v>
      </c>
      <c r="M27" t="str">
        <f t="shared" si="49"/>
        <v>52391,52111,52191,52241,52331,52321</v>
      </c>
      <c r="Q27" s="1">
        <v>28</v>
      </c>
      <c r="R27" s="1" t="s">
        <v>111</v>
      </c>
      <c r="S27" s="1">
        <v>2</v>
      </c>
      <c r="T27" s="2">
        <f t="shared" si="1"/>
        <v>6</v>
      </c>
      <c r="U27" s="2">
        <f t="shared" si="2"/>
        <v>3</v>
      </c>
      <c r="V27" s="2"/>
      <c r="W27" s="2"/>
      <c r="X27" s="2"/>
      <c r="Y27" s="2"/>
      <c r="AA27">
        <f t="shared" si="17"/>
        <v>52151</v>
      </c>
      <c r="AB27">
        <f t="shared" si="18"/>
        <v>15</v>
      </c>
      <c r="AC27">
        <f t="shared" si="19"/>
        <v>1</v>
      </c>
      <c r="AD27" t="str">
        <f t="shared" ref="AD27" si="66">"英雄联络"&amp;AE27&amp;"成功"</f>
        <v>英雄联络弹簧胡子成功</v>
      </c>
      <c r="AE27" t="str">
        <f t="shared" si="14"/>
        <v>弹簧胡子</v>
      </c>
      <c r="AF27" t="str">
        <f t="shared" si="3"/>
        <v>弹簧胡子情报</v>
      </c>
      <c r="AG27" s="4" t="s">
        <v>79</v>
      </c>
      <c r="AH27">
        <f t="shared" si="4"/>
        <v>4</v>
      </c>
      <c r="AI27">
        <f t="shared" si="16"/>
        <v>3000</v>
      </c>
    </row>
    <row r="28" ht="16.5" spans="1:35">
      <c r="A28" s="1">
        <v>5</v>
      </c>
      <c r="B28">
        <f t="shared" ref="B28:G28" si="67">INDEX($AA:$AA,MATCH(B13,$AE:$AE,0))</f>
        <v>52021</v>
      </c>
      <c r="C28">
        <f t="shared" si="67"/>
        <v>52121</v>
      </c>
      <c r="D28">
        <f t="shared" si="67"/>
        <v>52201</v>
      </c>
      <c r="E28">
        <f t="shared" si="67"/>
        <v>52251</v>
      </c>
      <c r="F28">
        <f t="shared" si="67"/>
        <v>52341</v>
      </c>
      <c r="G28">
        <f t="shared" si="67"/>
        <v>52271</v>
      </c>
      <c r="H28">
        <f t="shared" si="42"/>
        <v>52021</v>
      </c>
      <c r="I28" t="str">
        <f t="shared" si="43"/>
        <v>52021,52121</v>
      </c>
      <c r="J28" t="str">
        <f t="shared" si="44"/>
        <v>52021,52121,52201</v>
      </c>
      <c r="K28" t="str">
        <f t="shared" si="45"/>
        <v>52021,52121,52201,52251</v>
      </c>
      <c r="L28" t="str">
        <f t="shared" si="46"/>
        <v>52021,52121,52201,52251,52341</v>
      </c>
      <c r="M28" t="str">
        <f t="shared" si="49"/>
        <v>52021,52121,52201,52251,52341,52271</v>
      </c>
      <c r="Q28" s="1">
        <v>29</v>
      </c>
      <c r="R28" s="1" t="s">
        <v>116</v>
      </c>
      <c r="S28" s="1">
        <v>2</v>
      </c>
      <c r="T28" s="2">
        <f t="shared" si="1"/>
        <v>6</v>
      </c>
      <c r="U28" s="2">
        <f t="shared" si="2"/>
        <v>3</v>
      </c>
      <c r="V28" s="2"/>
      <c r="W28" s="2"/>
      <c r="X28" s="2"/>
      <c r="Y28" s="2"/>
      <c r="AA28">
        <f t="shared" si="17"/>
        <v>52152</v>
      </c>
      <c r="AB28">
        <f t="shared" si="18"/>
        <v>15</v>
      </c>
      <c r="AC28">
        <f t="shared" si="19"/>
        <v>2</v>
      </c>
      <c r="AD28" t="str">
        <f t="shared" ref="AD28" si="68">"英雄联络"&amp;AE28&amp;"失败"</f>
        <v>英雄联络弹簧胡子失败</v>
      </c>
      <c r="AE28" t="str">
        <f t="shared" si="14"/>
        <v>弹簧胡子</v>
      </c>
      <c r="AF28" t="str">
        <f t="shared" si="3"/>
        <v>弹簧胡子情报</v>
      </c>
      <c r="AG28" s="4" t="s">
        <v>79</v>
      </c>
      <c r="AH28">
        <f t="shared" si="4"/>
        <v>2</v>
      </c>
      <c r="AI28">
        <f t="shared" si="16"/>
        <v>1500</v>
      </c>
    </row>
    <row r="29" ht="16.5" spans="1:35">
      <c r="A29" s="1">
        <v>6</v>
      </c>
      <c r="B29">
        <f t="shared" ref="B29:G29" si="69">INDEX($AA:$AA,MATCH(B14,$AE:$AE,0))</f>
        <v>52081</v>
      </c>
      <c r="C29">
        <f t="shared" si="69"/>
        <v>52131</v>
      </c>
      <c r="D29">
        <f t="shared" si="69"/>
        <v>52501</v>
      </c>
      <c r="E29">
        <f t="shared" si="69"/>
        <v>52271</v>
      </c>
      <c r="F29">
        <f t="shared" si="69"/>
        <v>52351</v>
      </c>
      <c r="G29">
        <f t="shared" si="69"/>
        <v>52371</v>
      </c>
      <c r="H29">
        <f t="shared" si="42"/>
        <v>52081</v>
      </c>
      <c r="I29" t="str">
        <f t="shared" si="43"/>
        <v>52081,52131</v>
      </c>
      <c r="J29" t="str">
        <f t="shared" si="44"/>
        <v>52081,52131,52501</v>
      </c>
      <c r="K29" t="str">
        <f t="shared" si="45"/>
        <v>52081,52131,52501,52271</v>
      </c>
      <c r="L29" t="str">
        <f t="shared" si="46"/>
        <v>52081,52131,52501,52271,52351</v>
      </c>
      <c r="M29" t="str">
        <f t="shared" si="49"/>
        <v>52081,52131,52501,52271,52351,52371</v>
      </c>
      <c r="Q29" s="1">
        <v>30</v>
      </c>
      <c r="R29" s="1" t="s">
        <v>83</v>
      </c>
      <c r="S29" s="1">
        <v>2</v>
      </c>
      <c r="T29" s="2">
        <f t="shared" si="1"/>
        <v>6</v>
      </c>
      <c r="U29" s="2">
        <f t="shared" si="2"/>
        <v>3</v>
      </c>
      <c r="V29" s="2"/>
      <c r="W29" s="2"/>
      <c r="X29" s="2"/>
      <c r="Y29" s="2"/>
      <c r="AA29">
        <f t="shared" si="17"/>
        <v>52161</v>
      </c>
      <c r="AB29">
        <f t="shared" si="18"/>
        <v>16</v>
      </c>
      <c r="AC29">
        <f t="shared" si="19"/>
        <v>1</v>
      </c>
      <c r="AD29" t="str">
        <f t="shared" ref="AD29" si="70">"英雄联络"&amp;AE29&amp;"成功"</f>
        <v>英雄联络蛇咬拳斯奈克成功</v>
      </c>
      <c r="AE29" t="str">
        <f t="shared" si="14"/>
        <v>蛇咬拳斯奈克</v>
      </c>
      <c r="AF29" t="str">
        <f t="shared" si="3"/>
        <v>蛇咬拳斯奈克情报</v>
      </c>
      <c r="AG29" s="4" t="s">
        <v>79</v>
      </c>
      <c r="AH29">
        <f t="shared" si="4"/>
        <v>4</v>
      </c>
      <c r="AI29">
        <f t="shared" si="16"/>
        <v>3000</v>
      </c>
    </row>
    <row r="30" ht="16.5" spans="1:35">
      <c r="A30" s="1">
        <v>7</v>
      </c>
      <c r="B30">
        <f t="shared" ref="B30:G30" si="71">INDEX($AA:$AA,MATCH(B15,$AE:$AE,0))</f>
        <v>52091</v>
      </c>
      <c r="C30">
        <f t="shared" si="71"/>
        <v>52141</v>
      </c>
      <c r="D30">
        <f t="shared" si="71"/>
        <v>52261</v>
      </c>
      <c r="E30">
        <f t="shared" si="71"/>
        <v>52281</v>
      </c>
      <c r="F30">
        <f t="shared" si="71"/>
        <v>52361</v>
      </c>
      <c r="G30">
        <f t="shared" si="71"/>
        <v>52221</v>
      </c>
      <c r="H30">
        <f t="shared" si="42"/>
        <v>52091</v>
      </c>
      <c r="I30" t="str">
        <f t="shared" si="43"/>
        <v>52091,52141</v>
      </c>
      <c r="J30" t="str">
        <f t="shared" si="44"/>
        <v>52091,52141,52261</v>
      </c>
      <c r="K30" t="str">
        <f t="shared" si="45"/>
        <v>52091,52141,52261,52281</v>
      </c>
      <c r="L30" t="str">
        <f t="shared" si="46"/>
        <v>52091,52141,52261,52281,52361</v>
      </c>
      <c r="M30" t="str">
        <f t="shared" si="49"/>
        <v>52091,52141,52261,52281,52361,52221</v>
      </c>
      <c r="Q30" s="1">
        <v>31</v>
      </c>
      <c r="R30" s="1" t="s">
        <v>90</v>
      </c>
      <c r="S30" s="1">
        <v>2</v>
      </c>
      <c r="T30" s="2">
        <f t="shared" si="1"/>
        <v>6</v>
      </c>
      <c r="U30" s="2">
        <f t="shared" si="2"/>
        <v>3</v>
      </c>
      <c r="V30" s="2"/>
      <c r="W30" s="2"/>
      <c r="X30" s="2"/>
      <c r="Y30" s="2"/>
      <c r="AA30">
        <f t="shared" ref="AA30:AA39" si="72">52000+AB30*10+AC30</f>
        <v>52162</v>
      </c>
      <c r="AB30">
        <f t="shared" si="18"/>
        <v>16</v>
      </c>
      <c r="AC30">
        <f t="shared" si="19"/>
        <v>2</v>
      </c>
      <c r="AD30" t="str">
        <f t="shared" ref="AD30" si="73">"英雄联络"&amp;AE30&amp;"失败"</f>
        <v>英雄联络蛇咬拳斯奈克失败</v>
      </c>
      <c r="AE30" t="str">
        <f t="shared" ref="AE30:AE39" si="74">VLOOKUP(AB30,Q:R,2,0)</f>
        <v>蛇咬拳斯奈克</v>
      </c>
      <c r="AF30" t="str">
        <f t="shared" si="3"/>
        <v>蛇咬拳斯奈克情报</v>
      </c>
      <c r="AG30" s="4" t="s">
        <v>79</v>
      </c>
      <c r="AH30">
        <f t="shared" si="4"/>
        <v>2</v>
      </c>
      <c r="AI30">
        <f t="shared" si="16"/>
        <v>1500</v>
      </c>
    </row>
    <row r="31" ht="16.5" spans="17:35">
      <c r="Q31" s="1">
        <v>32</v>
      </c>
      <c r="R31" s="1" t="s">
        <v>97</v>
      </c>
      <c r="S31" s="1">
        <v>2</v>
      </c>
      <c r="T31" s="2">
        <f t="shared" si="1"/>
        <v>6</v>
      </c>
      <c r="U31" s="2">
        <f t="shared" si="2"/>
        <v>3</v>
      </c>
      <c r="V31" s="2"/>
      <c r="W31" s="2"/>
      <c r="X31" s="2"/>
      <c r="Y31" s="2"/>
      <c r="AA31">
        <f t="shared" si="72"/>
        <v>52171</v>
      </c>
      <c r="AB31">
        <f t="shared" si="18"/>
        <v>17</v>
      </c>
      <c r="AC31">
        <f t="shared" si="19"/>
        <v>1</v>
      </c>
      <c r="AD31" t="str">
        <f t="shared" ref="AD31" si="75">"英雄联络"&amp;AE31&amp;"成功"</f>
        <v>英雄联络青焰成功</v>
      </c>
      <c r="AE31" t="str">
        <f t="shared" si="74"/>
        <v>青焰</v>
      </c>
      <c r="AF31" t="str">
        <f t="shared" si="3"/>
        <v>青焰情报</v>
      </c>
      <c r="AG31" s="4" t="s">
        <v>79</v>
      </c>
      <c r="AH31">
        <f t="shared" si="4"/>
        <v>4</v>
      </c>
      <c r="AI31">
        <f t="shared" si="16"/>
        <v>3000</v>
      </c>
    </row>
    <row r="32" ht="16.5" spans="1:35">
      <c r="A32" s="1">
        <v>1</v>
      </c>
      <c r="B32">
        <f>INDEX($AA:$AA,MATCH(B2,$AE:$AE,0))+1</f>
        <v>52022</v>
      </c>
      <c r="C32">
        <f t="shared" ref="C32:G32" si="76">INDEX($AA:$AA,MATCH(C2,$AE:$AE,0))+1</f>
        <v>52112</v>
      </c>
      <c r="D32">
        <f t="shared" si="76"/>
        <v>52182</v>
      </c>
      <c r="E32">
        <f t="shared" si="76"/>
        <v>52222</v>
      </c>
      <c r="F32">
        <f t="shared" si="76"/>
        <v>52302</v>
      </c>
      <c r="G32">
        <f t="shared" si="76"/>
        <v>52372</v>
      </c>
      <c r="H32">
        <f>B32</f>
        <v>52022</v>
      </c>
      <c r="I32" t="str">
        <f>H32&amp;","&amp;C32</f>
        <v>52022,52112</v>
      </c>
      <c r="J32" t="str">
        <f t="shared" ref="J32:J45" si="77">I32&amp;","&amp;D32</f>
        <v>52022,52112,52182</v>
      </c>
      <c r="K32" t="str">
        <f t="shared" ref="K32:K45" si="78">J32&amp;","&amp;E32</f>
        <v>52022,52112,52182,52222</v>
      </c>
      <c r="L32" t="str">
        <f t="shared" ref="L32:L45" si="79">K32&amp;","&amp;F32</f>
        <v>52022,52112,52182,52222,52302</v>
      </c>
      <c r="M32" t="str">
        <f>L32&amp;","&amp;G32</f>
        <v>52022,52112,52182,52222,52302,52372</v>
      </c>
      <c r="Q32" s="1">
        <v>33</v>
      </c>
      <c r="R32" s="1" t="s">
        <v>102</v>
      </c>
      <c r="S32" s="1">
        <v>2</v>
      </c>
      <c r="T32" s="2">
        <f t="shared" si="1"/>
        <v>6</v>
      </c>
      <c r="U32" s="2">
        <f t="shared" si="2"/>
        <v>3</v>
      </c>
      <c r="V32" s="2"/>
      <c r="W32" s="2"/>
      <c r="X32" s="2"/>
      <c r="Y32" s="2"/>
      <c r="AA32">
        <f t="shared" si="72"/>
        <v>52172</v>
      </c>
      <c r="AB32">
        <f t="shared" si="18"/>
        <v>17</v>
      </c>
      <c r="AC32">
        <f t="shared" si="19"/>
        <v>2</v>
      </c>
      <c r="AD32" t="str">
        <f t="shared" ref="AD32" si="80">"英雄联络"&amp;AE32&amp;"失败"</f>
        <v>英雄联络青焰失败</v>
      </c>
      <c r="AE32" t="str">
        <f t="shared" si="74"/>
        <v>青焰</v>
      </c>
      <c r="AF32" t="str">
        <f t="shared" si="3"/>
        <v>青焰情报</v>
      </c>
      <c r="AG32" s="4" t="s">
        <v>79</v>
      </c>
      <c r="AH32">
        <f t="shared" si="4"/>
        <v>2</v>
      </c>
      <c r="AI32">
        <f t="shared" si="16"/>
        <v>1500</v>
      </c>
    </row>
    <row r="33" ht="16.5" spans="1:35">
      <c r="A33" s="1">
        <v>2</v>
      </c>
      <c r="B33">
        <f t="shared" ref="B33:G33" si="81">INDEX($AA:$AA,MATCH(B3,$AE:$AE,0))+1</f>
        <v>52082</v>
      </c>
      <c r="C33">
        <f t="shared" si="81"/>
        <v>52122</v>
      </c>
      <c r="D33">
        <f t="shared" si="81"/>
        <v>52192</v>
      </c>
      <c r="E33">
        <f t="shared" si="81"/>
        <v>52232</v>
      </c>
      <c r="F33">
        <f t="shared" si="81"/>
        <v>52312</v>
      </c>
      <c r="G33">
        <f t="shared" si="81"/>
        <v>52382</v>
      </c>
      <c r="H33">
        <f t="shared" ref="H33:H45" si="82">B33</f>
        <v>52082</v>
      </c>
      <c r="I33" t="str">
        <f t="shared" ref="I33:I45" si="83">H33&amp;","&amp;C33</f>
        <v>52082,52122</v>
      </c>
      <c r="J33" t="str">
        <f t="shared" si="77"/>
        <v>52082,52122,52192</v>
      </c>
      <c r="K33" t="str">
        <f t="shared" si="78"/>
        <v>52082,52122,52192,52232</v>
      </c>
      <c r="L33" t="str">
        <f t="shared" si="79"/>
        <v>52082,52122,52192,52232,52312</v>
      </c>
      <c r="M33" t="str">
        <f t="shared" ref="M33:M45" si="84">L33&amp;","&amp;G33</f>
        <v>52082,52122,52192,52232,52312,52382</v>
      </c>
      <c r="Q33" s="1">
        <v>34</v>
      </c>
      <c r="R33" s="1" t="s">
        <v>107</v>
      </c>
      <c r="S33" s="1">
        <v>2</v>
      </c>
      <c r="T33" s="2">
        <f t="shared" si="1"/>
        <v>6</v>
      </c>
      <c r="U33" s="2">
        <f t="shared" si="2"/>
        <v>3</v>
      </c>
      <c r="V33" s="2"/>
      <c r="W33" s="2"/>
      <c r="X33" s="2"/>
      <c r="Y33" s="2"/>
      <c r="AA33">
        <f t="shared" si="72"/>
        <v>52181</v>
      </c>
      <c r="AB33">
        <f t="shared" si="18"/>
        <v>18</v>
      </c>
      <c r="AC33">
        <f t="shared" si="19"/>
        <v>1</v>
      </c>
      <c r="AD33" t="str">
        <f t="shared" ref="AD33" si="85">"英雄联络"&amp;AE33&amp;"成功"</f>
        <v>英雄联络雷光源氏成功</v>
      </c>
      <c r="AE33" t="str">
        <f t="shared" si="74"/>
        <v>雷光源氏</v>
      </c>
      <c r="AF33" t="str">
        <f t="shared" si="3"/>
        <v>雷光源氏情报</v>
      </c>
      <c r="AG33" s="4" t="s">
        <v>79</v>
      </c>
      <c r="AH33">
        <f t="shared" si="4"/>
        <v>4</v>
      </c>
      <c r="AI33">
        <f t="shared" si="16"/>
        <v>3000</v>
      </c>
    </row>
    <row r="34" ht="16.5" spans="1:35">
      <c r="A34" s="1">
        <v>3</v>
      </c>
      <c r="B34">
        <f t="shared" ref="B34:G34" si="86">INDEX($AA:$AA,MATCH(B4,$AE:$AE,0))+1</f>
        <v>52092</v>
      </c>
      <c r="C34">
        <f t="shared" si="86"/>
        <v>52132</v>
      </c>
      <c r="D34">
        <f t="shared" si="86"/>
        <v>52202</v>
      </c>
      <c r="E34">
        <f t="shared" si="86"/>
        <v>52242</v>
      </c>
      <c r="F34">
        <f t="shared" si="86"/>
        <v>52322</v>
      </c>
      <c r="G34">
        <f t="shared" si="86"/>
        <v>52222</v>
      </c>
      <c r="H34">
        <f t="shared" si="82"/>
        <v>52092</v>
      </c>
      <c r="I34" t="str">
        <f t="shared" si="83"/>
        <v>52092,52132</v>
      </c>
      <c r="J34" t="str">
        <f t="shared" si="77"/>
        <v>52092,52132,52202</v>
      </c>
      <c r="K34" t="str">
        <f t="shared" si="78"/>
        <v>52092,52132,52202,52242</v>
      </c>
      <c r="L34" t="str">
        <f t="shared" si="79"/>
        <v>52092,52132,52202,52242,52322</v>
      </c>
      <c r="M34" t="str">
        <f t="shared" si="84"/>
        <v>52092,52132,52202,52242,52322,52222</v>
      </c>
      <c r="Q34" s="1">
        <v>35</v>
      </c>
      <c r="R34" s="1" t="s">
        <v>112</v>
      </c>
      <c r="S34" s="1">
        <v>2</v>
      </c>
      <c r="T34" s="2">
        <f t="shared" si="1"/>
        <v>6</v>
      </c>
      <c r="U34" s="2">
        <f t="shared" si="2"/>
        <v>3</v>
      </c>
      <c r="V34" s="2"/>
      <c r="W34" s="2"/>
      <c r="X34" s="2"/>
      <c r="Y34" s="2"/>
      <c r="AA34">
        <f t="shared" si="72"/>
        <v>52182</v>
      </c>
      <c r="AB34">
        <f t="shared" si="18"/>
        <v>18</v>
      </c>
      <c r="AC34">
        <f t="shared" si="19"/>
        <v>2</v>
      </c>
      <c r="AD34" t="str">
        <f t="shared" ref="AD34" si="87">"英雄联络"&amp;AE34&amp;"失败"</f>
        <v>英雄联络雷光源氏失败</v>
      </c>
      <c r="AE34" t="str">
        <f t="shared" si="74"/>
        <v>雷光源氏</v>
      </c>
      <c r="AF34" t="str">
        <f t="shared" si="3"/>
        <v>雷光源氏情报</v>
      </c>
      <c r="AG34" s="4" t="s">
        <v>79</v>
      </c>
      <c r="AH34">
        <f t="shared" si="4"/>
        <v>2</v>
      </c>
      <c r="AI34">
        <f t="shared" si="16"/>
        <v>1500</v>
      </c>
    </row>
    <row r="35" ht="16.5" spans="1:35">
      <c r="A35" s="1">
        <v>4</v>
      </c>
      <c r="B35">
        <f t="shared" ref="B35:G35" si="88">INDEX($AA:$AA,MATCH(B5,$AE:$AE,0))+1</f>
        <v>52052</v>
      </c>
      <c r="C35">
        <f t="shared" si="88"/>
        <v>52142</v>
      </c>
      <c r="D35">
        <f t="shared" si="88"/>
        <v>52502</v>
      </c>
      <c r="E35">
        <f t="shared" si="88"/>
        <v>52252</v>
      </c>
      <c r="F35">
        <f t="shared" si="88"/>
        <v>52332</v>
      </c>
      <c r="G35">
        <f t="shared" si="88"/>
        <v>52312</v>
      </c>
      <c r="H35">
        <f t="shared" si="82"/>
        <v>52052</v>
      </c>
      <c r="I35" t="str">
        <f t="shared" si="83"/>
        <v>52052,52142</v>
      </c>
      <c r="J35" t="str">
        <f t="shared" si="77"/>
        <v>52052,52142,52502</v>
      </c>
      <c r="K35" t="str">
        <f t="shared" si="78"/>
        <v>52052,52142,52502,52252</v>
      </c>
      <c r="L35" t="str">
        <f t="shared" si="79"/>
        <v>52052,52142,52502,52252,52332</v>
      </c>
      <c r="M35" t="str">
        <f t="shared" si="84"/>
        <v>52052,52142,52502,52252,52332,52312</v>
      </c>
      <c r="Q35" s="1">
        <v>36</v>
      </c>
      <c r="R35" s="1" t="s">
        <v>117</v>
      </c>
      <c r="S35" s="1">
        <v>2</v>
      </c>
      <c r="T35" s="2">
        <f t="shared" si="1"/>
        <v>6</v>
      </c>
      <c r="U35" s="2">
        <f t="shared" si="2"/>
        <v>3</v>
      </c>
      <c r="V35" s="2"/>
      <c r="W35" s="2"/>
      <c r="X35" s="2"/>
      <c r="Y35" s="2"/>
      <c r="AA35">
        <f t="shared" si="72"/>
        <v>52191</v>
      </c>
      <c r="AB35">
        <f t="shared" si="18"/>
        <v>19</v>
      </c>
      <c r="AC35">
        <f t="shared" si="19"/>
        <v>1</v>
      </c>
      <c r="AD35" t="str">
        <f t="shared" ref="AD35" si="89">"英雄联络"&amp;AE35&amp;"成功"</f>
        <v>英雄联络微笑超人成功</v>
      </c>
      <c r="AE35" t="str">
        <f t="shared" si="74"/>
        <v>微笑超人</v>
      </c>
      <c r="AF35" t="str">
        <f t="shared" si="3"/>
        <v>微笑超人情报</v>
      </c>
      <c r="AG35" s="4" t="s">
        <v>79</v>
      </c>
      <c r="AH35">
        <f t="shared" si="4"/>
        <v>4</v>
      </c>
      <c r="AI35">
        <f t="shared" si="16"/>
        <v>3000</v>
      </c>
    </row>
    <row r="36" ht="16.5" spans="1:35">
      <c r="A36" s="1">
        <v>5</v>
      </c>
      <c r="B36">
        <f t="shared" ref="B36:G36" si="90">INDEX($AA:$AA,MATCH(B6,$AE:$AE,0))+1</f>
        <v>52062</v>
      </c>
      <c r="C36">
        <f t="shared" si="90"/>
        <v>52152</v>
      </c>
      <c r="D36">
        <f t="shared" si="90"/>
        <v>52262</v>
      </c>
      <c r="E36">
        <f t="shared" si="90"/>
        <v>52272</v>
      </c>
      <c r="F36">
        <f t="shared" si="90"/>
        <v>52342</v>
      </c>
      <c r="G36">
        <f t="shared" si="90"/>
        <v>52242</v>
      </c>
      <c r="H36">
        <f t="shared" si="82"/>
        <v>52062</v>
      </c>
      <c r="I36" t="str">
        <f t="shared" si="83"/>
        <v>52062,52152</v>
      </c>
      <c r="J36" t="str">
        <f t="shared" si="77"/>
        <v>52062,52152,52262</v>
      </c>
      <c r="K36" t="str">
        <f t="shared" si="78"/>
        <v>52062,52152,52262,52272</v>
      </c>
      <c r="L36" t="str">
        <f t="shared" si="79"/>
        <v>52062,52152,52262,52272,52342</v>
      </c>
      <c r="M36" t="str">
        <f t="shared" si="84"/>
        <v>52062,52152,52262,52272,52342,52242</v>
      </c>
      <c r="Q36" s="1">
        <v>37</v>
      </c>
      <c r="R36" s="1" t="s">
        <v>84</v>
      </c>
      <c r="S36" s="1">
        <v>2</v>
      </c>
      <c r="T36" s="2">
        <f t="shared" si="1"/>
        <v>6</v>
      </c>
      <c r="U36" s="2">
        <f t="shared" si="2"/>
        <v>3</v>
      </c>
      <c r="V36" s="2"/>
      <c r="W36" s="2"/>
      <c r="X36" s="2"/>
      <c r="Y36" s="2"/>
      <c r="AA36">
        <f t="shared" si="72"/>
        <v>52192</v>
      </c>
      <c r="AB36">
        <f t="shared" si="18"/>
        <v>19</v>
      </c>
      <c r="AC36">
        <f t="shared" si="19"/>
        <v>2</v>
      </c>
      <c r="AD36" t="str">
        <f t="shared" ref="AD36" si="91">"英雄联络"&amp;AE36&amp;"失败"</f>
        <v>英雄联络微笑超人失败</v>
      </c>
      <c r="AE36" t="str">
        <f t="shared" si="74"/>
        <v>微笑超人</v>
      </c>
      <c r="AF36" t="str">
        <f t="shared" si="3"/>
        <v>微笑超人情报</v>
      </c>
      <c r="AG36" s="4" t="s">
        <v>79</v>
      </c>
      <c r="AH36">
        <f t="shared" si="4"/>
        <v>2</v>
      </c>
      <c r="AI36">
        <f t="shared" si="16"/>
        <v>1500</v>
      </c>
    </row>
    <row r="37" ht="16.5" spans="1:35">
      <c r="A37" s="1">
        <v>6</v>
      </c>
      <c r="B37">
        <f t="shared" ref="B37:G37" si="92">INDEX($AA:$AA,MATCH(B7,$AE:$AE,0))+1</f>
        <v>52042</v>
      </c>
      <c r="C37">
        <f t="shared" si="92"/>
        <v>52162</v>
      </c>
      <c r="D37">
        <f t="shared" si="92"/>
        <v>52402</v>
      </c>
      <c r="E37">
        <f t="shared" si="92"/>
        <v>52282</v>
      </c>
      <c r="F37">
        <f t="shared" si="92"/>
        <v>52352</v>
      </c>
      <c r="G37">
        <f t="shared" si="92"/>
        <v>52232</v>
      </c>
      <c r="H37">
        <f t="shared" si="82"/>
        <v>52042</v>
      </c>
      <c r="I37" t="str">
        <f t="shared" si="83"/>
        <v>52042,52162</v>
      </c>
      <c r="J37" t="str">
        <f t="shared" si="77"/>
        <v>52042,52162,52402</v>
      </c>
      <c r="K37" t="str">
        <f t="shared" si="78"/>
        <v>52042,52162,52402,52282</v>
      </c>
      <c r="L37" t="str">
        <f t="shared" si="79"/>
        <v>52042,52162,52402,52282,52352</v>
      </c>
      <c r="M37" t="str">
        <f t="shared" si="84"/>
        <v>52042,52162,52402,52282,52352,52232</v>
      </c>
      <c r="Q37" s="1">
        <v>38</v>
      </c>
      <c r="R37" s="1" t="s">
        <v>91</v>
      </c>
      <c r="S37" s="1">
        <v>2</v>
      </c>
      <c r="T37" s="2">
        <f t="shared" si="1"/>
        <v>6</v>
      </c>
      <c r="U37" s="2">
        <f t="shared" si="2"/>
        <v>3</v>
      </c>
      <c r="V37" s="2"/>
      <c r="W37" s="2"/>
      <c r="X37" s="2"/>
      <c r="Y37" s="2"/>
      <c r="AA37">
        <f t="shared" si="72"/>
        <v>52201</v>
      </c>
      <c r="AB37">
        <f t="shared" si="18"/>
        <v>20</v>
      </c>
      <c r="AC37">
        <f t="shared" si="19"/>
        <v>1</v>
      </c>
      <c r="AD37" t="str">
        <f t="shared" ref="AD37" si="93">"英雄联络"&amp;AE37&amp;"成功"</f>
        <v>英雄联络重型金刚成功</v>
      </c>
      <c r="AE37" t="str">
        <f t="shared" si="74"/>
        <v>重型金刚</v>
      </c>
      <c r="AF37" t="str">
        <f t="shared" si="3"/>
        <v>重型金刚情报</v>
      </c>
      <c r="AG37" s="4" t="s">
        <v>79</v>
      </c>
      <c r="AH37">
        <f t="shared" si="4"/>
        <v>4</v>
      </c>
      <c r="AI37">
        <f t="shared" si="16"/>
        <v>3000</v>
      </c>
    </row>
    <row r="38" ht="16.5" spans="1:35">
      <c r="A38" s="1">
        <v>7</v>
      </c>
      <c r="B38">
        <f t="shared" ref="B38:G38" si="94">INDEX($AA:$AA,MATCH(B8,$AE:$AE,0))+1</f>
        <v>52392</v>
      </c>
      <c r="C38">
        <f t="shared" si="94"/>
        <v>52172</v>
      </c>
      <c r="D38">
        <f t="shared" si="94"/>
        <v>52412</v>
      </c>
      <c r="E38">
        <f t="shared" si="94"/>
        <v>52292</v>
      </c>
      <c r="F38">
        <f t="shared" si="94"/>
        <v>52362</v>
      </c>
      <c r="G38">
        <f t="shared" si="94"/>
        <v>52272</v>
      </c>
      <c r="H38">
        <f t="shared" si="82"/>
        <v>52392</v>
      </c>
      <c r="I38" t="str">
        <f t="shared" si="83"/>
        <v>52392,52172</v>
      </c>
      <c r="J38" t="str">
        <f t="shared" si="77"/>
        <v>52392,52172,52412</v>
      </c>
      <c r="K38" t="str">
        <f t="shared" si="78"/>
        <v>52392,52172,52412,52292</v>
      </c>
      <c r="L38" t="str">
        <f t="shared" si="79"/>
        <v>52392,52172,52412,52292,52362</v>
      </c>
      <c r="M38" t="str">
        <f t="shared" si="84"/>
        <v>52392,52172,52412,52292,52362,52272</v>
      </c>
      <c r="Q38" s="1">
        <v>39</v>
      </c>
      <c r="R38" s="1" t="s">
        <v>113</v>
      </c>
      <c r="S38" s="1">
        <v>4</v>
      </c>
      <c r="T38" s="2">
        <f t="shared" si="1"/>
        <v>2</v>
      </c>
      <c r="U38" s="2">
        <f t="shared" si="2"/>
        <v>1</v>
      </c>
      <c r="V38" s="2"/>
      <c r="W38" s="2"/>
      <c r="X38" s="2"/>
      <c r="Y38" s="2"/>
      <c r="AA38">
        <f t="shared" si="72"/>
        <v>52202</v>
      </c>
      <c r="AB38">
        <f t="shared" si="18"/>
        <v>20</v>
      </c>
      <c r="AC38">
        <f t="shared" si="19"/>
        <v>2</v>
      </c>
      <c r="AD38" t="str">
        <f t="shared" ref="AD38" si="95">"英雄联络"&amp;AE38&amp;"失败"</f>
        <v>英雄联络重型金刚失败</v>
      </c>
      <c r="AE38" t="str">
        <f t="shared" si="74"/>
        <v>重型金刚</v>
      </c>
      <c r="AF38" t="str">
        <f t="shared" si="3"/>
        <v>重型金刚情报</v>
      </c>
      <c r="AG38" s="4" t="s">
        <v>79</v>
      </c>
      <c r="AH38">
        <f t="shared" si="4"/>
        <v>2</v>
      </c>
      <c r="AI38">
        <f t="shared" si="16"/>
        <v>1500</v>
      </c>
    </row>
    <row r="39" ht="16.5" spans="1:35">
      <c r="A39" s="1">
        <v>1</v>
      </c>
      <c r="B39">
        <f t="shared" ref="B39:G39" si="96">INDEX($AA:$AA,MATCH(B9,$AE:$AE,0))+1</f>
        <v>52052</v>
      </c>
      <c r="C39">
        <f t="shared" si="96"/>
        <v>52152</v>
      </c>
      <c r="D39">
        <f t="shared" si="96"/>
        <v>52402</v>
      </c>
      <c r="E39">
        <f t="shared" si="96"/>
        <v>52282</v>
      </c>
      <c r="F39">
        <f t="shared" si="96"/>
        <v>52362</v>
      </c>
      <c r="G39">
        <f t="shared" si="96"/>
        <v>52372</v>
      </c>
      <c r="H39">
        <f t="shared" si="82"/>
        <v>52052</v>
      </c>
      <c r="I39" t="str">
        <f t="shared" si="83"/>
        <v>52052,52152</v>
      </c>
      <c r="J39" t="str">
        <f t="shared" si="77"/>
        <v>52052,52152,52402</v>
      </c>
      <c r="K39" t="str">
        <f t="shared" si="78"/>
        <v>52052,52152,52402,52282</v>
      </c>
      <c r="L39" t="str">
        <f t="shared" si="79"/>
        <v>52052,52152,52402,52282,52362</v>
      </c>
      <c r="M39" t="str">
        <f t="shared" si="84"/>
        <v>52052,52152,52402,52282,52362,52372</v>
      </c>
      <c r="Q39" s="1">
        <v>40</v>
      </c>
      <c r="R39" s="1" t="s">
        <v>110</v>
      </c>
      <c r="S39" s="1">
        <v>3</v>
      </c>
      <c r="T39" s="2">
        <f t="shared" si="1"/>
        <v>4</v>
      </c>
      <c r="U39" s="2">
        <f t="shared" si="2"/>
        <v>2</v>
      </c>
      <c r="V39" s="2"/>
      <c r="W39" s="2"/>
      <c r="X39" s="2"/>
      <c r="Y39" s="2"/>
      <c r="AA39">
        <f t="shared" si="72"/>
        <v>52211</v>
      </c>
      <c r="AB39">
        <f t="shared" si="18"/>
        <v>21</v>
      </c>
      <c r="AC39">
        <f t="shared" si="19"/>
        <v>1</v>
      </c>
      <c r="AD39" t="str">
        <f t="shared" ref="AD39" si="97">"英雄联络"&amp;AE39&amp;"成功"</f>
        <v>英雄联络地狱的吹雪成功</v>
      </c>
      <c r="AE39" t="str">
        <f t="shared" si="74"/>
        <v>地狱的吹雪</v>
      </c>
      <c r="AF39" t="str">
        <f t="shared" si="3"/>
        <v>地狱的吹雪情报</v>
      </c>
      <c r="AG39" s="4" t="s">
        <v>79</v>
      </c>
      <c r="AH39">
        <f t="shared" si="4"/>
        <v>4</v>
      </c>
      <c r="AI39">
        <f t="shared" si="16"/>
        <v>3000</v>
      </c>
    </row>
    <row r="40" ht="16.5" spans="1:35">
      <c r="A40" s="1">
        <v>2</v>
      </c>
      <c r="B40">
        <f t="shared" ref="B40:G40" si="98">INDEX($AA:$AA,MATCH(B10,$AE:$AE,0))+1</f>
        <v>52062</v>
      </c>
      <c r="C40">
        <f t="shared" si="98"/>
        <v>52162</v>
      </c>
      <c r="D40">
        <f t="shared" si="98"/>
        <v>52412</v>
      </c>
      <c r="E40">
        <f t="shared" si="98"/>
        <v>52222</v>
      </c>
      <c r="F40">
        <f t="shared" si="98"/>
        <v>52312</v>
      </c>
      <c r="G40">
        <f t="shared" si="98"/>
        <v>52382</v>
      </c>
      <c r="H40">
        <f t="shared" si="82"/>
        <v>52062</v>
      </c>
      <c r="I40" t="str">
        <f t="shared" si="83"/>
        <v>52062,52162</v>
      </c>
      <c r="J40" t="str">
        <f t="shared" si="77"/>
        <v>52062,52162,52412</v>
      </c>
      <c r="K40" t="str">
        <f t="shared" si="78"/>
        <v>52062,52162,52412,52222</v>
      </c>
      <c r="L40" t="str">
        <f t="shared" si="79"/>
        <v>52062,52162,52412,52222,52312</v>
      </c>
      <c r="M40" t="str">
        <f t="shared" si="84"/>
        <v>52062,52162,52412,52222,52312,52382</v>
      </c>
      <c r="Q40" s="1">
        <v>41</v>
      </c>
      <c r="R40" s="1" t="s">
        <v>115</v>
      </c>
      <c r="S40" s="1">
        <v>3</v>
      </c>
      <c r="T40" s="2">
        <f t="shared" si="1"/>
        <v>4</v>
      </c>
      <c r="U40" s="2">
        <f t="shared" si="2"/>
        <v>2</v>
      </c>
      <c r="V40" s="2"/>
      <c r="W40" s="2"/>
      <c r="X40" s="2"/>
      <c r="Y40" s="2"/>
      <c r="AA40">
        <f t="shared" ref="AA40:AA66" si="99">52000+AB40*10+AC40</f>
        <v>52212</v>
      </c>
      <c r="AB40">
        <f t="shared" si="18"/>
        <v>21</v>
      </c>
      <c r="AC40">
        <f t="shared" si="19"/>
        <v>2</v>
      </c>
      <c r="AD40" t="str">
        <f t="shared" ref="AD40" si="100">"英雄联络"&amp;AE40&amp;"失败"</f>
        <v>英雄联络地狱的吹雪失败</v>
      </c>
      <c r="AE40" t="str">
        <f t="shared" ref="AE40:AE66" si="101">VLOOKUP(AB40,Q:R,2,0)</f>
        <v>地狱的吹雪</v>
      </c>
      <c r="AF40" t="str">
        <f t="shared" si="3"/>
        <v>地狱的吹雪情报</v>
      </c>
      <c r="AG40" s="4" t="s">
        <v>79</v>
      </c>
      <c r="AH40">
        <f t="shared" si="4"/>
        <v>2</v>
      </c>
      <c r="AI40">
        <f t="shared" si="16"/>
        <v>1500</v>
      </c>
    </row>
    <row r="41" ht="16.5" spans="1:35">
      <c r="A41" s="1">
        <v>3</v>
      </c>
      <c r="B41">
        <f t="shared" ref="B41:G41" si="102">INDEX($AA:$AA,MATCH(B11,$AE:$AE,0))+1</f>
        <v>52042</v>
      </c>
      <c r="C41">
        <f t="shared" si="102"/>
        <v>52172</v>
      </c>
      <c r="D41">
        <f t="shared" si="102"/>
        <v>52182</v>
      </c>
      <c r="E41">
        <f t="shared" si="102"/>
        <v>52232</v>
      </c>
      <c r="F41">
        <f t="shared" si="102"/>
        <v>52322</v>
      </c>
      <c r="G41">
        <f t="shared" si="102"/>
        <v>52312</v>
      </c>
      <c r="H41">
        <f t="shared" si="82"/>
        <v>52042</v>
      </c>
      <c r="I41" t="str">
        <f t="shared" si="83"/>
        <v>52042,52172</v>
      </c>
      <c r="J41" t="str">
        <f t="shared" si="77"/>
        <v>52042,52172,52182</v>
      </c>
      <c r="K41" t="str">
        <f t="shared" si="78"/>
        <v>52042,52172,52182,52232</v>
      </c>
      <c r="L41" t="str">
        <f t="shared" si="79"/>
        <v>52042,52172,52182,52232,52322</v>
      </c>
      <c r="M41" t="str">
        <f t="shared" si="84"/>
        <v>52042,52172,52182,52232,52322,52312</v>
      </c>
      <c r="Q41" s="1">
        <v>48</v>
      </c>
      <c r="R41" s="1" t="s">
        <v>120</v>
      </c>
      <c r="S41" s="1">
        <v>4</v>
      </c>
      <c r="T41" s="2">
        <f t="shared" si="1"/>
        <v>2</v>
      </c>
      <c r="U41" s="2">
        <f t="shared" si="2"/>
        <v>1</v>
      </c>
      <c r="V41" s="2"/>
      <c r="W41" s="2"/>
      <c r="X41" s="2"/>
      <c r="Y41" s="2"/>
      <c r="AA41">
        <f t="shared" si="99"/>
        <v>52221</v>
      </c>
      <c r="AB41">
        <f t="shared" si="18"/>
        <v>22</v>
      </c>
      <c r="AC41">
        <f t="shared" si="19"/>
        <v>1</v>
      </c>
      <c r="AD41" t="str">
        <f t="shared" ref="AD41" si="103">"英雄联络"&amp;AE41&amp;"成功"</f>
        <v>英雄联络冲天好小子成功</v>
      </c>
      <c r="AE41" t="str">
        <f t="shared" si="101"/>
        <v>冲天好小子</v>
      </c>
      <c r="AF41" t="str">
        <f t="shared" si="3"/>
        <v>冲天好小子情报</v>
      </c>
      <c r="AG41" s="4" t="s">
        <v>79</v>
      </c>
      <c r="AH41">
        <f t="shared" si="4"/>
        <v>6</v>
      </c>
      <c r="AI41">
        <f t="shared" si="16"/>
        <v>3000</v>
      </c>
    </row>
    <row r="42" ht="16.5" spans="1:35">
      <c r="A42" s="1">
        <v>4</v>
      </c>
      <c r="B42">
        <f t="shared" ref="B42:G42" si="104">INDEX($AA:$AA,MATCH(B12,$AE:$AE,0))+1</f>
        <v>52392</v>
      </c>
      <c r="C42">
        <f t="shared" si="104"/>
        <v>52112</v>
      </c>
      <c r="D42">
        <f t="shared" si="104"/>
        <v>52192</v>
      </c>
      <c r="E42">
        <f t="shared" si="104"/>
        <v>52242</v>
      </c>
      <c r="F42">
        <f t="shared" si="104"/>
        <v>52332</v>
      </c>
      <c r="G42">
        <f t="shared" si="104"/>
        <v>52322</v>
      </c>
      <c r="H42">
        <f t="shared" si="82"/>
        <v>52392</v>
      </c>
      <c r="I42" t="str">
        <f t="shared" si="83"/>
        <v>52392,52112</v>
      </c>
      <c r="J42" t="str">
        <f t="shared" si="77"/>
        <v>52392,52112,52192</v>
      </c>
      <c r="K42" t="str">
        <f t="shared" si="78"/>
        <v>52392,52112,52192,52242</v>
      </c>
      <c r="L42" t="str">
        <f t="shared" si="79"/>
        <v>52392,52112,52192,52242,52332</v>
      </c>
      <c r="M42" t="str">
        <f t="shared" si="84"/>
        <v>52392,52112,52192,52242,52332,52322</v>
      </c>
      <c r="Q42" s="1">
        <v>50</v>
      </c>
      <c r="R42" s="1" t="s">
        <v>100</v>
      </c>
      <c r="S42" s="1">
        <v>3</v>
      </c>
      <c r="T42" s="2">
        <f t="shared" si="1"/>
        <v>4</v>
      </c>
      <c r="U42" s="2">
        <f t="shared" si="2"/>
        <v>2</v>
      </c>
      <c r="V42" s="2"/>
      <c r="W42" s="2"/>
      <c r="X42" s="2"/>
      <c r="Y42" s="2"/>
      <c r="AA42">
        <f t="shared" si="99"/>
        <v>52222</v>
      </c>
      <c r="AB42">
        <f t="shared" si="18"/>
        <v>22</v>
      </c>
      <c r="AC42">
        <f t="shared" si="19"/>
        <v>2</v>
      </c>
      <c r="AD42" t="str">
        <f t="shared" ref="AD42" si="105">"英雄联络"&amp;AE42&amp;"失败"</f>
        <v>英雄联络冲天好小子失败</v>
      </c>
      <c r="AE42" t="str">
        <f t="shared" si="101"/>
        <v>冲天好小子</v>
      </c>
      <c r="AF42" t="str">
        <f t="shared" si="3"/>
        <v>冲天好小子情报</v>
      </c>
      <c r="AG42" s="4" t="s">
        <v>79</v>
      </c>
      <c r="AH42">
        <f t="shared" si="4"/>
        <v>3</v>
      </c>
      <c r="AI42">
        <f t="shared" si="16"/>
        <v>1500</v>
      </c>
    </row>
    <row r="43" ht="16.5" spans="1:35">
      <c r="A43" s="1">
        <v>5</v>
      </c>
      <c r="B43">
        <f t="shared" ref="B43:G43" si="106">INDEX($AA:$AA,MATCH(B13,$AE:$AE,0))+1</f>
        <v>52022</v>
      </c>
      <c r="C43">
        <f t="shared" si="106"/>
        <v>52122</v>
      </c>
      <c r="D43">
        <f t="shared" si="106"/>
        <v>52202</v>
      </c>
      <c r="E43">
        <f t="shared" si="106"/>
        <v>52252</v>
      </c>
      <c r="F43">
        <f t="shared" si="106"/>
        <v>52342</v>
      </c>
      <c r="G43">
        <f t="shared" si="106"/>
        <v>52272</v>
      </c>
      <c r="H43">
        <f t="shared" si="82"/>
        <v>52022</v>
      </c>
      <c r="I43" t="str">
        <f t="shared" si="83"/>
        <v>52022,52122</v>
      </c>
      <c r="J43" t="str">
        <f t="shared" si="77"/>
        <v>52022,52122,52202</v>
      </c>
      <c r="K43" t="str">
        <f t="shared" si="78"/>
        <v>52022,52122,52202,52252</v>
      </c>
      <c r="L43" t="str">
        <f t="shared" si="79"/>
        <v>52022,52122,52202,52252,52342</v>
      </c>
      <c r="M43" t="str">
        <f t="shared" si="84"/>
        <v>52022,52122,52202,52252,52342,52272</v>
      </c>
      <c r="S43" s="3">
        <v>1</v>
      </c>
      <c r="T43" s="2">
        <f t="shared" si="1"/>
        <v>8</v>
      </c>
      <c r="U43" s="2">
        <f t="shared" si="2"/>
        <v>4</v>
      </c>
      <c r="V43" s="2"/>
      <c r="AA43">
        <f t="shared" si="99"/>
        <v>52231</v>
      </c>
      <c r="AB43">
        <f t="shared" si="18"/>
        <v>23</v>
      </c>
      <c r="AC43">
        <f t="shared" si="19"/>
        <v>1</v>
      </c>
      <c r="AD43" t="str">
        <f t="shared" ref="AD43" si="107">"英雄联络"&amp;AE43&amp;"成功"</f>
        <v>英雄联络背心黑洞成功</v>
      </c>
      <c r="AE43" t="str">
        <f t="shared" si="101"/>
        <v>背心黑洞</v>
      </c>
      <c r="AF43" t="str">
        <f t="shared" si="3"/>
        <v>背心黑洞情报</v>
      </c>
      <c r="AG43" s="4" t="s">
        <v>79</v>
      </c>
      <c r="AH43">
        <f t="shared" si="4"/>
        <v>6</v>
      </c>
      <c r="AI43">
        <f t="shared" si="16"/>
        <v>3000</v>
      </c>
    </row>
    <row r="44" ht="16.5" spans="1:35">
      <c r="A44" s="1">
        <v>6</v>
      </c>
      <c r="B44">
        <f t="shared" ref="B44:G44" si="108">INDEX($AA:$AA,MATCH(B14,$AE:$AE,0))+1</f>
        <v>52082</v>
      </c>
      <c r="C44">
        <f t="shared" si="108"/>
        <v>52132</v>
      </c>
      <c r="D44">
        <f t="shared" si="108"/>
        <v>52502</v>
      </c>
      <c r="E44">
        <f t="shared" si="108"/>
        <v>52272</v>
      </c>
      <c r="F44">
        <f t="shared" si="108"/>
        <v>52352</v>
      </c>
      <c r="G44">
        <f t="shared" si="108"/>
        <v>52372</v>
      </c>
      <c r="H44">
        <f t="shared" si="82"/>
        <v>52082</v>
      </c>
      <c r="I44" t="str">
        <f t="shared" si="83"/>
        <v>52082,52132</v>
      </c>
      <c r="J44" t="str">
        <f t="shared" si="77"/>
        <v>52082,52132,52502</v>
      </c>
      <c r="K44" t="str">
        <f t="shared" si="78"/>
        <v>52082,52132,52502,52272</v>
      </c>
      <c r="L44" t="str">
        <f t="shared" si="79"/>
        <v>52082,52132,52502,52272,52352</v>
      </c>
      <c r="M44" t="str">
        <f t="shared" si="84"/>
        <v>52082,52132,52502,52272,52352,52372</v>
      </c>
      <c r="S44" s="3">
        <v>1</v>
      </c>
      <c r="T44" s="2">
        <f t="shared" si="1"/>
        <v>8</v>
      </c>
      <c r="U44" s="2">
        <f t="shared" si="2"/>
        <v>4</v>
      </c>
      <c r="V44" s="2"/>
      <c r="AA44">
        <f t="shared" si="99"/>
        <v>52232</v>
      </c>
      <c r="AB44">
        <f t="shared" si="18"/>
        <v>23</v>
      </c>
      <c r="AC44">
        <f t="shared" si="19"/>
        <v>2</v>
      </c>
      <c r="AD44" t="str">
        <f t="shared" ref="AD44" si="109">"英雄联络"&amp;AE44&amp;"失败"</f>
        <v>英雄联络背心黑洞失败</v>
      </c>
      <c r="AE44" t="str">
        <f t="shared" si="101"/>
        <v>背心黑洞</v>
      </c>
      <c r="AF44" t="str">
        <f t="shared" si="3"/>
        <v>背心黑洞情报</v>
      </c>
      <c r="AG44" s="4" t="s">
        <v>79</v>
      </c>
      <c r="AH44">
        <f t="shared" si="4"/>
        <v>3</v>
      </c>
      <c r="AI44">
        <f t="shared" si="16"/>
        <v>1500</v>
      </c>
    </row>
    <row r="45" ht="16.5" spans="1:35">
      <c r="A45" s="1">
        <v>7</v>
      </c>
      <c r="B45">
        <f t="shared" ref="B45:G45" si="110">INDEX($AA:$AA,MATCH(B15,$AE:$AE,0))+1</f>
        <v>52092</v>
      </c>
      <c r="C45">
        <f t="shared" si="110"/>
        <v>52142</v>
      </c>
      <c r="D45">
        <f t="shared" si="110"/>
        <v>52262</v>
      </c>
      <c r="E45">
        <f t="shared" si="110"/>
        <v>52282</v>
      </c>
      <c r="F45">
        <f t="shared" si="110"/>
        <v>52362</v>
      </c>
      <c r="G45">
        <f t="shared" si="110"/>
        <v>52222</v>
      </c>
      <c r="H45">
        <f t="shared" si="82"/>
        <v>52092</v>
      </c>
      <c r="I45" t="str">
        <f t="shared" si="83"/>
        <v>52092,52142</v>
      </c>
      <c r="J45" t="str">
        <f t="shared" si="77"/>
        <v>52092,52142,52262</v>
      </c>
      <c r="K45" t="str">
        <f t="shared" si="78"/>
        <v>52092,52142,52262,52282</v>
      </c>
      <c r="L45" t="str">
        <f t="shared" si="79"/>
        <v>52092,52142,52262,52282,52362</v>
      </c>
      <c r="M45" t="str">
        <f t="shared" si="84"/>
        <v>52092,52142,52262,52282,52362,52222</v>
      </c>
      <c r="AA45">
        <f t="shared" si="99"/>
        <v>52241</v>
      </c>
      <c r="AB45">
        <f t="shared" si="18"/>
        <v>24</v>
      </c>
      <c r="AC45">
        <f t="shared" si="19"/>
        <v>1</v>
      </c>
      <c r="AD45" t="str">
        <f t="shared" ref="AD45" si="111">"英雄联络"&amp;AE45&amp;"成功"</f>
        <v>英雄联络睫毛成功</v>
      </c>
      <c r="AE45" t="str">
        <f t="shared" si="101"/>
        <v>睫毛</v>
      </c>
      <c r="AF45" t="str">
        <f t="shared" si="3"/>
        <v>睫毛情报</v>
      </c>
      <c r="AG45" s="4" t="s">
        <v>79</v>
      </c>
      <c r="AH45">
        <f t="shared" si="4"/>
        <v>6</v>
      </c>
      <c r="AI45">
        <f t="shared" si="16"/>
        <v>3000</v>
      </c>
    </row>
    <row r="46" spans="27:35">
      <c r="AA46">
        <f t="shared" si="99"/>
        <v>52242</v>
      </c>
      <c r="AB46">
        <f t="shared" si="18"/>
        <v>24</v>
      </c>
      <c r="AC46">
        <f t="shared" si="19"/>
        <v>2</v>
      </c>
      <c r="AD46" t="str">
        <f t="shared" ref="AD46" si="112">"英雄联络"&amp;AE46&amp;"失败"</f>
        <v>英雄联络睫毛失败</v>
      </c>
      <c r="AE46" t="str">
        <f t="shared" si="101"/>
        <v>睫毛</v>
      </c>
      <c r="AF46" t="str">
        <f t="shared" si="3"/>
        <v>睫毛情报</v>
      </c>
      <c r="AG46" s="4" t="s">
        <v>79</v>
      </c>
      <c r="AH46">
        <f t="shared" si="4"/>
        <v>3</v>
      </c>
      <c r="AI46">
        <f t="shared" si="16"/>
        <v>1500</v>
      </c>
    </row>
    <row r="47" spans="27:35">
      <c r="AA47">
        <f t="shared" si="99"/>
        <v>52251</v>
      </c>
      <c r="AB47">
        <f t="shared" si="18"/>
        <v>25</v>
      </c>
      <c r="AC47">
        <f t="shared" si="19"/>
        <v>1</v>
      </c>
      <c r="AD47" t="str">
        <f t="shared" ref="AD47" si="113">"英雄联络"&amp;AE47&amp;"成功"</f>
        <v>英雄联络山猿成功</v>
      </c>
      <c r="AE47" t="str">
        <f t="shared" si="101"/>
        <v>山猿</v>
      </c>
      <c r="AF47" t="str">
        <f t="shared" si="3"/>
        <v>山猿情报</v>
      </c>
      <c r="AG47" s="4" t="s">
        <v>79</v>
      </c>
      <c r="AH47">
        <f t="shared" si="4"/>
        <v>6</v>
      </c>
      <c r="AI47">
        <f t="shared" si="16"/>
        <v>3000</v>
      </c>
    </row>
    <row r="48" spans="27:35">
      <c r="AA48">
        <f t="shared" si="99"/>
        <v>52252</v>
      </c>
      <c r="AB48">
        <f t="shared" si="18"/>
        <v>25</v>
      </c>
      <c r="AC48">
        <f t="shared" si="19"/>
        <v>2</v>
      </c>
      <c r="AD48" t="str">
        <f t="shared" ref="AD48" si="114">"英雄联络"&amp;AE48&amp;"失败"</f>
        <v>英雄联络山猿失败</v>
      </c>
      <c r="AE48" t="str">
        <f t="shared" si="101"/>
        <v>山猿</v>
      </c>
      <c r="AF48" t="str">
        <f t="shared" si="3"/>
        <v>山猿情报</v>
      </c>
      <c r="AG48" s="4" t="s">
        <v>79</v>
      </c>
      <c r="AH48">
        <f t="shared" si="4"/>
        <v>3</v>
      </c>
      <c r="AI48">
        <f t="shared" si="16"/>
        <v>1500</v>
      </c>
    </row>
    <row r="49" spans="27:35">
      <c r="AA49">
        <f t="shared" si="99"/>
        <v>52261</v>
      </c>
      <c r="AB49">
        <f t="shared" si="18"/>
        <v>26</v>
      </c>
      <c r="AC49">
        <f t="shared" si="19"/>
        <v>1</v>
      </c>
      <c r="AD49" t="str">
        <f t="shared" ref="AD49" si="115">"英雄联络"&amp;AE49&amp;"成功"</f>
        <v>英雄联络三节棍莉莉成功</v>
      </c>
      <c r="AE49" t="str">
        <f t="shared" si="101"/>
        <v>三节棍莉莉</v>
      </c>
      <c r="AF49" t="str">
        <f t="shared" si="3"/>
        <v>三节棍莉莉情报</v>
      </c>
      <c r="AG49" s="4" t="s">
        <v>79</v>
      </c>
      <c r="AH49">
        <f t="shared" si="4"/>
        <v>4</v>
      </c>
      <c r="AI49">
        <f t="shared" si="16"/>
        <v>3000</v>
      </c>
    </row>
    <row r="50" spans="27:35">
      <c r="AA50">
        <f t="shared" si="99"/>
        <v>52262</v>
      </c>
      <c r="AB50">
        <f t="shared" si="18"/>
        <v>26</v>
      </c>
      <c r="AC50">
        <f t="shared" si="19"/>
        <v>2</v>
      </c>
      <c r="AD50" t="str">
        <f t="shared" ref="AD50" si="116">"英雄联络"&amp;AE50&amp;"失败"</f>
        <v>英雄联络三节棍莉莉失败</v>
      </c>
      <c r="AE50" t="str">
        <f t="shared" si="101"/>
        <v>三节棍莉莉</v>
      </c>
      <c r="AF50" t="str">
        <f t="shared" si="3"/>
        <v>三节棍莉莉情报</v>
      </c>
      <c r="AG50" s="4" t="s">
        <v>79</v>
      </c>
      <c r="AH50">
        <f t="shared" si="4"/>
        <v>2</v>
      </c>
      <c r="AI50">
        <f t="shared" si="16"/>
        <v>1500</v>
      </c>
    </row>
    <row r="51" spans="27:35">
      <c r="AA51">
        <f t="shared" si="99"/>
        <v>52271</v>
      </c>
      <c r="AB51">
        <f t="shared" si="18"/>
        <v>27</v>
      </c>
      <c r="AC51">
        <f t="shared" si="19"/>
        <v>1</v>
      </c>
      <c r="AD51" t="str">
        <f t="shared" ref="AD51" si="117">"英雄联络"&amp;AE51&amp;"成功"</f>
        <v>英雄联络蘑菇成功</v>
      </c>
      <c r="AE51" t="str">
        <f t="shared" si="101"/>
        <v>蘑菇</v>
      </c>
      <c r="AF51" t="str">
        <f t="shared" si="3"/>
        <v>蘑菇情报</v>
      </c>
      <c r="AG51" s="4" t="s">
        <v>79</v>
      </c>
      <c r="AH51">
        <f t="shared" si="4"/>
        <v>6</v>
      </c>
      <c r="AI51">
        <f t="shared" si="16"/>
        <v>3000</v>
      </c>
    </row>
    <row r="52" spans="27:35">
      <c r="AA52">
        <f t="shared" si="99"/>
        <v>52272</v>
      </c>
      <c r="AB52">
        <f t="shared" si="18"/>
        <v>27</v>
      </c>
      <c r="AC52">
        <f t="shared" si="19"/>
        <v>2</v>
      </c>
      <c r="AD52" t="str">
        <f t="shared" ref="AD52" si="118">"英雄联络"&amp;AE52&amp;"失败"</f>
        <v>英雄联络蘑菇失败</v>
      </c>
      <c r="AE52" t="str">
        <f t="shared" si="101"/>
        <v>蘑菇</v>
      </c>
      <c r="AF52" t="str">
        <f t="shared" si="3"/>
        <v>蘑菇情报</v>
      </c>
      <c r="AG52" s="4" t="s">
        <v>79</v>
      </c>
      <c r="AH52">
        <f t="shared" si="4"/>
        <v>3</v>
      </c>
      <c r="AI52">
        <f t="shared" si="16"/>
        <v>1500</v>
      </c>
    </row>
    <row r="53" spans="27:35">
      <c r="AA53">
        <f t="shared" si="99"/>
        <v>52281</v>
      </c>
      <c r="AB53">
        <f t="shared" si="18"/>
        <v>28</v>
      </c>
      <c r="AC53">
        <f t="shared" si="19"/>
        <v>1</v>
      </c>
      <c r="AD53" t="str">
        <f t="shared" ref="AD53" si="119">"英雄联络"&amp;AE53&amp;"成功"</f>
        <v>英雄联络无证骑士成功</v>
      </c>
      <c r="AE53" t="str">
        <f t="shared" si="101"/>
        <v>无证骑士</v>
      </c>
      <c r="AF53" t="str">
        <f t="shared" si="3"/>
        <v>无证骑士情报</v>
      </c>
      <c r="AG53" s="4" t="s">
        <v>79</v>
      </c>
      <c r="AH53">
        <f t="shared" si="4"/>
        <v>6</v>
      </c>
      <c r="AI53">
        <f t="shared" si="16"/>
        <v>3000</v>
      </c>
    </row>
    <row r="54" spans="27:35">
      <c r="AA54">
        <f t="shared" si="99"/>
        <v>52282</v>
      </c>
      <c r="AB54">
        <f t="shared" si="18"/>
        <v>28</v>
      </c>
      <c r="AC54">
        <f t="shared" si="19"/>
        <v>2</v>
      </c>
      <c r="AD54" t="str">
        <f t="shared" ref="AD54" si="120">"英雄联络"&amp;AE54&amp;"失败"</f>
        <v>英雄联络无证骑士失败</v>
      </c>
      <c r="AE54" t="str">
        <f t="shared" si="101"/>
        <v>无证骑士</v>
      </c>
      <c r="AF54" t="str">
        <f t="shared" si="3"/>
        <v>无证骑士情报</v>
      </c>
      <c r="AG54" s="4" t="s">
        <v>79</v>
      </c>
      <c r="AH54">
        <f t="shared" si="4"/>
        <v>3</v>
      </c>
      <c r="AI54">
        <f t="shared" si="16"/>
        <v>1500</v>
      </c>
    </row>
    <row r="55" spans="27:35">
      <c r="AA55">
        <f t="shared" si="99"/>
        <v>52291</v>
      </c>
      <c r="AB55">
        <f t="shared" si="18"/>
        <v>29</v>
      </c>
      <c r="AC55">
        <f t="shared" si="19"/>
        <v>1</v>
      </c>
      <c r="AD55" t="str">
        <f t="shared" ref="AD55" si="121">"英雄联络"&amp;AE55&amp;"成功"</f>
        <v>英雄联络背心猛虎成功</v>
      </c>
      <c r="AE55" t="str">
        <f t="shared" si="101"/>
        <v>背心猛虎</v>
      </c>
      <c r="AF55" t="str">
        <f t="shared" si="3"/>
        <v>背心猛虎情报</v>
      </c>
      <c r="AG55" s="4" t="s">
        <v>79</v>
      </c>
      <c r="AH55">
        <f t="shared" si="4"/>
        <v>6</v>
      </c>
      <c r="AI55">
        <f t="shared" si="16"/>
        <v>3000</v>
      </c>
    </row>
    <row r="56" spans="27:35">
      <c r="AA56">
        <f t="shared" si="99"/>
        <v>52292</v>
      </c>
      <c r="AB56">
        <f t="shared" si="18"/>
        <v>29</v>
      </c>
      <c r="AC56">
        <f t="shared" si="19"/>
        <v>2</v>
      </c>
      <c r="AD56" t="str">
        <f t="shared" ref="AD56" si="122">"英雄联络"&amp;AE56&amp;"失败"</f>
        <v>英雄联络背心猛虎失败</v>
      </c>
      <c r="AE56" t="str">
        <f t="shared" si="101"/>
        <v>背心猛虎</v>
      </c>
      <c r="AF56" t="str">
        <f t="shared" si="3"/>
        <v>背心猛虎情报</v>
      </c>
      <c r="AG56" s="4" t="s">
        <v>79</v>
      </c>
      <c r="AH56">
        <f t="shared" si="4"/>
        <v>3</v>
      </c>
      <c r="AI56">
        <f t="shared" si="16"/>
        <v>1500</v>
      </c>
    </row>
    <row r="57" spans="27:35">
      <c r="AA57">
        <f t="shared" si="99"/>
        <v>52301</v>
      </c>
      <c r="AB57">
        <f t="shared" si="18"/>
        <v>30</v>
      </c>
      <c r="AC57">
        <f t="shared" si="19"/>
        <v>1</v>
      </c>
      <c r="AD57" t="str">
        <f t="shared" ref="AD57" si="123">"英雄联络"&amp;AE57&amp;"成功"</f>
        <v>英雄联络大背头男成功</v>
      </c>
      <c r="AE57" t="str">
        <f t="shared" si="101"/>
        <v>大背头男</v>
      </c>
      <c r="AF57" t="str">
        <f t="shared" si="3"/>
        <v>大背头男情报</v>
      </c>
      <c r="AG57" s="4" t="s">
        <v>79</v>
      </c>
      <c r="AH57">
        <f t="shared" si="4"/>
        <v>6</v>
      </c>
      <c r="AI57">
        <f t="shared" si="16"/>
        <v>3000</v>
      </c>
    </row>
    <row r="58" spans="27:35">
      <c r="AA58">
        <f t="shared" si="99"/>
        <v>52302</v>
      </c>
      <c r="AB58">
        <f t="shared" si="18"/>
        <v>30</v>
      </c>
      <c r="AC58">
        <f t="shared" si="19"/>
        <v>2</v>
      </c>
      <c r="AD58" t="str">
        <f t="shared" ref="AD58" si="124">"英雄联络"&amp;AE58&amp;"失败"</f>
        <v>英雄联络大背头男失败</v>
      </c>
      <c r="AE58" t="str">
        <f t="shared" si="101"/>
        <v>大背头男</v>
      </c>
      <c r="AF58" t="str">
        <f t="shared" si="3"/>
        <v>大背头男情报</v>
      </c>
      <c r="AG58" s="4" t="s">
        <v>79</v>
      </c>
      <c r="AH58">
        <f t="shared" si="4"/>
        <v>3</v>
      </c>
      <c r="AI58">
        <f t="shared" si="16"/>
        <v>1500</v>
      </c>
    </row>
    <row r="59" spans="27:35">
      <c r="AA59">
        <f t="shared" si="99"/>
        <v>52311</v>
      </c>
      <c r="AB59">
        <f t="shared" si="18"/>
        <v>31</v>
      </c>
      <c r="AC59">
        <f t="shared" si="19"/>
        <v>1</v>
      </c>
      <c r="AD59" t="str">
        <f t="shared" ref="AD59" si="125">"英雄联络"&amp;AE59&amp;"成功"</f>
        <v>英雄联络嗡嗡侠成功</v>
      </c>
      <c r="AE59" t="str">
        <f t="shared" si="101"/>
        <v>嗡嗡侠</v>
      </c>
      <c r="AF59" t="str">
        <f t="shared" si="3"/>
        <v>嗡嗡侠情报</v>
      </c>
      <c r="AG59" s="4" t="s">
        <v>79</v>
      </c>
      <c r="AH59">
        <f t="shared" si="4"/>
        <v>6</v>
      </c>
      <c r="AI59">
        <f t="shared" si="16"/>
        <v>3000</v>
      </c>
    </row>
    <row r="60" spans="27:35">
      <c r="AA60">
        <f t="shared" si="99"/>
        <v>52312</v>
      </c>
      <c r="AB60">
        <f t="shared" si="18"/>
        <v>31</v>
      </c>
      <c r="AC60">
        <f t="shared" si="19"/>
        <v>2</v>
      </c>
      <c r="AD60" t="str">
        <f t="shared" ref="AD60" si="126">"英雄联络"&amp;AE60&amp;"失败"</f>
        <v>英雄联络嗡嗡侠失败</v>
      </c>
      <c r="AE60" t="str">
        <f t="shared" si="101"/>
        <v>嗡嗡侠</v>
      </c>
      <c r="AF60" t="str">
        <f t="shared" si="3"/>
        <v>嗡嗡侠情报</v>
      </c>
      <c r="AG60" s="4" t="s">
        <v>79</v>
      </c>
      <c r="AH60">
        <f t="shared" si="4"/>
        <v>3</v>
      </c>
      <c r="AI60">
        <f t="shared" si="16"/>
        <v>1500</v>
      </c>
    </row>
    <row r="61" spans="27:35">
      <c r="AA61">
        <f t="shared" si="99"/>
        <v>52321</v>
      </c>
      <c r="AB61">
        <f t="shared" si="18"/>
        <v>32</v>
      </c>
      <c r="AC61">
        <f t="shared" si="19"/>
        <v>1</v>
      </c>
      <c r="AD61" t="str">
        <f t="shared" ref="AD61" si="127">"英雄联络"&amp;AE61&amp;"成功"</f>
        <v>英雄联络十字键成功</v>
      </c>
      <c r="AE61" t="str">
        <f t="shared" si="101"/>
        <v>十字键</v>
      </c>
      <c r="AF61" t="str">
        <f t="shared" si="3"/>
        <v>十字键情报</v>
      </c>
      <c r="AG61" s="4" t="s">
        <v>79</v>
      </c>
      <c r="AH61">
        <f t="shared" si="4"/>
        <v>6</v>
      </c>
      <c r="AI61">
        <f t="shared" si="16"/>
        <v>3000</v>
      </c>
    </row>
    <row r="62" spans="27:35">
      <c r="AA62">
        <f t="shared" si="99"/>
        <v>52322</v>
      </c>
      <c r="AB62">
        <f t="shared" si="18"/>
        <v>32</v>
      </c>
      <c r="AC62">
        <f t="shared" si="19"/>
        <v>2</v>
      </c>
      <c r="AD62" t="str">
        <f t="shared" ref="AD62" si="128">"英雄联络"&amp;AE62&amp;"失败"</f>
        <v>英雄联络十字键失败</v>
      </c>
      <c r="AE62" t="str">
        <f t="shared" si="101"/>
        <v>十字键</v>
      </c>
      <c r="AF62" t="str">
        <f t="shared" si="3"/>
        <v>十字键情报</v>
      </c>
      <c r="AG62" s="4" t="s">
        <v>79</v>
      </c>
      <c r="AH62">
        <f t="shared" si="4"/>
        <v>3</v>
      </c>
      <c r="AI62">
        <f t="shared" si="16"/>
        <v>1500</v>
      </c>
    </row>
    <row r="63" spans="27:35">
      <c r="AA63">
        <f t="shared" si="99"/>
        <v>52331</v>
      </c>
      <c r="AB63">
        <f t="shared" si="18"/>
        <v>33</v>
      </c>
      <c r="AC63">
        <f t="shared" si="19"/>
        <v>1</v>
      </c>
      <c r="AD63" t="str">
        <f t="shared" ref="AD63" si="129">"英雄联络"&amp;AE63&amp;"成功"</f>
        <v>英雄联络电池侠成功</v>
      </c>
      <c r="AE63" t="str">
        <f t="shared" si="101"/>
        <v>电池侠</v>
      </c>
      <c r="AF63" t="str">
        <f t="shared" si="3"/>
        <v>电池侠情报</v>
      </c>
      <c r="AG63" s="4" t="s">
        <v>79</v>
      </c>
      <c r="AH63">
        <f t="shared" si="4"/>
        <v>6</v>
      </c>
      <c r="AI63">
        <f t="shared" si="16"/>
        <v>3000</v>
      </c>
    </row>
    <row r="64" spans="27:35">
      <c r="AA64">
        <f t="shared" si="99"/>
        <v>52332</v>
      </c>
      <c r="AB64">
        <f t="shared" si="18"/>
        <v>33</v>
      </c>
      <c r="AC64">
        <f t="shared" si="19"/>
        <v>2</v>
      </c>
      <c r="AD64" t="str">
        <f t="shared" ref="AD64" si="130">"英雄联络"&amp;AE64&amp;"失败"</f>
        <v>英雄联络电池侠失败</v>
      </c>
      <c r="AE64" t="str">
        <f t="shared" si="101"/>
        <v>电池侠</v>
      </c>
      <c r="AF64" t="str">
        <f t="shared" si="3"/>
        <v>电池侠情报</v>
      </c>
      <c r="AG64" s="4" t="s">
        <v>79</v>
      </c>
      <c r="AH64">
        <f t="shared" si="4"/>
        <v>3</v>
      </c>
      <c r="AI64">
        <f t="shared" si="16"/>
        <v>1500</v>
      </c>
    </row>
    <row r="65" spans="27:35">
      <c r="AA65">
        <f t="shared" si="99"/>
        <v>52341</v>
      </c>
      <c r="AB65">
        <f t="shared" si="18"/>
        <v>34</v>
      </c>
      <c r="AC65">
        <f t="shared" si="19"/>
        <v>1</v>
      </c>
      <c r="AD65" t="str">
        <f t="shared" ref="AD65" si="131">"英雄联络"&amp;AE65&amp;"成功"</f>
        <v>英雄联络装甲股长成功</v>
      </c>
      <c r="AE65" t="str">
        <f t="shared" si="101"/>
        <v>装甲股长</v>
      </c>
      <c r="AF65" t="str">
        <f t="shared" si="3"/>
        <v>装甲股长情报</v>
      </c>
      <c r="AG65" s="4" t="s">
        <v>79</v>
      </c>
      <c r="AH65">
        <f t="shared" si="4"/>
        <v>6</v>
      </c>
      <c r="AI65">
        <f t="shared" si="16"/>
        <v>3000</v>
      </c>
    </row>
    <row r="66" spans="27:35">
      <c r="AA66">
        <f t="shared" si="99"/>
        <v>52342</v>
      </c>
      <c r="AB66">
        <f t="shared" si="18"/>
        <v>34</v>
      </c>
      <c r="AC66">
        <f t="shared" si="19"/>
        <v>2</v>
      </c>
      <c r="AD66" t="str">
        <f t="shared" ref="AD66" si="132">"英雄联络"&amp;AE66&amp;"失败"</f>
        <v>英雄联络装甲股长失败</v>
      </c>
      <c r="AE66" t="str">
        <f t="shared" si="101"/>
        <v>装甲股长</v>
      </c>
      <c r="AF66" t="str">
        <f t="shared" ref="AF66:AF98" si="133">AE66&amp;"情报"</f>
        <v>装甲股长情报</v>
      </c>
      <c r="AG66" s="4" t="s">
        <v>79</v>
      </c>
      <c r="AH66">
        <f t="shared" ref="AH66:AH98" si="134">IF(AC66=1,VLOOKUP(AE66,R:U,3,0),VLOOKUP(AE66,R:U,4,0))</f>
        <v>3</v>
      </c>
      <c r="AI66">
        <f t="shared" si="16"/>
        <v>1500</v>
      </c>
    </row>
    <row r="67" spans="27:35">
      <c r="AA67">
        <f t="shared" ref="AA67:AA98" si="135">52000+AB67*10+AC67</f>
        <v>52351</v>
      </c>
      <c r="AB67">
        <f t="shared" si="18"/>
        <v>35</v>
      </c>
      <c r="AC67">
        <f t="shared" si="19"/>
        <v>1</v>
      </c>
      <c r="AD67" t="str">
        <f t="shared" ref="AD67" si="136">"英雄联络"&amp;AE67&amp;"成功"</f>
        <v>英雄联络丧服吊带裤成功</v>
      </c>
      <c r="AE67" t="str">
        <f t="shared" ref="AE67:AE98" si="137">VLOOKUP(AB67,Q:R,2,0)</f>
        <v>丧服吊带裤</v>
      </c>
      <c r="AF67" t="str">
        <f t="shared" si="133"/>
        <v>丧服吊带裤情报</v>
      </c>
      <c r="AG67" s="4" t="s">
        <v>79</v>
      </c>
      <c r="AH67">
        <f t="shared" si="134"/>
        <v>6</v>
      </c>
      <c r="AI67">
        <f t="shared" si="16"/>
        <v>3000</v>
      </c>
    </row>
    <row r="68" spans="27:35">
      <c r="AA68">
        <f t="shared" si="135"/>
        <v>52352</v>
      </c>
      <c r="AB68">
        <f t="shared" si="18"/>
        <v>35</v>
      </c>
      <c r="AC68">
        <f t="shared" si="19"/>
        <v>2</v>
      </c>
      <c r="AD68" t="str">
        <f t="shared" ref="AD68" si="138">"英雄联络"&amp;AE68&amp;"失败"</f>
        <v>英雄联络丧服吊带裤失败</v>
      </c>
      <c r="AE68" t="str">
        <f t="shared" si="137"/>
        <v>丧服吊带裤</v>
      </c>
      <c r="AF68" t="str">
        <f t="shared" si="133"/>
        <v>丧服吊带裤情报</v>
      </c>
      <c r="AG68" s="4" t="s">
        <v>79</v>
      </c>
      <c r="AH68">
        <f t="shared" si="134"/>
        <v>3</v>
      </c>
      <c r="AI68">
        <f t="shared" ref="AI68:AI98" si="139">AI66</f>
        <v>1500</v>
      </c>
    </row>
    <row r="69" spans="27:35">
      <c r="AA69">
        <f t="shared" si="135"/>
        <v>52361</v>
      </c>
      <c r="AB69">
        <f t="shared" ref="AB69:AB98" si="140">AB67+1</f>
        <v>36</v>
      </c>
      <c r="AC69">
        <f t="shared" ref="AC69:AC98" si="141">AC67</f>
        <v>1</v>
      </c>
      <c r="AD69" t="str">
        <f t="shared" ref="AD69" si="142">"英雄联络"&amp;AE69&amp;"成功"</f>
        <v>英雄联络防毒面具成功</v>
      </c>
      <c r="AE69" t="str">
        <f t="shared" si="137"/>
        <v>防毒面具</v>
      </c>
      <c r="AF69" t="str">
        <f t="shared" si="133"/>
        <v>防毒面具情报</v>
      </c>
      <c r="AG69" s="4" t="s">
        <v>79</v>
      </c>
      <c r="AH69">
        <f t="shared" si="134"/>
        <v>6</v>
      </c>
      <c r="AI69">
        <f t="shared" si="139"/>
        <v>3000</v>
      </c>
    </row>
    <row r="70" spans="27:35">
      <c r="AA70">
        <f t="shared" si="135"/>
        <v>52362</v>
      </c>
      <c r="AB70">
        <f t="shared" si="140"/>
        <v>36</v>
      </c>
      <c r="AC70">
        <f t="shared" si="141"/>
        <v>2</v>
      </c>
      <c r="AD70" t="str">
        <f t="shared" ref="AD70" si="143">"英雄联络"&amp;AE70&amp;"失败"</f>
        <v>英雄联络防毒面具失败</v>
      </c>
      <c r="AE70" t="str">
        <f t="shared" si="137"/>
        <v>防毒面具</v>
      </c>
      <c r="AF70" t="str">
        <f t="shared" si="133"/>
        <v>防毒面具情报</v>
      </c>
      <c r="AG70" s="4" t="s">
        <v>79</v>
      </c>
      <c r="AH70">
        <f t="shared" si="134"/>
        <v>3</v>
      </c>
      <c r="AI70">
        <f t="shared" si="139"/>
        <v>1500</v>
      </c>
    </row>
    <row r="71" spans="27:35">
      <c r="AA71">
        <f t="shared" si="135"/>
        <v>52371</v>
      </c>
      <c r="AB71">
        <f t="shared" si="140"/>
        <v>37</v>
      </c>
      <c r="AC71">
        <f t="shared" si="141"/>
        <v>1</v>
      </c>
      <c r="AD71" t="str">
        <f t="shared" ref="AD71" si="144">"英雄联络"&amp;AE71&amp;"成功"</f>
        <v>英雄联络乌马洪成功</v>
      </c>
      <c r="AE71" t="str">
        <f t="shared" si="137"/>
        <v>乌马洪</v>
      </c>
      <c r="AF71" t="str">
        <f t="shared" si="133"/>
        <v>乌马洪情报</v>
      </c>
      <c r="AG71" s="4" t="s">
        <v>79</v>
      </c>
      <c r="AH71">
        <f t="shared" si="134"/>
        <v>6</v>
      </c>
      <c r="AI71">
        <f t="shared" si="139"/>
        <v>3000</v>
      </c>
    </row>
    <row r="72" spans="27:35">
      <c r="AA72">
        <f t="shared" si="135"/>
        <v>52372</v>
      </c>
      <c r="AB72">
        <f t="shared" si="140"/>
        <v>37</v>
      </c>
      <c r="AC72">
        <f t="shared" si="141"/>
        <v>2</v>
      </c>
      <c r="AD72" t="str">
        <f t="shared" ref="AD72" si="145">"英雄联络"&amp;AE72&amp;"失败"</f>
        <v>英雄联络乌马洪失败</v>
      </c>
      <c r="AE72" t="str">
        <f t="shared" si="137"/>
        <v>乌马洪</v>
      </c>
      <c r="AF72" t="str">
        <f t="shared" si="133"/>
        <v>乌马洪情报</v>
      </c>
      <c r="AG72" s="4" t="s">
        <v>79</v>
      </c>
      <c r="AH72">
        <f t="shared" si="134"/>
        <v>3</v>
      </c>
      <c r="AI72">
        <f t="shared" si="139"/>
        <v>1500</v>
      </c>
    </row>
    <row r="73" spans="27:35">
      <c r="AA73">
        <f t="shared" si="135"/>
        <v>52381</v>
      </c>
      <c r="AB73">
        <f t="shared" si="140"/>
        <v>38</v>
      </c>
      <c r="AC73">
        <f t="shared" si="141"/>
        <v>1</v>
      </c>
      <c r="AD73" t="str">
        <f t="shared" ref="AD73" si="146">"英雄联络"&amp;AE73&amp;"成功"</f>
        <v>英雄联络火男面成功</v>
      </c>
      <c r="AE73" t="str">
        <f t="shared" si="137"/>
        <v>火男面</v>
      </c>
      <c r="AF73" t="str">
        <f t="shared" si="133"/>
        <v>火男面情报</v>
      </c>
      <c r="AG73" s="4" t="s">
        <v>79</v>
      </c>
      <c r="AH73">
        <f t="shared" si="134"/>
        <v>6</v>
      </c>
      <c r="AI73">
        <f t="shared" si="139"/>
        <v>3000</v>
      </c>
    </row>
    <row r="74" spans="27:35">
      <c r="AA74">
        <f t="shared" si="135"/>
        <v>52382</v>
      </c>
      <c r="AB74">
        <f t="shared" si="140"/>
        <v>38</v>
      </c>
      <c r="AC74">
        <f t="shared" si="141"/>
        <v>2</v>
      </c>
      <c r="AD74" t="str">
        <f t="shared" ref="AD74" si="147">"英雄联络"&amp;AE74&amp;"失败"</f>
        <v>英雄联络火男面失败</v>
      </c>
      <c r="AE74" t="str">
        <f t="shared" si="137"/>
        <v>火男面</v>
      </c>
      <c r="AF74" t="str">
        <f t="shared" si="133"/>
        <v>火男面情报</v>
      </c>
      <c r="AG74" s="4" t="s">
        <v>79</v>
      </c>
      <c r="AH74">
        <f t="shared" si="134"/>
        <v>3</v>
      </c>
      <c r="AI74">
        <f t="shared" si="139"/>
        <v>1500</v>
      </c>
    </row>
    <row r="75" spans="27:35">
      <c r="AA75">
        <f t="shared" si="135"/>
        <v>52391</v>
      </c>
      <c r="AB75">
        <f t="shared" si="140"/>
        <v>39</v>
      </c>
      <c r="AC75">
        <f t="shared" si="141"/>
        <v>1</v>
      </c>
      <c r="AD75" t="str">
        <f t="shared" ref="AD75" si="148">"英雄联络"&amp;AE75&amp;"成功"</f>
        <v>英雄联络音速索尼克成功</v>
      </c>
      <c r="AE75" t="str">
        <f t="shared" si="137"/>
        <v>音速索尼克</v>
      </c>
      <c r="AF75" t="str">
        <f t="shared" si="133"/>
        <v>音速索尼克情报</v>
      </c>
      <c r="AG75" s="4" t="s">
        <v>79</v>
      </c>
      <c r="AH75">
        <f t="shared" si="134"/>
        <v>2</v>
      </c>
      <c r="AI75">
        <f t="shared" si="139"/>
        <v>3000</v>
      </c>
    </row>
    <row r="76" spans="27:35">
      <c r="AA76">
        <f t="shared" si="135"/>
        <v>52392</v>
      </c>
      <c r="AB76">
        <f t="shared" si="140"/>
        <v>39</v>
      </c>
      <c r="AC76">
        <f t="shared" si="141"/>
        <v>2</v>
      </c>
      <c r="AD76" t="str">
        <f t="shared" ref="AD76" si="149">"英雄联络"&amp;AE76&amp;"失败"</f>
        <v>英雄联络音速索尼克失败</v>
      </c>
      <c r="AE76" t="str">
        <f t="shared" si="137"/>
        <v>音速索尼克</v>
      </c>
      <c r="AF76" t="str">
        <f t="shared" si="133"/>
        <v>音速索尼克情报</v>
      </c>
      <c r="AG76" s="4" t="s">
        <v>79</v>
      </c>
      <c r="AH76">
        <f t="shared" si="134"/>
        <v>1</v>
      </c>
      <c r="AI76">
        <f t="shared" si="139"/>
        <v>1500</v>
      </c>
    </row>
    <row r="77" spans="27:35">
      <c r="AA77">
        <f t="shared" si="135"/>
        <v>52401</v>
      </c>
      <c r="AB77">
        <f t="shared" si="140"/>
        <v>40</v>
      </c>
      <c r="AC77">
        <f t="shared" si="141"/>
        <v>1</v>
      </c>
      <c r="AD77" t="str">
        <f t="shared" ref="AD77" si="150">"英雄联络"&amp;AE77&amp;"成功"</f>
        <v>英雄联络钉锤头成功</v>
      </c>
      <c r="AE77" t="str">
        <f t="shared" si="137"/>
        <v>钉锤头</v>
      </c>
      <c r="AF77" t="str">
        <f t="shared" si="133"/>
        <v>钉锤头情报</v>
      </c>
      <c r="AG77" s="4" t="s">
        <v>79</v>
      </c>
      <c r="AH77">
        <f t="shared" si="134"/>
        <v>4</v>
      </c>
      <c r="AI77">
        <f t="shared" si="139"/>
        <v>3000</v>
      </c>
    </row>
    <row r="78" spans="27:35">
      <c r="AA78">
        <f t="shared" si="135"/>
        <v>52402</v>
      </c>
      <c r="AB78">
        <f t="shared" si="140"/>
        <v>40</v>
      </c>
      <c r="AC78">
        <f t="shared" si="141"/>
        <v>2</v>
      </c>
      <c r="AD78" t="str">
        <f t="shared" ref="AD78" si="151">"英雄联络"&amp;AE78&amp;"失败"</f>
        <v>英雄联络钉锤头失败</v>
      </c>
      <c r="AE78" t="str">
        <f t="shared" si="137"/>
        <v>钉锤头</v>
      </c>
      <c r="AF78" t="str">
        <f t="shared" si="133"/>
        <v>钉锤头情报</v>
      </c>
      <c r="AG78" s="4" t="s">
        <v>79</v>
      </c>
      <c r="AH78">
        <f t="shared" si="134"/>
        <v>2</v>
      </c>
      <c r="AI78">
        <f t="shared" si="139"/>
        <v>1500</v>
      </c>
    </row>
    <row r="79" spans="27:35">
      <c r="AA79">
        <f t="shared" si="135"/>
        <v>52411</v>
      </c>
      <c r="AB79">
        <f t="shared" si="140"/>
        <v>41</v>
      </c>
      <c r="AC79">
        <f t="shared" si="141"/>
        <v>1</v>
      </c>
      <c r="AD79" t="str">
        <f t="shared" ref="AD79" si="152">"英雄联络"&amp;AE79&amp;"成功"</f>
        <v>英雄联络茶岚子成功</v>
      </c>
      <c r="AE79" t="str">
        <f t="shared" si="137"/>
        <v>茶岚子</v>
      </c>
      <c r="AF79" t="str">
        <f t="shared" si="133"/>
        <v>茶岚子情报</v>
      </c>
      <c r="AG79" s="4" t="s">
        <v>79</v>
      </c>
      <c r="AH79">
        <f t="shared" si="134"/>
        <v>4</v>
      </c>
      <c r="AI79">
        <f t="shared" si="139"/>
        <v>3000</v>
      </c>
    </row>
    <row r="80" spans="27:35">
      <c r="AA80">
        <f t="shared" si="135"/>
        <v>52412</v>
      </c>
      <c r="AB80">
        <f t="shared" si="140"/>
        <v>41</v>
      </c>
      <c r="AC80">
        <f t="shared" si="141"/>
        <v>2</v>
      </c>
      <c r="AD80" t="str">
        <f t="shared" ref="AD80" si="153">"英雄联络"&amp;AE80&amp;"失败"</f>
        <v>英雄联络茶岚子失败</v>
      </c>
      <c r="AE80" t="str">
        <f t="shared" si="137"/>
        <v>茶岚子</v>
      </c>
      <c r="AF80" t="str">
        <f t="shared" si="133"/>
        <v>茶岚子情报</v>
      </c>
      <c r="AG80" s="4" t="s">
        <v>79</v>
      </c>
      <c r="AH80">
        <f t="shared" si="134"/>
        <v>2</v>
      </c>
      <c r="AI80">
        <f t="shared" si="139"/>
        <v>1500</v>
      </c>
    </row>
    <row r="81" spans="27:35">
      <c r="AA81">
        <f t="shared" si="135"/>
        <v>52421</v>
      </c>
      <c r="AB81">
        <f t="shared" si="140"/>
        <v>42</v>
      </c>
      <c r="AC81">
        <f t="shared" si="141"/>
        <v>1</v>
      </c>
      <c r="AD81" t="e">
        <f t="shared" ref="AD81" si="154">"英雄联络"&amp;AE81&amp;"成功"</f>
        <v>#N/A</v>
      </c>
      <c r="AE81" t="e">
        <f t="shared" si="137"/>
        <v>#N/A</v>
      </c>
      <c r="AF81" t="e">
        <f t="shared" si="133"/>
        <v>#N/A</v>
      </c>
      <c r="AG81" s="4" t="s">
        <v>79</v>
      </c>
      <c r="AH81" t="e">
        <f t="shared" si="134"/>
        <v>#N/A</v>
      </c>
      <c r="AI81">
        <f t="shared" si="139"/>
        <v>3000</v>
      </c>
    </row>
    <row r="82" spans="27:35">
      <c r="AA82">
        <f t="shared" si="135"/>
        <v>52422</v>
      </c>
      <c r="AB82">
        <f t="shared" si="140"/>
        <v>42</v>
      </c>
      <c r="AC82">
        <f t="shared" si="141"/>
        <v>2</v>
      </c>
      <c r="AD82" t="e">
        <f t="shared" ref="AD82" si="155">"英雄联络"&amp;AE82&amp;"失败"</f>
        <v>#N/A</v>
      </c>
      <c r="AE82" t="e">
        <f t="shared" si="137"/>
        <v>#N/A</v>
      </c>
      <c r="AF82" t="e">
        <f t="shared" si="133"/>
        <v>#N/A</v>
      </c>
      <c r="AG82" s="4" t="s">
        <v>79</v>
      </c>
      <c r="AH82" t="e">
        <f t="shared" si="134"/>
        <v>#N/A</v>
      </c>
      <c r="AI82">
        <f t="shared" si="139"/>
        <v>1500</v>
      </c>
    </row>
    <row r="83" spans="27:35">
      <c r="AA83">
        <f t="shared" si="135"/>
        <v>52431</v>
      </c>
      <c r="AB83">
        <f t="shared" si="140"/>
        <v>43</v>
      </c>
      <c r="AC83">
        <f t="shared" si="141"/>
        <v>1</v>
      </c>
      <c r="AD83" t="e">
        <f t="shared" ref="AD83" si="156">"英雄联络"&amp;AE83&amp;"成功"</f>
        <v>#N/A</v>
      </c>
      <c r="AE83" t="e">
        <f t="shared" si="137"/>
        <v>#N/A</v>
      </c>
      <c r="AF83" t="e">
        <f t="shared" si="133"/>
        <v>#N/A</v>
      </c>
      <c r="AG83" s="4" t="s">
        <v>79</v>
      </c>
      <c r="AH83" t="e">
        <f t="shared" si="134"/>
        <v>#N/A</v>
      </c>
      <c r="AI83">
        <f t="shared" si="139"/>
        <v>3000</v>
      </c>
    </row>
    <row r="84" spans="27:35">
      <c r="AA84">
        <f t="shared" si="135"/>
        <v>52432</v>
      </c>
      <c r="AB84">
        <f t="shared" si="140"/>
        <v>43</v>
      </c>
      <c r="AC84">
        <f t="shared" si="141"/>
        <v>2</v>
      </c>
      <c r="AD84" t="e">
        <f t="shared" ref="AD84" si="157">"英雄联络"&amp;AE84&amp;"失败"</f>
        <v>#N/A</v>
      </c>
      <c r="AE84" t="e">
        <f t="shared" si="137"/>
        <v>#N/A</v>
      </c>
      <c r="AF84" t="e">
        <f t="shared" si="133"/>
        <v>#N/A</v>
      </c>
      <c r="AG84" s="4" t="s">
        <v>79</v>
      </c>
      <c r="AH84" t="e">
        <f t="shared" si="134"/>
        <v>#N/A</v>
      </c>
      <c r="AI84">
        <f t="shared" si="139"/>
        <v>1500</v>
      </c>
    </row>
    <row r="85" spans="27:35">
      <c r="AA85">
        <f t="shared" si="135"/>
        <v>52441</v>
      </c>
      <c r="AB85">
        <f t="shared" si="140"/>
        <v>44</v>
      </c>
      <c r="AC85">
        <f t="shared" si="141"/>
        <v>1</v>
      </c>
      <c r="AD85" t="e">
        <f t="shared" ref="AD85" si="158">"英雄联络"&amp;AE85&amp;"成功"</f>
        <v>#N/A</v>
      </c>
      <c r="AE85" t="e">
        <f t="shared" si="137"/>
        <v>#N/A</v>
      </c>
      <c r="AF85" t="e">
        <f t="shared" si="133"/>
        <v>#N/A</v>
      </c>
      <c r="AG85" s="4" t="s">
        <v>79</v>
      </c>
      <c r="AH85" t="e">
        <f t="shared" si="134"/>
        <v>#N/A</v>
      </c>
      <c r="AI85">
        <f t="shared" si="139"/>
        <v>3000</v>
      </c>
    </row>
    <row r="86" spans="27:35">
      <c r="AA86">
        <f t="shared" si="135"/>
        <v>52442</v>
      </c>
      <c r="AB86">
        <f t="shared" si="140"/>
        <v>44</v>
      </c>
      <c r="AC86">
        <f t="shared" si="141"/>
        <v>2</v>
      </c>
      <c r="AD86" t="e">
        <f t="shared" ref="AD86" si="159">"英雄联络"&amp;AE86&amp;"失败"</f>
        <v>#N/A</v>
      </c>
      <c r="AE86" t="e">
        <f t="shared" si="137"/>
        <v>#N/A</v>
      </c>
      <c r="AF86" t="e">
        <f t="shared" si="133"/>
        <v>#N/A</v>
      </c>
      <c r="AG86" s="4" t="s">
        <v>79</v>
      </c>
      <c r="AH86" t="e">
        <f t="shared" si="134"/>
        <v>#N/A</v>
      </c>
      <c r="AI86">
        <f t="shared" si="139"/>
        <v>1500</v>
      </c>
    </row>
    <row r="87" spans="27:35">
      <c r="AA87">
        <f t="shared" si="135"/>
        <v>52451</v>
      </c>
      <c r="AB87">
        <f t="shared" si="140"/>
        <v>45</v>
      </c>
      <c r="AC87">
        <f t="shared" si="141"/>
        <v>1</v>
      </c>
      <c r="AD87" t="e">
        <f t="shared" ref="AD87" si="160">"英雄联络"&amp;AE87&amp;"成功"</f>
        <v>#N/A</v>
      </c>
      <c r="AE87" t="e">
        <f t="shared" si="137"/>
        <v>#N/A</v>
      </c>
      <c r="AF87" t="e">
        <f t="shared" si="133"/>
        <v>#N/A</v>
      </c>
      <c r="AG87" s="4" t="s">
        <v>79</v>
      </c>
      <c r="AH87" t="e">
        <f t="shared" si="134"/>
        <v>#N/A</v>
      </c>
      <c r="AI87">
        <f t="shared" si="139"/>
        <v>3000</v>
      </c>
    </row>
    <row r="88" spans="27:35">
      <c r="AA88">
        <f t="shared" si="135"/>
        <v>52452</v>
      </c>
      <c r="AB88">
        <f t="shared" si="140"/>
        <v>45</v>
      </c>
      <c r="AC88">
        <f t="shared" si="141"/>
        <v>2</v>
      </c>
      <c r="AD88" t="e">
        <f t="shared" ref="AD88" si="161">"英雄联络"&amp;AE88&amp;"失败"</f>
        <v>#N/A</v>
      </c>
      <c r="AE88" t="e">
        <f t="shared" si="137"/>
        <v>#N/A</v>
      </c>
      <c r="AF88" t="e">
        <f t="shared" si="133"/>
        <v>#N/A</v>
      </c>
      <c r="AG88" s="4" t="s">
        <v>79</v>
      </c>
      <c r="AH88" t="e">
        <f t="shared" si="134"/>
        <v>#N/A</v>
      </c>
      <c r="AI88">
        <f t="shared" si="139"/>
        <v>1500</v>
      </c>
    </row>
    <row r="89" spans="27:35">
      <c r="AA89">
        <f t="shared" si="135"/>
        <v>52461</v>
      </c>
      <c r="AB89">
        <f t="shared" si="140"/>
        <v>46</v>
      </c>
      <c r="AC89">
        <f t="shared" si="141"/>
        <v>1</v>
      </c>
      <c r="AD89" t="e">
        <f t="shared" ref="AD89" si="162">"英雄联络"&amp;AE89&amp;"成功"</f>
        <v>#N/A</v>
      </c>
      <c r="AE89" t="e">
        <f t="shared" si="137"/>
        <v>#N/A</v>
      </c>
      <c r="AF89" t="e">
        <f t="shared" si="133"/>
        <v>#N/A</v>
      </c>
      <c r="AG89" s="4" t="s">
        <v>79</v>
      </c>
      <c r="AH89" t="e">
        <f t="shared" si="134"/>
        <v>#N/A</v>
      </c>
      <c r="AI89">
        <f t="shared" si="139"/>
        <v>3000</v>
      </c>
    </row>
    <row r="90" spans="27:35">
      <c r="AA90">
        <f t="shared" si="135"/>
        <v>52462</v>
      </c>
      <c r="AB90">
        <f t="shared" si="140"/>
        <v>46</v>
      </c>
      <c r="AC90">
        <f t="shared" si="141"/>
        <v>2</v>
      </c>
      <c r="AD90" t="e">
        <f t="shared" ref="AD90" si="163">"英雄联络"&amp;AE90&amp;"失败"</f>
        <v>#N/A</v>
      </c>
      <c r="AE90" t="e">
        <f t="shared" si="137"/>
        <v>#N/A</v>
      </c>
      <c r="AF90" t="e">
        <f t="shared" si="133"/>
        <v>#N/A</v>
      </c>
      <c r="AG90" s="4" t="s">
        <v>79</v>
      </c>
      <c r="AH90" t="e">
        <f t="shared" si="134"/>
        <v>#N/A</v>
      </c>
      <c r="AI90">
        <f t="shared" si="139"/>
        <v>1500</v>
      </c>
    </row>
    <row r="91" spans="27:35">
      <c r="AA91">
        <f t="shared" si="135"/>
        <v>52471</v>
      </c>
      <c r="AB91">
        <f t="shared" si="140"/>
        <v>47</v>
      </c>
      <c r="AC91">
        <f t="shared" si="141"/>
        <v>1</v>
      </c>
      <c r="AD91" t="e">
        <f t="shared" ref="AD91" si="164">"英雄联络"&amp;AE91&amp;"成功"</f>
        <v>#N/A</v>
      </c>
      <c r="AE91" t="e">
        <f t="shared" si="137"/>
        <v>#N/A</v>
      </c>
      <c r="AF91" t="e">
        <f t="shared" si="133"/>
        <v>#N/A</v>
      </c>
      <c r="AG91" s="4" t="s">
        <v>79</v>
      </c>
      <c r="AH91" t="e">
        <f t="shared" si="134"/>
        <v>#N/A</v>
      </c>
      <c r="AI91">
        <f t="shared" si="139"/>
        <v>3000</v>
      </c>
    </row>
    <row r="92" spans="27:35">
      <c r="AA92">
        <f t="shared" si="135"/>
        <v>52472</v>
      </c>
      <c r="AB92">
        <f t="shared" si="140"/>
        <v>47</v>
      </c>
      <c r="AC92">
        <f t="shared" si="141"/>
        <v>2</v>
      </c>
      <c r="AD92" t="e">
        <f t="shared" ref="AD92" si="165">"英雄联络"&amp;AE92&amp;"失败"</f>
        <v>#N/A</v>
      </c>
      <c r="AE92" t="e">
        <f t="shared" si="137"/>
        <v>#N/A</v>
      </c>
      <c r="AF92" t="e">
        <f t="shared" si="133"/>
        <v>#N/A</v>
      </c>
      <c r="AG92" s="4" t="s">
        <v>79</v>
      </c>
      <c r="AH92" t="e">
        <f t="shared" si="134"/>
        <v>#N/A</v>
      </c>
      <c r="AI92">
        <f t="shared" si="139"/>
        <v>1500</v>
      </c>
    </row>
    <row r="93" spans="27:35">
      <c r="AA93">
        <f t="shared" si="135"/>
        <v>52481</v>
      </c>
      <c r="AB93">
        <f t="shared" si="140"/>
        <v>48</v>
      </c>
      <c r="AC93">
        <f t="shared" si="141"/>
        <v>1</v>
      </c>
      <c r="AD93" t="str">
        <f t="shared" ref="AD93" si="166">"英雄联络"&amp;AE93&amp;"成功"</f>
        <v>英雄联络闪光弗莱士成功</v>
      </c>
      <c r="AE93" t="str">
        <f t="shared" si="137"/>
        <v>闪光弗莱士</v>
      </c>
      <c r="AF93" t="str">
        <f t="shared" si="133"/>
        <v>闪光弗莱士情报</v>
      </c>
      <c r="AG93" s="4" t="s">
        <v>79</v>
      </c>
      <c r="AH93">
        <f t="shared" si="134"/>
        <v>2</v>
      </c>
      <c r="AI93">
        <f t="shared" si="139"/>
        <v>3000</v>
      </c>
    </row>
    <row r="94" spans="27:35">
      <c r="AA94">
        <f t="shared" si="135"/>
        <v>52482</v>
      </c>
      <c r="AB94">
        <f t="shared" si="140"/>
        <v>48</v>
      </c>
      <c r="AC94">
        <f t="shared" si="141"/>
        <v>2</v>
      </c>
      <c r="AD94" t="str">
        <f t="shared" ref="AD94" si="167">"英雄联络"&amp;AE94&amp;"失败"</f>
        <v>英雄联络闪光弗莱士失败</v>
      </c>
      <c r="AE94" t="str">
        <f t="shared" si="137"/>
        <v>闪光弗莱士</v>
      </c>
      <c r="AF94" t="str">
        <f t="shared" si="133"/>
        <v>闪光弗莱士情报</v>
      </c>
      <c r="AG94" s="4" t="s">
        <v>79</v>
      </c>
      <c r="AH94">
        <f t="shared" si="134"/>
        <v>1</v>
      </c>
      <c r="AI94">
        <f t="shared" si="139"/>
        <v>1500</v>
      </c>
    </row>
    <row r="95" spans="27:35">
      <c r="AA95">
        <f t="shared" si="135"/>
        <v>52491</v>
      </c>
      <c r="AB95">
        <f t="shared" si="140"/>
        <v>49</v>
      </c>
      <c r="AC95">
        <f t="shared" si="141"/>
        <v>1</v>
      </c>
      <c r="AD95" t="e">
        <f t="shared" ref="AD95" si="168">"英雄联络"&amp;AE95&amp;"成功"</f>
        <v>#N/A</v>
      </c>
      <c r="AE95" t="e">
        <f t="shared" si="137"/>
        <v>#N/A</v>
      </c>
      <c r="AF95" t="e">
        <f t="shared" si="133"/>
        <v>#N/A</v>
      </c>
      <c r="AG95" s="4" t="s">
        <v>79</v>
      </c>
      <c r="AH95" t="e">
        <f t="shared" si="134"/>
        <v>#N/A</v>
      </c>
      <c r="AI95">
        <f t="shared" si="139"/>
        <v>3000</v>
      </c>
    </row>
    <row r="96" spans="27:35">
      <c r="AA96">
        <f t="shared" si="135"/>
        <v>52492</v>
      </c>
      <c r="AB96">
        <f t="shared" si="140"/>
        <v>49</v>
      </c>
      <c r="AC96">
        <f t="shared" si="141"/>
        <v>2</v>
      </c>
      <c r="AD96" t="e">
        <f t="shared" ref="AD96" si="169">"英雄联络"&amp;AE96&amp;"失败"</f>
        <v>#N/A</v>
      </c>
      <c r="AE96" t="e">
        <f t="shared" si="137"/>
        <v>#N/A</v>
      </c>
      <c r="AF96" t="e">
        <f t="shared" si="133"/>
        <v>#N/A</v>
      </c>
      <c r="AG96" s="4" t="s">
        <v>79</v>
      </c>
      <c r="AH96" t="e">
        <f t="shared" si="134"/>
        <v>#N/A</v>
      </c>
      <c r="AI96">
        <f t="shared" si="139"/>
        <v>1500</v>
      </c>
    </row>
    <row r="97" spans="27:35">
      <c r="AA97">
        <f t="shared" si="135"/>
        <v>52501</v>
      </c>
      <c r="AB97">
        <f t="shared" si="140"/>
        <v>50</v>
      </c>
      <c r="AC97">
        <f t="shared" si="141"/>
        <v>1</v>
      </c>
      <c r="AD97" t="str">
        <f t="shared" ref="AD97" si="170">"英雄联络"&amp;AE97&amp;"成功"</f>
        <v>英雄联络杰诺斯成功</v>
      </c>
      <c r="AE97" t="str">
        <f t="shared" si="137"/>
        <v>杰诺斯</v>
      </c>
      <c r="AF97" t="str">
        <f t="shared" si="133"/>
        <v>杰诺斯情报</v>
      </c>
      <c r="AG97" s="4" t="s">
        <v>79</v>
      </c>
      <c r="AH97">
        <f t="shared" si="134"/>
        <v>4</v>
      </c>
      <c r="AI97">
        <f t="shared" si="139"/>
        <v>3000</v>
      </c>
    </row>
    <row r="98" spans="27:35">
      <c r="AA98">
        <f t="shared" si="135"/>
        <v>52502</v>
      </c>
      <c r="AB98">
        <f t="shared" si="140"/>
        <v>50</v>
      </c>
      <c r="AC98">
        <f t="shared" si="141"/>
        <v>2</v>
      </c>
      <c r="AD98" t="str">
        <f t="shared" ref="AD98" si="171">"英雄联络"&amp;AE98&amp;"失败"</f>
        <v>英雄联络杰诺斯失败</v>
      </c>
      <c r="AE98" t="str">
        <f t="shared" si="137"/>
        <v>杰诺斯</v>
      </c>
      <c r="AF98" t="str">
        <f t="shared" si="133"/>
        <v>杰诺斯情报</v>
      </c>
      <c r="AG98" s="4" t="s">
        <v>79</v>
      </c>
      <c r="AH98">
        <f t="shared" si="134"/>
        <v>2</v>
      </c>
      <c r="AI98">
        <f t="shared" si="139"/>
        <v>1500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user-20201222</dc:creator>
  <cp:lastModifiedBy>user-20210811</cp:lastModifiedBy>
  <dcterms:created xsi:type="dcterms:W3CDTF">2021-07-07T03:17:00Z</dcterms:created>
  <dcterms:modified xsi:type="dcterms:W3CDTF">2022-04-14T07:31:26Z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2DB18DAB36854DEBA5D7B360D11A3F6B</vt:lpwstr>
  </property>
  <property fmtid="{D5CDD505-2E9C-101B-9397-08002B2CF9AE}" pid="3" name="KSOProductBuildVer">
    <vt:lpwstr>2052-11.1.0.11365</vt:lpwstr>
  </property>
</Properties>
</file>