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006_onepunchman_config\Dev\"/>
    </mc:Choice>
  </mc:AlternateContent>
  <bookViews>
    <workbookView xWindow="0" yWindow="0" windowWidth="28125" windowHeight="12090"/>
  </bookViews>
  <sheets>
    <sheet name="Sheet1" sheetId="1" r:id="rId1"/>
    <sheet name="Sheet11" sheetId="14" r:id="rId2"/>
    <sheet name="坐标模板" sheetId="8" r:id="rId3"/>
    <sheet name="中间值" sheetId="9" r:id="rId4"/>
    <sheet name="Sheet6" sheetId="10" r:id="rId5"/>
    <sheet name="Sheet8" sheetId="11" r:id="rId6"/>
    <sheet name="Sheet9" sheetId="12" r:id="rId7"/>
    <sheet name="Sheet10" sheetId="13" r:id="rId8"/>
    <sheet name="Sheet12" sheetId="15" r:id="rId9"/>
  </sheets>
  <definedNames>
    <definedName name="_xlnm._FilterDatabase" localSheetId="0" hidden="1">Sheet1!$C$1:$C$598</definedName>
  </definedNames>
  <calcPr calcId="162913"/>
</workbook>
</file>

<file path=xl/calcChain.xml><?xml version="1.0" encoding="utf-8"?>
<calcChain xmlns="http://schemas.openxmlformats.org/spreadsheetml/2006/main">
  <c r="R904" i="1" l="1"/>
  <c r="H904" i="1"/>
  <c r="H903" i="1"/>
  <c r="H902" i="1"/>
  <c r="H901" i="1"/>
  <c r="H900" i="1"/>
  <c r="H899" i="1"/>
  <c r="H898" i="1"/>
  <c r="H897" i="1"/>
  <c r="H896" i="1"/>
  <c r="R895" i="1"/>
  <c r="H895" i="1"/>
  <c r="H894" i="1"/>
  <c r="H893" i="1"/>
  <c r="H892" i="1"/>
  <c r="H891" i="1"/>
  <c r="H890" i="1"/>
  <c r="H889" i="1"/>
  <c r="H888" i="1"/>
  <c r="H887" i="1"/>
  <c r="R886" i="1"/>
  <c r="H886" i="1"/>
  <c r="H885" i="1"/>
  <c r="H884" i="1"/>
  <c r="H883" i="1"/>
  <c r="H882" i="1"/>
  <c r="H881" i="1"/>
  <c r="H880" i="1"/>
  <c r="H879" i="1"/>
  <c r="H878" i="1"/>
  <c r="R877" i="1"/>
  <c r="H877" i="1"/>
  <c r="H876" i="1"/>
  <c r="H875" i="1"/>
  <c r="H874" i="1"/>
  <c r="H873" i="1"/>
  <c r="H872" i="1"/>
  <c r="H871" i="1"/>
  <c r="H870" i="1"/>
  <c r="H869" i="1"/>
  <c r="R868" i="1"/>
  <c r="H868" i="1"/>
  <c r="H867" i="1"/>
  <c r="H866" i="1"/>
  <c r="H865" i="1"/>
  <c r="H864" i="1"/>
  <c r="H863" i="1"/>
  <c r="H862" i="1"/>
  <c r="H861" i="1"/>
  <c r="H860" i="1"/>
  <c r="R859" i="1"/>
  <c r="H859" i="1"/>
  <c r="H858" i="1"/>
  <c r="H857" i="1"/>
  <c r="H856" i="1"/>
  <c r="H855" i="1"/>
  <c r="H854" i="1"/>
  <c r="H853" i="1"/>
  <c r="H852" i="1"/>
  <c r="H851" i="1"/>
  <c r="R850" i="1"/>
  <c r="H850" i="1"/>
  <c r="H849" i="1"/>
  <c r="H848" i="1"/>
  <c r="H847" i="1"/>
  <c r="H846" i="1"/>
  <c r="H845" i="1"/>
  <c r="H844" i="1"/>
  <c r="H843" i="1"/>
  <c r="H842" i="1"/>
  <c r="R841" i="1"/>
  <c r="H841" i="1"/>
  <c r="H840" i="1"/>
  <c r="H839" i="1"/>
  <c r="H838" i="1"/>
  <c r="H837" i="1"/>
  <c r="H836" i="1"/>
  <c r="H835" i="1"/>
  <c r="H834" i="1"/>
  <c r="H833" i="1"/>
  <c r="R832" i="1"/>
  <c r="H832" i="1"/>
  <c r="H831" i="1"/>
  <c r="H830" i="1"/>
  <c r="H829" i="1"/>
  <c r="H828" i="1"/>
  <c r="H827" i="1"/>
  <c r="H826" i="1"/>
  <c r="H825" i="1"/>
  <c r="H824" i="1"/>
  <c r="R823" i="1"/>
  <c r="H823" i="1"/>
  <c r="H822" i="1"/>
  <c r="H821" i="1"/>
  <c r="H820" i="1"/>
  <c r="H819" i="1"/>
  <c r="H818" i="1"/>
  <c r="H817" i="1"/>
  <c r="H816" i="1"/>
  <c r="H815" i="1"/>
  <c r="R814" i="1"/>
  <c r="H814" i="1"/>
  <c r="H813" i="1"/>
  <c r="H812" i="1"/>
  <c r="H811" i="1"/>
  <c r="H810" i="1"/>
  <c r="H809" i="1"/>
  <c r="H808" i="1"/>
  <c r="H807" i="1"/>
  <c r="H806" i="1"/>
  <c r="R805" i="1"/>
  <c r="H805" i="1"/>
  <c r="H804" i="1"/>
  <c r="H803" i="1"/>
  <c r="H802" i="1"/>
  <c r="H801" i="1"/>
  <c r="H800" i="1"/>
  <c r="H799" i="1"/>
  <c r="H798" i="1"/>
  <c r="H797" i="1"/>
  <c r="R796" i="1"/>
  <c r="H796" i="1"/>
  <c r="H795" i="1"/>
  <c r="H794" i="1"/>
  <c r="H793" i="1"/>
  <c r="H792" i="1"/>
  <c r="H791" i="1"/>
  <c r="H790" i="1"/>
  <c r="H789" i="1"/>
  <c r="H788" i="1"/>
  <c r="R787" i="1"/>
  <c r="H787" i="1"/>
  <c r="H786" i="1"/>
  <c r="H785" i="1"/>
  <c r="H784" i="1"/>
  <c r="H783" i="1"/>
  <c r="H782" i="1"/>
  <c r="H781" i="1"/>
  <c r="H780" i="1"/>
  <c r="H779" i="1"/>
  <c r="R778" i="1"/>
  <c r="H778" i="1"/>
  <c r="H777" i="1"/>
  <c r="H776" i="1"/>
  <c r="H775" i="1"/>
  <c r="H774" i="1"/>
  <c r="H773" i="1"/>
  <c r="H772" i="1"/>
  <c r="H771" i="1"/>
  <c r="H770" i="1"/>
  <c r="R769" i="1"/>
  <c r="H769" i="1"/>
  <c r="H768" i="1"/>
  <c r="H767" i="1"/>
  <c r="H766" i="1"/>
  <c r="H765" i="1"/>
  <c r="H764" i="1"/>
  <c r="H763" i="1"/>
  <c r="H762" i="1"/>
  <c r="H761" i="1"/>
  <c r="R760" i="1"/>
  <c r="H760" i="1"/>
  <c r="H759" i="1"/>
  <c r="L758" i="1"/>
  <c r="H758" i="1"/>
  <c r="H757" i="1"/>
  <c r="H756" i="1"/>
  <c r="H755" i="1"/>
  <c r="H754" i="1"/>
  <c r="H753" i="1"/>
  <c r="H752" i="1"/>
  <c r="R751" i="1"/>
  <c r="H751" i="1"/>
  <c r="H750" i="1"/>
  <c r="H749" i="1"/>
  <c r="H748" i="1"/>
  <c r="H747" i="1"/>
  <c r="L746" i="1"/>
  <c r="H746" i="1"/>
  <c r="B746" i="1"/>
  <c r="T746" i="1" s="1"/>
  <c r="H745" i="1"/>
  <c r="H744" i="1"/>
  <c r="R743" i="1"/>
  <c r="H743" i="1"/>
  <c r="R742" i="1"/>
  <c r="N742" i="1"/>
  <c r="L742" i="1"/>
  <c r="L751" i="1" s="1"/>
  <c r="H742" i="1"/>
  <c r="B742" i="1"/>
  <c r="T741" i="1"/>
  <c r="R741" i="1"/>
  <c r="L741" i="1"/>
  <c r="L750" i="1" s="1"/>
  <c r="H741" i="1"/>
  <c r="B741" i="1"/>
  <c r="B750" i="1" s="1"/>
  <c r="T740" i="1"/>
  <c r="M740" i="1"/>
  <c r="L740" i="1"/>
  <c r="L749" i="1" s="1"/>
  <c r="H740" i="1"/>
  <c r="B740" i="1"/>
  <c r="B749" i="1" s="1"/>
  <c r="L739" i="1"/>
  <c r="L748" i="1" s="1"/>
  <c r="H739" i="1"/>
  <c r="B739" i="1"/>
  <c r="L738" i="1"/>
  <c r="H738" i="1"/>
  <c r="B738" i="1"/>
  <c r="B747" i="1" s="1"/>
  <c r="B756" i="1" s="1"/>
  <c r="B765" i="1" s="1"/>
  <c r="M765" i="1" s="1"/>
  <c r="R737" i="1"/>
  <c r="L737" i="1"/>
  <c r="H737" i="1"/>
  <c r="B737" i="1"/>
  <c r="T737" i="1" s="1"/>
  <c r="T736" i="1"/>
  <c r="M736" i="1"/>
  <c r="L736" i="1"/>
  <c r="N737" i="1" s="1"/>
  <c r="H736" i="1"/>
  <c r="B736" i="1"/>
  <c r="B745" i="1" s="1"/>
  <c r="T735" i="1"/>
  <c r="L735" i="1"/>
  <c r="H735" i="1"/>
  <c r="B735" i="1"/>
  <c r="B744" i="1" s="1"/>
  <c r="B753" i="1" s="1"/>
  <c r="R734" i="1"/>
  <c r="N734" i="1"/>
  <c r="M734" i="1"/>
  <c r="L734" i="1"/>
  <c r="L743" i="1" s="1"/>
  <c r="H734" i="1"/>
  <c r="B734" i="1"/>
  <c r="B743" i="1" s="1"/>
  <c r="T733" i="1"/>
  <c r="R733" i="1"/>
  <c r="N733" i="1"/>
  <c r="M733" i="1"/>
  <c r="H733" i="1"/>
  <c r="T732" i="1"/>
  <c r="R732" i="1"/>
  <c r="N732" i="1"/>
  <c r="M732" i="1"/>
  <c r="H732" i="1"/>
  <c r="T731" i="1"/>
  <c r="N731" i="1"/>
  <c r="M731" i="1"/>
  <c r="H731" i="1"/>
  <c r="T730" i="1"/>
  <c r="R730" i="1"/>
  <c r="N730" i="1"/>
  <c r="M730" i="1"/>
  <c r="H730" i="1"/>
  <c r="T729" i="1"/>
  <c r="N729" i="1"/>
  <c r="M729" i="1"/>
  <c r="H729" i="1"/>
  <c r="T728" i="1"/>
  <c r="R728" i="1"/>
  <c r="N728" i="1"/>
  <c r="M728" i="1"/>
  <c r="H728" i="1"/>
  <c r="T727" i="1"/>
  <c r="N727" i="1"/>
  <c r="M727" i="1"/>
  <c r="H727" i="1"/>
  <c r="T726" i="1"/>
  <c r="R726" i="1"/>
  <c r="N726" i="1"/>
  <c r="M726" i="1"/>
  <c r="H726" i="1"/>
  <c r="T725" i="1"/>
  <c r="R725" i="1"/>
  <c r="N725" i="1"/>
  <c r="M725" i="1"/>
  <c r="H725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R641" i="1"/>
  <c r="H641" i="1"/>
  <c r="H640" i="1"/>
  <c r="H639" i="1"/>
  <c r="H638" i="1"/>
  <c r="H637" i="1"/>
  <c r="H636" i="1"/>
  <c r="H635" i="1"/>
  <c r="H634" i="1"/>
  <c r="H633" i="1"/>
  <c r="R632" i="1"/>
  <c r="H632" i="1"/>
  <c r="H631" i="1"/>
  <c r="H630" i="1"/>
  <c r="H629" i="1"/>
  <c r="H628" i="1"/>
  <c r="H627" i="1"/>
  <c r="H626" i="1"/>
  <c r="H625" i="1"/>
  <c r="H624" i="1"/>
  <c r="R623" i="1"/>
  <c r="H623" i="1"/>
  <c r="H622" i="1"/>
  <c r="H621" i="1"/>
  <c r="H620" i="1"/>
  <c r="H619" i="1"/>
  <c r="H618" i="1"/>
  <c r="H617" i="1"/>
  <c r="H616" i="1"/>
  <c r="H615" i="1"/>
  <c r="R614" i="1"/>
  <c r="H614" i="1"/>
  <c r="T613" i="1"/>
  <c r="L613" i="1"/>
  <c r="H613" i="1"/>
  <c r="B613" i="1"/>
  <c r="R613" i="1" s="1"/>
  <c r="H612" i="1"/>
  <c r="R611" i="1"/>
  <c r="H611" i="1"/>
  <c r="B611" i="1"/>
  <c r="T611" i="1" s="1"/>
  <c r="H610" i="1"/>
  <c r="H609" i="1"/>
  <c r="H608" i="1"/>
  <c r="H607" i="1"/>
  <c r="H606" i="1"/>
  <c r="R605" i="1"/>
  <c r="H605" i="1"/>
  <c r="T604" i="1"/>
  <c r="R604" i="1"/>
  <c r="L604" i="1"/>
  <c r="H604" i="1"/>
  <c r="H603" i="1"/>
  <c r="T602" i="1"/>
  <c r="R602" i="1"/>
  <c r="L602" i="1"/>
  <c r="H602" i="1"/>
  <c r="H601" i="1"/>
  <c r="H600" i="1"/>
  <c r="H599" i="1"/>
  <c r="H598" i="1"/>
  <c r="H597" i="1"/>
  <c r="R596" i="1"/>
  <c r="H596" i="1"/>
  <c r="H595" i="1"/>
  <c r="H594" i="1"/>
  <c r="H593" i="1"/>
  <c r="H592" i="1"/>
  <c r="H591" i="1"/>
  <c r="H590" i="1"/>
  <c r="H589" i="1"/>
  <c r="H588" i="1"/>
  <c r="T587" i="1"/>
  <c r="R587" i="1"/>
  <c r="M587" i="1"/>
  <c r="L587" i="1"/>
  <c r="H587" i="1"/>
  <c r="B587" i="1"/>
  <c r="B596" i="1" s="1"/>
  <c r="H586" i="1"/>
  <c r="H585" i="1"/>
  <c r="H584" i="1"/>
  <c r="H583" i="1"/>
  <c r="H582" i="1"/>
  <c r="H581" i="1"/>
  <c r="H580" i="1"/>
  <c r="H579" i="1"/>
  <c r="T578" i="1"/>
  <c r="R578" i="1"/>
  <c r="M578" i="1"/>
  <c r="L578" i="1"/>
  <c r="H578" i="1"/>
  <c r="H577" i="1"/>
  <c r="H576" i="1"/>
  <c r="H575" i="1"/>
  <c r="H574" i="1"/>
  <c r="H573" i="1"/>
  <c r="H572" i="1"/>
  <c r="H571" i="1"/>
  <c r="H570" i="1"/>
  <c r="T569" i="1"/>
  <c r="R569" i="1"/>
  <c r="H569" i="1"/>
  <c r="B569" i="1"/>
  <c r="M569" i="1" s="1"/>
  <c r="H568" i="1"/>
  <c r="H567" i="1"/>
  <c r="H566" i="1"/>
  <c r="H565" i="1"/>
  <c r="H564" i="1"/>
  <c r="H563" i="1"/>
  <c r="H562" i="1"/>
  <c r="H561" i="1"/>
  <c r="T560" i="1"/>
  <c r="R560" i="1"/>
  <c r="M560" i="1"/>
  <c r="L560" i="1"/>
  <c r="H560" i="1"/>
  <c r="H559" i="1"/>
  <c r="H558" i="1"/>
  <c r="H557" i="1"/>
  <c r="H556" i="1"/>
  <c r="H555" i="1"/>
  <c r="H554" i="1"/>
  <c r="H553" i="1"/>
  <c r="H552" i="1"/>
  <c r="T551" i="1"/>
  <c r="R551" i="1"/>
  <c r="M551" i="1"/>
  <c r="L551" i="1"/>
  <c r="H551" i="1"/>
  <c r="H550" i="1"/>
  <c r="H549" i="1"/>
  <c r="H548" i="1"/>
  <c r="H547" i="1"/>
  <c r="H546" i="1"/>
  <c r="H545" i="1"/>
  <c r="H544" i="1"/>
  <c r="H543" i="1"/>
  <c r="T542" i="1"/>
  <c r="R542" i="1"/>
  <c r="M542" i="1"/>
  <c r="L542" i="1"/>
  <c r="H542" i="1"/>
  <c r="H541" i="1"/>
  <c r="H540" i="1"/>
  <c r="H539" i="1"/>
  <c r="H538" i="1"/>
  <c r="H537" i="1"/>
  <c r="H536" i="1"/>
  <c r="H535" i="1"/>
  <c r="H534" i="1"/>
  <c r="T533" i="1"/>
  <c r="R533" i="1"/>
  <c r="M533" i="1"/>
  <c r="L533" i="1"/>
  <c r="H533" i="1"/>
  <c r="H532" i="1"/>
  <c r="H531" i="1"/>
  <c r="H530" i="1"/>
  <c r="H529" i="1"/>
  <c r="H528" i="1"/>
  <c r="H527" i="1"/>
  <c r="H526" i="1"/>
  <c r="H525" i="1"/>
  <c r="T524" i="1"/>
  <c r="R524" i="1"/>
  <c r="M524" i="1"/>
  <c r="L524" i="1"/>
  <c r="H524" i="1"/>
  <c r="H523" i="1"/>
  <c r="H522" i="1"/>
  <c r="H521" i="1"/>
  <c r="H520" i="1"/>
  <c r="H519" i="1"/>
  <c r="H518" i="1"/>
  <c r="H517" i="1"/>
  <c r="H516" i="1"/>
  <c r="T515" i="1"/>
  <c r="R515" i="1"/>
  <c r="M515" i="1"/>
  <c r="L515" i="1"/>
  <c r="H515" i="1"/>
  <c r="H514" i="1"/>
  <c r="H513" i="1"/>
  <c r="H512" i="1"/>
  <c r="H511" i="1"/>
  <c r="H510" i="1"/>
  <c r="H509" i="1"/>
  <c r="H508" i="1"/>
  <c r="H507" i="1"/>
  <c r="T506" i="1"/>
  <c r="R506" i="1"/>
  <c r="M506" i="1"/>
  <c r="L506" i="1"/>
  <c r="H506" i="1"/>
  <c r="H505" i="1"/>
  <c r="H504" i="1"/>
  <c r="H503" i="1"/>
  <c r="H502" i="1"/>
  <c r="H501" i="1"/>
  <c r="H500" i="1"/>
  <c r="H499" i="1"/>
  <c r="H498" i="1"/>
  <c r="T497" i="1"/>
  <c r="R497" i="1"/>
  <c r="M497" i="1"/>
  <c r="L497" i="1"/>
  <c r="H497" i="1"/>
  <c r="H496" i="1"/>
  <c r="H495" i="1"/>
  <c r="H494" i="1"/>
  <c r="H493" i="1"/>
  <c r="H492" i="1"/>
  <c r="H491" i="1"/>
  <c r="H490" i="1"/>
  <c r="H489" i="1"/>
  <c r="T488" i="1"/>
  <c r="R488" i="1"/>
  <c r="M488" i="1"/>
  <c r="L488" i="1"/>
  <c r="H488" i="1"/>
  <c r="H487" i="1"/>
  <c r="H486" i="1"/>
  <c r="H485" i="1"/>
  <c r="H484" i="1"/>
  <c r="H483" i="1"/>
  <c r="H482" i="1"/>
  <c r="H481" i="1"/>
  <c r="H480" i="1"/>
  <c r="T479" i="1"/>
  <c r="R479" i="1"/>
  <c r="M479" i="1"/>
  <c r="L479" i="1"/>
  <c r="H479" i="1"/>
  <c r="H478" i="1"/>
  <c r="H477" i="1"/>
  <c r="H476" i="1"/>
  <c r="H475" i="1"/>
  <c r="H474" i="1"/>
  <c r="H473" i="1"/>
  <c r="H472" i="1"/>
  <c r="H471" i="1"/>
  <c r="T470" i="1"/>
  <c r="R470" i="1"/>
  <c r="M470" i="1"/>
  <c r="L470" i="1"/>
  <c r="H470" i="1"/>
  <c r="H469" i="1"/>
  <c r="H468" i="1"/>
  <c r="H467" i="1"/>
  <c r="H466" i="1"/>
  <c r="H465" i="1"/>
  <c r="H464" i="1"/>
  <c r="H463" i="1"/>
  <c r="H462" i="1"/>
  <c r="T461" i="1"/>
  <c r="R461" i="1"/>
  <c r="M461" i="1"/>
  <c r="L461" i="1"/>
  <c r="H461" i="1"/>
  <c r="H460" i="1"/>
  <c r="H459" i="1"/>
  <c r="H458" i="1"/>
  <c r="H457" i="1"/>
  <c r="H456" i="1"/>
  <c r="H455" i="1"/>
  <c r="H454" i="1"/>
  <c r="H453" i="1"/>
  <c r="T452" i="1"/>
  <c r="R452" i="1"/>
  <c r="M452" i="1"/>
  <c r="L452" i="1"/>
  <c r="H452" i="1"/>
  <c r="H451" i="1"/>
  <c r="H450" i="1"/>
  <c r="H449" i="1"/>
  <c r="H448" i="1"/>
  <c r="H447" i="1"/>
  <c r="H446" i="1"/>
  <c r="H445" i="1"/>
  <c r="H444" i="1"/>
  <c r="T443" i="1"/>
  <c r="R443" i="1"/>
  <c r="M443" i="1"/>
  <c r="L443" i="1"/>
  <c r="H443" i="1"/>
  <c r="H442" i="1"/>
  <c r="H441" i="1"/>
  <c r="H440" i="1"/>
  <c r="H439" i="1"/>
  <c r="H438" i="1"/>
  <c r="H437" i="1"/>
  <c r="H436" i="1"/>
  <c r="H435" i="1"/>
  <c r="T434" i="1"/>
  <c r="R434" i="1"/>
  <c r="M434" i="1"/>
  <c r="L434" i="1"/>
  <c r="H434" i="1"/>
  <c r="H433" i="1"/>
  <c r="H432" i="1"/>
  <c r="H431" i="1"/>
  <c r="H430" i="1"/>
  <c r="H429" i="1"/>
  <c r="H428" i="1"/>
  <c r="H427" i="1"/>
  <c r="H426" i="1"/>
  <c r="T425" i="1"/>
  <c r="R425" i="1"/>
  <c r="M425" i="1"/>
  <c r="L425" i="1"/>
  <c r="H425" i="1"/>
  <c r="H424" i="1"/>
  <c r="H423" i="1"/>
  <c r="H422" i="1"/>
  <c r="H421" i="1"/>
  <c r="H420" i="1"/>
  <c r="H419" i="1"/>
  <c r="H418" i="1"/>
  <c r="H417" i="1"/>
  <c r="T416" i="1"/>
  <c r="R416" i="1"/>
  <c r="M416" i="1"/>
  <c r="L416" i="1"/>
  <c r="H416" i="1"/>
  <c r="H415" i="1"/>
  <c r="H414" i="1"/>
  <c r="H413" i="1"/>
  <c r="H412" i="1"/>
  <c r="H411" i="1"/>
  <c r="H410" i="1"/>
  <c r="H409" i="1"/>
  <c r="H408" i="1"/>
  <c r="T407" i="1"/>
  <c r="R407" i="1"/>
  <c r="M407" i="1"/>
  <c r="L407" i="1"/>
  <c r="H407" i="1"/>
  <c r="H406" i="1"/>
  <c r="H405" i="1"/>
  <c r="H404" i="1"/>
  <c r="H403" i="1"/>
  <c r="T402" i="1"/>
  <c r="L402" i="1"/>
  <c r="H402" i="1"/>
  <c r="B402" i="1"/>
  <c r="R402" i="1" s="1"/>
  <c r="H401" i="1"/>
  <c r="H400" i="1"/>
  <c r="H399" i="1"/>
  <c r="T398" i="1"/>
  <c r="R398" i="1"/>
  <c r="M398" i="1"/>
  <c r="L398" i="1"/>
  <c r="H398" i="1"/>
  <c r="H397" i="1"/>
  <c r="H396" i="1"/>
  <c r="H395" i="1"/>
  <c r="H394" i="1"/>
  <c r="T393" i="1"/>
  <c r="R393" i="1"/>
  <c r="L393" i="1"/>
  <c r="H393" i="1"/>
  <c r="H392" i="1"/>
  <c r="H391" i="1"/>
  <c r="H390" i="1"/>
  <c r="T389" i="1"/>
  <c r="R389" i="1"/>
  <c r="M389" i="1"/>
  <c r="L389" i="1"/>
  <c r="H389" i="1"/>
  <c r="H388" i="1"/>
  <c r="H387" i="1"/>
  <c r="H386" i="1"/>
  <c r="H385" i="1"/>
  <c r="B385" i="1"/>
  <c r="T384" i="1"/>
  <c r="R384" i="1"/>
  <c r="L384" i="1"/>
  <c r="H384" i="1"/>
  <c r="H383" i="1"/>
  <c r="H382" i="1"/>
  <c r="H381" i="1"/>
  <c r="T380" i="1"/>
  <c r="R380" i="1"/>
  <c r="M380" i="1"/>
  <c r="L380" i="1"/>
  <c r="H380" i="1"/>
  <c r="R379" i="1"/>
  <c r="H379" i="1"/>
  <c r="B379" i="1"/>
  <c r="B388" i="1" s="1"/>
  <c r="R388" i="1" s="1"/>
  <c r="H378" i="1"/>
  <c r="H377" i="1"/>
  <c r="B377" i="1"/>
  <c r="T376" i="1"/>
  <c r="M376" i="1"/>
  <c r="L376" i="1"/>
  <c r="H376" i="1"/>
  <c r="H375" i="1"/>
  <c r="B375" i="1"/>
  <c r="H374" i="1"/>
  <c r="H373" i="1"/>
  <c r="H372" i="1"/>
  <c r="B372" i="1"/>
  <c r="T371" i="1"/>
  <c r="R371" i="1"/>
  <c r="M371" i="1"/>
  <c r="L371" i="1"/>
  <c r="H371" i="1"/>
  <c r="T370" i="1"/>
  <c r="R370" i="1"/>
  <c r="L370" i="1"/>
  <c r="H370" i="1"/>
  <c r="B370" i="1"/>
  <c r="T369" i="1"/>
  <c r="M369" i="1"/>
  <c r="H369" i="1"/>
  <c r="B369" i="1"/>
  <c r="B378" i="1" s="1"/>
  <c r="T368" i="1"/>
  <c r="L368" i="1"/>
  <c r="N368" i="1" s="1"/>
  <c r="H368" i="1"/>
  <c r="B368" i="1"/>
  <c r="R368" i="1" s="1"/>
  <c r="T367" i="1"/>
  <c r="M367" i="1"/>
  <c r="L367" i="1"/>
  <c r="H367" i="1"/>
  <c r="T366" i="1"/>
  <c r="L366" i="1"/>
  <c r="H366" i="1"/>
  <c r="B366" i="1"/>
  <c r="R366" i="1" s="1"/>
  <c r="H365" i="1"/>
  <c r="B365" i="1"/>
  <c r="R364" i="1"/>
  <c r="H364" i="1"/>
  <c r="B364" i="1"/>
  <c r="B373" i="1" s="1"/>
  <c r="T363" i="1"/>
  <c r="L363" i="1"/>
  <c r="H363" i="1"/>
  <c r="B363" i="1"/>
  <c r="R363" i="1" s="1"/>
  <c r="T362" i="1"/>
  <c r="R362" i="1"/>
  <c r="M362" i="1"/>
  <c r="H362" i="1"/>
  <c r="T361" i="1"/>
  <c r="R361" i="1"/>
  <c r="L361" i="1"/>
  <c r="H361" i="1"/>
  <c r="T360" i="1"/>
  <c r="M360" i="1"/>
  <c r="L360" i="1"/>
  <c r="H360" i="1"/>
  <c r="T359" i="1"/>
  <c r="R359" i="1"/>
  <c r="L359" i="1"/>
  <c r="H359" i="1"/>
  <c r="T358" i="1"/>
  <c r="M358" i="1"/>
  <c r="L358" i="1"/>
  <c r="N358" i="1" s="1"/>
  <c r="H358" i="1"/>
  <c r="T357" i="1"/>
  <c r="R357" i="1"/>
  <c r="N357" i="1"/>
  <c r="L357" i="1"/>
  <c r="H357" i="1"/>
  <c r="T356" i="1"/>
  <c r="M356" i="1"/>
  <c r="L356" i="1"/>
  <c r="N356" i="1" s="1"/>
  <c r="H356" i="1"/>
  <c r="T355" i="1"/>
  <c r="R355" i="1"/>
  <c r="M355" i="1"/>
  <c r="L355" i="1"/>
  <c r="H355" i="1"/>
  <c r="T354" i="1"/>
  <c r="R354" i="1"/>
  <c r="M354" i="1"/>
  <c r="L354" i="1"/>
  <c r="N354" i="1" s="1"/>
  <c r="H354" i="1"/>
  <c r="T353" i="1"/>
  <c r="R353" i="1"/>
  <c r="M353" i="1"/>
  <c r="L353" i="1"/>
  <c r="H353" i="1"/>
  <c r="T352" i="1"/>
  <c r="R352" i="1"/>
  <c r="M352" i="1"/>
  <c r="L352" i="1"/>
  <c r="H352" i="1"/>
  <c r="T351" i="1"/>
  <c r="M351" i="1"/>
  <c r="L351" i="1"/>
  <c r="N351" i="1" s="1"/>
  <c r="H351" i="1"/>
  <c r="T350" i="1"/>
  <c r="R350" i="1"/>
  <c r="N350" i="1"/>
  <c r="L350" i="1"/>
  <c r="H350" i="1"/>
  <c r="T349" i="1"/>
  <c r="M349" i="1"/>
  <c r="L349" i="1"/>
  <c r="N349" i="1" s="1"/>
  <c r="H349" i="1"/>
  <c r="T348" i="1"/>
  <c r="R348" i="1"/>
  <c r="M348" i="1"/>
  <c r="L348" i="1"/>
  <c r="H348" i="1"/>
  <c r="T347" i="1"/>
  <c r="N347" i="1"/>
  <c r="M347" i="1"/>
  <c r="L347" i="1"/>
  <c r="N348" i="1" s="1"/>
  <c r="H347" i="1"/>
  <c r="T346" i="1"/>
  <c r="R346" i="1"/>
  <c r="L346" i="1"/>
  <c r="N346" i="1" s="1"/>
  <c r="H346" i="1"/>
  <c r="T345" i="1"/>
  <c r="R345" i="1"/>
  <c r="N345" i="1"/>
  <c r="M345" i="1"/>
  <c r="L345" i="1"/>
  <c r="H345" i="1"/>
  <c r="T344" i="1"/>
  <c r="R344" i="1"/>
  <c r="M344" i="1"/>
  <c r="L344" i="1"/>
  <c r="N344" i="1" s="1"/>
  <c r="H344" i="1"/>
  <c r="T343" i="1"/>
  <c r="M343" i="1"/>
  <c r="L343" i="1"/>
  <c r="H343" i="1"/>
  <c r="T342" i="1"/>
  <c r="N342" i="1"/>
  <c r="M342" i="1"/>
  <c r="L342" i="1"/>
  <c r="N343" i="1" s="1"/>
  <c r="H342" i="1"/>
  <c r="T341" i="1"/>
  <c r="R341" i="1"/>
  <c r="L341" i="1"/>
  <c r="H341" i="1"/>
  <c r="T340" i="1"/>
  <c r="M340" i="1"/>
  <c r="L340" i="1"/>
  <c r="H340" i="1"/>
  <c r="T339" i="1"/>
  <c r="R339" i="1"/>
  <c r="L339" i="1"/>
  <c r="H339" i="1"/>
  <c r="T338" i="1"/>
  <c r="M338" i="1"/>
  <c r="L338" i="1"/>
  <c r="N338" i="1" s="1"/>
  <c r="H338" i="1"/>
  <c r="T337" i="1"/>
  <c r="R337" i="1"/>
  <c r="L337" i="1"/>
  <c r="H337" i="1"/>
  <c r="T336" i="1"/>
  <c r="R336" i="1"/>
  <c r="M336" i="1"/>
  <c r="L336" i="1"/>
  <c r="H336" i="1"/>
  <c r="T335" i="1"/>
  <c r="R335" i="1"/>
  <c r="N335" i="1"/>
  <c r="M335" i="1"/>
  <c r="L335" i="1"/>
  <c r="H335" i="1"/>
  <c r="T334" i="1"/>
  <c r="L334" i="1"/>
  <c r="H334" i="1"/>
  <c r="T333" i="1"/>
  <c r="M333" i="1"/>
  <c r="L333" i="1"/>
  <c r="N333" i="1" s="1"/>
  <c r="H333" i="1"/>
  <c r="T332" i="1"/>
  <c r="R332" i="1"/>
  <c r="N332" i="1"/>
  <c r="L332" i="1"/>
  <c r="H332" i="1"/>
  <c r="T331" i="1"/>
  <c r="M331" i="1"/>
  <c r="L331" i="1"/>
  <c r="N331" i="1" s="1"/>
  <c r="H331" i="1"/>
  <c r="T330" i="1"/>
  <c r="R330" i="1"/>
  <c r="M330" i="1"/>
  <c r="L330" i="1"/>
  <c r="H330" i="1"/>
  <c r="T329" i="1"/>
  <c r="M329" i="1"/>
  <c r="L329" i="1"/>
  <c r="N330" i="1" s="1"/>
  <c r="H329" i="1"/>
  <c r="T328" i="1"/>
  <c r="R328" i="1"/>
  <c r="L328" i="1"/>
  <c r="N328" i="1" s="1"/>
  <c r="H328" i="1"/>
  <c r="T327" i="1"/>
  <c r="R327" i="1"/>
  <c r="N327" i="1"/>
  <c r="M327" i="1"/>
  <c r="L327" i="1"/>
  <c r="H327" i="1"/>
  <c r="R231" i="1"/>
  <c r="R237" i="1" s="1"/>
  <c r="R243" i="1" s="1"/>
  <c r="R249" i="1" s="1"/>
  <c r="R255" i="1" s="1"/>
  <c r="R261" i="1" s="1"/>
  <c r="R267" i="1" s="1"/>
  <c r="R273" i="1" s="1"/>
  <c r="R279" i="1" s="1"/>
  <c r="R210" i="1"/>
  <c r="R216" i="1" s="1"/>
  <c r="R222" i="1" s="1"/>
  <c r="R228" i="1" s="1"/>
  <c r="R234" i="1" s="1"/>
  <c r="R240" i="1" s="1"/>
  <c r="R246" i="1" s="1"/>
  <c r="R252" i="1" s="1"/>
  <c r="R258" i="1" s="1"/>
  <c r="R264" i="1" s="1"/>
  <c r="R270" i="1" s="1"/>
  <c r="R276" i="1" s="1"/>
  <c r="R282" i="1" s="1"/>
  <c r="R209" i="1"/>
  <c r="R215" i="1" s="1"/>
  <c r="R221" i="1" s="1"/>
  <c r="R227" i="1" s="1"/>
  <c r="R233" i="1" s="1"/>
  <c r="R239" i="1" s="1"/>
  <c r="R245" i="1" s="1"/>
  <c r="R251" i="1" s="1"/>
  <c r="R257" i="1" s="1"/>
  <c r="R263" i="1" s="1"/>
  <c r="R269" i="1" s="1"/>
  <c r="R275" i="1" s="1"/>
  <c r="R281" i="1" s="1"/>
  <c r="R208" i="1"/>
  <c r="R214" i="1" s="1"/>
  <c r="R220" i="1" s="1"/>
  <c r="R226" i="1" s="1"/>
  <c r="R232" i="1" s="1"/>
  <c r="R238" i="1" s="1"/>
  <c r="R244" i="1" s="1"/>
  <c r="R250" i="1" s="1"/>
  <c r="R256" i="1" s="1"/>
  <c r="R262" i="1" s="1"/>
  <c r="R268" i="1" s="1"/>
  <c r="R274" i="1" s="1"/>
  <c r="R280" i="1" s="1"/>
  <c r="R207" i="1"/>
  <c r="R213" i="1" s="1"/>
  <c r="R219" i="1" s="1"/>
  <c r="R225" i="1" s="1"/>
  <c r="R206" i="1"/>
  <c r="R212" i="1" s="1"/>
  <c r="R218" i="1" s="1"/>
  <c r="R224" i="1" s="1"/>
  <c r="R230" i="1" s="1"/>
  <c r="R236" i="1" s="1"/>
  <c r="R242" i="1" s="1"/>
  <c r="R248" i="1" s="1"/>
  <c r="R254" i="1" s="1"/>
  <c r="R260" i="1" s="1"/>
  <c r="R266" i="1" s="1"/>
  <c r="R272" i="1" s="1"/>
  <c r="R278" i="1" s="1"/>
  <c r="R205" i="1"/>
  <c r="R211" i="1" s="1"/>
  <c r="R217" i="1" s="1"/>
  <c r="R223" i="1" s="1"/>
  <c r="R229" i="1" s="1"/>
  <c r="R235" i="1" s="1"/>
  <c r="R241" i="1" s="1"/>
  <c r="R247" i="1" s="1"/>
  <c r="R253" i="1" s="1"/>
  <c r="R259" i="1" s="1"/>
  <c r="R265" i="1" s="1"/>
  <c r="R271" i="1" s="1"/>
  <c r="R277" i="1" s="1"/>
  <c r="B178" i="1"/>
  <c r="B174" i="1"/>
  <c r="T173" i="1"/>
  <c r="L173" i="1"/>
  <c r="D173" i="1"/>
  <c r="B173" i="1"/>
  <c r="B179" i="1" s="1"/>
  <c r="T172" i="1"/>
  <c r="B172" i="1"/>
  <c r="D172" i="1" s="1"/>
  <c r="H172" i="1" s="1"/>
  <c r="L171" i="1"/>
  <c r="D171" i="1"/>
  <c r="B171" i="1"/>
  <c r="B177" i="1" s="1"/>
  <c r="B170" i="1"/>
  <c r="T169" i="1"/>
  <c r="L169" i="1"/>
  <c r="D169" i="1"/>
  <c r="B169" i="1"/>
  <c r="B175" i="1" s="1"/>
  <c r="T168" i="1"/>
  <c r="L168" i="1"/>
  <c r="H168" i="1"/>
  <c r="D168" i="1"/>
  <c r="T167" i="1"/>
  <c r="M167" i="1"/>
  <c r="L167" i="1"/>
  <c r="N168" i="1" s="1"/>
  <c r="H167" i="1"/>
  <c r="D167" i="1"/>
  <c r="T166" i="1"/>
  <c r="M166" i="1"/>
  <c r="L166" i="1"/>
  <c r="H166" i="1"/>
  <c r="D166" i="1"/>
  <c r="T165" i="1"/>
  <c r="M165" i="1"/>
  <c r="L165" i="1"/>
  <c r="N166" i="1" s="1"/>
  <c r="H165" i="1"/>
  <c r="D165" i="1"/>
  <c r="T164" i="1"/>
  <c r="M164" i="1"/>
  <c r="L164" i="1"/>
  <c r="N164" i="1" s="1"/>
  <c r="H164" i="1"/>
  <c r="D164" i="1"/>
  <c r="T163" i="1"/>
  <c r="M163" i="1"/>
  <c r="L163" i="1"/>
  <c r="N163" i="1" s="1"/>
  <c r="H163" i="1"/>
  <c r="D163" i="1"/>
  <c r="T162" i="1"/>
  <c r="M162" i="1"/>
  <c r="L162" i="1"/>
  <c r="N162" i="1" s="1"/>
  <c r="H162" i="1"/>
  <c r="D162" i="1"/>
  <c r="T161" i="1"/>
  <c r="M161" i="1"/>
  <c r="L161" i="1"/>
  <c r="N161" i="1" s="1"/>
  <c r="H161" i="1"/>
  <c r="D161" i="1"/>
  <c r="T160" i="1"/>
  <c r="M160" i="1"/>
  <c r="L160" i="1"/>
  <c r="N160" i="1" s="1"/>
  <c r="H160" i="1"/>
  <c r="D160" i="1"/>
  <c r="T159" i="1"/>
  <c r="M159" i="1"/>
  <c r="L159" i="1"/>
  <c r="N159" i="1" s="1"/>
  <c r="H159" i="1"/>
  <c r="D159" i="1"/>
  <c r="T158" i="1"/>
  <c r="M158" i="1"/>
  <c r="L158" i="1"/>
  <c r="N158" i="1" s="1"/>
  <c r="H158" i="1"/>
  <c r="D158" i="1"/>
  <c r="T157" i="1"/>
  <c r="M157" i="1"/>
  <c r="L157" i="1"/>
  <c r="N157" i="1" s="1"/>
  <c r="H157" i="1"/>
  <c r="D157" i="1"/>
  <c r="T156" i="1"/>
  <c r="M156" i="1"/>
  <c r="L156" i="1"/>
  <c r="N156" i="1" s="1"/>
  <c r="H156" i="1"/>
  <c r="D156" i="1"/>
  <c r="T155" i="1"/>
  <c r="M155" i="1"/>
  <c r="L155" i="1"/>
  <c r="N155" i="1" s="1"/>
  <c r="H155" i="1"/>
  <c r="D155" i="1"/>
  <c r="T154" i="1"/>
  <c r="M154" i="1"/>
  <c r="L154" i="1"/>
  <c r="H154" i="1"/>
  <c r="D154" i="1"/>
  <c r="T153" i="1"/>
  <c r="L153" i="1"/>
  <c r="M153" i="1" s="1"/>
  <c r="D153" i="1"/>
  <c r="H153" i="1" s="1"/>
  <c r="T152" i="1"/>
  <c r="L152" i="1"/>
  <c r="D152" i="1"/>
  <c r="H152" i="1" s="1"/>
  <c r="T151" i="1"/>
  <c r="N151" i="1"/>
  <c r="L151" i="1"/>
  <c r="H151" i="1"/>
  <c r="D151" i="1"/>
  <c r="T150" i="1"/>
  <c r="L150" i="1"/>
  <c r="N150" i="1" s="1"/>
  <c r="D150" i="1"/>
  <c r="H150" i="1" s="1"/>
  <c r="M147" i="1"/>
  <c r="L147" i="1"/>
  <c r="N147" i="1" s="1"/>
  <c r="H147" i="1"/>
  <c r="D147" i="1"/>
  <c r="L146" i="1"/>
  <c r="D146" i="1"/>
  <c r="H146" i="1" s="1"/>
  <c r="M145" i="1"/>
  <c r="L145" i="1"/>
  <c r="N145" i="1" s="1"/>
  <c r="H145" i="1"/>
  <c r="D145" i="1"/>
  <c r="N144" i="1"/>
  <c r="L144" i="1"/>
  <c r="M144" i="1" s="1"/>
  <c r="D144" i="1"/>
  <c r="H144" i="1" s="1"/>
  <c r="M143" i="1"/>
  <c r="L143" i="1"/>
  <c r="H143" i="1"/>
  <c r="D143" i="1"/>
  <c r="L142" i="1"/>
  <c r="D142" i="1"/>
  <c r="H142" i="1" s="1"/>
  <c r="M141" i="1"/>
  <c r="L141" i="1"/>
  <c r="N141" i="1" s="1"/>
  <c r="H141" i="1"/>
  <c r="D141" i="1"/>
  <c r="N140" i="1"/>
  <c r="L140" i="1"/>
  <c r="M140" i="1" s="1"/>
  <c r="D140" i="1"/>
  <c r="H140" i="1" s="1"/>
  <c r="M139" i="1"/>
  <c r="L139" i="1"/>
  <c r="N139" i="1" s="1"/>
  <c r="D139" i="1"/>
  <c r="L138" i="1"/>
  <c r="D138" i="1"/>
  <c r="H138" i="1" s="1"/>
  <c r="L137" i="1"/>
  <c r="N137" i="1" s="1"/>
  <c r="H137" i="1"/>
  <c r="D137" i="1"/>
  <c r="N136" i="1"/>
  <c r="L136" i="1"/>
  <c r="M136" i="1" s="1"/>
  <c r="D136" i="1"/>
  <c r="H136" i="1" s="1"/>
  <c r="M135" i="1"/>
  <c r="L135" i="1"/>
  <c r="D135" i="1"/>
  <c r="L134" i="1"/>
  <c r="D134" i="1"/>
  <c r="H134" i="1" s="1"/>
  <c r="L133" i="1"/>
  <c r="N133" i="1" s="1"/>
  <c r="H133" i="1"/>
  <c r="D133" i="1"/>
  <c r="N132" i="1"/>
  <c r="L132" i="1"/>
  <c r="M132" i="1" s="1"/>
  <c r="D132" i="1"/>
  <c r="H132" i="1" s="1"/>
  <c r="M131" i="1"/>
  <c r="L131" i="1"/>
  <c r="N131" i="1" s="1"/>
  <c r="D131" i="1"/>
  <c r="L130" i="1"/>
  <c r="D130" i="1"/>
  <c r="H130" i="1" s="1"/>
  <c r="M129" i="1"/>
  <c r="L129" i="1"/>
  <c r="N129" i="1" s="1"/>
  <c r="H129" i="1"/>
  <c r="D129" i="1"/>
  <c r="N128" i="1"/>
  <c r="L128" i="1"/>
  <c r="M128" i="1" s="1"/>
  <c r="D128" i="1"/>
  <c r="H128" i="1" s="1"/>
  <c r="M127" i="1"/>
  <c r="L127" i="1"/>
  <c r="N127" i="1" s="1"/>
  <c r="H127" i="1"/>
  <c r="D127" i="1"/>
  <c r="L126" i="1"/>
  <c r="D126" i="1"/>
  <c r="H126" i="1" s="1"/>
  <c r="M125" i="1"/>
  <c r="L125" i="1"/>
  <c r="N125" i="1" s="1"/>
  <c r="H125" i="1"/>
  <c r="D125" i="1"/>
  <c r="N124" i="1"/>
  <c r="L124" i="1"/>
  <c r="M124" i="1" s="1"/>
  <c r="D124" i="1"/>
  <c r="H124" i="1" s="1"/>
  <c r="M123" i="1"/>
  <c r="L123" i="1"/>
  <c r="N123" i="1" s="1"/>
  <c r="D123" i="1"/>
  <c r="L122" i="1"/>
  <c r="D122" i="1"/>
  <c r="H122" i="1" s="1"/>
  <c r="L121" i="1"/>
  <c r="N121" i="1" s="1"/>
  <c r="H121" i="1"/>
  <c r="D121" i="1"/>
  <c r="N120" i="1"/>
  <c r="L120" i="1"/>
  <c r="M120" i="1" s="1"/>
  <c r="D120" i="1"/>
  <c r="H120" i="1" s="1"/>
  <c r="M119" i="1"/>
  <c r="L119" i="1"/>
  <c r="D119" i="1"/>
  <c r="L118" i="1"/>
  <c r="D118" i="1"/>
  <c r="H118" i="1" s="1"/>
  <c r="L117" i="1"/>
  <c r="N117" i="1" s="1"/>
  <c r="H117" i="1"/>
  <c r="D117" i="1"/>
  <c r="N116" i="1"/>
  <c r="L116" i="1"/>
  <c r="M116" i="1" s="1"/>
  <c r="D116" i="1"/>
  <c r="H116" i="1" s="1"/>
  <c r="M115" i="1"/>
  <c r="L115" i="1"/>
  <c r="N115" i="1" s="1"/>
  <c r="D115" i="1"/>
  <c r="L114" i="1"/>
  <c r="D114" i="1"/>
  <c r="H114" i="1" s="1"/>
  <c r="M113" i="1"/>
  <c r="L113" i="1"/>
  <c r="N113" i="1" s="1"/>
  <c r="H113" i="1"/>
  <c r="D113" i="1"/>
  <c r="N112" i="1"/>
  <c r="L112" i="1"/>
  <c r="M112" i="1" s="1"/>
  <c r="D112" i="1"/>
  <c r="H112" i="1" s="1"/>
  <c r="M111" i="1"/>
  <c r="L111" i="1"/>
  <c r="N111" i="1" s="1"/>
  <c r="H111" i="1"/>
  <c r="D111" i="1"/>
  <c r="L110" i="1"/>
  <c r="D110" i="1"/>
  <c r="H110" i="1" s="1"/>
  <c r="M109" i="1"/>
  <c r="L109" i="1"/>
  <c r="N109" i="1" s="1"/>
  <c r="H109" i="1"/>
  <c r="D109" i="1"/>
  <c r="N108" i="1"/>
  <c r="L108" i="1"/>
  <c r="M108" i="1" s="1"/>
  <c r="D108" i="1"/>
  <c r="H108" i="1" s="1"/>
  <c r="M107" i="1"/>
  <c r="L107" i="1"/>
  <c r="N107" i="1" s="1"/>
  <c r="D107" i="1"/>
  <c r="L106" i="1"/>
  <c r="D106" i="1"/>
  <c r="H106" i="1" s="1"/>
  <c r="L105" i="1"/>
  <c r="N105" i="1" s="1"/>
  <c r="H105" i="1"/>
  <c r="D105" i="1"/>
  <c r="N104" i="1"/>
  <c r="L104" i="1"/>
  <c r="M104" i="1" s="1"/>
  <c r="D104" i="1"/>
  <c r="H104" i="1" s="1"/>
  <c r="M103" i="1"/>
  <c r="L103" i="1"/>
  <c r="D103" i="1"/>
  <c r="L102" i="1"/>
  <c r="D102" i="1"/>
  <c r="H102" i="1" s="1"/>
  <c r="L101" i="1"/>
  <c r="N101" i="1" s="1"/>
  <c r="H101" i="1"/>
  <c r="D101" i="1"/>
  <c r="N100" i="1"/>
  <c r="L100" i="1"/>
  <c r="M100" i="1" s="1"/>
  <c r="D100" i="1"/>
  <c r="H100" i="1" s="1"/>
  <c r="M99" i="1"/>
  <c r="L99" i="1"/>
  <c r="N99" i="1" s="1"/>
  <c r="D99" i="1"/>
  <c r="L98" i="1"/>
  <c r="D98" i="1"/>
  <c r="H98" i="1" s="1"/>
  <c r="M97" i="1"/>
  <c r="L97" i="1"/>
  <c r="N97" i="1" s="1"/>
  <c r="H97" i="1"/>
  <c r="D97" i="1"/>
  <c r="N96" i="1"/>
  <c r="L96" i="1"/>
  <c r="M96" i="1" s="1"/>
  <c r="D96" i="1"/>
  <c r="H96" i="1" s="1"/>
  <c r="M95" i="1"/>
  <c r="L95" i="1"/>
  <c r="N95" i="1" s="1"/>
  <c r="H95" i="1"/>
  <c r="D95" i="1"/>
  <c r="L94" i="1"/>
  <c r="D94" i="1"/>
  <c r="H94" i="1" s="1"/>
  <c r="M93" i="1"/>
  <c r="L93" i="1"/>
  <c r="N93" i="1" s="1"/>
  <c r="H93" i="1"/>
  <c r="D93" i="1"/>
  <c r="N92" i="1"/>
  <c r="L92" i="1"/>
  <c r="M92" i="1" s="1"/>
  <c r="D92" i="1"/>
  <c r="H92" i="1" s="1"/>
  <c r="M91" i="1"/>
  <c r="L91" i="1"/>
  <c r="N91" i="1" s="1"/>
  <c r="D91" i="1"/>
  <c r="L90" i="1"/>
  <c r="D90" i="1"/>
  <c r="H90" i="1" s="1"/>
  <c r="L89" i="1"/>
  <c r="N89" i="1" s="1"/>
  <c r="H89" i="1"/>
  <c r="D89" i="1"/>
  <c r="N88" i="1"/>
  <c r="L88" i="1"/>
  <c r="M88" i="1" s="1"/>
  <c r="D88" i="1"/>
  <c r="H88" i="1" s="1"/>
  <c r="M87" i="1"/>
  <c r="L87" i="1"/>
  <c r="D87" i="1"/>
  <c r="L86" i="1"/>
  <c r="D86" i="1"/>
  <c r="H86" i="1" s="1"/>
  <c r="L85" i="1"/>
  <c r="N85" i="1" s="1"/>
  <c r="H85" i="1"/>
  <c r="D85" i="1"/>
  <c r="N84" i="1"/>
  <c r="L84" i="1"/>
  <c r="M84" i="1" s="1"/>
  <c r="D84" i="1"/>
  <c r="H84" i="1" s="1"/>
  <c r="M83" i="1"/>
  <c r="L83" i="1"/>
  <c r="N83" i="1" s="1"/>
  <c r="D83" i="1"/>
  <c r="L82" i="1"/>
  <c r="D82" i="1"/>
  <c r="H82" i="1" s="1"/>
  <c r="M81" i="1"/>
  <c r="L81" i="1"/>
  <c r="N81" i="1" s="1"/>
  <c r="H81" i="1"/>
  <c r="D81" i="1"/>
  <c r="N80" i="1"/>
  <c r="L80" i="1"/>
  <c r="M80" i="1" s="1"/>
  <c r="D80" i="1"/>
  <c r="H80" i="1" s="1"/>
  <c r="M79" i="1"/>
  <c r="L79" i="1"/>
  <c r="H79" i="1"/>
  <c r="D79" i="1"/>
  <c r="L78" i="1"/>
  <c r="D78" i="1"/>
  <c r="H78" i="1" s="1"/>
  <c r="M77" i="1"/>
  <c r="L77" i="1"/>
  <c r="N77" i="1" s="1"/>
  <c r="H77" i="1"/>
  <c r="D77" i="1"/>
  <c r="N76" i="1"/>
  <c r="L76" i="1"/>
  <c r="M76" i="1" s="1"/>
  <c r="D76" i="1"/>
  <c r="H76" i="1" s="1"/>
  <c r="M75" i="1"/>
  <c r="L75" i="1"/>
  <c r="D75" i="1"/>
  <c r="L74" i="1"/>
  <c r="D74" i="1"/>
  <c r="H74" i="1" s="1"/>
  <c r="L73" i="1"/>
  <c r="N73" i="1" s="1"/>
  <c r="H73" i="1"/>
  <c r="D73" i="1"/>
  <c r="N72" i="1"/>
  <c r="L72" i="1"/>
  <c r="M72" i="1" s="1"/>
  <c r="D72" i="1"/>
  <c r="H72" i="1" s="1"/>
  <c r="M71" i="1"/>
  <c r="L71" i="1"/>
  <c r="D71" i="1"/>
  <c r="L70" i="1"/>
  <c r="D70" i="1"/>
  <c r="H70" i="1" s="1"/>
  <c r="L69" i="1"/>
  <c r="N69" i="1" s="1"/>
  <c r="H69" i="1"/>
  <c r="D69" i="1"/>
  <c r="N68" i="1"/>
  <c r="L68" i="1"/>
  <c r="M68" i="1" s="1"/>
  <c r="D68" i="1"/>
  <c r="H68" i="1" s="1"/>
  <c r="M67" i="1"/>
  <c r="L67" i="1"/>
  <c r="D67" i="1"/>
  <c r="L66" i="1"/>
  <c r="D66" i="1"/>
  <c r="H66" i="1" s="1"/>
  <c r="M65" i="1"/>
  <c r="L65" i="1"/>
  <c r="N65" i="1" s="1"/>
  <c r="H65" i="1"/>
  <c r="D65" i="1"/>
  <c r="N64" i="1"/>
  <c r="L64" i="1"/>
  <c r="M64" i="1" s="1"/>
  <c r="D64" i="1"/>
  <c r="H64" i="1" s="1"/>
  <c r="M63" i="1"/>
  <c r="L63" i="1"/>
  <c r="H63" i="1"/>
  <c r="D63" i="1"/>
  <c r="L62" i="1"/>
  <c r="D62" i="1"/>
  <c r="H62" i="1" s="1"/>
  <c r="L59" i="1"/>
  <c r="H59" i="1"/>
  <c r="L58" i="1"/>
  <c r="H58" i="1"/>
  <c r="L57" i="1"/>
  <c r="M57" i="1" s="1"/>
  <c r="H57" i="1"/>
  <c r="M56" i="1"/>
  <c r="L56" i="1"/>
  <c r="H56" i="1"/>
  <c r="O48" i="1"/>
  <c r="N48" i="1"/>
  <c r="L48" i="1"/>
  <c r="M48" i="1" s="1"/>
  <c r="H48" i="1"/>
  <c r="N47" i="1"/>
  <c r="L47" i="1"/>
  <c r="M47" i="1" s="1"/>
  <c r="H47" i="1"/>
  <c r="O46" i="1"/>
  <c r="M46" i="1"/>
  <c r="L46" i="1"/>
  <c r="H46" i="1"/>
  <c r="O45" i="1"/>
  <c r="L45" i="1"/>
  <c r="H45" i="1"/>
  <c r="O44" i="1"/>
  <c r="M44" i="1"/>
  <c r="L44" i="1"/>
  <c r="N44" i="1" s="1"/>
  <c r="H44" i="1"/>
  <c r="O43" i="1"/>
  <c r="N43" i="1"/>
  <c r="L43" i="1"/>
  <c r="M43" i="1" s="1"/>
  <c r="H43" i="1"/>
  <c r="O42" i="1"/>
  <c r="M42" i="1"/>
  <c r="L42" i="1"/>
  <c r="H42" i="1"/>
  <c r="O41" i="1"/>
  <c r="L41" i="1"/>
  <c r="H41" i="1"/>
  <c r="L40" i="1"/>
  <c r="H40" i="1"/>
  <c r="O39" i="1"/>
  <c r="L39" i="1"/>
  <c r="N39" i="1" s="1"/>
  <c r="H39" i="1"/>
  <c r="O38" i="1"/>
  <c r="N38" i="1"/>
  <c r="L38" i="1"/>
  <c r="M38" i="1" s="1"/>
  <c r="H38" i="1"/>
  <c r="O37" i="1"/>
  <c r="M37" i="1"/>
  <c r="L37" i="1"/>
  <c r="H37" i="1"/>
  <c r="O36" i="1"/>
  <c r="L36" i="1"/>
  <c r="H36" i="1"/>
  <c r="O35" i="1"/>
  <c r="M35" i="1"/>
  <c r="L35" i="1"/>
  <c r="N35" i="1" s="1"/>
  <c r="H35" i="1"/>
  <c r="O34" i="1"/>
  <c r="N34" i="1"/>
  <c r="L34" i="1"/>
  <c r="M34" i="1" s="1"/>
  <c r="H34" i="1"/>
  <c r="N33" i="1"/>
  <c r="L33" i="1"/>
  <c r="M33" i="1" s="1"/>
  <c r="H33" i="1"/>
  <c r="O32" i="1"/>
  <c r="M32" i="1"/>
  <c r="L32" i="1"/>
  <c r="H32" i="1"/>
  <c r="O31" i="1"/>
  <c r="L31" i="1"/>
  <c r="H31" i="1"/>
  <c r="O30" i="1"/>
  <c r="L30" i="1"/>
  <c r="N30" i="1" s="1"/>
  <c r="H30" i="1"/>
  <c r="O29" i="1"/>
  <c r="N29" i="1"/>
  <c r="L29" i="1"/>
  <c r="M29" i="1" s="1"/>
  <c r="H29" i="1"/>
  <c r="N28" i="1"/>
  <c r="L28" i="1"/>
  <c r="M28" i="1" s="1"/>
  <c r="H28" i="1"/>
  <c r="O27" i="1"/>
  <c r="L27" i="1"/>
  <c r="H27" i="1"/>
  <c r="O26" i="1"/>
  <c r="L26" i="1"/>
  <c r="H26" i="1"/>
  <c r="O25" i="1"/>
  <c r="L25" i="1"/>
  <c r="N25" i="1" s="1"/>
  <c r="H25" i="1"/>
  <c r="M24" i="1"/>
  <c r="L24" i="1"/>
  <c r="N24" i="1" s="1"/>
  <c r="H24" i="1"/>
  <c r="M23" i="1"/>
  <c r="L23" i="1"/>
  <c r="N23" i="1" s="1"/>
  <c r="H23" i="1"/>
  <c r="M22" i="1"/>
  <c r="L22" i="1"/>
  <c r="N22" i="1" s="1"/>
  <c r="H22" i="1"/>
  <c r="M21" i="1"/>
  <c r="L21" i="1"/>
  <c r="N21" i="1" s="1"/>
  <c r="H21" i="1"/>
  <c r="M20" i="1"/>
  <c r="L20" i="1"/>
  <c r="N20" i="1" s="1"/>
  <c r="H20" i="1"/>
  <c r="M19" i="1"/>
  <c r="L19" i="1"/>
  <c r="N19" i="1" s="1"/>
  <c r="H19" i="1"/>
  <c r="M18" i="1"/>
  <c r="L18" i="1"/>
  <c r="N18" i="1" s="1"/>
  <c r="H18" i="1"/>
  <c r="M17" i="1"/>
  <c r="L17" i="1"/>
  <c r="N17" i="1" s="1"/>
  <c r="H17" i="1"/>
  <c r="M16" i="1"/>
  <c r="L16" i="1"/>
  <c r="N16" i="1" s="1"/>
  <c r="H16" i="1"/>
  <c r="M15" i="1"/>
  <c r="L15" i="1"/>
  <c r="N15" i="1" s="1"/>
  <c r="H15" i="1"/>
  <c r="M14" i="1"/>
  <c r="L14" i="1"/>
  <c r="N14" i="1" s="1"/>
  <c r="H14" i="1"/>
  <c r="M13" i="1"/>
  <c r="L13" i="1"/>
  <c r="N13" i="1" s="1"/>
  <c r="H13" i="1"/>
  <c r="M12" i="1"/>
  <c r="L12" i="1"/>
  <c r="N12" i="1" s="1"/>
  <c r="H12" i="1"/>
  <c r="M11" i="1"/>
  <c r="L11" i="1"/>
  <c r="N11" i="1" s="1"/>
  <c r="H11" i="1"/>
  <c r="M10" i="1"/>
  <c r="L10" i="1"/>
  <c r="N10" i="1" s="1"/>
  <c r="H10" i="1"/>
  <c r="M9" i="1"/>
  <c r="L9" i="1"/>
  <c r="N9" i="1" s="1"/>
  <c r="H9" i="1"/>
  <c r="M8" i="1"/>
  <c r="M7" i="1"/>
  <c r="L7" i="1"/>
  <c r="N8" i="1" s="1"/>
  <c r="H7" i="1"/>
  <c r="L6" i="1"/>
  <c r="N7" i="1" s="1"/>
  <c r="H6" i="1"/>
  <c r="N27" i="1" l="1"/>
  <c r="N26" i="1"/>
  <c r="M26" i="1"/>
  <c r="N42" i="1"/>
  <c r="N41" i="1"/>
  <c r="M41" i="1"/>
  <c r="N71" i="1"/>
  <c r="N70" i="1"/>
  <c r="M70" i="1"/>
  <c r="N102" i="1"/>
  <c r="M102" i="1"/>
  <c r="N154" i="1"/>
  <c r="L175" i="1"/>
  <c r="B181" i="1"/>
  <c r="T175" i="1"/>
  <c r="N32" i="1"/>
  <c r="N31" i="1"/>
  <c r="M31" i="1"/>
  <c r="H67" i="1"/>
  <c r="N75" i="1"/>
  <c r="N74" i="1"/>
  <c r="M74" i="1"/>
  <c r="H83" i="1"/>
  <c r="N90" i="1"/>
  <c r="M90" i="1"/>
  <c r="H99" i="1"/>
  <c r="N106" i="1"/>
  <c r="M106" i="1"/>
  <c r="H115" i="1"/>
  <c r="N122" i="1"/>
  <c r="M122" i="1"/>
  <c r="H131" i="1"/>
  <c r="N138" i="1"/>
  <c r="M138" i="1"/>
  <c r="N143" i="1"/>
  <c r="L179" i="1"/>
  <c r="B185" i="1"/>
  <c r="T179" i="1"/>
  <c r="L174" i="1"/>
  <c r="B180" i="1"/>
  <c r="T174" i="1"/>
  <c r="D174" i="1"/>
  <c r="H174" i="1" s="1"/>
  <c r="N86" i="1"/>
  <c r="M86" i="1"/>
  <c r="N118" i="1"/>
  <c r="M118" i="1"/>
  <c r="N134" i="1"/>
  <c r="M134" i="1"/>
  <c r="L178" i="1"/>
  <c r="B184" i="1"/>
  <c r="T178" i="1"/>
  <c r="D178" i="1"/>
  <c r="M25" i="1"/>
  <c r="M30" i="1"/>
  <c r="N40" i="1"/>
  <c r="M40" i="1"/>
  <c r="N63" i="1"/>
  <c r="N62" i="1"/>
  <c r="M62" i="1"/>
  <c r="M69" i="1"/>
  <c r="H71" i="1"/>
  <c r="N79" i="1"/>
  <c r="N78" i="1"/>
  <c r="M78" i="1"/>
  <c r="M85" i="1"/>
  <c r="H87" i="1"/>
  <c r="N94" i="1"/>
  <c r="M94" i="1"/>
  <c r="M101" i="1"/>
  <c r="H103" i="1"/>
  <c r="N110" i="1"/>
  <c r="M110" i="1"/>
  <c r="M117" i="1"/>
  <c r="H119" i="1"/>
  <c r="N126" i="1"/>
  <c r="M126" i="1"/>
  <c r="M133" i="1"/>
  <c r="H135" i="1"/>
  <c r="N142" i="1"/>
  <c r="M142" i="1"/>
  <c r="N169" i="1"/>
  <c r="M168" i="1"/>
  <c r="B183" i="1"/>
  <c r="T177" i="1"/>
  <c r="D177" i="1"/>
  <c r="H177" i="1" s="1"/>
  <c r="D179" i="1"/>
  <c r="M58" i="1"/>
  <c r="M59" i="1"/>
  <c r="L170" i="1"/>
  <c r="B176" i="1"/>
  <c r="T170" i="1"/>
  <c r="D170" i="1"/>
  <c r="H170" i="1" s="1"/>
  <c r="N37" i="1"/>
  <c r="N36" i="1"/>
  <c r="M36" i="1"/>
  <c r="M39" i="1"/>
  <c r="N46" i="1"/>
  <c r="N45" i="1"/>
  <c r="M45" i="1"/>
  <c r="N67" i="1"/>
  <c r="N66" i="1"/>
  <c r="M66" i="1"/>
  <c r="M73" i="1"/>
  <c r="H75" i="1"/>
  <c r="N82" i="1"/>
  <c r="M82" i="1"/>
  <c r="N87" i="1"/>
  <c r="M89" i="1"/>
  <c r="H91" i="1"/>
  <c r="N98" i="1"/>
  <c r="M98" i="1"/>
  <c r="N103" i="1"/>
  <c r="M105" i="1"/>
  <c r="H107" i="1"/>
  <c r="N114" i="1"/>
  <c r="M114" i="1"/>
  <c r="N119" i="1"/>
  <c r="M121" i="1"/>
  <c r="H123" i="1"/>
  <c r="N130" i="1"/>
  <c r="M130" i="1"/>
  <c r="N135" i="1"/>
  <c r="M137" i="1"/>
  <c r="H139" i="1"/>
  <c r="N146" i="1"/>
  <c r="M146" i="1"/>
  <c r="H171" i="1"/>
  <c r="M173" i="1"/>
  <c r="D175" i="1"/>
  <c r="L177" i="1"/>
  <c r="N336" i="1"/>
  <c r="M334" i="1"/>
  <c r="N165" i="1"/>
  <c r="N167" i="1"/>
  <c r="T171" i="1"/>
  <c r="L172" i="1"/>
  <c r="N352" i="1"/>
  <c r="B382" i="1"/>
  <c r="T373" i="1"/>
  <c r="L373" i="1"/>
  <c r="M365" i="1"/>
  <c r="B374" i="1"/>
  <c r="L365" i="1"/>
  <c r="N365" i="1" s="1"/>
  <c r="T365" i="1"/>
  <c r="M378" i="1"/>
  <c r="B387" i="1"/>
  <c r="L378" i="1"/>
  <c r="B386" i="1"/>
  <c r="T377" i="1"/>
  <c r="L377" i="1"/>
  <c r="N377" i="1" s="1"/>
  <c r="R377" i="1"/>
  <c r="T378" i="1"/>
  <c r="M385" i="1"/>
  <c r="B394" i="1"/>
  <c r="L385" i="1"/>
  <c r="N385" i="1" s="1"/>
  <c r="T385" i="1"/>
  <c r="N329" i="1"/>
  <c r="N337" i="1"/>
  <c r="N339" i="1"/>
  <c r="N341" i="1"/>
  <c r="M339" i="1"/>
  <c r="N359" i="1"/>
  <c r="N362" i="1"/>
  <c r="N361" i="1"/>
  <c r="M359" i="1"/>
  <c r="T375" i="1"/>
  <c r="L375" i="1"/>
  <c r="N376" i="1" s="1"/>
  <c r="R375" i="1"/>
  <c r="B397" i="1"/>
  <c r="T388" i="1"/>
  <c r="L388" i="1"/>
  <c r="M27" i="1"/>
  <c r="M6" i="1"/>
  <c r="N334" i="1"/>
  <c r="N363" i="1"/>
  <c r="M361" i="1"/>
  <c r="M364" i="1"/>
  <c r="N367" i="1"/>
  <c r="M372" i="1"/>
  <c r="B381" i="1"/>
  <c r="T372" i="1"/>
  <c r="L372" i="1"/>
  <c r="R372" i="1"/>
  <c r="R373" i="1"/>
  <c r="M328" i="1"/>
  <c r="N340" i="1"/>
  <c r="M341" i="1"/>
  <c r="M346" i="1"/>
  <c r="N353" i="1"/>
  <c r="N355" i="1"/>
  <c r="N360" i="1"/>
  <c r="M363" i="1"/>
  <c r="M366" i="1"/>
  <c r="N371" i="1"/>
  <c r="B411" i="1"/>
  <c r="L747" i="1"/>
  <c r="N738" i="1"/>
  <c r="M737" i="1"/>
  <c r="N739" i="1"/>
  <c r="L759" i="1"/>
  <c r="M332" i="1"/>
  <c r="M337" i="1"/>
  <c r="M350" i="1"/>
  <c r="M357" i="1"/>
  <c r="L364" i="1"/>
  <c r="N364" i="1" s="1"/>
  <c r="T364" i="1"/>
  <c r="L369" i="1"/>
  <c r="N369" i="1" s="1"/>
  <c r="L379" i="1"/>
  <c r="T379" i="1"/>
  <c r="M596" i="1"/>
  <c r="B605" i="1"/>
  <c r="T596" i="1"/>
  <c r="L596" i="1"/>
  <c r="L767" i="1"/>
  <c r="L569" i="1"/>
  <c r="B751" i="1"/>
  <c r="M742" i="1"/>
  <c r="T742" i="1"/>
  <c r="M741" i="1"/>
  <c r="B620" i="1"/>
  <c r="N743" i="1"/>
  <c r="L752" i="1"/>
  <c r="T745" i="1"/>
  <c r="B754" i="1"/>
  <c r="M745" i="1"/>
  <c r="B748" i="1"/>
  <c r="M739" i="1"/>
  <c r="T739" i="1"/>
  <c r="R739" i="1"/>
  <c r="T749" i="1"/>
  <c r="M749" i="1"/>
  <c r="B758" i="1"/>
  <c r="B622" i="1"/>
  <c r="M750" i="1"/>
  <c r="R750" i="1"/>
  <c r="T750" i="1"/>
  <c r="B759" i="1"/>
  <c r="R746" i="1"/>
  <c r="M746" i="1"/>
  <c r="B755" i="1"/>
  <c r="L611" i="1"/>
  <c r="B752" i="1"/>
  <c r="M743" i="1"/>
  <c r="T743" i="1"/>
  <c r="L744" i="1"/>
  <c r="N735" i="1"/>
  <c r="N749" i="1"/>
  <c r="T734" i="1"/>
  <c r="M735" i="1"/>
  <c r="N736" i="1"/>
  <c r="M738" i="1"/>
  <c r="N741" i="1"/>
  <c r="R744" i="1"/>
  <c r="L745" i="1"/>
  <c r="L755" i="1"/>
  <c r="M756" i="1"/>
  <c r="T753" i="1"/>
  <c r="B762" i="1"/>
  <c r="T765" i="1"/>
  <c r="B774" i="1"/>
  <c r="N748" i="1"/>
  <c r="L757" i="1"/>
  <c r="N751" i="1"/>
  <c r="L760" i="1"/>
  <c r="T744" i="1"/>
  <c r="M747" i="1"/>
  <c r="R753" i="1"/>
  <c r="T756" i="1"/>
  <c r="R735" i="1"/>
  <c r="T738" i="1"/>
  <c r="N740" i="1"/>
  <c r="T747" i="1"/>
  <c r="T605" i="1" l="1"/>
  <c r="L605" i="1"/>
  <c r="N605" i="1" s="1"/>
  <c r="B614" i="1"/>
  <c r="M605" i="1"/>
  <c r="N378" i="1"/>
  <c r="N172" i="1"/>
  <c r="M172" i="1"/>
  <c r="M171" i="1"/>
  <c r="T762" i="1"/>
  <c r="B771" i="1"/>
  <c r="R762" i="1"/>
  <c r="N745" i="1"/>
  <c r="L754" i="1"/>
  <c r="M744" i="1"/>
  <c r="R752" i="1"/>
  <c r="M752" i="1"/>
  <c r="T752" i="1"/>
  <c r="B761" i="1"/>
  <c r="B757" i="1"/>
  <c r="T748" i="1"/>
  <c r="R748" i="1"/>
  <c r="M748" i="1"/>
  <c r="L768" i="1"/>
  <c r="N759" i="1"/>
  <c r="N389" i="1"/>
  <c r="M375" i="1"/>
  <c r="B396" i="1"/>
  <c r="L387" i="1"/>
  <c r="T387" i="1"/>
  <c r="M387" i="1"/>
  <c r="T374" i="1"/>
  <c r="M374" i="1"/>
  <c r="L374" i="1"/>
  <c r="N374" i="1" s="1"/>
  <c r="B383" i="1"/>
  <c r="B391" i="1"/>
  <c r="T382" i="1"/>
  <c r="L382" i="1"/>
  <c r="R382" i="1"/>
  <c r="D176" i="1"/>
  <c r="H176" i="1" s="1"/>
  <c r="L176" i="1"/>
  <c r="B182" i="1"/>
  <c r="T176" i="1"/>
  <c r="L183" i="1"/>
  <c r="B189" i="1"/>
  <c r="T183" i="1"/>
  <c r="D183" i="1"/>
  <c r="N178" i="1"/>
  <c r="M178" i="1"/>
  <c r="B191" i="1"/>
  <c r="T185" i="1"/>
  <c r="D185" i="1"/>
  <c r="L185" i="1"/>
  <c r="T411" i="1"/>
  <c r="L411" i="1"/>
  <c r="R411" i="1"/>
  <c r="B420" i="1"/>
  <c r="N177" i="1"/>
  <c r="M177" i="1"/>
  <c r="D184" i="1"/>
  <c r="H184" i="1" s="1"/>
  <c r="L184" i="1"/>
  <c r="T184" i="1"/>
  <c r="B190" i="1"/>
  <c r="L753" i="1"/>
  <c r="N744" i="1"/>
  <c r="R759" i="1"/>
  <c r="B768" i="1"/>
  <c r="T759" i="1"/>
  <c r="R622" i="1"/>
  <c r="B631" i="1"/>
  <c r="T622" i="1"/>
  <c r="L622" i="1"/>
  <c r="N752" i="1"/>
  <c r="L761" i="1"/>
  <c r="N746" i="1"/>
  <c r="B760" i="1"/>
  <c r="T751" i="1"/>
  <c r="M751" i="1"/>
  <c r="N750" i="1"/>
  <c r="L756" i="1"/>
  <c r="N757" i="1" s="1"/>
  <c r="N747" i="1"/>
  <c r="M370" i="1"/>
  <c r="N372" i="1"/>
  <c r="N370" i="1"/>
  <c r="N366" i="1"/>
  <c r="T394" i="1"/>
  <c r="B403" i="1"/>
  <c r="M394" i="1"/>
  <c r="L394" i="1"/>
  <c r="N394" i="1" s="1"/>
  <c r="R386" i="1"/>
  <c r="M386" i="1"/>
  <c r="T386" i="1"/>
  <c r="B395" i="1"/>
  <c r="L386" i="1"/>
  <c r="M373" i="1"/>
  <c r="N170" i="1"/>
  <c r="N171" i="1"/>
  <c r="M170" i="1"/>
  <c r="H173" i="1"/>
  <c r="M169" i="1"/>
  <c r="H178" i="1"/>
  <c r="D180" i="1"/>
  <c r="L180" i="1"/>
  <c r="M179" i="1" s="1"/>
  <c r="B186" i="1"/>
  <c r="T180" i="1"/>
  <c r="N179" i="1"/>
  <c r="B187" i="1"/>
  <c r="T181" i="1"/>
  <c r="D181" i="1"/>
  <c r="L181" i="1"/>
  <c r="L764" i="1"/>
  <c r="N755" i="1"/>
  <c r="T620" i="1"/>
  <c r="L620" i="1"/>
  <c r="R620" i="1"/>
  <c r="B629" i="1"/>
  <c r="L776" i="1"/>
  <c r="R381" i="1"/>
  <c r="M381" i="1"/>
  <c r="B390" i="1"/>
  <c r="T381" i="1"/>
  <c r="L381" i="1"/>
  <c r="L766" i="1"/>
  <c r="N760" i="1"/>
  <c r="L769" i="1"/>
  <c r="T774" i="1"/>
  <c r="B783" i="1"/>
  <c r="M774" i="1"/>
  <c r="R755" i="1"/>
  <c r="B764" i="1"/>
  <c r="M755" i="1"/>
  <c r="T755" i="1"/>
  <c r="T758" i="1"/>
  <c r="B767" i="1"/>
  <c r="M758" i="1"/>
  <c r="M754" i="1"/>
  <c r="T754" i="1"/>
  <c r="B763" i="1"/>
  <c r="N758" i="1"/>
  <c r="N379" i="1"/>
  <c r="M368" i="1"/>
  <c r="N380" i="1"/>
  <c r="T397" i="1"/>
  <c r="L397" i="1"/>
  <c r="R397" i="1"/>
  <c r="B406" i="1"/>
  <c r="N375" i="1"/>
  <c r="M377" i="1"/>
  <c r="N373" i="1"/>
  <c r="N173" i="1"/>
  <c r="N174" i="1"/>
  <c r="M174" i="1"/>
  <c r="H169" i="1"/>
  <c r="M175" i="1"/>
  <c r="N175" i="1"/>
  <c r="M390" i="1" l="1"/>
  <c r="B399" i="1"/>
  <c r="T390" i="1"/>
  <c r="L390" i="1"/>
  <c r="R390" i="1"/>
  <c r="N185" i="1"/>
  <c r="B195" i="1"/>
  <c r="T189" i="1"/>
  <c r="D189" i="1"/>
  <c r="L189" i="1"/>
  <c r="L182" i="1"/>
  <c r="N183" i="1" s="1"/>
  <c r="B188" i="1"/>
  <c r="T182" i="1"/>
  <c r="D182" i="1"/>
  <c r="H182" i="1" s="1"/>
  <c r="B415" i="1"/>
  <c r="T406" i="1"/>
  <c r="L406" i="1"/>
  <c r="R406" i="1"/>
  <c r="M763" i="1"/>
  <c r="T763" i="1"/>
  <c r="B772" i="1"/>
  <c r="T767" i="1"/>
  <c r="B776" i="1"/>
  <c r="M767" i="1"/>
  <c r="R764" i="1"/>
  <c r="B773" i="1"/>
  <c r="T764" i="1"/>
  <c r="H181" i="1"/>
  <c r="H180" i="1"/>
  <c r="N386" i="1"/>
  <c r="M384" i="1"/>
  <c r="B769" i="1"/>
  <c r="T760" i="1"/>
  <c r="M760" i="1"/>
  <c r="M759" i="1"/>
  <c r="L190" i="1"/>
  <c r="B196" i="1"/>
  <c r="T190" i="1"/>
  <c r="D190" i="1"/>
  <c r="H185" i="1"/>
  <c r="M183" i="1"/>
  <c r="N176" i="1"/>
  <c r="M176" i="1"/>
  <c r="M383" i="1"/>
  <c r="B392" i="1"/>
  <c r="L383" i="1"/>
  <c r="T383" i="1"/>
  <c r="L777" i="1"/>
  <c r="B766" i="1"/>
  <c r="T757" i="1"/>
  <c r="R757" i="1"/>
  <c r="M757" i="1"/>
  <c r="L403" i="1"/>
  <c r="N403" i="1" s="1"/>
  <c r="T403" i="1"/>
  <c r="B412" i="1"/>
  <c r="M403" i="1"/>
  <c r="L765" i="1"/>
  <c r="N756" i="1"/>
  <c r="B400" i="1"/>
  <c r="T391" i="1"/>
  <c r="L391" i="1"/>
  <c r="R391" i="1"/>
  <c r="B405" i="1"/>
  <c r="M396" i="1"/>
  <c r="L396" i="1"/>
  <c r="N396" i="1" s="1"/>
  <c r="T396" i="1"/>
  <c r="N769" i="1"/>
  <c r="L778" i="1"/>
  <c r="B404" i="1"/>
  <c r="M395" i="1"/>
  <c r="T395" i="1"/>
  <c r="L395" i="1"/>
  <c r="R395" i="1"/>
  <c r="H183" i="1"/>
  <c r="H179" i="1"/>
  <c r="N382" i="1"/>
  <c r="R761" i="1"/>
  <c r="B770" i="1"/>
  <c r="M761" i="1"/>
  <c r="T761" i="1"/>
  <c r="T783" i="1"/>
  <c r="B792" i="1"/>
  <c r="M783" i="1"/>
  <c r="N766" i="1"/>
  <c r="L775" i="1"/>
  <c r="N181" i="1"/>
  <c r="N180" i="1"/>
  <c r="M180" i="1"/>
  <c r="B640" i="1"/>
  <c r="R631" i="1"/>
  <c r="T631" i="1"/>
  <c r="L631" i="1"/>
  <c r="L762" i="1"/>
  <c r="N753" i="1"/>
  <c r="N381" i="1"/>
  <c r="M379" i="1"/>
  <c r="T629" i="1"/>
  <c r="L629" i="1"/>
  <c r="R629" i="1"/>
  <c r="B638" i="1"/>
  <c r="N397" i="1"/>
  <c r="N398" i="1"/>
  <c r="L785" i="1"/>
  <c r="N764" i="1"/>
  <c r="L773" i="1"/>
  <c r="L187" i="1"/>
  <c r="B193" i="1"/>
  <c r="T187" i="1"/>
  <c r="D187" i="1"/>
  <c r="L186" i="1"/>
  <c r="M185" i="1" s="1"/>
  <c r="B192" i="1"/>
  <c r="T186" i="1"/>
  <c r="D186" i="1"/>
  <c r="H186" i="1" s="1"/>
  <c r="N761" i="1"/>
  <c r="L770" i="1"/>
  <c r="M768" i="1"/>
  <c r="T768" i="1"/>
  <c r="R768" i="1"/>
  <c r="B777" i="1"/>
  <c r="N184" i="1"/>
  <c r="M184" i="1"/>
  <c r="B429" i="1"/>
  <c r="T420" i="1"/>
  <c r="L420" i="1"/>
  <c r="R420" i="1"/>
  <c r="L191" i="1"/>
  <c r="B197" i="1"/>
  <c r="T191" i="1"/>
  <c r="D191" i="1"/>
  <c r="H175" i="1"/>
  <c r="N387" i="1"/>
  <c r="N388" i="1"/>
  <c r="L763" i="1"/>
  <c r="M762" i="1" s="1"/>
  <c r="N754" i="1"/>
  <c r="T771" i="1"/>
  <c r="R771" i="1"/>
  <c r="B780" i="1"/>
  <c r="T614" i="1"/>
  <c r="L614" i="1"/>
  <c r="N614" i="1" s="1"/>
  <c r="B623" i="1"/>
  <c r="M614" i="1"/>
  <c r="M753" i="1"/>
  <c r="R773" i="1" l="1"/>
  <c r="B782" i="1"/>
  <c r="M773" i="1"/>
  <c r="T773" i="1"/>
  <c r="B424" i="1"/>
  <c r="T415" i="1"/>
  <c r="L415" i="1"/>
  <c r="R415" i="1"/>
  <c r="L195" i="1"/>
  <c r="B201" i="1"/>
  <c r="T195" i="1"/>
  <c r="D195" i="1"/>
  <c r="N191" i="1"/>
  <c r="T777" i="1"/>
  <c r="R777" i="1"/>
  <c r="B786" i="1"/>
  <c r="N770" i="1"/>
  <c r="L779" i="1"/>
  <c r="D192" i="1"/>
  <c r="H192" i="1" s="1"/>
  <c r="L192" i="1"/>
  <c r="M191" i="1" s="1"/>
  <c r="B198" i="1"/>
  <c r="T192" i="1"/>
  <c r="B199" i="1"/>
  <c r="T193" i="1"/>
  <c r="D193" i="1"/>
  <c r="L193" i="1"/>
  <c r="L794" i="1"/>
  <c r="L771" i="1"/>
  <c r="N762" i="1"/>
  <c r="M181" i="1"/>
  <c r="B413" i="1"/>
  <c r="T404" i="1"/>
  <c r="L404" i="1"/>
  <c r="R404" i="1"/>
  <c r="N391" i="1"/>
  <c r="B421" i="1"/>
  <c r="M412" i="1"/>
  <c r="L412" i="1"/>
  <c r="N412" i="1" s="1"/>
  <c r="T412" i="1"/>
  <c r="B775" i="1"/>
  <c r="M766" i="1"/>
  <c r="T766" i="1"/>
  <c r="R766" i="1"/>
  <c r="N384" i="1"/>
  <c r="N383" i="1"/>
  <c r="M382" i="1"/>
  <c r="H190" i="1"/>
  <c r="B778" i="1"/>
  <c r="M769" i="1"/>
  <c r="T769" i="1"/>
  <c r="M772" i="1"/>
  <c r="T772" i="1"/>
  <c r="B781" i="1"/>
  <c r="N407" i="1"/>
  <c r="M189" i="1"/>
  <c r="B203" i="1"/>
  <c r="T197" i="1"/>
  <c r="D197" i="1"/>
  <c r="L197" i="1"/>
  <c r="L784" i="1"/>
  <c r="N390" i="1"/>
  <c r="M388" i="1"/>
  <c r="T623" i="1"/>
  <c r="L623" i="1"/>
  <c r="N623" i="1" s="1"/>
  <c r="B632" i="1"/>
  <c r="M623" i="1"/>
  <c r="T780" i="1"/>
  <c r="R780" i="1"/>
  <c r="B789" i="1"/>
  <c r="L772" i="1"/>
  <c r="N763" i="1"/>
  <c r="H191" i="1"/>
  <c r="T429" i="1"/>
  <c r="R429" i="1"/>
  <c r="B438" i="1"/>
  <c r="L429" i="1"/>
  <c r="N186" i="1"/>
  <c r="M186" i="1"/>
  <c r="M187" i="1"/>
  <c r="N187" i="1"/>
  <c r="N776" i="1"/>
  <c r="B647" i="1"/>
  <c r="T638" i="1"/>
  <c r="L638" i="1"/>
  <c r="R638" i="1"/>
  <c r="T640" i="1"/>
  <c r="L640" i="1"/>
  <c r="B649" i="1"/>
  <c r="R640" i="1"/>
  <c r="N395" i="1"/>
  <c r="M393" i="1"/>
  <c r="N778" i="1"/>
  <c r="L787" i="1"/>
  <c r="L774" i="1"/>
  <c r="N765" i="1"/>
  <c r="N768" i="1"/>
  <c r="T392" i="1"/>
  <c r="M392" i="1"/>
  <c r="B401" i="1"/>
  <c r="L392" i="1"/>
  <c r="H189" i="1"/>
  <c r="R399" i="1"/>
  <c r="B408" i="1"/>
  <c r="M399" i="1"/>
  <c r="T399" i="1"/>
  <c r="L399" i="1"/>
  <c r="N190" i="1"/>
  <c r="M190" i="1"/>
  <c r="N182" i="1"/>
  <c r="M182" i="1"/>
  <c r="H187" i="1"/>
  <c r="L782" i="1"/>
  <c r="N767" i="1"/>
  <c r="T792" i="1"/>
  <c r="B801" i="1"/>
  <c r="M792" i="1"/>
  <c r="R770" i="1"/>
  <c r="B779" i="1"/>
  <c r="M770" i="1"/>
  <c r="T770" i="1"/>
  <c r="T405" i="1"/>
  <c r="B414" i="1"/>
  <c r="M405" i="1"/>
  <c r="L405" i="1"/>
  <c r="N405" i="1" s="1"/>
  <c r="T400" i="1"/>
  <c r="L400" i="1"/>
  <c r="N400" i="1" s="1"/>
  <c r="R400" i="1"/>
  <c r="B409" i="1"/>
  <c r="L786" i="1"/>
  <c r="N777" i="1"/>
  <c r="D196" i="1"/>
  <c r="H196" i="1" s="1"/>
  <c r="L196" i="1"/>
  <c r="B202" i="1"/>
  <c r="T196" i="1"/>
  <c r="M764" i="1"/>
  <c r="T776" i="1"/>
  <c r="B785" i="1"/>
  <c r="M776" i="1"/>
  <c r="D188" i="1"/>
  <c r="H188" i="1" s="1"/>
  <c r="L188" i="1"/>
  <c r="T188" i="1"/>
  <c r="B194" i="1"/>
  <c r="T785" i="1" l="1"/>
  <c r="B794" i="1"/>
  <c r="M785" i="1"/>
  <c r="L795" i="1"/>
  <c r="M781" i="1"/>
  <c r="T781" i="1"/>
  <c r="B790" i="1"/>
  <c r="R413" i="1"/>
  <c r="B422" i="1"/>
  <c r="M413" i="1"/>
  <c r="L413" i="1"/>
  <c r="T413" i="1"/>
  <c r="N188" i="1"/>
  <c r="M188" i="1"/>
  <c r="N196" i="1"/>
  <c r="M196" i="1"/>
  <c r="T408" i="1"/>
  <c r="L408" i="1"/>
  <c r="R408" i="1"/>
  <c r="M408" i="1"/>
  <c r="B417" i="1"/>
  <c r="B410" i="1"/>
  <c r="M401" i="1"/>
  <c r="L401" i="1"/>
  <c r="T401" i="1"/>
  <c r="B658" i="1"/>
  <c r="L649" i="1"/>
  <c r="T649" i="1"/>
  <c r="B656" i="1"/>
  <c r="L647" i="1"/>
  <c r="T647" i="1"/>
  <c r="B447" i="1"/>
  <c r="R438" i="1"/>
  <c r="L438" i="1"/>
  <c r="T438" i="1"/>
  <c r="T632" i="1"/>
  <c r="L632" i="1"/>
  <c r="N632" i="1" s="1"/>
  <c r="B641" i="1"/>
  <c r="M632" i="1"/>
  <c r="N189" i="1"/>
  <c r="B787" i="1"/>
  <c r="M778" i="1"/>
  <c r="T778" i="1"/>
  <c r="B784" i="1"/>
  <c r="M775" i="1"/>
  <c r="T775" i="1"/>
  <c r="R775" i="1"/>
  <c r="N404" i="1"/>
  <c r="M402" i="1"/>
  <c r="L199" i="1"/>
  <c r="B205" i="1"/>
  <c r="T199" i="1"/>
  <c r="D199" i="1"/>
  <c r="M195" i="1"/>
  <c r="R782" i="1"/>
  <c r="B791" i="1"/>
  <c r="T782" i="1"/>
  <c r="L202" i="1"/>
  <c r="T202" i="1"/>
  <c r="B208" i="1"/>
  <c r="D202" i="1"/>
  <c r="H202" i="1" s="1"/>
  <c r="T789" i="1"/>
  <c r="R789" i="1"/>
  <c r="B798" i="1"/>
  <c r="N197" i="1"/>
  <c r="N192" i="1"/>
  <c r="M192" i="1"/>
  <c r="T201" i="1"/>
  <c r="D201" i="1"/>
  <c r="B207" i="1"/>
  <c r="L201" i="1"/>
  <c r="B418" i="1"/>
  <c r="T409" i="1"/>
  <c r="L409" i="1"/>
  <c r="N409" i="1" s="1"/>
  <c r="R409" i="1"/>
  <c r="N399" i="1"/>
  <c r="M397" i="1"/>
  <c r="L783" i="1"/>
  <c r="N784" i="1" s="1"/>
  <c r="N774" i="1"/>
  <c r="L781" i="1"/>
  <c r="N772" i="1"/>
  <c r="M771" i="1"/>
  <c r="L793" i="1"/>
  <c r="M421" i="1"/>
  <c r="L421" i="1"/>
  <c r="N421" i="1" s="1"/>
  <c r="B430" i="1"/>
  <c r="T421" i="1"/>
  <c r="N193" i="1"/>
  <c r="N779" i="1"/>
  <c r="L788" i="1"/>
  <c r="H195" i="1"/>
  <c r="B433" i="1"/>
  <c r="R424" i="1"/>
  <c r="T424" i="1"/>
  <c r="L424" i="1"/>
  <c r="L414" i="1"/>
  <c r="N414" i="1" s="1"/>
  <c r="T414" i="1"/>
  <c r="M414" i="1"/>
  <c r="B423" i="1"/>
  <c r="R779" i="1"/>
  <c r="B788" i="1"/>
  <c r="M779" i="1"/>
  <c r="T779" i="1"/>
  <c r="N392" i="1"/>
  <c r="N393" i="1"/>
  <c r="M391" i="1"/>
  <c r="L803" i="1"/>
  <c r="M786" i="1"/>
  <c r="T786" i="1"/>
  <c r="R786" i="1"/>
  <c r="B795" i="1"/>
  <c r="N782" i="1"/>
  <c r="L791" i="1"/>
  <c r="L194" i="1"/>
  <c r="B200" i="1"/>
  <c r="T194" i="1"/>
  <c r="D194" i="1"/>
  <c r="H194" i="1" s="1"/>
  <c r="T801" i="1"/>
  <c r="B810" i="1"/>
  <c r="M801" i="1"/>
  <c r="N773" i="1"/>
  <c r="N787" i="1"/>
  <c r="L796" i="1"/>
  <c r="M780" i="1"/>
  <c r="N775" i="1"/>
  <c r="L203" i="1"/>
  <c r="B209" i="1"/>
  <c r="T203" i="1"/>
  <c r="D203" i="1"/>
  <c r="N406" i="1"/>
  <c r="M404" i="1"/>
  <c r="L780" i="1"/>
  <c r="N771" i="1"/>
  <c r="L198" i="1"/>
  <c r="M197" i="1" s="1"/>
  <c r="B204" i="1"/>
  <c r="T198" i="1"/>
  <c r="D198" i="1"/>
  <c r="H198" i="1" s="1"/>
  <c r="M777" i="1"/>
  <c r="N415" i="1"/>
  <c r="N416" i="1"/>
  <c r="D209" i="1" l="1"/>
  <c r="B215" i="1"/>
  <c r="T209" i="1"/>
  <c r="L209" i="1"/>
  <c r="D204" i="1"/>
  <c r="B210" i="1"/>
  <c r="L204" i="1"/>
  <c r="T204" i="1"/>
  <c r="L789" i="1"/>
  <c r="N780" i="1"/>
  <c r="N194" i="1"/>
  <c r="M194" i="1"/>
  <c r="L812" i="1"/>
  <c r="B432" i="1"/>
  <c r="M423" i="1"/>
  <c r="L423" i="1"/>
  <c r="N424" i="1" s="1"/>
  <c r="T423" i="1"/>
  <c r="N425" i="1"/>
  <c r="T433" i="1"/>
  <c r="L433" i="1"/>
  <c r="R433" i="1"/>
  <c r="B442" i="1"/>
  <c r="M193" i="1"/>
  <c r="T430" i="1"/>
  <c r="B439" i="1"/>
  <c r="M430" i="1"/>
  <c r="L430" i="1"/>
  <c r="N430" i="1" s="1"/>
  <c r="H201" i="1"/>
  <c r="R791" i="1"/>
  <c r="B800" i="1"/>
  <c r="T791" i="1"/>
  <c r="H199" i="1"/>
  <c r="B796" i="1"/>
  <c r="M787" i="1"/>
  <c r="T787" i="1"/>
  <c r="T447" i="1"/>
  <c r="L447" i="1"/>
  <c r="R447" i="1"/>
  <c r="B456" i="1"/>
  <c r="B665" i="1"/>
  <c r="L656" i="1"/>
  <c r="T656" i="1"/>
  <c r="B667" i="1"/>
  <c r="L658" i="1"/>
  <c r="T658" i="1"/>
  <c r="B419" i="1"/>
  <c r="M410" i="1"/>
  <c r="L410" i="1"/>
  <c r="T410" i="1"/>
  <c r="N408" i="1"/>
  <c r="M406" i="1"/>
  <c r="T418" i="1"/>
  <c r="L418" i="1"/>
  <c r="N418" i="1" s="1"/>
  <c r="B427" i="1"/>
  <c r="R418" i="1"/>
  <c r="N202" i="1"/>
  <c r="M202" i="1"/>
  <c r="B793" i="1"/>
  <c r="M784" i="1"/>
  <c r="T784" i="1"/>
  <c r="R784" i="1"/>
  <c r="B650" i="1"/>
  <c r="M641" i="1"/>
  <c r="L641" i="1"/>
  <c r="N641" i="1" s="1"/>
  <c r="T641" i="1"/>
  <c r="B426" i="1"/>
  <c r="M417" i="1"/>
  <c r="T417" i="1"/>
  <c r="L417" i="1"/>
  <c r="R417" i="1"/>
  <c r="T422" i="1"/>
  <c r="L422" i="1"/>
  <c r="R422" i="1"/>
  <c r="B431" i="1"/>
  <c r="M422" i="1"/>
  <c r="T794" i="1"/>
  <c r="B803" i="1"/>
  <c r="M794" i="1"/>
  <c r="R788" i="1"/>
  <c r="B797" i="1"/>
  <c r="M788" i="1"/>
  <c r="T788" i="1"/>
  <c r="H197" i="1"/>
  <c r="N786" i="1"/>
  <c r="N198" i="1"/>
  <c r="M198" i="1"/>
  <c r="N791" i="1"/>
  <c r="L800" i="1"/>
  <c r="H193" i="1"/>
  <c r="M203" i="1"/>
  <c r="N203" i="1"/>
  <c r="N788" i="1"/>
  <c r="L797" i="1"/>
  <c r="L792" i="1"/>
  <c r="M791" i="1" s="1"/>
  <c r="N783" i="1"/>
  <c r="M201" i="1"/>
  <c r="N195" i="1"/>
  <c r="D205" i="1"/>
  <c r="B211" i="1"/>
  <c r="L205" i="1"/>
  <c r="T205" i="1"/>
  <c r="N401" i="1"/>
  <c r="N402" i="1"/>
  <c r="M400" i="1"/>
  <c r="H203" i="1"/>
  <c r="N796" i="1"/>
  <c r="L805" i="1"/>
  <c r="M810" i="1"/>
  <c r="T810" i="1"/>
  <c r="B819" i="1"/>
  <c r="D200" i="1"/>
  <c r="H200" i="1" s="1"/>
  <c r="B206" i="1"/>
  <c r="L200" i="1"/>
  <c r="N201" i="1" s="1"/>
  <c r="T200" i="1"/>
  <c r="B804" i="1"/>
  <c r="T795" i="1"/>
  <c r="R795" i="1"/>
  <c r="L802" i="1"/>
  <c r="L790" i="1"/>
  <c r="N781" i="1"/>
  <c r="D207" i="1"/>
  <c r="B213" i="1"/>
  <c r="T207" i="1"/>
  <c r="L207" i="1"/>
  <c r="T798" i="1"/>
  <c r="R798" i="1"/>
  <c r="B807" i="1"/>
  <c r="D208" i="1"/>
  <c r="H208" i="1" s="1"/>
  <c r="B214" i="1"/>
  <c r="T208" i="1"/>
  <c r="L208" i="1"/>
  <c r="M782" i="1"/>
  <c r="N199" i="1"/>
  <c r="N413" i="1"/>
  <c r="M411" i="1"/>
  <c r="M790" i="1"/>
  <c r="T790" i="1"/>
  <c r="B799" i="1"/>
  <c r="L804" i="1"/>
  <c r="N795" i="1"/>
  <c r="N785" i="1"/>
  <c r="M819" i="1" l="1"/>
  <c r="T819" i="1"/>
  <c r="B828" i="1"/>
  <c r="H207" i="1"/>
  <c r="N793" i="1"/>
  <c r="B813" i="1"/>
  <c r="T804" i="1"/>
  <c r="R804" i="1"/>
  <c r="N805" i="1"/>
  <c r="L814" i="1"/>
  <c r="D211" i="1"/>
  <c r="B217" i="1"/>
  <c r="T211" i="1"/>
  <c r="L211" i="1"/>
  <c r="L809" i="1"/>
  <c r="B812" i="1"/>
  <c r="M803" i="1"/>
  <c r="T803" i="1"/>
  <c r="N417" i="1"/>
  <c r="M415" i="1"/>
  <c r="B659" i="1"/>
  <c r="L650" i="1"/>
  <c r="N650" i="1" s="1"/>
  <c r="M650" i="1"/>
  <c r="T650" i="1"/>
  <c r="B802" i="1"/>
  <c r="M793" i="1"/>
  <c r="T793" i="1"/>
  <c r="R793" i="1"/>
  <c r="N794" i="1"/>
  <c r="R427" i="1"/>
  <c r="B436" i="1"/>
  <c r="L427" i="1"/>
  <c r="T427" i="1"/>
  <c r="T432" i="1"/>
  <c r="B441" i="1"/>
  <c r="M432" i="1"/>
  <c r="L432" i="1"/>
  <c r="N432" i="1" s="1"/>
  <c r="N204" i="1"/>
  <c r="M204" i="1"/>
  <c r="N207" i="1"/>
  <c r="M207" i="1"/>
  <c r="B806" i="1"/>
  <c r="R797" i="1"/>
  <c r="M797" i="1"/>
  <c r="T797" i="1"/>
  <c r="T419" i="1"/>
  <c r="B428" i="1"/>
  <c r="M419" i="1"/>
  <c r="L419" i="1"/>
  <c r="M418" i="1" s="1"/>
  <c r="B676" i="1"/>
  <c r="L667" i="1"/>
  <c r="T667" i="1"/>
  <c r="B674" i="1"/>
  <c r="L665" i="1"/>
  <c r="T665" i="1"/>
  <c r="M796" i="1"/>
  <c r="T796" i="1"/>
  <c r="B805" i="1"/>
  <c r="B809" i="1"/>
  <c r="R800" i="1"/>
  <c r="T800" i="1"/>
  <c r="N434" i="1"/>
  <c r="D210" i="1"/>
  <c r="H210" i="1" s="1"/>
  <c r="B216" i="1"/>
  <c r="L210" i="1"/>
  <c r="T210" i="1"/>
  <c r="D215" i="1"/>
  <c r="B221" i="1"/>
  <c r="T215" i="1"/>
  <c r="L215" i="1"/>
  <c r="N208" i="1"/>
  <c r="M208" i="1"/>
  <c r="N200" i="1"/>
  <c r="M200" i="1"/>
  <c r="H209" i="1"/>
  <c r="H205" i="1"/>
  <c r="N422" i="1"/>
  <c r="M420" i="1"/>
  <c r="N804" i="1"/>
  <c r="L813" i="1"/>
  <c r="R807" i="1"/>
  <c r="T807" i="1"/>
  <c r="B816" i="1"/>
  <c r="L799" i="1"/>
  <c r="N790" i="1"/>
  <c r="L801" i="1"/>
  <c r="N792" i="1"/>
  <c r="R456" i="1"/>
  <c r="B465" i="1"/>
  <c r="L456" i="1"/>
  <c r="T456" i="1"/>
  <c r="N423" i="1"/>
  <c r="L821" i="1"/>
  <c r="L798" i="1"/>
  <c r="N789" i="1"/>
  <c r="H204" i="1"/>
  <c r="B808" i="1"/>
  <c r="M799" i="1"/>
  <c r="T799" i="1"/>
  <c r="M199" i="1"/>
  <c r="D214" i="1"/>
  <c r="H214" i="1" s="1"/>
  <c r="B220" i="1"/>
  <c r="T214" i="1"/>
  <c r="L214" i="1"/>
  <c r="D213" i="1"/>
  <c r="H213" i="1" s="1"/>
  <c r="B219" i="1"/>
  <c r="T213" i="1"/>
  <c r="L213" i="1"/>
  <c r="N802" i="1"/>
  <c r="L811" i="1"/>
  <c r="M795" i="1"/>
  <c r="D206" i="1"/>
  <c r="H206" i="1" s="1"/>
  <c r="B212" i="1"/>
  <c r="L206" i="1"/>
  <c r="T206" i="1"/>
  <c r="N205" i="1"/>
  <c r="M205" i="1"/>
  <c r="L806" i="1"/>
  <c r="N797" i="1"/>
  <c r="B440" i="1"/>
  <c r="M431" i="1"/>
  <c r="L431" i="1"/>
  <c r="T431" i="1"/>
  <c r="R431" i="1"/>
  <c r="T426" i="1"/>
  <c r="R426" i="1"/>
  <c r="B435" i="1"/>
  <c r="M426" i="1"/>
  <c r="L426" i="1"/>
  <c r="N410" i="1"/>
  <c r="N411" i="1"/>
  <c r="M409" i="1"/>
  <c r="L439" i="1"/>
  <c r="N439" i="1" s="1"/>
  <c r="T439" i="1"/>
  <c r="M439" i="1"/>
  <c r="B448" i="1"/>
  <c r="B451" i="1"/>
  <c r="T442" i="1"/>
  <c r="R442" i="1"/>
  <c r="L442" i="1"/>
  <c r="N209" i="1"/>
  <c r="M209" i="1"/>
  <c r="M789" i="1"/>
  <c r="D212" i="1" l="1"/>
  <c r="H212" i="1" s="1"/>
  <c r="B218" i="1"/>
  <c r="L212" i="1"/>
  <c r="N213" i="1" s="1"/>
  <c r="T212" i="1"/>
  <c r="B817" i="1"/>
  <c r="M808" i="1"/>
  <c r="T808" i="1"/>
  <c r="D216" i="1"/>
  <c r="B222" i="1"/>
  <c r="T216" i="1"/>
  <c r="L216" i="1"/>
  <c r="M213" i="1"/>
  <c r="L830" i="1"/>
  <c r="N431" i="1"/>
  <c r="M429" i="1"/>
  <c r="L815" i="1"/>
  <c r="N806" i="1"/>
  <c r="N206" i="1"/>
  <c r="M206" i="1"/>
  <c r="L820" i="1"/>
  <c r="N811" i="1"/>
  <c r="D219" i="1"/>
  <c r="B225" i="1"/>
  <c r="T219" i="1"/>
  <c r="L219" i="1"/>
  <c r="D220" i="1"/>
  <c r="B226" i="1"/>
  <c r="T220" i="1"/>
  <c r="L220" i="1"/>
  <c r="L807" i="1"/>
  <c r="N798" i="1"/>
  <c r="L808" i="1"/>
  <c r="N809" i="1" s="1"/>
  <c r="N799" i="1"/>
  <c r="M798" i="1"/>
  <c r="N210" i="1"/>
  <c r="M210" i="1"/>
  <c r="N433" i="1"/>
  <c r="T809" i="1"/>
  <c r="B818" i="1"/>
  <c r="R809" i="1"/>
  <c r="B683" i="1"/>
  <c r="L674" i="1"/>
  <c r="T674" i="1"/>
  <c r="B685" i="1"/>
  <c r="L676" i="1"/>
  <c r="T676" i="1"/>
  <c r="T806" i="1"/>
  <c r="B815" i="1"/>
  <c r="M806" i="1"/>
  <c r="R806" i="1"/>
  <c r="N427" i="1"/>
  <c r="R802" i="1"/>
  <c r="M802" i="1"/>
  <c r="B811" i="1"/>
  <c r="T802" i="1"/>
  <c r="N803" i="1"/>
  <c r="L818" i="1"/>
  <c r="H211" i="1"/>
  <c r="T448" i="1"/>
  <c r="B457" i="1"/>
  <c r="M448" i="1"/>
  <c r="L448" i="1"/>
  <c r="N448" i="1" s="1"/>
  <c r="N426" i="1"/>
  <c r="M424" i="1"/>
  <c r="R816" i="1"/>
  <c r="B825" i="1"/>
  <c r="T816" i="1"/>
  <c r="M805" i="1"/>
  <c r="B814" i="1"/>
  <c r="T805" i="1"/>
  <c r="B668" i="1"/>
  <c r="L659" i="1"/>
  <c r="N659" i="1" s="1"/>
  <c r="T659" i="1"/>
  <c r="M659" i="1"/>
  <c r="N211" i="1"/>
  <c r="M211" i="1"/>
  <c r="L823" i="1"/>
  <c r="N814" i="1"/>
  <c r="M828" i="1"/>
  <c r="T828" i="1"/>
  <c r="B837" i="1"/>
  <c r="N419" i="1"/>
  <c r="N420" i="1"/>
  <c r="B822" i="1"/>
  <c r="T813" i="1"/>
  <c r="R813" i="1"/>
  <c r="N813" i="1"/>
  <c r="L822" i="1"/>
  <c r="D221" i="1"/>
  <c r="B227" i="1"/>
  <c r="T221" i="1"/>
  <c r="L221" i="1"/>
  <c r="R440" i="1"/>
  <c r="L440" i="1"/>
  <c r="B449" i="1"/>
  <c r="T440" i="1"/>
  <c r="N214" i="1"/>
  <c r="M214" i="1"/>
  <c r="L810" i="1"/>
  <c r="N801" i="1"/>
  <c r="H215" i="1"/>
  <c r="M800" i="1"/>
  <c r="T436" i="1"/>
  <c r="L436" i="1"/>
  <c r="R436" i="1"/>
  <c r="B445" i="1"/>
  <c r="B821" i="1"/>
  <c r="T812" i="1"/>
  <c r="M812" i="1"/>
  <c r="N443" i="1"/>
  <c r="T451" i="1"/>
  <c r="L451" i="1"/>
  <c r="B460" i="1"/>
  <c r="R451" i="1"/>
  <c r="B444" i="1"/>
  <c r="R435" i="1"/>
  <c r="L435" i="1"/>
  <c r="T435" i="1"/>
  <c r="M435" i="1"/>
  <c r="T465" i="1"/>
  <c r="L465" i="1"/>
  <c r="R465" i="1"/>
  <c r="B474" i="1"/>
  <c r="N215" i="1"/>
  <c r="M215" i="1"/>
  <c r="L428" i="1"/>
  <c r="T428" i="1"/>
  <c r="M428" i="1"/>
  <c r="B437" i="1"/>
  <c r="B450" i="1"/>
  <c r="T441" i="1"/>
  <c r="L441" i="1"/>
  <c r="N441" i="1" s="1"/>
  <c r="M441" i="1"/>
  <c r="N800" i="1"/>
  <c r="D217" i="1"/>
  <c r="B223" i="1"/>
  <c r="T217" i="1"/>
  <c r="L217" i="1"/>
  <c r="M804" i="1"/>
  <c r="N440" i="1" l="1"/>
  <c r="M438" i="1"/>
  <c r="L827" i="1"/>
  <c r="N818" i="1"/>
  <c r="B446" i="1"/>
  <c r="M437" i="1"/>
  <c r="L437" i="1"/>
  <c r="T437" i="1"/>
  <c r="B483" i="1"/>
  <c r="T474" i="1"/>
  <c r="L474" i="1"/>
  <c r="R474" i="1"/>
  <c r="B469" i="1"/>
  <c r="R460" i="1"/>
  <c r="T460" i="1"/>
  <c r="L460" i="1"/>
  <c r="N442" i="1"/>
  <c r="M436" i="1"/>
  <c r="L819" i="1"/>
  <c r="N810" i="1"/>
  <c r="B458" i="1"/>
  <c r="M449" i="1"/>
  <c r="R449" i="1"/>
  <c r="L449" i="1"/>
  <c r="T449" i="1"/>
  <c r="N221" i="1"/>
  <c r="L831" i="1"/>
  <c r="B677" i="1"/>
  <c r="L668" i="1"/>
  <c r="N668" i="1" s="1"/>
  <c r="T668" i="1"/>
  <c r="M668" i="1"/>
  <c r="R811" i="1"/>
  <c r="B820" i="1"/>
  <c r="M811" i="1"/>
  <c r="T811" i="1"/>
  <c r="N812" i="1"/>
  <c r="M809" i="1"/>
  <c r="L816" i="1"/>
  <c r="N807" i="1"/>
  <c r="H220" i="1"/>
  <c r="H219" i="1"/>
  <c r="H216" i="1"/>
  <c r="N823" i="1"/>
  <c r="L832" i="1"/>
  <c r="N220" i="1"/>
  <c r="M220" i="1"/>
  <c r="M219" i="1"/>
  <c r="N216" i="1"/>
  <c r="M216" i="1"/>
  <c r="N212" i="1"/>
  <c r="M212" i="1"/>
  <c r="D223" i="1"/>
  <c r="B229" i="1"/>
  <c r="T223" i="1"/>
  <c r="L223" i="1"/>
  <c r="N452" i="1"/>
  <c r="M837" i="1"/>
  <c r="T837" i="1"/>
  <c r="B846" i="1"/>
  <c r="T825" i="1"/>
  <c r="R825" i="1"/>
  <c r="B834" i="1"/>
  <c r="L457" i="1"/>
  <c r="N457" i="1" s="1"/>
  <c r="B466" i="1"/>
  <c r="T457" i="1"/>
  <c r="M457" i="1"/>
  <c r="B831" i="1"/>
  <c r="T822" i="1"/>
  <c r="R822" i="1"/>
  <c r="T815" i="1"/>
  <c r="B824" i="1"/>
  <c r="R815" i="1"/>
  <c r="M815" i="1"/>
  <c r="T818" i="1"/>
  <c r="B827" i="1"/>
  <c r="R818" i="1"/>
  <c r="M818" i="1"/>
  <c r="N808" i="1"/>
  <c r="L817" i="1"/>
  <c r="N820" i="1"/>
  <c r="L829" i="1"/>
  <c r="L824" i="1"/>
  <c r="N815" i="1"/>
  <c r="L839" i="1"/>
  <c r="D218" i="1"/>
  <c r="H218" i="1" s="1"/>
  <c r="B224" i="1"/>
  <c r="L218" i="1"/>
  <c r="T218" i="1"/>
  <c r="T444" i="1"/>
  <c r="L444" i="1"/>
  <c r="M444" i="1"/>
  <c r="R444" i="1"/>
  <c r="B453" i="1"/>
  <c r="R445" i="1"/>
  <c r="B454" i="1"/>
  <c r="L445" i="1"/>
  <c r="T445" i="1"/>
  <c r="H217" i="1"/>
  <c r="M440" i="1"/>
  <c r="B233" i="1"/>
  <c r="D227" i="1"/>
  <c r="T227" i="1"/>
  <c r="L227" i="1"/>
  <c r="B823" i="1"/>
  <c r="M814" i="1"/>
  <c r="T814" i="1"/>
  <c r="N217" i="1"/>
  <c r="L450" i="1"/>
  <c r="N450" i="1" s="1"/>
  <c r="B459" i="1"/>
  <c r="T450" i="1"/>
  <c r="M450" i="1"/>
  <c r="N428" i="1"/>
  <c r="N429" i="1"/>
  <c r="M427" i="1"/>
  <c r="N435" i="1"/>
  <c r="M433" i="1"/>
  <c r="T821" i="1"/>
  <c r="B830" i="1"/>
  <c r="M821" i="1"/>
  <c r="N436" i="1"/>
  <c r="M813" i="1"/>
  <c r="M816" i="1"/>
  <c r="B694" i="1"/>
  <c r="L685" i="1"/>
  <c r="T685" i="1"/>
  <c r="B692" i="1"/>
  <c r="L683" i="1"/>
  <c r="T683" i="1"/>
  <c r="M807" i="1"/>
  <c r="D226" i="1"/>
  <c r="B232" i="1"/>
  <c r="T226" i="1"/>
  <c r="L226" i="1"/>
  <c r="B231" i="1"/>
  <c r="D225" i="1"/>
  <c r="H225" i="1" s="1"/>
  <c r="T225" i="1"/>
  <c r="L225" i="1"/>
  <c r="D222" i="1"/>
  <c r="H222" i="1" s="1"/>
  <c r="B228" i="1"/>
  <c r="L222" i="1"/>
  <c r="T222" i="1"/>
  <c r="B826" i="1"/>
  <c r="T817" i="1"/>
  <c r="M817" i="1"/>
  <c r="B701" i="1" l="1"/>
  <c r="L692" i="1"/>
  <c r="T692" i="1"/>
  <c r="B703" i="1"/>
  <c r="L694" i="1"/>
  <c r="T694" i="1"/>
  <c r="T459" i="1"/>
  <c r="B468" i="1"/>
  <c r="M459" i="1"/>
  <c r="L459" i="1"/>
  <c r="T454" i="1"/>
  <c r="L454" i="1"/>
  <c r="R454" i="1"/>
  <c r="B463" i="1"/>
  <c r="L825" i="1"/>
  <c r="N816" i="1"/>
  <c r="L840" i="1"/>
  <c r="B467" i="1"/>
  <c r="T458" i="1"/>
  <c r="L458" i="1"/>
  <c r="R458" i="1"/>
  <c r="N437" i="1"/>
  <c r="N438" i="1"/>
  <c r="L836" i="1"/>
  <c r="N226" i="1"/>
  <c r="M226" i="1"/>
  <c r="N218" i="1"/>
  <c r="M218" i="1"/>
  <c r="L848" i="1"/>
  <c r="B840" i="1"/>
  <c r="T831" i="1"/>
  <c r="R831" i="1"/>
  <c r="N222" i="1"/>
  <c r="M222" i="1"/>
  <c r="D224" i="1"/>
  <c r="H224" i="1" s="1"/>
  <c r="B230" i="1"/>
  <c r="L224" i="1"/>
  <c r="T224" i="1"/>
  <c r="B238" i="1"/>
  <c r="T232" i="1"/>
  <c r="L232" i="1"/>
  <c r="D232" i="1"/>
  <c r="M217" i="1"/>
  <c r="B832" i="1"/>
  <c r="M823" i="1"/>
  <c r="T823" i="1"/>
  <c r="B239" i="1"/>
  <c r="T233" i="1"/>
  <c r="L233" i="1"/>
  <c r="D233" i="1"/>
  <c r="N445" i="1"/>
  <c r="R453" i="1"/>
  <c r="B462" i="1"/>
  <c r="M453" i="1"/>
  <c r="L453" i="1"/>
  <c r="T453" i="1"/>
  <c r="L833" i="1"/>
  <c r="N824" i="1"/>
  <c r="T834" i="1"/>
  <c r="R834" i="1"/>
  <c r="B843" i="1"/>
  <c r="B855" i="1"/>
  <c r="M846" i="1"/>
  <c r="T846" i="1"/>
  <c r="R820" i="1"/>
  <c r="B829" i="1"/>
  <c r="N831" i="1" s="1"/>
  <c r="M820" i="1"/>
  <c r="T820" i="1"/>
  <c r="N821" i="1"/>
  <c r="N822" i="1"/>
  <c r="N449" i="1"/>
  <c r="M447" i="1"/>
  <c r="N461" i="1"/>
  <c r="B478" i="1"/>
  <c r="T469" i="1"/>
  <c r="L469" i="1"/>
  <c r="R469" i="1"/>
  <c r="N225" i="1"/>
  <c r="M225" i="1"/>
  <c r="B475" i="1"/>
  <c r="M466" i="1"/>
  <c r="L466" i="1"/>
  <c r="N466" i="1" s="1"/>
  <c r="T466" i="1"/>
  <c r="N219" i="1"/>
  <c r="B686" i="1"/>
  <c r="L677" i="1"/>
  <c r="N677" i="1" s="1"/>
  <c r="T677" i="1"/>
  <c r="M677" i="1"/>
  <c r="H227" i="1"/>
  <c r="N444" i="1"/>
  <c r="M442" i="1"/>
  <c r="N817" i="1"/>
  <c r="L826" i="1"/>
  <c r="T827" i="1"/>
  <c r="R827" i="1"/>
  <c r="B836" i="1"/>
  <c r="M827" i="1"/>
  <c r="N451" i="1"/>
  <c r="B235" i="1"/>
  <c r="D229" i="1"/>
  <c r="T229" i="1"/>
  <c r="L229" i="1"/>
  <c r="D228" i="1"/>
  <c r="B234" i="1"/>
  <c r="L228" i="1"/>
  <c r="T228" i="1"/>
  <c r="T830" i="1"/>
  <c r="B839" i="1"/>
  <c r="M830" i="1"/>
  <c r="B835" i="1"/>
  <c r="M826" i="1"/>
  <c r="T826" i="1"/>
  <c r="B237" i="1"/>
  <c r="T231" i="1"/>
  <c r="L231" i="1"/>
  <c r="D231" i="1"/>
  <c r="H231" i="1" s="1"/>
  <c r="H226" i="1"/>
  <c r="H221" i="1"/>
  <c r="N227" i="1"/>
  <c r="L838" i="1"/>
  <c r="T824" i="1"/>
  <c r="R824" i="1"/>
  <c r="B833" i="1"/>
  <c r="M824" i="1"/>
  <c r="M822" i="1"/>
  <c r="N223" i="1"/>
  <c r="M223" i="1"/>
  <c r="N832" i="1"/>
  <c r="L841" i="1"/>
  <c r="M221" i="1"/>
  <c r="L828" i="1"/>
  <c r="N819" i="1"/>
  <c r="B492" i="1"/>
  <c r="T483" i="1"/>
  <c r="L483" i="1"/>
  <c r="R483" i="1"/>
  <c r="L446" i="1"/>
  <c r="M446" i="1"/>
  <c r="T446" i="1"/>
  <c r="B455" i="1"/>
  <c r="B464" i="1" l="1"/>
  <c r="M455" i="1"/>
  <c r="T455" i="1"/>
  <c r="L455" i="1"/>
  <c r="N826" i="1"/>
  <c r="L835" i="1"/>
  <c r="M825" i="1"/>
  <c r="B484" i="1"/>
  <c r="M475" i="1"/>
  <c r="L475" i="1"/>
  <c r="N475" i="1" s="1"/>
  <c r="T475" i="1"/>
  <c r="B841" i="1"/>
  <c r="M832" i="1"/>
  <c r="T832" i="1"/>
  <c r="B236" i="1"/>
  <c r="T230" i="1"/>
  <c r="L230" i="1"/>
  <c r="D230" i="1"/>
  <c r="H230" i="1" s="1"/>
  <c r="N459" i="1"/>
  <c r="L847" i="1"/>
  <c r="B848" i="1"/>
  <c r="T839" i="1"/>
  <c r="M839" i="1"/>
  <c r="B240" i="1"/>
  <c r="T234" i="1"/>
  <c r="L234" i="1"/>
  <c r="D234" i="1"/>
  <c r="N460" i="1"/>
  <c r="B864" i="1"/>
  <c r="M855" i="1"/>
  <c r="T855" i="1"/>
  <c r="H228" i="1"/>
  <c r="H223" i="1"/>
  <c r="B852" i="1"/>
  <c r="T843" i="1"/>
  <c r="R843" i="1"/>
  <c r="H232" i="1"/>
  <c r="M831" i="1"/>
  <c r="N827" i="1"/>
  <c r="M458" i="1"/>
  <c r="R467" i="1"/>
  <c r="B476" i="1"/>
  <c r="M467" i="1"/>
  <c r="L467" i="1"/>
  <c r="T467" i="1"/>
  <c r="L834" i="1"/>
  <c r="N825" i="1"/>
  <c r="N454" i="1"/>
  <c r="L468" i="1"/>
  <c r="N468" i="1" s="1"/>
  <c r="T468" i="1"/>
  <c r="M468" i="1"/>
  <c r="B477" i="1"/>
  <c r="R492" i="1"/>
  <c r="B501" i="1"/>
  <c r="T492" i="1"/>
  <c r="L492" i="1"/>
  <c r="L850" i="1"/>
  <c r="N841" i="1"/>
  <c r="B243" i="1"/>
  <c r="T237" i="1"/>
  <c r="L237" i="1"/>
  <c r="D237" i="1"/>
  <c r="N228" i="1"/>
  <c r="M228" i="1"/>
  <c r="N470" i="1"/>
  <c r="R829" i="1"/>
  <c r="B838" i="1"/>
  <c r="M829" i="1"/>
  <c r="T829" i="1"/>
  <c r="N830" i="1"/>
  <c r="L857" i="1"/>
  <c r="N458" i="1"/>
  <c r="M456" i="1"/>
  <c r="M454" i="1"/>
  <c r="H229" i="1"/>
  <c r="T836" i="1"/>
  <c r="R836" i="1"/>
  <c r="B845" i="1"/>
  <c r="N453" i="1"/>
  <c r="M451" i="1"/>
  <c r="B245" i="1"/>
  <c r="T239" i="1"/>
  <c r="L239" i="1"/>
  <c r="D239" i="1"/>
  <c r="B244" i="1"/>
  <c r="T238" i="1"/>
  <c r="L238" i="1"/>
  <c r="D238" i="1"/>
  <c r="H238" i="1" s="1"/>
  <c r="N839" i="1"/>
  <c r="L837" i="1"/>
  <c r="N838" i="1" s="1"/>
  <c r="N828" i="1"/>
  <c r="T833" i="1"/>
  <c r="R833" i="1"/>
  <c r="B842" i="1"/>
  <c r="M833" i="1"/>
  <c r="N829" i="1"/>
  <c r="N231" i="1"/>
  <c r="M231" i="1"/>
  <c r="B241" i="1"/>
  <c r="T235" i="1"/>
  <c r="L235" i="1"/>
  <c r="D235" i="1"/>
  <c r="B695" i="1"/>
  <c r="L686" i="1"/>
  <c r="N686" i="1" s="1"/>
  <c r="M686" i="1"/>
  <c r="T686" i="1"/>
  <c r="N446" i="1"/>
  <c r="N447" i="1"/>
  <c r="M445" i="1"/>
  <c r="M227" i="1"/>
  <c r="B844" i="1"/>
  <c r="M835" i="1"/>
  <c r="T835" i="1"/>
  <c r="N229" i="1"/>
  <c r="M229" i="1"/>
  <c r="R478" i="1"/>
  <c r="B487" i="1"/>
  <c r="T478" i="1"/>
  <c r="L478" i="1"/>
  <c r="L842" i="1"/>
  <c r="N833" i="1"/>
  <c r="T462" i="1"/>
  <c r="L462" i="1"/>
  <c r="R462" i="1"/>
  <c r="M462" i="1"/>
  <c r="B471" i="1"/>
  <c r="N233" i="1"/>
  <c r="M233" i="1"/>
  <c r="N232" i="1"/>
  <c r="M232" i="1"/>
  <c r="N224" i="1"/>
  <c r="M224" i="1"/>
  <c r="B849" i="1"/>
  <c r="M840" i="1"/>
  <c r="T840" i="1"/>
  <c r="R840" i="1"/>
  <c r="L845" i="1"/>
  <c r="N836" i="1"/>
  <c r="N840" i="1"/>
  <c r="L849" i="1"/>
  <c r="B472" i="1"/>
  <c r="T463" i="1"/>
  <c r="L463" i="1"/>
  <c r="R463" i="1"/>
  <c r="B712" i="1"/>
  <c r="L703" i="1"/>
  <c r="T703" i="1"/>
  <c r="B710" i="1"/>
  <c r="L701" i="1"/>
  <c r="T701" i="1"/>
  <c r="N235" i="1" l="1"/>
  <c r="B480" i="1"/>
  <c r="M471" i="1"/>
  <c r="T471" i="1"/>
  <c r="L471" i="1"/>
  <c r="R471" i="1"/>
  <c r="B853" i="1"/>
  <c r="M844" i="1"/>
  <c r="T844" i="1"/>
  <c r="B249" i="1"/>
  <c r="T243" i="1"/>
  <c r="L243" i="1"/>
  <c r="D243" i="1"/>
  <c r="L843" i="1"/>
  <c r="N834" i="1"/>
  <c r="T476" i="1"/>
  <c r="L476" i="1"/>
  <c r="R476" i="1"/>
  <c r="B485" i="1"/>
  <c r="B246" i="1"/>
  <c r="T240" i="1"/>
  <c r="L240" i="1"/>
  <c r="D240" i="1"/>
  <c r="H240" i="1" s="1"/>
  <c r="N479" i="1"/>
  <c r="T845" i="1"/>
  <c r="R845" i="1"/>
  <c r="B854" i="1"/>
  <c r="B873" i="1"/>
  <c r="M864" i="1"/>
  <c r="T864" i="1"/>
  <c r="M848" i="1"/>
  <c r="T848" i="1"/>
  <c r="B857" i="1"/>
  <c r="N455" i="1"/>
  <c r="N456" i="1"/>
  <c r="B481" i="1"/>
  <c r="T472" i="1"/>
  <c r="L472" i="1"/>
  <c r="N472" i="1" s="1"/>
  <c r="R472" i="1"/>
  <c r="B704" i="1"/>
  <c r="L695" i="1"/>
  <c r="N695" i="1" s="1"/>
  <c r="T695" i="1"/>
  <c r="M695" i="1"/>
  <c r="B247" i="1"/>
  <c r="T241" i="1"/>
  <c r="L241" i="1"/>
  <c r="D241" i="1"/>
  <c r="M238" i="1"/>
  <c r="N238" i="1"/>
  <c r="M239" i="1"/>
  <c r="N239" i="1"/>
  <c r="H237" i="1"/>
  <c r="M843" i="1"/>
  <c r="H234" i="1"/>
  <c r="L856" i="1"/>
  <c r="N230" i="1"/>
  <c r="M230" i="1"/>
  <c r="N835" i="1"/>
  <c r="L844" i="1"/>
  <c r="M834" i="1"/>
  <c r="N462" i="1"/>
  <c r="M460" i="1"/>
  <c r="B250" i="1"/>
  <c r="T244" i="1"/>
  <c r="L244" i="1"/>
  <c r="D244" i="1"/>
  <c r="B251" i="1"/>
  <c r="T245" i="1"/>
  <c r="L245" i="1"/>
  <c r="D245" i="1"/>
  <c r="L866" i="1"/>
  <c r="R838" i="1"/>
  <c r="B847" i="1"/>
  <c r="M838" i="1"/>
  <c r="T838" i="1"/>
  <c r="B242" i="1"/>
  <c r="T236" i="1"/>
  <c r="L236" i="1"/>
  <c r="D236" i="1"/>
  <c r="H236" i="1" s="1"/>
  <c r="T484" i="1"/>
  <c r="B493" i="1"/>
  <c r="M484" i="1"/>
  <c r="L484" i="1"/>
  <c r="N484" i="1" s="1"/>
  <c r="B719" i="1"/>
  <c r="L710" i="1"/>
  <c r="T710" i="1"/>
  <c r="B721" i="1"/>
  <c r="L712" i="1"/>
  <c r="T712" i="1"/>
  <c r="L854" i="1"/>
  <c r="N845" i="1"/>
  <c r="R849" i="1"/>
  <c r="B858" i="1"/>
  <c r="T849" i="1"/>
  <c r="N463" i="1"/>
  <c r="N849" i="1"/>
  <c r="L858" i="1"/>
  <c r="L851" i="1"/>
  <c r="N842" i="1"/>
  <c r="T487" i="1"/>
  <c r="L487" i="1"/>
  <c r="R487" i="1"/>
  <c r="B496" i="1"/>
  <c r="T842" i="1"/>
  <c r="B851" i="1"/>
  <c r="R842" i="1"/>
  <c r="M842" i="1"/>
  <c r="L846" i="1"/>
  <c r="N837" i="1"/>
  <c r="M836" i="1"/>
  <c r="N469" i="1"/>
  <c r="M237" i="1"/>
  <c r="N237" i="1"/>
  <c r="L859" i="1"/>
  <c r="N850" i="1"/>
  <c r="T501" i="1"/>
  <c r="L501" i="1"/>
  <c r="R501" i="1"/>
  <c r="B510" i="1"/>
  <c r="B486" i="1"/>
  <c r="M477" i="1"/>
  <c r="L477" i="1"/>
  <c r="N477" i="1" s="1"/>
  <c r="T477" i="1"/>
  <c r="N467" i="1"/>
  <c r="M465" i="1"/>
  <c r="H233" i="1"/>
  <c r="B861" i="1"/>
  <c r="T852" i="1"/>
  <c r="R852" i="1"/>
  <c r="N234" i="1"/>
  <c r="M234" i="1"/>
  <c r="B850" i="1"/>
  <c r="M841" i="1"/>
  <c r="T841" i="1"/>
  <c r="B473" i="1"/>
  <c r="M464" i="1"/>
  <c r="L464" i="1"/>
  <c r="T464" i="1"/>
  <c r="T850" i="1" l="1"/>
  <c r="B859" i="1"/>
  <c r="M850" i="1"/>
  <c r="L868" i="1"/>
  <c r="N859" i="1"/>
  <c r="B505" i="1"/>
  <c r="T496" i="1"/>
  <c r="L496" i="1"/>
  <c r="R496" i="1"/>
  <c r="R858" i="1"/>
  <c r="B867" i="1"/>
  <c r="T858" i="1"/>
  <c r="B248" i="1"/>
  <c r="T242" i="1"/>
  <c r="L242" i="1"/>
  <c r="D242" i="1"/>
  <c r="H242" i="1" s="1"/>
  <c r="N245" i="1"/>
  <c r="M244" i="1"/>
  <c r="N244" i="1"/>
  <c r="L865" i="1"/>
  <c r="H241" i="1"/>
  <c r="B713" i="1"/>
  <c r="L704" i="1"/>
  <c r="N704" i="1" s="1"/>
  <c r="T704" i="1"/>
  <c r="M704" i="1"/>
  <c r="M857" i="1"/>
  <c r="T857" i="1"/>
  <c r="B866" i="1"/>
  <c r="T854" i="1"/>
  <c r="R854" i="1"/>
  <c r="B863" i="1"/>
  <c r="N478" i="1"/>
  <c r="B252" i="1"/>
  <c r="T246" i="1"/>
  <c r="L246" i="1"/>
  <c r="M245" i="1" s="1"/>
  <c r="D246" i="1"/>
  <c r="N476" i="1"/>
  <c r="M474" i="1"/>
  <c r="H243" i="1"/>
  <c r="H239" i="1"/>
  <c r="B489" i="1"/>
  <c r="M480" i="1"/>
  <c r="T480" i="1"/>
  <c r="L480" i="1"/>
  <c r="R480" i="1"/>
  <c r="B495" i="1"/>
  <c r="M486" i="1"/>
  <c r="L486" i="1"/>
  <c r="T486" i="1"/>
  <c r="M241" i="1"/>
  <c r="N241" i="1"/>
  <c r="R481" i="1"/>
  <c r="B490" i="1"/>
  <c r="L481" i="1"/>
  <c r="T481" i="1"/>
  <c r="B882" i="1"/>
  <c r="M873" i="1"/>
  <c r="T873" i="1"/>
  <c r="M476" i="1"/>
  <c r="M243" i="1"/>
  <c r="N243" i="1"/>
  <c r="N471" i="1"/>
  <c r="M469" i="1"/>
  <c r="T473" i="1"/>
  <c r="B482" i="1"/>
  <c r="M473" i="1"/>
  <c r="L473" i="1"/>
  <c r="B870" i="1"/>
  <c r="T861" i="1"/>
  <c r="R861" i="1"/>
  <c r="N846" i="1"/>
  <c r="L855" i="1"/>
  <c r="M854" i="1" s="1"/>
  <c r="L860" i="1"/>
  <c r="N851" i="1"/>
  <c r="M236" i="1"/>
  <c r="N236" i="1"/>
  <c r="L875" i="1"/>
  <c r="B257" i="1"/>
  <c r="T251" i="1"/>
  <c r="L251" i="1"/>
  <c r="D251" i="1"/>
  <c r="B256" i="1"/>
  <c r="T250" i="1"/>
  <c r="L250" i="1"/>
  <c r="D250" i="1"/>
  <c r="H250" i="1" s="1"/>
  <c r="M240" i="1"/>
  <c r="N240" i="1"/>
  <c r="B494" i="1"/>
  <c r="M485" i="1"/>
  <c r="T485" i="1"/>
  <c r="L485" i="1"/>
  <c r="R485" i="1"/>
  <c r="M235" i="1"/>
  <c r="M851" i="1"/>
  <c r="T851" i="1"/>
  <c r="R851" i="1"/>
  <c r="B860" i="1"/>
  <c r="N464" i="1"/>
  <c r="N465" i="1"/>
  <c r="M463" i="1"/>
  <c r="B519" i="1"/>
  <c r="T510" i="1"/>
  <c r="L510" i="1"/>
  <c r="R510" i="1"/>
  <c r="H235" i="1"/>
  <c r="N488" i="1"/>
  <c r="N487" i="1"/>
  <c r="L867" i="1"/>
  <c r="M849" i="1"/>
  <c r="L863" i="1"/>
  <c r="L721" i="1"/>
  <c r="T721" i="1"/>
  <c r="L719" i="1"/>
  <c r="T719" i="1"/>
  <c r="L493" i="1"/>
  <c r="N493" i="1" s="1"/>
  <c r="T493" i="1"/>
  <c r="M493" i="1"/>
  <c r="B502" i="1"/>
  <c r="T847" i="1"/>
  <c r="B856" i="1"/>
  <c r="M847" i="1"/>
  <c r="R847" i="1"/>
  <c r="N848" i="1"/>
  <c r="H245" i="1"/>
  <c r="H244" i="1"/>
  <c r="N844" i="1"/>
  <c r="L853" i="1"/>
  <c r="N854" i="1" s="1"/>
  <c r="N847" i="1"/>
  <c r="B253" i="1"/>
  <c r="T247" i="1"/>
  <c r="L247" i="1"/>
  <c r="D247" i="1"/>
  <c r="M845" i="1"/>
  <c r="L852" i="1"/>
  <c r="N843" i="1"/>
  <c r="B255" i="1"/>
  <c r="T249" i="1"/>
  <c r="L249" i="1"/>
  <c r="D249" i="1"/>
  <c r="H249" i="1" s="1"/>
  <c r="T853" i="1"/>
  <c r="B862" i="1"/>
  <c r="M853" i="1"/>
  <c r="B261" i="1" l="1"/>
  <c r="T255" i="1"/>
  <c r="L255" i="1"/>
  <c r="D255" i="1"/>
  <c r="M247" i="1"/>
  <c r="N247" i="1"/>
  <c r="T862" i="1"/>
  <c r="B871" i="1"/>
  <c r="M862" i="1"/>
  <c r="B259" i="1"/>
  <c r="T253" i="1"/>
  <c r="L253" i="1"/>
  <c r="D253" i="1"/>
  <c r="B511" i="1"/>
  <c r="M502" i="1"/>
  <c r="L502" i="1"/>
  <c r="N502" i="1" s="1"/>
  <c r="T502" i="1"/>
  <c r="N485" i="1"/>
  <c r="M483" i="1"/>
  <c r="B891" i="1"/>
  <c r="M882" i="1"/>
  <c r="T882" i="1"/>
  <c r="T490" i="1"/>
  <c r="L490" i="1"/>
  <c r="R490" i="1"/>
  <c r="B499" i="1"/>
  <c r="R489" i="1"/>
  <c r="B498" i="1"/>
  <c r="M489" i="1"/>
  <c r="T489" i="1"/>
  <c r="L489" i="1"/>
  <c r="B258" i="1"/>
  <c r="T252" i="1"/>
  <c r="L252" i="1"/>
  <c r="D252" i="1"/>
  <c r="H252" i="1" s="1"/>
  <c r="L874" i="1"/>
  <c r="B254" i="1"/>
  <c r="T248" i="1"/>
  <c r="L248" i="1"/>
  <c r="D248" i="1"/>
  <c r="H248" i="1" s="1"/>
  <c r="H247" i="1"/>
  <c r="T856" i="1"/>
  <c r="R856" i="1"/>
  <c r="B865" i="1"/>
  <c r="M856" i="1"/>
  <c r="N857" i="1"/>
  <c r="N867" i="1"/>
  <c r="L876" i="1"/>
  <c r="B262" i="1"/>
  <c r="T256" i="1"/>
  <c r="L256" i="1"/>
  <c r="D256" i="1"/>
  <c r="B263" i="1"/>
  <c r="T257" i="1"/>
  <c r="L257" i="1"/>
  <c r="D257" i="1"/>
  <c r="L869" i="1"/>
  <c r="N860" i="1"/>
  <c r="N473" i="1"/>
  <c r="N474" i="1"/>
  <c r="N486" i="1"/>
  <c r="N480" i="1"/>
  <c r="M478" i="1"/>
  <c r="H246" i="1"/>
  <c r="B722" i="1"/>
  <c r="L713" i="1"/>
  <c r="N713" i="1" s="1"/>
  <c r="T713" i="1"/>
  <c r="M713" i="1"/>
  <c r="B514" i="1"/>
  <c r="T505" i="1"/>
  <c r="L505" i="1"/>
  <c r="R505" i="1"/>
  <c r="T859" i="1"/>
  <c r="B868" i="1"/>
  <c r="M859" i="1"/>
  <c r="N858" i="1"/>
  <c r="B528" i="1"/>
  <c r="T519" i="1"/>
  <c r="L519" i="1"/>
  <c r="R519" i="1"/>
  <c r="M860" i="1"/>
  <c r="T860" i="1"/>
  <c r="R860" i="1"/>
  <c r="B869" i="1"/>
  <c r="H251" i="1"/>
  <c r="N855" i="1"/>
  <c r="L864" i="1"/>
  <c r="N865" i="1" s="1"/>
  <c r="N481" i="1"/>
  <c r="M246" i="1"/>
  <c r="N246" i="1"/>
  <c r="M863" i="1"/>
  <c r="T863" i="1"/>
  <c r="R863" i="1"/>
  <c r="B872" i="1"/>
  <c r="M866" i="1"/>
  <c r="T866" i="1"/>
  <c r="B875" i="1"/>
  <c r="M242" i="1"/>
  <c r="N242" i="1"/>
  <c r="M858" i="1"/>
  <c r="N497" i="1"/>
  <c r="N853" i="1"/>
  <c r="L862" i="1"/>
  <c r="M861" i="1" s="1"/>
  <c r="M852" i="1"/>
  <c r="M249" i="1"/>
  <c r="N249" i="1"/>
  <c r="N852" i="1"/>
  <c r="L861" i="1"/>
  <c r="L872" i="1"/>
  <c r="B503" i="1"/>
  <c r="T494" i="1"/>
  <c r="L494" i="1"/>
  <c r="R494" i="1"/>
  <c r="M250" i="1"/>
  <c r="N250" i="1"/>
  <c r="M251" i="1"/>
  <c r="N251" i="1"/>
  <c r="L884" i="1"/>
  <c r="B879" i="1"/>
  <c r="T870" i="1"/>
  <c r="R870" i="1"/>
  <c r="L482" i="1"/>
  <c r="T482" i="1"/>
  <c r="M482" i="1"/>
  <c r="B491" i="1"/>
  <c r="M481" i="1"/>
  <c r="T495" i="1"/>
  <c r="B504" i="1"/>
  <c r="M495" i="1"/>
  <c r="L495" i="1"/>
  <c r="N495" i="1" s="1"/>
  <c r="N856" i="1"/>
  <c r="R867" i="1"/>
  <c r="B876" i="1"/>
  <c r="M867" i="1"/>
  <c r="T867" i="1"/>
  <c r="L877" i="1"/>
  <c r="N868" i="1"/>
  <c r="M472" i="1"/>
  <c r="N494" i="1" l="1"/>
  <c r="M492" i="1"/>
  <c r="N490" i="1"/>
  <c r="T868" i="1"/>
  <c r="B877" i="1"/>
  <c r="M868" i="1"/>
  <c r="H256" i="1"/>
  <c r="L885" i="1"/>
  <c r="B260" i="1"/>
  <c r="T254" i="1"/>
  <c r="L254" i="1"/>
  <c r="D254" i="1"/>
  <c r="H254" i="1" s="1"/>
  <c r="M252" i="1"/>
  <c r="N252" i="1"/>
  <c r="B508" i="1"/>
  <c r="T499" i="1"/>
  <c r="L499" i="1"/>
  <c r="R499" i="1"/>
  <c r="M253" i="1"/>
  <c r="N253" i="1"/>
  <c r="T871" i="1"/>
  <c r="B880" i="1"/>
  <c r="M871" i="1"/>
  <c r="H255" i="1"/>
  <c r="B888" i="1"/>
  <c r="T879" i="1"/>
  <c r="R879" i="1"/>
  <c r="N862" i="1"/>
  <c r="L871" i="1"/>
  <c r="N506" i="1"/>
  <c r="L722" i="1"/>
  <c r="N722" i="1" s="1"/>
  <c r="M722" i="1"/>
  <c r="T722" i="1"/>
  <c r="B500" i="1"/>
  <c r="M491" i="1"/>
  <c r="L491" i="1"/>
  <c r="T491" i="1"/>
  <c r="N863" i="1"/>
  <c r="L893" i="1"/>
  <c r="N257" i="1"/>
  <c r="M256" i="1"/>
  <c r="N256" i="1"/>
  <c r="T865" i="1"/>
  <c r="R865" i="1"/>
  <c r="B874" i="1"/>
  <c r="M865" i="1"/>
  <c r="N866" i="1"/>
  <c r="M490" i="1"/>
  <c r="M255" i="1"/>
  <c r="N255" i="1"/>
  <c r="N482" i="1"/>
  <c r="N483" i="1"/>
  <c r="L878" i="1"/>
  <c r="N869" i="1"/>
  <c r="B269" i="1"/>
  <c r="T263" i="1"/>
  <c r="L263" i="1"/>
  <c r="D263" i="1"/>
  <c r="B268" i="1"/>
  <c r="T262" i="1"/>
  <c r="L262" i="1"/>
  <c r="D262" i="1"/>
  <c r="H262" i="1" s="1"/>
  <c r="N489" i="1"/>
  <c r="M487" i="1"/>
  <c r="B900" i="1"/>
  <c r="M891" i="1"/>
  <c r="T891" i="1"/>
  <c r="R876" i="1"/>
  <c r="B885" i="1"/>
  <c r="M876" i="1"/>
  <c r="T876" i="1"/>
  <c r="M869" i="1"/>
  <c r="T869" i="1"/>
  <c r="R869" i="1"/>
  <c r="B878" i="1"/>
  <c r="R528" i="1"/>
  <c r="B537" i="1"/>
  <c r="T528" i="1"/>
  <c r="L528" i="1"/>
  <c r="L886" i="1"/>
  <c r="N877" i="1"/>
  <c r="L504" i="1"/>
  <c r="T504" i="1"/>
  <c r="B513" i="1"/>
  <c r="M504" i="1"/>
  <c r="M494" i="1"/>
  <c r="L881" i="1"/>
  <c r="N872" i="1"/>
  <c r="M872" i="1"/>
  <c r="T872" i="1"/>
  <c r="R872" i="1"/>
  <c r="B881" i="1"/>
  <c r="N864" i="1"/>
  <c r="L873" i="1"/>
  <c r="M870" i="1"/>
  <c r="R503" i="1"/>
  <c r="B512" i="1"/>
  <c r="M503" i="1"/>
  <c r="T503" i="1"/>
  <c r="L503" i="1"/>
  <c r="N861" i="1"/>
  <c r="L870" i="1"/>
  <c r="N496" i="1"/>
  <c r="M875" i="1"/>
  <c r="T875" i="1"/>
  <c r="B884" i="1"/>
  <c r="R514" i="1"/>
  <c r="B523" i="1"/>
  <c r="T514" i="1"/>
  <c r="L514" i="1"/>
  <c r="M248" i="1"/>
  <c r="N248" i="1"/>
  <c r="L883" i="1"/>
  <c r="N874" i="1"/>
  <c r="B264" i="1"/>
  <c r="T258" i="1"/>
  <c r="L258" i="1"/>
  <c r="D258" i="1"/>
  <c r="H258" i="1" s="1"/>
  <c r="T498" i="1"/>
  <c r="L498" i="1"/>
  <c r="R498" i="1"/>
  <c r="M498" i="1"/>
  <c r="B507" i="1"/>
  <c r="B520" i="1"/>
  <c r="M511" i="1"/>
  <c r="L511" i="1"/>
  <c r="N511" i="1" s="1"/>
  <c r="T511" i="1"/>
  <c r="B265" i="1"/>
  <c r="T259" i="1"/>
  <c r="L259" i="1"/>
  <c r="D259" i="1"/>
  <c r="H253" i="1"/>
  <c r="B267" i="1"/>
  <c r="T261" i="1"/>
  <c r="L261" i="1"/>
  <c r="D261" i="1"/>
  <c r="H261" i="1" s="1"/>
  <c r="M258" i="1" l="1"/>
  <c r="N258" i="1"/>
  <c r="L892" i="1"/>
  <c r="M884" i="1"/>
  <c r="T884" i="1"/>
  <c r="B893" i="1"/>
  <c r="N870" i="1"/>
  <c r="L879" i="1"/>
  <c r="L890" i="1"/>
  <c r="B509" i="1"/>
  <c r="M500" i="1"/>
  <c r="L500" i="1"/>
  <c r="T500" i="1"/>
  <c r="B897" i="1"/>
  <c r="T888" i="1"/>
  <c r="R888" i="1"/>
  <c r="N499" i="1"/>
  <c r="B271" i="1"/>
  <c r="T265" i="1"/>
  <c r="L265" i="1"/>
  <c r="D265" i="1"/>
  <c r="M261" i="1"/>
  <c r="T520" i="1"/>
  <c r="B529" i="1"/>
  <c r="M520" i="1"/>
  <c r="L520" i="1"/>
  <c r="N520" i="1" s="1"/>
  <c r="N498" i="1"/>
  <c r="M496" i="1"/>
  <c r="T512" i="1"/>
  <c r="L512" i="1"/>
  <c r="R512" i="1"/>
  <c r="B521" i="1"/>
  <c r="N873" i="1"/>
  <c r="L882" i="1"/>
  <c r="N883" i="1" s="1"/>
  <c r="N504" i="1"/>
  <c r="M878" i="1"/>
  <c r="T878" i="1"/>
  <c r="R878" i="1"/>
  <c r="B887" i="1"/>
  <c r="B274" i="1"/>
  <c r="T268" i="1"/>
  <c r="L268" i="1"/>
  <c r="D268" i="1"/>
  <c r="B275" i="1"/>
  <c r="T269" i="1"/>
  <c r="L269" i="1"/>
  <c r="D269" i="1"/>
  <c r="M257" i="1"/>
  <c r="M721" i="1"/>
  <c r="B266" i="1"/>
  <c r="T260" i="1"/>
  <c r="L260" i="1"/>
  <c r="D260" i="1"/>
  <c r="H260" i="1" s="1"/>
  <c r="H257" i="1"/>
  <c r="T523" i="1"/>
  <c r="L523" i="1"/>
  <c r="R523" i="1"/>
  <c r="B532" i="1"/>
  <c r="N503" i="1"/>
  <c r="M501" i="1"/>
  <c r="N491" i="1"/>
  <c r="N492" i="1"/>
  <c r="N505" i="1"/>
  <c r="M499" i="1"/>
  <c r="L894" i="1"/>
  <c r="M259" i="1"/>
  <c r="N259" i="1"/>
  <c r="B516" i="1"/>
  <c r="M507" i="1"/>
  <c r="T507" i="1"/>
  <c r="L507" i="1"/>
  <c r="R507" i="1"/>
  <c r="B270" i="1"/>
  <c r="T264" i="1"/>
  <c r="L264" i="1"/>
  <c r="D264" i="1"/>
  <c r="H264" i="1" s="1"/>
  <c r="B273" i="1"/>
  <c r="T267" i="1"/>
  <c r="L267" i="1"/>
  <c r="D267" i="1"/>
  <c r="H267" i="1" s="1"/>
  <c r="N515" i="1"/>
  <c r="T881" i="1"/>
  <c r="R881" i="1"/>
  <c r="B890" i="1"/>
  <c r="B522" i="1"/>
  <c r="M513" i="1"/>
  <c r="L513" i="1"/>
  <c r="M512" i="1" s="1"/>
  <c r="T513" i="1"/>
  <c r="L895" i="1"/>
  <c r="N886" i="1"/>
  <c r="T537" i="1"/>
  <c r="L537" i="1"/>
  <c r="R537" i="1"/>
  <c r="B546" i="1"/>
  <c r="R885" i="1"/>
  <c r="B894" i="1"/>
  <c r="T885" i="1"/>
  <c r="M900" i="1"/>
  <c r="T900" i="1"/>
  <c r="M262" i="1"/>
  <c r="N262" i="1"/>
  <c r="M263" i="1"/>
  <c r="N263" i="1"/>
  <c r="L887" i="1"/>
  <c r="N878" i="1"/>
  <c r="T874" i="1"/>
  <c r="R874" i="1"/>
  <c r="B883" i="1"/>
  <c r="M874" i="1"/>
  <c r="N875" i="1"/>
  <c r="L902" i="1"/>
  <c r="N871" i="1"/>
  <c r="L880" i="1"/>
  <c r="N881" i="1" s="1"/>
  <c r="T880" i="1"/>
  <c r="B889" i="1"/>
  <c r="M880" i="1"/>
  <c r="B517" i="1"/>
  <c r="T508" i="1"/>
  <c r="L508" i="1"/>
  <c r="N508" i="1" s="1"/>
  <c r="R508" i="1"/>
  <c r="M254" i="1"/>
  <c r="N254" i="1"/>
  <c r="N876" i="1"/>
  <c r="T877" i="1"/>
  <c r="B886" i="1"/>
  <c r="M877" i="1"/>
  <c r="T546" i="1" l="1"/>
  <c r="L546" i="1"/>
  <c r="B555" i="1"/>
  <c r="R546" i="1"/>
  <c r="T886" i="1"/>
  <c r="B895" i="1"/>
  <c r="M886" i="1"/>
  <c r="T883" i="1"/>
  <c r="R883" i="1"/>
  <c r="B892" i="1"/>
  <c r="M883" i="1"/>
  <c r="B525" i="1"/>
  <c r="M516" i="1"/>
  <c r="T516" i="1"/>
  <c r="L516" i="1"/>
  <c r="R516" i="1"/>
  <c r="N885" i="1"/>
  <c r="N524" i="1"/>
  <c r="M260" i="1"/>
  <c r="N260" i="1"/>
  <c r="B281" i="1"/>
  <c r="T275" i="1"/>
  <c r="L275" i="1"/>
  <c r="D275" i="1"/>
  <c r="B280" i="1"/>
  <c r="T274" i="1"/>
  <c r="L274" i="1"/>
  <c r="D274" i="1"/>
  <c r="H274" i="1" s="1"/>
  <c r="H259" i="1"/>
  <c r="N265" i="1"/>
  <c r="L896" i="1"/>
  <c r="N896" i="1" s="1"/>
  <c r="N887" i="1"/>
  <c r="M885" i="1"/>
  <c r="R517" i="1"/>
  <c r="B526" i="1"/>
  <c r="T517" i="1"/>
  <c r="L517" i="1"/>
  <c r="N517" i="1" s="1"/>
  <c r="M879" i="1"/>
  <c r="R894" i="1"/>
  <c r="B903" i="1"/>
  <c r="M894" i="1"/>
  <c r="T894" i="1"/>
  <c r="L904" i="1"/>
  <c r="N895" i="1"/>
  <c r="B531" i="1"/>
  <c r="M522" i="1"/>
  <c r="L522" i="1"/>
  <c r="T522" i="1"/>
  <c r="M881" i="1"/>
  <c r="M267" i="1"/>
  <c r="M264" i="1"/>
  <c r="N264" i="1"/>
  <c r="N507" i="1"/>
  <c r="M505" i="1"/>
  <c r="N884" i="1"/>
  <c r="B541" i="1"/>
  <c r="T532" i="1"/>
  <c r="L532" i="1"/>
  <c r="R532" i="1"/>
  <c r="H268" i="1"/>
  <c r="M887" i="1"/>
  <c r="T887" i="1"/>
  <c r="R887" i="1"/>
  <c r="B896" i="1"/>
  <c r="B530" i="1"/>
  <c r="M521" i="1"/>
  <c r="T521" i="1"/>
  <c r="L521" i="1"/>
  <c r="R521" i="1"/>
  <c r="N261" i="1"/>
  <c r="N500" i="1"/>
  <c r="N501" i="1"/>
  <c r="M893" i="1"/>
  <c r="T893" i="1"/>
  <c r="B902" i="1"/>
  <c r="L901" i="1"/>
  <c r="N892" i="1"/>
  <c r="T889" i="1"/>
  <c r="B898" i="1"/>
  <c r="M889" i="1"/>
  <c r="N513" i="1"/>
  <c r="N514" i="1"/>
  <c r="B279" i="1"/>
  <c r="T273" i="1"/>
  <c r="L273" i="1"/>
  <c r="D273" i="1"/>
  <c r="H273" i="1" s="1"/>
  <c r="B276" i="1"/>
  <c r="T270" i="1"/>
  <c r="L270" i="1"/>
  <c r="D270" i="1"/>
  <c r="H270" i="1" s="1"/>
  <c r="N894" i="1"/>
  <c r="L903" i="1"/>
  <c r="N880" i="1"/>
  <c r="L889" i="1"/>
  <c r="M888" i="1" s="1"/>
  <c r="T890" i="1"/>
  <c r="R890" i="1"/>
  <c r="B899" i="1"/>
  <c r="H263" i="1"/>
  <c r="B272" i="1"/>
  <c r="T266" i="1"/>
  <c r="L266" i="1"/>
  <c r="M265" i="1" s="1"/>
  <c r="D266" i="1"/>
  <c r="H266" i="1" s="1"/>
  <c r="M269" i="1"/>
  <c r="N269" i="1"/>
  <c r="M268" i="1"/>
  <c r="N268" i="1"/>
  <c r="N882" i="1"/>
  <c r="L891" i="1"/>
  <c r="M890" i="1" s="1"/>
  <c r="L529" i="1"/>
  <c r="N529" i="1" s="1"/>
  <c r="T529" i="1"/>
  <c r="B538" i="1"/>
  <c r="M529" i="1"/>
  <c r="B277" i="1"/>
  <c r="T271" i="1"/>
  <c r="L271" i="1"/>
  <c r="D271" i="1"/>
  <c r="L899" i="1"/>
  <c r="N890" i="1"/>
  <c r="N512" i="1"/>
  <c r="M510" i="1"/>
  <c r="H265" i="1"/>
  <c r="T897" i="1"/>
  <c r="R897" i="1"/>
  <c r="T509" i="1"/>
  <c r="B518" i="1"/>
  <c r="M509" i="1"/>
  <c r="L509" i="1"/>
  <c r="N879" i="1"/>
  <c r="L888" i="1"/>
  <c r="M273" i="1" l="1"/>
  <c r="B539" i="1"/>
  <c r="T530" i="1"/>
  <c r="L530" i="1"/>
  <c r="R530" i="1"/>
  <c r="N533" i="1"/>
  <c r="N509" i="1"/>
  <c r="N510" i="1"/>
  <c r="M508" i="1"/>
  <c r="N521" i="1"/>
  <c r="M519" i="1"/>
  <c r="M896" i="1"/>
  <c r="T896" i="1"/>
  <c r="R896" i="1"/>
  <c r="N267" i="1"/>
  <c r="N522" i="1"/>
  <c r="N904" i="1"/>
  <c r="N523" i="1"/>
  <c r="N516" i="1"/>
  <c r="M514" i="1"/>
  <c r="M538" i="1"/>
  <c r="L538" i="1"/>
  <c r="N538" i="1" s="1"/>
  <c r="B547" i="1"/>
  <c r="T538" i="1"/>
  <c r="B278" i="1"/>
  <c r="T272" i="1"/>
  <c r="L272" i="1"/>
  <c r="D272" i="1"/>
  <c r="H272" i="1" s="1"/>
  <c r="M270" i="1"/>
  <c r="N270" i="1"/>
  <c r="R903" i="1"/>
  <c r="T903" i="1"/>
  <c r="M274" i="1"/>
  <c r="N274" i="1"/>
  <c r="N275" i="1"/>
  <c r="R525" i="1"/>
  <c r="B534" i="1"/>
  <c r="M525" i="1"/>
  <c r="T525" i="1"/>
  <c r="L525" i="1"/>
  <c r="B283" i="1"/>
  <c r="T277" i="1"/>
  <c r="L277" i="1"/>
  <c r="D277" i="1"/>
  <c r="H271" i="1"/>
  <c r="M266" i="1"/>
  <c r="N266" i="1"/>
  <c r="T899" i="1"/>
  <c r="R899" i="1"/>
  <c r="B282" i="1"/>
  <c r="T276" i="1"/>
  <c r="L276" i="1"/>
  <c r="M275" i="1" s="1"/>
  <c r="D276" i="1"/>
  <c r="H276" i="1" s="1"/>
  <c r="T279" i="1"/>
  <c r="L279" i="1"/>
  <c r="B285" i="1"/>
  <c r="D279" i="1"/>
  <c r="H279" i="1" s="1"/>
  <c r="T898" i="1"/>
  <c r="M898" i="1"/>
  <c r="M902" i="1"/>
  <c r="T902" i="1"/>
  <c r="H269" i="1"/>
  <c r="T280" i="1"/>
  <c r="L280" i="1"/>
  <c r="D280" i="1"/>
  <c r="B286" i="1"/>
  <c r="B287" i="1"/>
  <c r="T281" i="1"/>
  <c r="L281" i="1"/>
  <c r="D281" i="1"/>
  <c r="T892" i="1"/>
  <c r="R892" i="1"/>
  <c r="B901" i="1"/>
  <c r="N903" i="1" s="1"/>
  <c r="M892" i="1"/>
  <c r="N893" i="1"/>
  <c r="T895" i="1"/>
  <c r="B904" i="1"/>
  <c r="M903" i="1" s="1"/>
  <c r="M895" i="1"/>
  <c r="B564" i="1"/>
  <c r="R555" i="1"/>
  <c r="T555" i="1"/>
  <c r="L555" i="1"/>
  <c r="N888" i="1"/>
  <c r="L897" i="1"/>
  <c r="N897" i="1" s="1"/>
  <c r="L518" i="1"/>
  <c r="T518" i="1"/>
  <c r="B527" i="1"/>
  <c r="M518" i="1"/>
  <c r="M271" i="1"/>
  <c r="N271" i="1"/>
  <c r="N891" i="1"/>
  <c r="L900" i="1"/>
  <c r="N900" i="1" s="1"/>
  <c r="N889" i="1"/>
  <c r="L898" i="1"/>
  <c r="N898" i="1" s="1"/>
  <c r="B550" i="1"/>
  <c r="T541" i="1"/>
  <c r="L541" i="1"/>
  <c r="R541" i="1"/>
  <c r="T531" i="1"/>
  <c r="B540" i="1"/>
  <c r="M531" i="1"/>
  <c r="L531" i="1"/>
  <c r="N531" i="1" s="1"/>
  <c r="T526" i="1"/>
  <c r="L526" i="1"/>
  <c r="N526" i="1" s="1"/>
  <c r="R526" i="1"/>
  <c r="B535" i="1"/>
  <c r="H275" i="1"/>
  <c r="B536" i="1" l="1"/>
  <c r="M527" i="1"/>
  <c r="L527" i="1"/>
  <c r="T527" i="1"/>
  <c r="M280" i="1"/>
  <c r="N280" i="1"/>
  <c r="R539" i="1"/>
  <c r="B548" i="1"/>
  <c r="L539" i="1"/>
  <c r="T539" i="1"/>
  <c r="B573" i="1"/>
  <c r="T564" i="1"/>
  <c r="L564" i="1"/>
  <c r="R564" i="1"/>
  <c r="L287" i="1"/>
  <c r="B293" i="1"/>
  <c r="T287" i="1"/>
  <c r="D287" i="1"/>
  <c r="B291" i="1"/>
  <c r="T285" i="1"/>
  <c r="D285" i="1"/>
  <c r="L285" i="1"/>
  <c r="M276" i="1"/>
  <c r="N276" i="1"/>
  <c r="L283" i="1"/>
  <c r="B289" i="1"/>
  <c r="T283" i="1"/>
  <c r="D283" i="1"/>
  <c r="T534" i="1"/>
  <c r="L534" i="1"/>
  <c r="R534" i="1"/>
  <c r="M534" i="1"/>
  <c r="B543" i="1"/>
  <c r="M272" i="1"/>
  <c r="N272" i="1"/>
  <c r="N899" i="1"/>
  <c r="N901" i="1"/>
  <c r="N530" i="1"/>
  <c r="M528" i="1"/>
  <c r="N273" i="1"/>
  <c r="N541" i="1"/>
  <c r="N542" i="1"/>
  <c r="L540" i="1"/>
  <c r="N540" i="1" s="1"/>
  <c r="T540" i="1"/>
  <c r="B549" i="1"/>
  <c r="M540" i="1"/>
  <c r="B544" i="1"/>
  <c r="T535" i="1"/>
  <c r="L535" i="1"/>
  <c r="N535" i="1" s="1"/>
  <c r="R535" i="1"/>
  <c r="M897" i="1"/>
  <c r="N518" i="1"/>
  <c r="N519" i="1"/>
  <c r="L286" i="1"/>
  <c r="B292" i="1"/>
  <c r="T286" i="1"/>
  <c r="D286" i="1"/>
  <c r="H286" i="1" s="1"/>
  <c r="N902" i="1"/>
  <c r="M279" i="1"/>
  <c r="M899" i="1"/>
  <c r="H277" i="1"/>
  <c r="N525" i="1"/>
  <c r="M523" i="1"/>
  <c r="B556" i="1"/>
  <c r="M547" i="1"/>
  <c r="L547" i="1"/>
  <c r="N547" i="1" s="1"/>
  <c r="T547" i="1"/>
  <c r="M526" i="1"/>
  <c r="T550" i="1"/>
  <c r="L550" i="1"/>
  <c r="B559" i="1"/>
  <c r="R550" i="1"/>
  <c r="T904" i="1"/>
  <c r="M904" i="1"/>
  <c r="T901" i="1"/>
  <c r="R901" i="1"/>
  <c r="M901" i="1"/>
  <c r="N281" i="1"/>
  <c r="H280" i="1"/>
  <c r="B288" i="1"/>
  <c r="T282" i="1"/>
  <c r="L282" i="1"/>
  <c r="M281" i="1" s="1"/>
  <c r="D282" i="1"/>
  <c r="N277" i="1"/>
  <c r="B284" i="1"/>
  <c r="T278" i="1"/>
  <c r="L278" i="1"/>
  <c r="D278" i="1"/>
  <c r="H278" i="1" s="1"/>
  <c r="N532" i="1"/>
  <c r="M530" i="1"/>
  <c r="M517" i="1"/>
  <c r="D284" i="1" l="1"/>
  <c r="H284" i="1" s="1"/>
  <c r="L284" i="1"/>
  <c r="B290" i="1"/>
  <c r="T284" i="1"/>
  <c r="R559" i="1"/>
  <c r="B568" i="1"/>
  <c r="L559" i="1"/>
  <c r="T559" i="1"/>
  <c r="N286" i="1"/>
  <c r="M286" i="1"/>
  <c r="B553" i="1"/>
  <c r="T544" i="1"/>
  <c r="R544" i="1"/>
  <c r="L544" i="1"/>
  <c r="H282" i="1"/>
  <c r="D292" i="1"/>
  <c r="L292" i="1"/>
  <c r="B298" i="1"/>
  <c r="T292" i="1"/>
  <c r="L549" i="1"/>
  <c r="M549" i="1"/>
  <c r="B558" i="1"/>
  <c r="T549" i="1"/>
  <c r="T543" i="1"/>
  <c r="M543" i="1"/>
  <c r="B552" i="1"/>
  <c r="L543" i="1"/>
  <c r="R543" i="1"/>
  <c r="M283" i="1"/>
  <c r="N283" i="1"/>
  <c r="H285" i="1"/>
  <c r="R548" i="1"/>
  <c r="B557" i="1"/>
  <c r="T548" i="1"/>
  <c r="M548" i="1"/>
  <c r="L548" i="1"/>
  <c r="H283" i="1"/>
  <c r="N527" i="1"/>
  <c r="N528" i="1"/>
  <c r="N550" i="1"/>
  <c r="N551" i="1"/>
  <c r="L556" i="1"/>
  <c r="N556" i="1" s="1"/>
  <c r="B565" i="1"/>
  <c r="T556" i="1"/>
  <c r="M556" i="1"/>
  <c r="H281" i="1"/>
  <c r="L291" i="1"/>
  <c r="B297" i="1"/>
  <c r="T291" i="1"/>
  <c r="D291" i="1"/>
  <c r="H291" i="1" s="1"/>
  <c r="N287" i="1"/>
  <c r="N539" i="1"/>
  <c r="M537" i="1"/>
  <c r="M282" i="1"/>
  <c r="N282" i="1"/>
  <c r="B299" i="1"/>
  <c r="T293" i="1"/>
  <c r="D293" i="1"/>
  <c r="L293" i="1"/>
  <c r="M278" i="1"/>
  <c r="N278" i="1"/>
  <c r="M277" i="1"/>
  <c r="D288" i="1"/>
  <c r="L288" i="1"/>
  <c r="B294" i="1"/>
  <c r="T288" i="1"/>
  <c r="N279" i="1"/>
  <c r="N534" i="1"/>
  <c r="M532" i="1"/>
  <c r="B295" i="1"/>
  <c r="T289" i="1"/>
  <c r="D289" i="1"/>
  <c r="L289" i="1"/>
  <c r="N285" i="1"/>
  <c r="M285" i="1"/>
  <c r="H287" i="1"/>
  <c r="B582" i="1"/>
  <c r="T573" i="1"/>
  <c r="L573" i="1"/>
  <c r="R573" i="1"/>
  <c r="M539" i="1"/>
  <c r="B545" i="1"/>
  <c r="M536" i="1"/>
  <c r="L536" i="1"/>
  <c r="T536" i="1"/>
  <c r="N536" i="1" l="1"/>
  <c r="N537" i="1"/>
  <c r="M535" i="1"/>
  <c r="N288" i="1"/>
  <c r="M288" i="1"/>
  <c r="L299" i="1"/>
  <c r="B305" i="1"/>
  <c r="T299" i="1"/>
  <c r="D299" i="1"/>
  <c r="T545" i="1"/>
  <c r="B554" i="1"/>
  <c r="M545" i="1"/>
  <c r="L545" i="1"/>
  <c r="H288" i="1"/>
  <c r="N293" i="1"/>
  <c r="B303" i="1"/>
  <c r="T297" i="1"/>
  <c r="D297" i="1"/>
  <c r="H297" i="1" s="1"/>
  <c r="L297" i="1"/>
  <c r="B561" i="1"/>
  <c r="M552" i="1"/>
  <c r="R552" i="1"/>
  <c r="T552" i="1"/>
  <c r="L552" i="1"/>
  <c r="B567" i="1"/>
  <c r="M558" i="1"/>
  <c r="T558" i="1"/>
  <c r="L558" i="1"/>
  <c r="L298" i="1"/>
  <c r="B304" i="1"/>
  <c r="T298" i="1"/>
  <c r="D298" i="1"/>
  <c r="H298" i="1" s="1"/>
  <c r="N544" i="1"/>
  <c r="T553" i="1"/>
  <c r="L553" i="1"/>
  <c r="N553" i="1" s="1"/>
  <c r="B562" i="1"/>
  <c r="R553" i="1"/>
  <c r="N560" i="1"/>
  <c r="N559" i="1"/>
  <c r="L295" i="1"/>
  <c r="B301" i="1"/>
  <c r="T295" i="1"/>
  <c r="D295" i="1"/>
  <c r="M287" i="1"/>
  <c r="M291" i="1"/>
  <c r="T557" i="1"/>
  <c r="L557" i="1"/>
  <c r="M557" i="1"/>
  <c r="B566" i="1"/>
  <c r="R557" i="1"/>
  <c r="N292" i="1"/>
  <c r="M292" i="1"/>
  <c r="L290" i="1"/>
  <c r="B296" i="1"/>
  <c r="T290" i="1"/>
  <c r="D290" i="1"/>
  <c r="H290" i="1" s="1"/>
  <c r="R582" i="1"/>
  <c r="B591" i="1"/>
  <c r="T582" i="1"/>
  <c r="L582" i="1"/>
  <c r="N289" i="1"/>
  <c r="M289" i="1"/>
  <c r="L294" i="1"/>
  <c r="B300" i="1"/>
  <c r="T294" i="1"/>
  <c r="D294" i="1"/>
  <c r="H294" i="1" s="1"/>
  <c r="T565" i="1"/>
  <c r="M565" i="1"/>
  <c r="B574" i="1"/>
  <c r="L565" i="1"/>
  <c r="N565" i="1" s="1"/>
  <c r="N548" i="1"/>
  <c r="M546" i="1"/>
  <c r="N549" i="1"/>
  <c r="H292" i="1"/>
  <c r="T568" i="1"/>
  <c r="L568" i="1"/>
  <c r="B577" i="1"/>
  <c r="R568" i="1"/>
  <c r="N284" i="1"/>
  <c r="M284" i="1"/>
  <c r="H289" i="1"/>
  <c r="N543" i="1"/>
  <c r="M541" i="1"/>
  <c r="M544" i="1"/>
  <c r="N557" i="1" l="1"/>
  <c r="M555" i="1"/>
  <c r="B307" i="1"/>
  <c r="T301" i="1"/>
  <c r="D301" i="1"/>
  <c r="L301" i="1"/>
  <c r="D304" i="1"/>
  <c r="L304" i="1"/>
  <c r="B310" i="1"/>
  <c r="T304" i="1"/>
  <c r="T577" i="1"/>
  <c r="L577" i="1"/>
  <c r="R577" i="1"/>
  <c r="B586" i="1"/>
  <c r="N569" i="1"/>
  <c r="T574" i="1"/>
  <c r="B583" i="1"/>
  <c r="M574" i="1"/>
  <c r="L574" i="1"/>
  <c r="N574" i="1" s="1"/>
  <c r="R591" i="1"/>
  <c r="B600" i="1"/>
  <c r="L591" i="1"/>
  <c r="T591" i="1"/>
  <c r="D296" i="1"/>
  <c r="H296" i="1" s="1"/>
  <c r="L296" i="1"/>
  <c r="T296" i="1"/>
  <c r="B302" i="1"/>
  <c r="H293" i="1"/>
  <c r="M295" i="1"/>
  <c r="N295" i="1"/>
  <c r="N298" i="1"/>
  <c r="M298" i="1"/>
  <c r="B576" i="1"/>
  <c r="L567" i="1"/>
  <c r="N568" i="1" s="1"/>
  <c r="T567" i="1"/>
  <c r="M567" i="1"/>
  <c r="T554" i="1"/>
  <c r="B563" i="1"/>
  <c r="M554" i="1"/>
  <c r="L554" i="1"/>
  <c r="B311" i="1"/>
  <c r="T305" i="1"/>
  <c r="D305" i="1"/>
  <c r="L305" i="1"/>
  <c r="D300" i="1"/>
  <c r="H300" i="1" s="1"/>
  <c r="L300" i="1"/>
  <c r="B306" i="1"/>
  <c r="T300" i="1"/>
  <c r="N290" i="1"/>
  <c r="M290" i="1"/>
  <c r="M566" i="1"/>
  <c r="R566" i="1"/>
  <c r="T566" i="1"/>
  <c r="B575" i="1"/>
  <c r="L566" i="1"/>
  <c r="N291" i="1"/>
  <c r="H295" i="1"/>
  <c r="R562" i="1"/>
  <c r="T562" i="1"/>
  <c r="B571" i="1"/>
  <c r="L562" i="1"/>
  <c r="N558" i="1"/>
  <c r="N552" i="1"/>
  <c r="M550" i="1"/>
  <c r="B570" i="1"/>
  <c r="T561" i="1"/>
  <c r="L561" i="1"/>
  <c r="R561" i="1"/>
  <c r="M561" i="1"/>
  <c r="L303" i="1"/>
  <c r="B309" i="1"/>
  <c r="T303" i="1"/>
  <c r="D303" i="1"/>
  <c r="H303" i="1" s="1"/>
  <c r="M299" i="1"/>
  <c r="N299" i="1"/>
  <c r="N294" i="1"/>
  <c r="M294" i="1"/>
  <c r="N297" i="1"/>
  <c r="M297" i="1"/>
  <c r="M293" i="1"/>
  <c r="N545" i="1"/>
  <c r="N546" i="1"/>
  <c r="H299" i="1"/>
  <c r="M303" i="1" l="1"/>
  <c r="N566" i="1"/>
  <c r="M564" i="1"/>
  <c r="N305" i="1"/>
  <c r="N554" i="1"/>
  <c r="N555" i="1"/>
  <c r="M553" i="1"/>
  <c r="R600" i="1"/>
  <c r="T600" i="1"/>
  <c r="B609" i="1"/>
  <c r="L600" i="1"/>
  <c r="N578" i="1"/>
  <c r="N304" i="1"/>
  <c r="M304" i="1"/>
  <c r="B579" i="1"/>
  <c r="T570" i="1"/>
  <c r="L570" i="1"/>
  <c r="R570" i="1"/>
  <c r="M570" i="1"/>
  <c r="N562" i="1"/>
  <c r="B584" i="1"/>
  <c r="R575" i="1"/>
  <c r="L575" i="1"/>
  <c r="T575" i="1"/>
  <c r="L306" i="1"/>
  <c r="B312" i="1"/>
  <c r="T306" i="1"/>
  <c r="D306" i="1"/>
  <c r="H305" i="1"/>
  <c r="L302" i="1"/>
  <c r="B308" i="1"/>
  <c r="T302" i="1"/>
  <c r="D302" i="1"/>
  <c r="H302" i="1" s="1"/>
  <c r="L583" i="1"/>
  <c r="N583" i="1" s="1"/>
  <c r="T583" i="1"/>
  <c r="B592" i="1"/>
  <c r="M583" i="1"/>
  <c r="T586" i="1"/>
  <c r="L586" i="1"/>
  <c r="R586" i="1"/>
  <c r="B595" i="1"/>
  <c r="H304" i="1"/>
  <c r="L307" i="1"/>
  <c r="B313" i="1"/>
  <c r="T307" i="1"/>
  <c r="D307" i="1"/>
  <c r="R571" i="1"/>
  <c r="B580" i="1"/>
  <c r="T571" i="1"/>
  <c r="L571" i="1"/>
  <c r="N571" i="1" s="1"/>
  <c r="N300" i="1"/>
  <c r="M300" i="1"/>
  <c r="L563" i="1"/>
  <c r="B572" i="1"/>
  <c r="T563" i="1"/>
  <c r="M563" i="1"/>
  <c r="N567" i="1"/>
  <c r="N301" i="1"/>
  <c r="M301" i="1"/>
  <c r="B315" i="1"/>
  <c r="T309" i="1"/>
  <c r="D309" i="1"/>
  <c r="L309" i="1"/>
  <c r="N561" i="1"/>
  <c r="M559" i="1"/>
  <c r="L311" i="1"/>
  <c r="B317" i="1"/>
  <c r="T311" i="1"/>
  <c r="D311" i="1"/>
  <c r="B585" i="1"/>
  <c r="L576" i="1"/>
  <c r="N576" i="1" s="1"/>
  <c r="M576" i="1"/>
  <c r="T576" i="1"/>
  <c r="N296" i="1"/>
  <c r="M296" i="1"/>
  <c r="L310" i="1"/>
  <c r="B316" i="1"/>
  <c r="T310" i="1"/>
  <c r="D310" i="1"/>
  <c r="H310" i="1" s="1"/>
  <c r="H301" i="1"/>
  <c r="M571" i="1" l="1"/>
  <c r="B323" i="1"/>
  <c r="T317" i="1"/>
  <c r="D317" i="1"/>
  <c r="L317" i="1"/>
  <c r="M309" i="1"/>
  <c r="T595" i="1"/>
  <c r="L595" i="1"/>
  <c r="R595" i="1"/>
  <c r="D308" i="1"/>
  <c r="H308" i="1" s="1"/>
  <c r="L308" i="1"/>
  <c r="B314" i="1"/>
  <c r="T308" i="1"/>
  <c r="N575" i="1"/>
  <c r="M573" i="1"/>
  <c r="N311" i="1"/>
  <c r="H309" i="1"/>
  <c r="T580" i="1"/>
  <c r="L580" i="1"/>
  <c r="R580" i="1"/>
  <c r="B589" i="1"/>
  <c r="B319" i="1"/>
  <c r="T313" i="1"/>
  <c r="D313" i="1"/>
  <c r="L313" i="1"/>
  <c r="N302" i="1"/>
  <c r="M302" i="1"/>
  <c r="D312" i="1"/>
  <c r="H312" i="1" s="1"/>
  <c r="L312" i="1"/>
  <c r="T312" i="1"/>
  <c r="B318" i="1"/>
  <c r="R579" i="1"/>
  <c r="B588" i="1"/>
  <c r="M579" i="1"/>
  <c r="T579" i="1"/>
  <c r="L579" i="1"/>
  <c r="N577" i="1"/>
  <c r="T585" i="1"/>
  <c r="B594" i="1"/>
  <c r="M585" i="1"/>
  <c r="L585" i="1"/>
  <c r="N585" i="1" s="1"/>
  <c r="D316" i="1"/>
  <c r="H316" i="1" s="1"/>
  <c r="L316" i="1"/>
  <c r="B322" i="1"/>
  <c r="T316" i="1"/>
  <c r="L572" i="1"/>
  <c r="B581" i="1"/>
  <c r="T572" i="1"/>
  <c r="M572" i="1"/>
  <c r="N307" i="1"/>
  <c r="N587" i="1"/>
  <c r="N306" i="1"/>
  <c r="M306" i="1"/>
  <c r="M575" i="1"/>
  <c r="M305" i="1"/>
  <c r="N303" i="1"/>
  <c r="H311" i="1"/>
  <c r="N310" i="1"/>
  <c r="M310" i="1"/>
  <c r="L315" i="1"/>
  <c r="B321" i="1"/>
  <c r="T315" i="1"/>
  <c r="D315" i="1"/>
  <c r="H315" i="1" s="1"/>
  <c r="N563" i="1"/>
  <c r="N564" i="1"/>
  <c r="M562" i="1"/>
  <c r="H307" i="1"/>
  <c r="L592" i="1"/>
  <c r="N592" i="1" s="1"/>
  <c r="T592" i="1"/>
  <c r="B601" i="1"/>
  <c r="M592" i="1"/>
  <c r="H306" i="1"/>
  <c r="B593" i="1"/>
  <c r="T584" i="1"/>
  <c r="L584" i="1"/>
  <c r="R584" i="1"/>
  <c r="N570" i="1"/>
  <c r="M568" i="1"/>
  <c r="T609" i="1"/>
  <c r="L609" i="1"/>
  <c r="R609" i="1"/>
  <c r="B618" i="1"/>
  <c r="R588" i="1" l="1"/>
  <c r="B597" i="1"/>
  <c r="M588" i="1"/>
  <c r="L588" i="1"/>
  <c r="T588" i="1"/>
  <c r="N317" i="1"/>
  <c r="N584" i="1"/>
  <c r="M582" i="1"/>
  <c r="T321" i="1"/>
  <c r="D321" i="1"/>
  <c r="L321" i="1"/>
  <c r="N586" i="1"/>
  <c r="L322" i="1"/>
  <c r="T322" i="1"/>
  <c r="D322" i="1"/>
  <c r="H322" i="1" s="1"/>
  <c r="N579" i="1"/>
  <c r="M577" i="1"/>
  <c r="T589" i="1"/>
  <c r="L589" i="1"/>
  <c r="R589" i="1"/>
  <c r="B598" i="1"/>
  <c r="T593" i="1"/>
  <c r="L593" i="1"/>
  <c r="R593" i="1"/>
  <c r="B610" i="1"/>
  <c r="L601" i="1"/>
  <c r="T601" i="1"/>
  <c r="M601" i="1"/>
  <c r="N312" i="1"/>
  <c r="M312" i="1"/>
  <c r="N313" i="1"/>
  <c r="T618" i="1"/>
  <c r="L618" i="1"/>
  <c r="R618" i="1"/>
  <c r="B627" i="1"/>
  <c r="M315" i="1"/>
  <c r="M581" i="1"/>
  <c r="L581" i="1"/>
  <c r="T581" i="1"/>
  <c r="B590" i="1"/>
  <c r="N316" i="1"/>
  <c r="M316" i="1"/>
  <c r="T594" i="1"/>
  <c r="B603" i="1"/>
  <c r="M594" i="1"/>
  <c r="L594" i="1"/>
  <c r="L318" i="1"/>
  <c r="M317" i="1" s="1"/>
  <c r="B324" i="1"/>
  <c r="T318" i="1"/>
  <c r="D318" i="1"/>
  <c r="H318" i="1" s="1"/>
  <c r="N308" i="1"/>
  <c r="M308" i="1"/>
  <c r="M584" i="1"/>
  <c r="M307" i="1"/>
  <c r="N572" i="1"/>
  <c r="N573" i="1"/>
  <c r="L319" i="1"/>
  <c r="T319" i="1"/>
  <c r="D319" i="1"/>
  <c r="N580" i="1"/>
  <c r="M311" i="1"/>
  <c r="L314" i="1"/>
  <c r="B320" i="1"/>
  <c r="T314" i="1"/>
  <c r="D314" i="1"/>
  <c r="H314" i="1" s="1"/>
  <c r="N595" i="1"/>
  <c r="N596" i="1"/>
  <c r="N309" i="1"/>
  <c r="L323" i="1"/>
  <c r="T323" i="1"/>
  <c r="D323" i="1"/>
  <c r="N314" i="1" l="1"/>
  <c r="M314" i="1"/>
  <c r="N593" i="1"/>
  <c r="M591" i="1"/>
  <c r="N319" i="1"/>
  <c r="H321" i="1"/>
  <c r="N318" i="1"/>
  <c r="M318" i="1"/>
  <c r="M321" i="1"/>
  <c r="N588" i="1"/>
  <c r="M586" i="1"/>
  <c r="N323" i="1"/>
  <c r="N594" i="1"/>
  <c r="N581" i="1"/>
  <c r="N582" i="1"/>
  <c r="M580" i="1"/>
  <c r="T627" i="1"/>
  <c r="L627" i="1"/>
  <c r="R627" i="1"/>
  <c r="B636" i="1"/>
  <c r="N601" i="1"/>
  <c r="N602" i="1"/>
  <c r="B607" i="1"/>
  <c r="T598" i="1"/>
  <c r="L598" i="1"/>
  <c r="R598" i="1"/>
  <c r="H313" i="1"/>
  <c r="M313" i="1"/>
  <c r="M600" i="1"/>
  <c r="B619" i="1"/>
  <c r="M610" i="1"/>
  <c r="L610" i="1"/>
  <c r="T610" i="1"/>
  <c r="M609" i="1"/>
  <c r="M593" i="1"/>
  <c r="N322" i="1"/>
  <c r="M322" i="1"/>
  <c r="R597" i="1"/>
  <c r="M597" i="1"/>
  <c r="B606" i="1"/>
  <c r="T597" i="1"/>
  <c r="L597" i="1"/>
  <c r="H323" i="1"/>
  <c r="D320" i="1"/>
  <c r="H320" i="1" s="1"/>
  <c r="L320" i="1"/>
  <c r="T320" i="1"/>
  <c r="H319" i="1"/>
  <c r="D324" i="1"/>
  <c r="H324" i="1" s="1"/>
  <c r="L324" i="1"/>
  <c r="T324" i="1"/>
  <c r="L603" i="1"/>
  <c r="T603" i="1"/>
  <c r="B612" i="1"/>
  <c r="M603" i="1"/>
  <c r="M590" i="1"/>
  <c r="L590" i="1"/>
  <c r="T590" i="1"/>
  <c r="B599" i="1"/>
  <c r="N315" i="1"/>
  <c r="H317" i="1"/>
  <c r="N589" i="1"/>
  <c r="N603" i="1" l="1"/>
  <c r="N604" i="1"/>
  <c r="B645" i="1"/>
  <c r="T636" i="1"/>
  <c r="L636" i="1"/>
  <c r="R636" i="1"/>
  <c r="M612" i="1"/>
  <c r="L612" i="1"/>
  <c r="T612" i="1"/>
  <c r="B621" i="1"/>
  <c r="N597" i="1"/>
  <c r="M595" i="1"/>
  <c r="B628" i="1"/>
  <c r="M619" i="1"/>
  <c r="L619" i="1"/>
  <c r="M618" i="1" s="1"/>
  <c r="T619" i="1"/>
  <c r="B616" i="1"/>
  <c r="T607" i="1"/>
  <c r="L607" i="1"/>
  <c r="R607" i="1"/>
  <c r="N590" i="1"/>
  <c r="N591" i="1"/>
  <c r="M589" i="1"/>
  <c r="M602" i="1"/>
  <c r="N324" i="1"/>
  <c r="M324" i="1"/>
  <c r="N320" i="1"/>
  <c r="M320" i="1"/>
  <c r="M323" i="1"/>
  <c r="N321" i="1"/>
  <c r="M599" i="1"/>
  <c r="B608" i="1"/>
  <c r="L599" i="1"/>
  <c r="T599" i="1"/>
  <c r="M606" i="1"/>
  <c r="T606" i="1"/>
  <c r="L606" i="1"/>
  <c r="R606" i="1"/>
  <c r="B615" i="1"/>
  <c r="N610" i="1"/>
  <c r="N611" i="1"/>
  <c r="N598" i="1"/>
  <c r="M319" i="1"/>
  <c r="N607" i="1" l="1"/>
  <c r="B637" i="1"/>
  <c r="M628" i="1"/>
  <c r="L628" i="1"/>
  <c r="T628" i="1"/>
  <c r="M627" i="1"/>
  <c r="M621" i="1"/>
  <c r="L621" i="1"/>
  <c r="T621" i="1"/>
  <c r="B630" i="1"/>
  <c r="M620" i="1"/>
  <c r="B654" i="1"/>
  <c r="L645" i="1"/>
  <c r="T645" i="1"/>
  <c r="N606" i="1"/>
  <c r="M604" i="1"/>
  <c r="N599" i="1"/>
  <c r="N600" i="1"/>
  <c r="T608" i="1"/>
  <c r="B617" i="1"/>
  <c r="M608" i="1"/>
  <c r="L608" i="1"/>
  <c r="N619" i="1"/>
  <c r="N620" i="1"/>
  <c r="N612" i="1"/>
  <c r="N613" i="1"/>
  <c r="M615" i="1"/>
  <c r="T615" i="1"/>
  <c r="L615" i="1"/>
  <c r="R615" i="1"/>
  <c r="B624" i="1"/>
  <c r="B625" i="1"/>
  <c r="T616" i="1"/>
  <c r="L616" i="1"/>
  <c r="N616" i="1" s="1"/>
  <c r="R616" i="1"/>
  <c r="M611" i="1"/>
  <c r="M598" i="1"/>
  <c r="N615" i="1" l="1"/>
  <c r="M613" i="1"/>
  <c r="N608" i="1"/>
  <c r="N609" i="1"/>
  <c r="B663" i="1"/>
  <c r="L654" i="1"/>
  <c r="T654" i="1"/>
  <c r="N621" i="1"/>
  <c r="N622" i="1"/>
  <c r="N628" i="1"/>
  <c r="N629" i="1"/>
  <c r="B634" i="1"/>
  <c r="T625" i="1"/>
  <c r="L625" i="1"/>
  <c r="R625" i="1"/>
  <c r="M624" i="1"/>
  <c r="T624" i="1"/>
  <c r="L624" i="1"/>
  <c r="R624" i="1"/>
  <c r="B633" i="1"/>
  <c r="T617" i="1"/>
  <c r="B626" i="1"/>
  <c r="M617" i="1"/>
  <c r="L617" i="1"/>
  <c r="M630" i="1"/>
  <c r="L630" i="1"/>
  <c r="T630" i="1"/>
  <c r="B639" i="1"/>
  <c r="B646" i="1"/>
  <c r="M637" i="1"/>
  <c r="L637" i="1"/>
  <c r="M636" i="1" s="1"/>
  <c r="T637" i="1"/>
  <c r="M607" i="1"/>
  <c r="B655" i="1" l="1"/>
  <c r="L646" i="1"/>
  <c r="M646" i="1"/>
  <c r="T646" i="1"/>
  <c r="N630" i="1"/>
  <c r="N631" i="1"/>
  <c r="T626" i="1"/>
  <c r="B635" i="1"/>
  <c r="M626" i="1"/>
  <c r="L626" i="1"/>
  <c r="N624" i="1"/>
  <c r="M622" i="1"/>
  <c r="N625" i="1"/>
  <c r="N637" i="1"/>
  <c r="N638" i="1"/>
  <c r="M629" i="1"/>
  <c r="N617" i="1"/>
  <c r="N618" i="1"/>
  <c r="M616" i="1"/>
  <c r="B642" i="1"/>
  <c r="M633" i="1"/>
  <c r="T633" i="1"/>
  <c r="L633" i="1"/>
  <c r="R633" i="1"/>
  <c r="B648" i="1"/>
  <c r="M639" i="1"/>
  <c r="L639" i="1"/>
  <c r="T639" i="1"/>
  <c r="M638" i="1"/>
  <c r="B643" i="1"/>
  <c r="T634" i="1"/>
  <c r="L634" i="1"/>
  <c r="N634" i="1" s="1"/>
  <c r="R634" i="1"/>
  <c r="B672" i="1"/>
  <c r="L663" i="1"/>
  <c r="T663" i="1"/>
  <c r="B652" i="1" l="1"/>
  <c r="L643" i="1"/>
  <c r="N643" i="1" s="1"/>
  <c r="T643" i="1"/>
  <c r="N633" i="1"/>
  <c r="M631" i="1"/>
  <c r="B657" i="1"/>
  <c r="L648" i="1"/>
  <c r="T648" i="1"/>
  <c r="M648" i="1"/>
  <c r="N626" i="1"/>
  <c r="N627" i="1"/>
  <c r="M625" i="1"/>
  <c r="N646" i="1"/>
  <c r="N647" i="1"/>
  <c r="B681" i="1"/>
  <c r="L672" i="1"/>
  <c r="T672" i="1"/>
  <c r="N639" i="1"/>
  <c r="N640" i="1"/>
  <c r="B651" i="1"/>
  <c r="L642" i="1"/>
  <c r="M642" i="1"/>
  <c r="T642" i="1"/>
  <c r="B644" i="1"/>
  <c r="T635" i="1"/>
  <c r="M635" i="1"/>
  <c r="L635" i="1"/>
  <c r="M645" i="1"/>
  <c r="B664" i="1"/>
  <c r="L655" i="1"/>
  <c r="T655" i="1"/>
  <c r="M655" i="1"/>
  <c r="B653" i="1" l="1"/>
  <c r="L644" i="1"/>
  <c r="M643" i="1" s="1"/>
  <c r="T644" i="1"/>
  <c r="M644" i="1"/>
  <c r="B660" i="1"/>
  <c r="L651" i="1"/>
  <c r="T651" i="1"/>
  <c r="M651" i="1"/>
  <c r="N648" i="1"/>
  <c r="N649" i="1"/>
  <c r="N635" i="1"/>
  <c r="N636" i="1"/>
  <c r="M634" i="1"/>
  <c r="M647" i="1"/>
  <c r="B666" i="1"/>
  <c r="L657" i="1"/>
  <c r="T657" i="1"/>
  <c r="M657" i="1"/>
  <c r="N655" i="1"/>
  <c r="N656" i="1"/>
  <c r="B690" i="1"/>
  <c r="L681" i="1"/>
  <c r="T681" i="1"/>
  <c r="M654" i="1"/>
  <c r="B673" i="1"/>
  <c r="L664" i="1"/>
  <c r="T664" i="1"/>
  <c r="M664" i="1"/>
  <c r="N642" i="1"/>
  <c r="M640" i="1"/>
  <c r="B661" i="1"/>
  <c r="L652" i="1"/>
  <c r="T652" i="1"/>
  <c r="B670" i="1" l="1"/>
  <c r="L661" i="1"/>
  <c r="T661" i="1"/>
  <c r="B699" i="1"/>
  <c r="L690" i="1"/>
  <c r="T690" i="1"/>
  <c r="N664" i="1"/>
  <c r="N665" i="1"/>
  <c r="N657" i="1"/>
  <c r="N658" i="1"/>
  <c r="N651" i="1"/>
  <c r="M649" i="1"/>
  <c r="N644" i="1"/>
  <c r="N645" i="1"/>
  <c r="N652" i="1"/>
  <c r="M663" i="1"/>
  <c r="B682" i="1"/>
  <c r="L673" i="1"/>
  <c r="T673" i="1"/>
  <c r="M673" i="1"/>
  <c r="M656" i="1"/>
  <c r="B675" i="1"/>
  <c r="L666" i="1"/>
  <c r="M666" i="1"/>
  <c r="T666" i="1"/>
  <c r="M665" i="1"/>
  <c r="B669" i="1"/>
  <c r="L660" i="1"/>
  <c r="T660" i="1"/>
  <c r="M660" i="1"/>
  <c r="B662" i="1"/>
  <c r="L653" i="1"/>
  <c r="T653" i="1"/>
  <c r="M653" i="1"/>
  <c r="N653" i="1" l="1"/>
  <c r="N654" i="1"/>
  <c r="M652" i="1"/>
  <c r="N660" i="1"/>
  <c r="M658" i="1"/>
  <c r="N673" i="1"/>
  <c r="N674" i="1"/>
  <c r="B671" i="1"/>
  <c r="L662" i="1"/>
  <c r="M662" i="1"/>
  <c r="T662" i="1"/>
  <c r="B678" i="1"/>
  <c r="L669" i="1"/>
  <c r="T669" i="1"/>
  <c r="M669" i="1"/>
  <c r="N666" i="1"/>
  <c r="N667" i="1"/>
  <c r="M672" i="1"/>
  <c r="B691" i="1"/>
  <c r="L682" i="1"/>
  <c r="M682" i="1"/>
  <c r="T682" i="1"/>
  <c r="M681" i="1"/>
  <c r="B684" i="1"/>
  <c r="L675" i="1"/>
  <c r="T675" i="1"/>
  <c r="M675" i="1"/>
  <c r="N661" i="1"/>
  <c r="B708" i="1"/>
  <c r="L699" i="1"/>
  <c r="T699" i="1"/>
  <c r="B679" i="1"/>
  <c r="L670" i="1"/>
  <c r="T670" i="1"/>
  <c r="B688" i="1" l="1"/>
  <c r="L679" i="1"/>
  <c r="T679" i="1"/>
  <c r="B717" i="1"/>
  <c r="L708" i="1"/>
  <c r="T708" i="1"/>
  <c r="B700" i="1"/>
  <c r="L691" i="1"/>
  <c r="T691" i="1"/>
  <c r="M691" i="1"/>
  <c r="N675" i="1"/>
  <c r="N676" i="1"/>
  <c r="N669" i="1"/>
  <c r="M667" i="1"/>
  <c r="N662" i="1"/>
  <c r="N663" i="1"/>
  <c r="N670" i="1"/>
  <c r="M674" i="1"/>
  <c r="B693" i="1"/>
  <c r="L684" i="1"/>
  <c r="T684" i="1"/>
  <c r="M684" i="1"/>
  <c r="N682" i="1"/>
  <c r="N683" i="1"/>
  <c r="B687" i="1"/>
  <c r="L678" i="1"/>
  <c r="M678" i="1"/>
  <c r="T678" i="1"/>
  <c r="B680" i="1"/>
  <c r="L671" i="1"/>
  <c r="T671" i="1"/>
  <c r="M671" i="1"/>
  <c r="M661" i="1"/>
  <c r="N684" i="1" l="1"/>
  <c r="N685" i="1"/>
  <c r="N671" i="1"/>
  <c r="N672" i="1"/>
  <c r="M670" i="1"/>
  <c r="N678" i="1"/>
  <c r="M676" i="1"/>
  <c r="M683" i="1"/>
  <c r="B702" i="1"/>
  <c r="L693" i="1"/>
  <c r="T693" i="1"/>
  <c r="M693" i="1"/>
  <c r="M692" i="1"/>
  <c r="B689" i="1"/>
  <c r="L680" i="1"/>
  <c r="T680" i="1"/>
  <c r="M680" i="1"/>
  <c r="B696" i="1"/>
  <c r="L687" i="1"/>
  <c r="T687" i="1"/>
  <c r="M687" i="1"/>
  <c r="N691" i="1"/>
  <c r="N692" i="1"/>
  <c r="N679" i="1"/>
  <c r="M690" i="1"/>
  <c r="B709" i="1"/>
  <c r="L700" i="1"/>
  <c r="T700" i="1"/>
  <c r="M700" i="1"/>
  <c r="M699" i="1"/>
  <c r="L717" i="1"/>
  <c r="T717" i="1"/>
  <c r="B697" i="1"/>
  <c r="L688" i="1"/>
  <c r="T688" i="1"/>
  <c r="B706" i="1" l="1"/>
  <c r="L697" i="1"/>
  <c r="N697" i="1" s="1"/>
  <c r="T697" i="1"/>
  <c r="B718" i="1"/>
  <c r="L709" i="1"/>
  <c r="T709" i="1"/>
  <c r="M709" i="1"/>
  <c r="N687" i="1"/>
  <c r="M685" i="1"/>
  <c r="N680" i="1"/>
  <c r="N681" i="1"/>
  <c r="B705" i="1"/>
  <c r="L696" i="1"/>
  <c r="T696" i="1"/>
  <c r="M696" i="1"/>
  <c r="B698" i="1"/>
  <c r="L689" i="1"/>
  <c r="T689" i="1"/>
  <c r="M689" i="1"/>
  <c r="N693" i="1"/>
  <c r="N694" i="1"/>
  <c r="B711" i="1"/>
  <c r="L702" i="1"/>
  <c r="M702" i="1"/>
  <c r="T702" i="1"/>
  <c r="M701" i="1"/>
  <c r="N688" i="1"/>
  <c r="N700" i="1"/>
  <c r="N701" i="1"/>
  <c r="M679" i="1"/>
  <c r="B720" i="1" l="1"/>
  <c r="L711" i="1"/>
  <c r="T711" i="1"/>
  <c r="M711" i="1"/>
  <c r="N689" i="1"/>
  <c r="N690" i="1"/>
  <c r="M688" i="1"/>
  <c r="N696" i="1"/>
  <c r="M694" i="1"/>
  <c r="B707" i="1"/>
  <c r="L698" i="1"/>
  <c r="M698" i="1"/>
  <c r="T698" i="1"/>
  <c r="N709" i="1"/>
  <c r="N710" i="1"/>
  <c r="B714" i="1"/>
  <c r="L705" i="1"/>
  <c r="T705" i="1"/>
  <c r="M705" i="1"/>
  <c r="N702" i="1"/>
  <c r="N703" i="1"/>
  <c r="M708" i="1"/>
  <c r="L718" i="1"/>
  <c r="M718" i="1"/>
  <c r="T718" i="1"/>
  <c r="M717" i="1"/>
  <c r="B715" i="1"/>
  <c r="L706" i="1"/>
  <c r="T706" i="1"/>
  <c r="B716" i="1" l="1"/>
  <c r="L707" i="1"/>
  <c r="T707" i="1"/>
  <c r="M707" i="1"/>
  <c r="N705" i="1"/>
  <c r="M703" i="1"/>
  <c r="N711" i="1"/>
  <c r="N712" i="1"/>
  <c r="N706" i="1"/>
  <c r="L714" i="1"/>
  <c r="M714" i="1"/>
  <c r="T714" i="1"/>
  <c r="M710" i="1"/>
  <c r="L720" i="1"/>
  <c r="T720" i="1"/>
  <c r="M720" i="1"/>
  <c r="L715" i="1"/>
  <c r="N715" i="1" s="1"/>
  <c r="T715" i="1"/>
  <c r="N718" i="1"/>
  <c r="N719" i="1"/>
  <c r="N698" i="1"/>
  <c r="N699" i="1"/>
  <c r="M697" i="1"/>
  <c r="N720" i="1" l="1"/>
  <c r="N721" i="1"/>
  <c r="N714" i="1"/>
  <c r="M712" i="1"/>
  <c r="N707" i="1"/>
  <c r="N708" i="1"/>
  <c r="M706" i="1"/>
  <c r="M719" i="1"/>
  <c r="L716" i="1"/>
  <c r="T716" i="1"/>
  <c r="M716" i="1"/>
  <c r="N716" i="1" l="1"/>
  <c r="N717" i="1"/>
  <c r="M715" i="1"/>
  <c r="K361" i="12" l="1"/>
  <c r="J361" i="12"/>
  <c r="I361" i="12"/>
  <c r="K360" i="12"/>
  <c r="J360" i="12"/>
  <c r="I360" i="12"/>
  <c r="K359" i="12"/>
  <c r="J359" i="12"/>
  <c r="I359" i="12"/>
  <c r="M359" i="12" s="1"/>
  <c r="K358" i="12"/>
  <c r="J358" i="12"/>
  <c r="I358" i="12"/>
  <c r="K357" i="12"/>
  <c r="J357" i="12"/>
  <c r="I357" i="12"/>
  <c r="N357" i="12" s="1"/>
  <c r="K356" i="12"/>
  <c r="J356" i="12"/>
  <c r="I356" i="12"/>
  <c r="K355" i="12"/>
  <c r="J355" i="12"/>
  <c r="I355" i="12"/>
  <c r="K354" i="12"/>
  <c r="J354" i="12"/>
  <c r="I354" i="12"/>
  <c r="K353" i="12"/>
  <c r="J353" i="12"/>
  <c r="I353" i="12"/>
  <c r="N353" i="12" s="1"/>
  <c r="K352" i="12"/>
  <c r="J352" i="12"/>
  <c r="I352" i="12"/>
  <c r="K351" i="12"/>
  <c r="J351" i="12"/>
  <c r="I351" i="12"/>
  <c r="M351" i="12" s="1"/>
  <c r="K350" i="12"/>
  <c r="J350" i="12"/>
  <c r="I350" i="12"/>
  <c r="K349" i="12"/>
  <c r="J349" i="12"/>
  <c r="I349" i="12"/>
  <c r="K348" i="12"/>
  <c r="J348" i="12"/>
  <c r="I348" i="12"/>
  <c r="N348" i="12" s="1"/>
  <c r="K347" i="12"/>
  <c r="J347" i="12"/>
  <c r="I347" i="12"/>
  <c r="K346" i="12"/>
  <c r="J346" i="12"/>
  <c r="I346" i="12"/>
  <c r="K345" i="12"/>
  <c r="J345" i="12"/>
  <c r="I345" i="12"/>
  <c r="K344" i="12"/>
  <c r="J344" i="12"/>
  <c r="I344" i="12"/>
  <c r="N344" i="12" s="1"/>
  <c r="K343" i="12"/>
  <c r="J343" i="12"/>
  <c r="I343" i="12"/>
  <c r="N343" i="12" s="1"/>
  <c r="K342" i="12"/>
  <c r="J342" i="12"/>
  <c r="I342" i="12"/>
  <c r="K341" i="12"/>
  <c r="J341" i="12"/>
  <c r="I341" i="12"/>
  <c r="K340" i="12"/>
  <c r="J340" i="12"/>
  <c r="I340" i="12"/>
  <c r="K339" i="12"/>
  <c r="J339" i="12"/>
  <c r="I339" i="12"/>
  <c r="N339" i="12" s="1"/>
  <c r="K338" i="12"/>
  <c r="J338" i="12"/>
  <c r="I338" i="12"/>
  <c r="K337" i="12"/>
  <c r="J337" i="12"/>
  <c r="I337" i="12"/>
  <c r="K336" i="12"/>
  <c r="J336" i="12"/>
  <c r="I336" i="12"/>
  <c r="K335" i="12"/>
  <c r="J335" i="12"/>
  <c r="I335" i="12"/>
  <c r="K334" i="12"/>
  <c r="J334" i="12"/>
  <c r="I334" i="12"/>
  <c r="M334" i="12" s="1"/>
  <c r="K333" i="12"/>
  <c r="J333" i="12"/>
  <c r="I333" i="12"/>
  <c r="K332" i="12"/>
  <c r="J332" i="12"/>
  <c r="I332" i="12"/>
  <c r="K331" i="12"/>
  <c r="J331" i="12"/>
  <c r="I331" i="12"/>
  <c r="K330" i="12"/>
  <c r="J330" i="12"/>
  <c r="I330" i="12"/>
  <c r="M330" i="12" s="1"/>
  <c r="K329" i="12"/>
  <c r="J329" i="12"/>
  <c r="I329" i="12"/>
  <c r="K328" i="12"/>
  <c r="J328" i="12"/>
  <c r="I328" i="12"/>
  <c r="K327" i="12"/>
  <c r="J327" i="12"/>
  <c r="I327" i="12"/>
  <c r="M327" i="12" s="1"/>
  <c r="K326" i="12"/>
  <c r="J326" i="12"/>
  <c r="I326" i="12"/>
  <c r="K325" i="12"/>
  <c r="J325" i="12"/>
  <c r="I325" i="12"/>
  <c r="N325" i="12" s="1"/>
  <c r="K324" i="12"/>
  <c r="J324" i="12"/>
  <c r="I324" i="12"/>
  <c r="K323" i="12"/>
  <c r="J323" i="12"/>
  <c r="I323" i="12"/>
  <c r="K322" i="12"/>
  <c r="J322" i="12"/>
  <c r="I322" i="12"/>
  <c r="K321" i="12"/>
  <c r="J321" i="12"/>
  <c r="I321" i="12"/>
  <c r="N321" i="12" s="1"/>
  <c r="K320" i="12"/>
  <c r="J320" i="12"/>
  <c r="I320" i="12"/>
  <c r="M319" i="12"/>
  <c r="K319" i="12"/>
  <c r="J319" i="12"/>
  <c r="I319" i="12"/>
  <c r="K318" i="12"/>
  <c r="J318" i="12"/>
  <c r="I318" i="12"/>
  <c r="K317" i="12"/>
  <c r="J317" i="12"/>
  <c r="M317" i="12" s="1"/>
  <c r="I317" i="12"/>
  <c r="K316" i="12"/>
  <c r="J316" i="12"/>
  <c r="I316" i="12"/>
  <c r="N316" i="12" s="1"/>
  <c r="K315" i="12"/>
  <c r="J315" i="12"/>
  <c r="I315" i="12"/>
  <c r="K314" i="12"/>
  <c r="J314" i="12"/>
  <c r="I314" i="12"/>
  <c r="K313" i="12"/>
  <c r="J313" i="12"/>
  <c r="I313" i="12"/>
  <c r="K312" i="12"/>
  <c r="J312" i="12"/>
  <c r="I312" i="12"/>
  <c r="N312" i="12" s="1"/>
  <c r="K311" i="12"/>
  <c r="J311" i="12"/>
  <c r="I311" i="12"/>
  <c r="N311" i="12" s="1"/>
  <c r="K310" i="12"/>
  <c r="J310" i="12"/>
  <c r="I310" i="12"/>
  <c r="K309" i="12"/>
  <c r="J309" i="12"/>
  <c r="I309" i="12"/>
  <c r="K308" i="12"/>
  <c r="J308" i="12"/>
  <c r="I308" i="12"/>
  <c r="K307" i="12"/>
  <c r="J307" i="12"/>
  <c r="I307" i="12"/>
  <c r="N307" i="12" s="1"/>
  <c r="K306" i="12"/>
  <c r="J306" i="12"/>
  <c r="I306" i="12"/>
  <c r="K305" i="12"/>
  <c r="J305" i="12"/>
  <c r="I305" i="12"/>
  <c r="K304" i="12"/>
  <c r="J304" i="12"/>
  <c r="I304" i="12"/>
  <c r="K303" i="12"/>
  <c r="J303" i="12"/>
  <c r="M303" i="12" s="1"/>
  <c r="I303" i="12"/>
  <c r="K302" i="12"/>
  <c r="J302" i="12"/>
  <c r="I302" i="12"/>
  <c r="M302" i="12" s="1"/>
  <c r="K301" i="12"/>
  <c r="J301" i="12"/>
  <c r="M301" i="12" s="1"/>
  <c r="I301" i="12"/>
  <c r="K300" i="12"/>
  <c r="J300" i="12"/>
  <c r="I300" i="12"/>
  <c r="K299" i="12"/>
  <c r="J299" i="12"/>
  <c r="I299" i="12"/>
  <c r="K298" i="12"/>
  <c r="J298" i="12"/>
  <c r="I298" i="12"/>
  <c r="M298" i="12" s="1"/>
  <c r="K297" i="12"/>
  <c r="J297" i="12"/>
  <c r="I297" i="12"/>
  <c r="K296" i="12"/>
  <c r="J296" i="12"/>
  <c r="I296" i="12"/>
  <c r="K295" i="12"/>
  <c r="J295" i="12"/>
  <c r="I295" i="12"/>
  <c r="M295" i="12" s="1"/>
  <c r="K294" i="12"/>
  <c r="J294" i="12"/>
  <c r="I294" i="12"/>
  <c r="K293" i="12"/>
  <c r="J293" i="12"/>
  <c r="I293" i="12"/>
  <c r="N293" i="12" s="1"/>
  <c r="K292" i="12"/>
  <c r="J292" i="12"/>
  <c r="I292" i="12"/>
  <c r="K291" i="12"/>
  <c r="J291" i="12"/>
  <c r="I291" i="12"/>
  <c r="K290" i="12"/>
  <c r="J290" i="12"/>
  <c r="I290" i="12"/>
  <c r="K289" i="12"/>
  <c r="J289" i="12"/>
  <c r="I289" i="12"/>
  <c r="N289" i="12" s="1"/>
  <c r="K288" i="12"/>
  <c r="J288" i="12"/>
  <c r="I288" i="12"/>
  <c r="K287" i="12"/>
  <c r="J287" i="12"/>
  <c r="I287" i="12"/>
  <c r="M287" i="12" s="1"/>
  <c r="K286" i="12"/>
  <c r="J286" i="12"/>
  <c r="I286" i="12"/>
  <c r="K285" i="12"/>
  <c r="J285" i="12"/>
  <c r="I285" i="12"/>
  <c r="K284" i="12"/>
  <c r="J284" i="12"/>
  <c r="I284" i="12"/>
  <c r="N284" i="12" s="1"/>
  <c r="K283" i="12"/>
  <c r="J283" i="12"/>
  <c r="I283" i="12"/>
  <c r="K282" i="12"/>
  <c r="J282" i="12"/>
  <c r="I282" i="12"/>
  <c r="K281" i="12"/>
  <c r="J281" i="12"/>
  <c r="I281" i="12"/>
  <c r="K280" i="12"/>
  <c r="J280" i="12"/>
  <c r="I280" i="12"/>
  <c r="N280" i="12" s="1"/>
  <c r="B361" i="12"/>
  <c r="B343" i="12"/>
  <c r="B344" i="12"/>
  <c r="B353" i="12" s="1"/>
  <c r="B345" i="12"/>
  <c r="B346" i="12"/>
  <c r="B347" i="12"/>
  <c r="B348" i="12"/>
  <c r="B357" i="12" s="1"/>
  <c r="B349" i="12"/>
  <c r="B350" i="12"/>
  <c r="B351" i="12"/>
  <c r="B352" i="12"/>
  <c r="B354" i="12"/>
  <c r="B355" i="12"/>
  <c r="B356" i="12"/>
  <c r="B358" i="12"/>
  <c r="B359" i="12"/>
  <c r="B360" i="12"/>
  <c r="B327" i="12"/>
  <c r="B336" i="12" s="1"/>
  <c r="B328" i="12"/>
  <c r="B329" i="12"/>
  <c r="B330" i="12"/>
  <c r="B331" i="12"/>
  <c r="B340" i="12" s="1"/>
  <c r="B332" i="12"/>
  <c r="B333" i="12"/>
  <c r="B334" i="12"/>
  <c r="B335" i="12"/>
  <c r="B337" i="12"/>
  <c r="B338" i="12"/>
  <c r="B339" i="12"/>
  <c r="B341" i="12"/>
  <c r="B342" i="12"/>
  <c r="B299" i="12"/>
  <c r="B308" i="12" s="1"/>
  <c r="B317" i="12" s="1"/>
  <c r="B326" i="12" s="1"/>
  <c r="B295" i="12"/>
  <c r="B304" i="12" s="1"/>
  <c r="B313" i="12" s="1"/>
  <c r="B322" i="12" s="1"/>
  <c r="B291" i="12"/>
  <c r="B300" i="12" s="1"/>
  <c r="B309" i="12" s="1"/>
  <c r="B318" i="12" s="1"/>
  <c r="B290" i="12"/>
  <c r="B289" i="12"/>
  <c r="B298" i="12" s="1"/>
  <c r="B307" i="12" s="1"/>
  <c r="B316" i="12" s="1"/>
  <c r="B325" i="12" s="1"/>
  <c r="B288" i="12"/>
  <c r="B297" i="12" s="1"/>
  <c r="B306" i="12" s="1"/>
  <c r="B315" i="12" s="1"/>
  <c r="B324" i="12" s="1"/>
  <c r="B287" i="12"/>
  <c r="B296" i="12" s="1"/>
  <c r="B305" i="12" s="1"/>
  <c r="B314" i="12" s="1"/>
  <c r="B323" i="12" s="1"/>
  <c r="B286" i="12"/>
  <c r="B285" i="12"/>
  <c r="B294" i="12" s="1"/>
  <c r="B303" i="12" s="1"/>
  <c r="B312" i="12" s="1"/>
  <c r="B321" i="12" s="1"/>
  <c r="B284" i="12"/>
  <c r="B293" i="12" s="1"/>
  <c r="B302" i="12" s="1"/>
  <c r="B311" i="12" s="1"/>
  <c r="B320" i="12" s="1"/>
  <c r="B283" i="12"/>
  <c r="B292" i="12" s="1"/>
  <c r="B301" i="12" s="1"/>
  <c r="B310" i="12" s="1"/>
  <c r="B319" i="12" s="1"/>
  <c r="B282" i="12"/>
  <c r="B281" i="12"/>
  <c r="M333" i="12" l="1"/>
  <c r="M285" i="12"/>
  <c r="M335" i="12"/>
  <c r="N283" i="12"/>
  <c r="N287" i="12"/>
  <c r="N288" i="12"/>
  <c r="N292" i="12"/>
  <c r="M293" i="12"/>
  <c r="N297" i="12"/>
  <c r="N301" i="12"/>
  <c r="M306" i="12"/>
  <c r="M310" i="12"/>
  <c r="N315" i="12"/>
  <c r="N319" i="12"/>
  <c r="N320" i="12"/>
  <c r="N324" i="12"/>
  <c r="M325" i="12"/>
  <c r="N329" i="12"/>
  <c r="N333" i="12"/>
  <c r="M338" i="12"/>
  <c r="M342" i="12"/>
  <c r="N347" i="12"/>
  <c r="N351" i="12"/>
  <c r="N352" i="12"/>
  <c r="N356" i="12"/>
  <c r="N361" i="12"/>
  <c r="M282" i="12"/>
  <c r="N295" i="12"/>
  <c r="N305" i="12"/>
  <c r="N309" i="12"/>
  <c r="M314" i="12"/>
  <c r="M318" i="12"/>
  <c r="N323" i="12"/>
  <c r="N327" i="12"/>
  <c r="N328" i="12"/>
  <c r="N332" i="12"/>
  <c r="N337" i="12"/>
  <c r="N341" i="12"/>
  <c r="M346" i="12"/>
  <c r="M348" i="12"/>
  <c r="M350" i="12"/>
  <c r="N355" i="12"/>
  <c r="N359" i="12"/>
  <c r="N360" i="12"/>
  <c r="M286" i="12"/>
  <c r="N291" i="12"/>
  <c r="N296" i="12"/>
  <c r="N300" i="12"/>
  <c r="N281" i="12"/>
  <c r="N285" i="12"/>
  <c r="M290" i="12"/>
  <c r="M294" i="12"/>
  <c r="N299" i="12"/>
  <c r="N303" i="12"/>
  <c r="N304" i="12"/>
  <c r="N308" i="12"/>
  <c r="M309" i="12"/>
  <c r="M311" i="12"/>
  <c r="N313" i="12"/>
  <c r="N317" i="12"/>
  <c r="M322" i="12"/>
  <c r="M326" i="12"/>
  <c r="N331" i="12"/>
  <c r="N335" i="12"/>
  <c r="N336" i="12"/>
  <c r="N340" i="12"/>
  <c r="M341" i="12"/>
  <c r="M343" i="12"/>
  <c r="N345" i="12"/>
  <c r="N349" i="12"/>
  <c r="M354" i="12"/>
  <c r="M358" i="12"/>
  <c r="M289" i="12"/>
  <c r="M291" i="12"/>
  <c r="M305" i="12"/>
  <c r="M307" i="12"/>
  <c r="M321" i="12"/>
  <c r="M323" i="12"/>
  <c r="M337" i="12"/>
  <c r="M339" i="12"/>
  <c r="M344" i="12"/>
  <c r="M355" i="12"/>
  <c r="M281" i="12"/>
  <c r="M283" i="12"/>
  <c r="M297" i="12"/>
  <c r="M299" i="12"/>
  <c r="M313" i="12"/>
  <c r="M315" i="12"/>
  <c r="M329" i="12"/>
  <c r="M331" i="12"/>
  <c r="M345" i="12"/>
  <c r="M347" i="12"/>
  <c r="M360" i="12"/>
  <c r="N290" i="12"/>
  <c r="N302" i="12"/>
  <c r="N310" i="12"/>
  <c r="N326" i="12"/>
  <c r="N358" i="12"/>
  <c r="M280" i="12"/>
  <c r="M284" i="12"/>
  <c r="M288" i="12"/>
  <c r="M292" i="12"/>
  <c r="M296" i="12"/>
  <c r="M300" i="12"/>
  <c r="M304" i="12"/>
  <c r="M308" i="12"/>
  <c r="M312" i="12"/>
  <c r="M316" i="12"/>
  <c r="M320" i="12"/>
  <c r="M324" i="12"/>
  <c r="M328" i="12"/>
  <c r="M332" i="12"/>
  <c r="M336" i="12"/>
  <c r="M340" i="12"/>
  <c r="M352" i="12"/>
  <c r="M356" i="12"/>
  <c r="N298" i="12"/>
  <c r="N306" i="12"/>
  <c r="N314" i="12"/>
  <c r="N318" i="12"/>
  <c r="N322" i="12"/>
  <c r="N338" i="12"/>
  <c r="M349" i="12"/>
  <c r="M353" i="12"/>
  <c r="M357" i="12"/>
  <c r="M361" i="12"/>
  <c r="N282" i="12"/>
  <c r="N286" i="12"/>
  <c r="N294" i="12"/>
  <c r="N330" i="12"/>
  <c r="N334" i="12"/>
  <c r="N342" i="12"/>
  <c r="N346" i="12"/>
  <c r="N350" i="12"/>
  <c r="N354" i="12"/>
  <c r="M14" i="15" l="1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12" i="15"/>
  <c r="M11" i="15"/>
  <c r="M10" i="15"/>
  <c r="M9" i="15"/>
  <c r="M8" i="15"/>
  <c r="M7" i="15"/>
  <c r="M6" i="15"/>
  <c r="M13" i="15"/>
  <c r="M5" i="15"/>
  <c r="I40" i="15"/>
  <c r="I49" i="15" s="1"/>
  <c r="I58" i="15" s="1"/>
  <c r="I67" i="15" s="1"/>
  <c r="I76" i="15" s="1"/>
  <c r="I36" i="15"/>
  <c r="I45" i="15" s="1"/>
  <c r="I54" i="15" s="1"/>
  <c r="I63" i="15" s="1"/>
  <c r="I72" i="15" s="1"/>
  <c r="I32" i="15"/>
  <c r="I41" i="15" s="1"/>
  <c r="I50" i="15" s="1"/>
  <c r="I59" i="15" s="1"/>
  <c r="I68" i="15" s="1"/>
  <c r="I77" i="15" s="1"/>
  <c r="I31" i="15"/>
  <c r="I30" i="15"/>
  <c r="I39" i="15" s="1"/>
  <c r="I48" i="15" s="1"/>
  <c r="I57" i="15" s="1"/>
  <c r="I66" i="15" s="1"/>
  <c r="I75" i="15" s="1"/>
  <c r="I29" i="15"/>
  <c r="I38" i="15" s="1"/>
  <c r="I47" i="15" s="1"/>
  <c r="I56" i="15" s="1"/>
  <c r="I65" i="15" s="1"/>
  <c r="I74" i="15" s="1"/>
  <c r="I28" i="15"/>
  <c r="I37" i="15" s="1"/>
  <c r="I46" i="15" s="1"/>
  <c r="I55" i="15" s="1"/>
  <c r="I64" i="15" s="1"/>
  <c r="I73" i="15" s="1"/>
  <c r="I27" i="15"/>
  <c r="I26" i="15"/>
  <c r="I35" i="15" s="1"/>
  <c r="I44" i="15" s="1"/>
  <c r="I53" i="15" s="1"/>
  <c r="I62" i="15" s="1"/>
  <c r="I71" i="15" s="1"/>
  <c r="I25" i="15"/>
  <c r="I34" i="15" s="1"/>
  <c r="I43" i="15" s="1"/>
  <c r="I52" i="15" s="1"/>
  <c r="I61" i="15" s="1"/>
  <c r="I70" i="15" s="1"/>
  <c r="I79" i="15" s="1"/>
  <c r="I24" i="15"/>
  <c r="I33" i="15" s="1"/>
  <c r="I42" i="15" s="1"/>
  <c r="I51" i="15" s="1"/>
  <c r="I60" i="15" s="1"/>
  <c r="I69" i="15" s="1"/>
  <c r="I78" i="15" s="1"/>
  <c r="I23" i="15"/>
  <c r="I22" i="15"/>
  <c r="K279" i="12" l="1"/>
  <c r="J279" i="12"/>
  <c r="I279" i="12"/>
  <c r="K278" i="12"/>
  <c r="J278" i="12"/>
  <c r="I278" i="12"/>
  <c r="K277" i="12"/>
  <c r="J277" i="12"/>
  <c r="I277" i="12"/>
  <c r="K276" i="12"/>
  <c r="J276" i="12"/>
  <c r="I276" i="12"/>
  <c r="N276" i="12" s="1"/>
  <c r="K275" i="12"/>
  <c r="J275" i="12"/>
  <c r="I275" i="12"/>
  <c r="K274" i="12"/>
  <c r="J274" i="12"/>
  <c r="I274" i="12"/>
  <c r="K273" i="12"/>
  <c r="J273" i="12"/>
  <c r="I273" i="12"/>
  <c r="K272" i="12"/>
  <c r="J272" i="12"/>
  <c r="I272" i="12"/>
  <c r="N272" i="12" s="1"/>
  <c r="K271" i="12"/>
  <c r="J271" i="12"/>
  <c r="I271" i="12"/>
  <c r="K270" i="12"/>
  <c r="J270" i="12"/>
  <c r="I270" i="12"/>
  <c r="K269" i="12"/>
  <c r="J269" i="12"/>
  <c r="I269" i="12"/>
  <c r="K268" i="12"/>
  <c r="J268" i="12"/>
  <c r="I268" i="12"/>
  <c r="N268" i="12" s="1"/>
  <c r="K267" i="12"/>
  <c r="J267" i="12"/>
  <c r="I267" i="12"/>
  <c r="K266" i="12"/>
  <c r="M266" i="12" s="1"/>
  <c r="J266" i="12"/>
  <c r="I266" i="12"/>
  <c r="K265" i="12"/>
  <c r="J265" i="12"/>
  <c r="I265" i="12"/>
  <c r="K264" i="12"/>
  <c r="J264" i="12"/>
  <c r="I264" i="12"/>
  <c r="K263" i="12"/>
  <c r="J263" i="12"/>
  <c r="I263" i="12"/>
  <c r="N263" i="12" s="1"/>
  <c r="K262" i="12"/>
  <c r="J262" i="12"/>
  <c r="I262" i="12"/>
  <c r="K261" i="12"/>
  <c r="J261" i="12"/>
  <c r="I261" i="12"/>
  <c r="K260" i="12"/>
  <c r="J260" i="12"/>
  <c r="I260" i="12"/>
  <c r="K259" i="12"/>
  <c r="J259" i="12"/>
  <c r="I259" i="12"/>
  <c r="N259" i="12" s="1"/>
  <c r="K258" i="12"/>
  <c r="M258" i="12" s="1"/>
  <c r="J258" i="12"/>
  <c r="I258" i="12"/>
  <c r="K257" i="12"/>
  <c r="J257" i="12"/>
  <c r="I257" i="12"/>
  <c r="K256" i="12"/>
  <c r="J256" i="12"/>
  <c r="I256" i="12"/>
  <c r="K255" i="12"/>
  <c r="J255" i="12"/>
  <c r="I255" i="12"/>
  <c r="K254" i="12"/>
  <c r="J254" i="12"/>
  <c r="I254" i="12"/>
  <c r="K253" i="12"/>
  <c r="J253" i="12"/>
  <c r="I253" i="12"/>
  <c r="K252" i="12"/>
  <c r="J252" i="12"/>
  <c r="I252" i="12"/>
  <c r="K251" i="12"/>
  <c r="J251" i="12"/>
  <c r="I251" i="12"/>
  <c r="K250" i="12"/>
  <c r="M250" i="12" s="1"/>
  <c r="J250" i="12"/>
  <c r="I250" i="12"/>
  <c r="K249" i="12"/>
  <c r="J249" i="12"/>
  <c r="I249" i="12"/>
  <c r="K248" i="12"/>
  <c r="J248" i="12"/>
  <c r="I248" i="12"/>
  <c r="N248" i="12" s="1"/>
  <c r="K247" i="12"/>
  <c r="J247" i="12"/>
  <c r="I247" i="12"/>
  <c r="K246" i="12"/>
  <c r="J246" i="12"/>
  <c r="I246" i="12"/>
  <c r="K245" i="12"/>
  <c r="J245" i="12"/>
  <c r="I245" i="12"/>
  <c r="K244" i="12"/>
  <c r="J244" i="12"/>
  <c r="I244" i="12"/>
  <c r="N244" i="12" s="1"/>
  <c r="K243" i="12"/>
  <c r="J243" i="12"/>
  <c r="I243" i="12"/>
  <c r="K242" i="12"/>
  <c r="M242" i="12" s="1"/>
  <c r="J242" i="12"/>
  <c r="I242" i="12"/>
  <c r="K241" i="12"/>
  <c r="J241" i="12"/>
  <c r="I241" i="12"/>
  <c r="K240" i="12"/>
  <c r="J240" i="12"/>
  <c r="I240" i="12"/>
  <c r="N240" i="12" s="1"/>
  <c r="K239" i="12"/>
  <c r="J239" i="12"/>
  <c r="I239" i="12"/>
  <c r="N239" i="12" s="1"/>
  <c r="M238" i="12"/>
  <c r="K238" i="12"/>
  <c r="J238" i="12"/>
  <c r="I238" i="12"/>
  <c r="N238" i="12" s="1"/>
  <c r="K237" i="12"/>
  <c r="J237" i="12"/>
  <c r="I237" i="12"/>
  <c r="K236" i="12"/>
  <c r="J236" i="12"/>
  <c r="I236" i="12"/>
  <c r="K235" i="12"/>
  <c r="J235" i="12"/>
  <c r="I235" i="12"/>
  <c r="N235" i="12" s="1"/>
  <c r="N254" i="12" l="1"/>
  <c r="N258" i="12"/>
  <c r="N262" i="12"/>
  <c r="N266" i="12"/>
  <c r="N267" i="12"/>
  <c r="N271" i="12"/>
  <c r="M245" i="12"/>
  <c r="M249" i="12"/>
  <c r="M253" i="12"/>
  <c r="M257" i="12"/>
  <c r="M248" i="12"/>
  <c r="M264" i="12"/>
  <c r="M274" i="12"/>
  <c r="M278" i="12"/>
  <c r="M272" i="12"/>
  <c r="M276" i="12"/>
  <c r="N252" i="12"/>
  <c r="N256" i="12"/>
  <c r="M261" i="12"/>
  <c r="M265" i="12"/>
  <c r="N270" i="12"/>
  <c r="N274" i="12"/>
  <c r="N275" i="12"/>
  <c r="M237" i="12"/>
  <c r="N242" i="12"/>
  <c r="N243" i="12"/>
  <c r="N247" i="12"/>
  <c r="N236" i="12"/>
  <c r="M241" i="12"/>
  <c r="N246" i="12"/>
  <c r="N250" i="12"/>
  <c r="N251" i="12"/>
  <c r="N255" i="12"/>
  <c r="M256" i="12"/>
  <c r="N260" i="12"/>
  <c r="N264" i="12"/>
  <c r="M269" i="12"/>
  <c r="M273" i="12"/>
  <c r="N278" i="12"/>
  <c r="N279" i="12"/>
  <c r="M277" i="12"/>
  <c r="M236" i="12"/>
  <c r="M240" i="12"/>
  <c r="M244" i="12"/>
  <c r="M246" i="12"/>
  <c r="M260" i="12"/>
  <c r="M262" i="12"/>
  <c r="M252" i="12"/>
  <c r="M254" i="12"/>
  <c r="M268" i="12"/>
  <c r="M270" i="12"/>
  <c r="N253" i="12"/>
  <c r="N261" i="12"/>
  <c r="N269" i="12"/>
  <c r="N277" i="12"/>
  <c r="M239" i="12"/>
  <c r="M243" i="12"/>
  <c r="M247" i="12"/>
  <c r="M251" i="12"/>
  <c r="M255" i="12"/>
  <c r="M259" i="12"/>
  <c r="M263" i="12"/>
  <c r="M267" i="12"/>
  <c r="M271" i="12"/>
  <c r="M275" i="12"/>
  <c r="M279" i="12"/>
  <c r="N237" i="12"/>
  <c r="N257" i="12"/>
  <c r="N241" i="12"/>
  <c r="N245" i="12"/>
  <c r="N249" i="12"/>
  <c r="N265" i="12"/>
  <c r="N273" i="12"/>
  <c r="M235" i="12"/>
  <c r="F240" i="13" l="1"/>
  <c r="E240" i="13"/>
  <c r="D240" i="13"/>
  <c r="F239" i="13"/>
  <c r="D239" i="13"/>
  <c r="F238" i="13"/>
  <c r="E238" i="13"/>
  <c r="D238" i="13"/>
  <c r="F237" i="13"/>
  <c r="D237" i="13"/>
  <c r="F236" i="13"/>
  <c r="D236" i="13"/>
  <c r="F235" i="13"/>
  <c r="E235" i="13" s="1"/>
  <c r="D235" i="13"/>
  <c r="F234" i="13"/>
  <c r="E234" i="13"/>
  <c r="D234" i="13"/>
  <c r="F233" i="13"/>
  <c r="D233" i="13"/>
  <c r="F232" i="13"/>
  <c r="D232" i="13"/>
  <c r="F231" i="13"/>
  <c r="E231" i="13" s="1"/>
  <c r="D231" i="13"/>
  <c r="F230" i="13"/>
  <c r="E230" i="13"/>
  <c r="D230" i="13"/>
  <c r="F229" i="13"/>
  <c r="D229" i="13"/>
  <c r="F228" i="13"/>
  <c r="D228" i="13"/>
  <c r="F227" i="13"/>
  <c r="E227" i="13" s="1"/>
  <c r="D227" i="13"/>
  <c r="F226" i="13"/>
  <c r="E226" i="13"/>
  <c r="D226" i="13"/>
  <c r="F225" i="13"/>
  <c r="D225" i="13"/>
  <c r="F224" i="13"/>
  <c r="D224" i="13"/>
  <c r="F223" i="13"/>
  <c r="E223" i="13" s="1"/>
  <c r="D223" i="13"/>
  <c r="F222" i="13"/>
  <c r="E222" i="13"/>
  <c r="D222" i="13"/>
  <c r="F221" i="13"/>
  <c r="D221" i="13"/>
  <c r="F220" i="13"/>
  <c r="D220" i="13"/>
  <c r="F219" i="13"/>
  <c r="E219" i="13" s="1"/>
  <c r="D219" i="13"/>
  <c r="F218" i="13"/>
  <c r="E218" i="13"/>
  <c r="D218" i="13"/>
  <c r="F217" i="13"/>
  <c r="D217" i="13"/>
  <c r="F216" i="13"/>
  <c r="D216" i="13"/>
  <c r="F215" i="13"/>
  <c r="E215" i="13" s="1"/>
  <c r="D215" i="13"/>
  <c r="F214" i="13"/>
  <c r="E214" i="13"/>
  <c r="D214" i="13"/>
  <c r="F213" i="13"/>
  <c r="D213" i="13"/>
  <c r="F212" i="13"/>
  <c r="E212" i="13"/>
  <c r="D212" i="13"/>
  <c r="F211" i="13"/>
  <c r="D211" i="13"/>
  <c r="F210" i="13"/>
  <c r="E210" i="13"/>
  <c r="D210" i="13"/>
  <c r="F209" i="13"/>
  <c r="D209" i="13"/>
  <c r="F208" i="13"/>
  <c r="E208" i="13" s="1"/>
  <c r="D208" i="13"/>
  <c r="F207" i="13"/>
  <c r="E207" i="13" s="1"/>
  <c r="D207" i="13"/>
  <c r="F206" i="13"/>
  <c r="E206" i="13"/>
  <c r="D206" i="13"/>
  <c r="F205" i="13"/>
  <c r="D205" i="13"/>
  <c r="F204" i="13"/>
  <c r="E204" i="13" s="1"/>
  <c r="D204" i="13"/>
  <c r="F203" i="13"/>
  <c r="E203" i="13" s="1"/>
  <c r="D203" i="13"/>
  <c r="F202" i="13"/>
  <c r="E202" i="13"/>
  <c r="D202" i="13"/>
  <c r="F201" i="13"/>
  <c r="D201" i="13"/>
  <c r="F200" i="13"/>
  <c r="E200" i="13" s="1"/>
  <c r="D200" i="13"/>
  <c r="F199" i="13"/>
  <c r="E199" i="13" s="1"/>
  <c r="D199" i="13"/>
  <c r="F198" i="13"/>
  <c r="E198" i="13"/>
  <c r="D198" i="13"/>
  <c r="F197" i="13"/>
  <c r="D197" i="13"/>
  <c r="F196" i="13"/>
  <c r="E196" i="13" s="1"/>
  <c r="D196" i="13"/>
  <c r="F195" i="13"/>
  <c r="E195" i="13" s="1"/>
  <c r="D195" i="13"/>
  <c r="F194" i="13"/>
  <c r="E194" i="13"/>
  <c r="D194" i="13"/>
  <c r="F193" i="13"/>
  <c r="D193" i="13"/>
  <c r="F192" i="13"/>
  <c r="D192" i="13"/>
  <c r="F191" i="13"/>
  <c r="E191" i="13" s="1"/>
  <c r="D191" i="13"/>
  <c r="F190" i="13"/>
  <c r="E190" i="13"/>
  <c r="D190" i="13"/>
  <c r="F189" i="13"/>
  <c r="D189" i="13"/>
  <c r="F188" i="13"/>
  <c r="E188" i="13"/>
  <c r="D188" i="13"/>
  <c r="F187" i="13"/>
  <c r="D187" i="13"/>
  <c r="F186" i="13"/>
  <c r="E186" i="13"/>
  <c r="D186" i="13"/>
  <c r="F185" i="13"/>
  <c r="D185" i="13"/>
  <c r="F184" i="13"/>
  <c r="E184" i="13" s="1"/>
  <c r="D184" i="13"/>
  <c r="F183" i="13"/>
  <c r="E183" i="13" s="1"/>
  <c r="D183" i="13"/>
  <c r="F182" i="13"/>
  <c r="E182" i="13"/>
  <c r="D182" i="13"/>
  <c r="F181" i="13"/>
  <c r="D181" i="13"/>
  <c r="F180" i="13"/>
  <c r="E180" i="13"/>
  <c r="D180" i="13"/>
  <c r="F179" i="13"/>
  <c r="D179" i="13"/>
  <c r="F178" i="13"/>
  <c r="E178" i="13"/>
  <c r="D178" i="13"/>
  <c r="F177" i="13"/>
  <c r="D177" i="13"/>
  <c r="F176" i="13"/>
  <c r="E176" i="13"/>
  <c r="D176" i="13"/>
  <c r="F175" i="13"/>
  <c r="D175" i="13"/>
  <c r="F174" i="13"/>
  <c r="E174" i="13"/>
  <c r="D174" i="13"/>
  <c r="F173" i="13"/>
  <c r="D173" i="13"/>
  <c r="F172" i="13"/>
  <c r="E172" i="13"/>
  <c r="D172" i="13"/>
  <c r="F171" i="13"/>
  <c r="D171" i="13"/>
  <c r="F170" i="13"/>
  <c r="E170" i="13"/>
  <c r="D170" i="13"/>
  <c r="F169" i="13"/>
  <c r="D169" i="13"/>
  <c r="F168" i="13"/>
  <c r="E168" i="13"/>
  <c r="D168" i="13"/>
  <c r="F167" i="13"/>
  <c r="D167" i="13"/>
  <c r="F166" i="13"/>
  <c r="E166" i="13"/>
  <c r="D166" i="13"/>
  <c r="F165" i="13"/>
  <c r="D165" i="13"/>
  <c r="F164" i="13"/>
  <c r="E164" i="13"/>
  <c r="D164" i="13"/>
  <c r="F163" i="13"/>
  <c r="D163" i="13"/>
  <c r="F162" i="13"/>
  <c r="E162" i="13"/>
  <c r="D162" i="13"/>
  <c r="F161" i="13"/>
  <c r="D161" i="13"/>
  <c r="F160" i="13"/>
  <c r="E160" i="13" s="1"/>
  <c r="D160" i="13"/>
  <c r="F159" i="13"/>
  <c r="E159" i="13" s="1"/>
  <c r="D159" i="13"/>
  <c r="F158" i="13"/>
  <c r="E158" i="13"/>
  <c r="D158" i="13"/>
  <c r="F157" i="13"/>
  <c r="D157" i="13"/>
  <c r="F156" i="13"/>
  <c r="E156" i="13"/>
  <c r="D156" i="13"/>
  <c r="F155" i="13"/>
  <c r="E155" i="13" s="1"/>
  <c r="H155" i="13" s="1"/>
  <c r="D155" i="13"/>
  <c r="F154" i="13"/>
  <c r="E154" i="13" s="1"/>
  <c r="H154" i="13" s="1"/>
  <c r="D154" i="13"/>
  <c r="F153" i="13"/>
  <c r="E153" i="13"/>
  <c r="H153" i="13" s="1"/>
  <c r="D153" i="13"/>
  <c r="F152" i="13"/>
  <c r="E152" i="13" s="1"/>
  <c r="H152" i="13" s="1"/>
  <c r="D152" i="13"/>
  <c r="F151" i="13"/>
  <c r="E151" i="13" s="1"/>
  <c r="H151" i="13" s="1"/>
  <c r="D151" i="13"/>
  <c r="F150" i="13"/>
  <c r="E150" i="13" s="1"/>
  <c r="H150" i="13" s="1"/>
  <c r="D150" i="13"/>
  <c r="F149" i="13"/>
  <c r="E149" i="13" s="1"/>
  <c r="H149" i="13" s="1"/>
  <c r="D149" i="13"/>
  <c r="F148" i="13"/>
  <c r="E148" i="13"/>
  <c r="H148" i="13" s="1"/>
  <c r="D148" i="13"/>
  <c r="F147" i="13"/>
  <c r="E147" i="13" s="1"/>
  <c r="H147" i="13" s="1"/>
  <c r="D147" i="13"/>
  <c r="F146" i="13"/>
  <c r="E146" i="13" s="1"/>
  <c r="H146" i="13" s="1"/>
  <c r="D146" i="13"/>
  <c r="F145" i="13"/>
  <c r="E145" i="13" s="1"/>
  <c r="H145" i="13" s="1"/>
  <c r="D145" i="13"/>
  <c r="F144" i="13"/>
  <c r="E144" i="13"/>
  <c r="H144" i="13" s="1"/>
  <c r="D144" i="13"/>
  <c r="F143" i="13"/>
  <c r="E143" i="13" s="1"/>
  <c r="H143" i="13" s="1"/>
  <c r="D143" i="13"/>
  <c r="F142" i="13"/>
  <c r="E142" i="13" s="1"/>
  <c r="H142" i="13" s="1"/>
  <c r="D142" i="13"/>
  <c r="F141" i="13"/>
  <c r="E141" i="13"/>
  <c r="H141" i="13" s="1"/>
  <c r="D141" i="13"/>
  <c r="F140" i="13"/>
  <c r="E140" i="13"/>
  <c r="H140" i="13" s="1"/>
  <c r="D140" i="13"/>
  <c r="F139" i="13"/>
  <c r="E139" i="13" s="1"/>
  <c r="H139" i="13" s="1"/>
  <c r="D139" i="13"/>
  <c r="F138" i="13"/>
  <c r="E138" i="13" s="1"/>
  <c r="H138" i="13" s="1"/>
  <c r="D138" i="13"/>
  <c r="F137" i="13"/>
  <c r="E137" i="13"/>
  <c r="H137" i="13" s="1"/>
  <c r="D137" i="13"/>
  <c r="F136" i="13"/>
  <c r="E136" i="13"/>
  <c r="H136" i="13" s="1"/>
  <c r="D136" i="13"/>
  <c r="F135" i="13"/>
  <c r="E135" i="13" s="1"/>
  <c r="H135" i="13" s="1"/>
  <c r="D135" i="13"/>
  <c r="F134" i="13"/>
  <c r="E134" i="13" s="1"/>
  <c r="H134" i="13" s="1"/>
  <c r="D134" i="13"/>
  <c r="F133" i="13"/>
  <c r="E133" i="13"/>
  <c r="H133" i="13" s="1"/>
  <c r="D133" i="13"/>
  <c r="F132" i="13"/>
  <c r="E132" i="13"/>
  <c r="H132" i="13" s="1"/>
  <c r="D132" i="13"/>
  <c r="F131" i="13"/>
  <c r="E131" i="13" s="1"/>
  <c r="H131" i="13" s="1"/>
  <c r="D131" i="13"/>
  <c r="F130" i="13"/>
  <c r="E130" i="13" s="1"/>
  <c r="H130" i="13" s="1"/>
  <c r="D130" i="13"/>
  <c r="F129" i="13"/>
  <c r="E129" i="13"/>
  <c r="H129" i="13" s="1"/>
  <c r="D129" i="13"/>
  <c r="F128" i="13"/>
  <c r="E128" i="13"/>
  <c r="H128" i="13" s="1"/>
  <c r="D128" i="13"/>
  <c r="F127" i="13"/>
  <c r="E127" i="13" s="1"/>
  <c r="H127" i="13" s="1"/>
  <c r="D127" i="13"/>
  <c r="F126" i="13"/>
  <c r="E126" i="13" s="1"/>
  <c r="H126" i="13" s="1"/>
  <c r="D126" i="13"/>
  <c r="F125" i="13"/>
  <c r="E125" i="13"/>
  <c r="H125" i="13" s="1"/>
  <c r="D125" i="13"/>
  <c r="F124" i="13"/>
  <c r="E124" i="13"/>
  <c r="H124" i="13" s="1"/>
  <c r="D124" i="13"/>
  <c r="F123" i="13"/>
  <c r="E123" i="13" s="1"/>
  <c r="H123" i="13" s="1"/>
  <c r="D123" i="13"/>
  <c r="F122" i="13"/>
  <c r="E122" i="13" s="1"/>
  <c r="H122" i="13" s="1"/>
  <c r="D122" i="13"/>
  <c r="F121" i="13"/>
  <c r="E121" i="13" s="1"/>
  <c r="H121" i="13" s="1"/>
  <c r="D121" i="13"/>
  <c r="F120" i="13"/>
  <c r="E120" i="13"/>
  <c r="H120" i="13" s="1"/>
  <c r="D120" i="13"/>
  <c r="F119" i="13"/>
  <c r="E119" i="13" s="1"/>
  <c r="H119" i="13" s="1"/>
  <c r="D119" i="13"/>
  <c r="F118" i="13"/>
  <c r="E118" i="13"/>
  <c r="H118" i="13" s="1"/>
  <c r="D118" i="13"/>
  <c r="F117" i="13"/>
  <c r="E117" i="13" s="1"/>
  <c r="H117" i="13" s="1"/>
  <c r="D117" i="13"/>
  <c r="F116" i="13"/>
  <c r="E116" i="13"/>
  <c r="H116" i="13" s="1"/>
  <c r="D116" i="13"/>
  <c r="F115" i="13"/>
  <c r="E115" i="13" s="1"/>
  <c r="H115" i="13" s="1"/>
  <c r="D115" i="13"/>
  <c r="F114" i="13"/>
  <c r="E114" i="13" s="1"/>
  <c r="H114" i="13" s="1"/>
  <c r="D114" i="13"/>
  <c r="F113" i="13"/>
  <c r="E113" i="13"/>
  <c r="H113" i="13" s="1"/>
  <c r="D113" i="13"/>
  <c r="F112" i="13"/>
  <c r="E112" i="13"/>
  <c r="H112" i="13" s="1"/>
  <c r="D112" i="13"/>
  <c r="F111" i="13"/>
  <c r="E111" i="13" s="1"/>
  <c r="H111" i="13" s="1"/>
  <c r="D111" i="13"/>
  <c r="F110" i="13"/>
  <c r="E110" i="13" s="1"/>
  <c r="H110" i="13" s="1"/>
  <c r="D110" i="13"/>
  <c r="F109" i="13"/>
  <c r="E109" i="13"/>
  <c r="H109" i="13" s="1"/>
  <c r="D109" i="13"/>
  <c r="F108" i="13"/>
  <c r="E108" i="13"/>
  <c r="H108" i="13" s="1"/>
  <c r="D108" i="13"/>
  <c r="F107" i="13"/>
  <c r="E107" i="13" s="1"/>
  <c r="H107" i="13" s="1"/>
  <c r="D107" i="13"/>
  <c r="F106" i="13"/>
  <c r="E106" i="13" s="1"/>
  <c r="H106" i="13" s="1"/>
  <c r="D106" i="13"/>
  <c r="F105" i="13"/>
  <c r="E105" i="13"/>
  <c r="H105" i="13" s="1"/>
  <c r="D105" i="13"/>
  <c r="F104" i="13"/>
  <c r="E104" i="13"/>
  <c r="H104" i="13" s="1"/>
  <c r="D104" i="13"/>
  <c r="F103" i="13"/>
  <c r="E103" i="13" s="1"/>
  <c r="H103" i="13" s="1"/>
  <c r="D103" i="13"/>
  <c r="F102" i="13"/>
  <c r="E102" i="13" s="1"/>
  <c r="H102" i="13" s="1"/>
  <c r="D102" i="13"/>
  <c r="F101" i="13"/>
  <c r="E101" i="13"/>
  <c r="H101" i="13" s="1"/>
  <c r="D101" i="13"/>
  <c r="F100" i="13"/>
  <c r="E100" i="13"/>
  <c r="H100" i="13" s="1"/>
  <c r="D100" i="13"/>
  <c r="F99" i="13"/>
  <c r="E99" i="13" s="1"/>
  <c r="H99" i="13" s="1"/>
  <c r="D99" i="13"/>
  <c r="F98" i="13"/>
  <c r="E98" i="13" s="1"/>
  <c r="H98" i="13" s="1"/>
  <c r="D98" i="13"/>
  <c r="F97" i="13"/>
  <c r="E97" i="13"/>
  <c r="H97" i="13" s="1"/>
  <c r="D97" i="13"/>
  <c r="F96" i="13"/>
  <c r="E96" i="13"/>
  <c r="H96" i="13" s="1"/>
  <c r="D96" i="13"/>
  <c r="F95" i="13"/>
  <c r="E95" i="13"/>
  <c r="H95" i="13" s="1"/>
  <c r="D95" i="13"/>
  <c r="F94" i="13"/>
  <c r="E94" i="13" s="1"/>
  <c r="H94" i="13" s="1"/>
  <c r="D94" i="13"/>
  <c r="F93" i="13"/>
  <c r="E93" i="13"/>
  <c r="H93" i="13" s="1"/>
  <c r="D93" i="13"/>
  <c r="F92" i="13"/>
  <c r="E92" i="13"/>
  <c r="H92" i="13" s="1"/>
  <c r="D92" i="13"/>
  <c r="F91" i="13"/>
  <c r="E91" i="13"/>
  <c r="H91" i="13" s="1"/>
  <c r="D91" i="13"/>
  <c r="F90" i="13"/>
  <c r="E90" i="13" s="1"/>
  <c r="H90" i="13" s="1"/>
  <c r="D90" i="13"/>
  <c r="F89" i="13"/>
  <c r="E89" i="13"/>
  <c r="H89" i="13" s="1"/>
  <c r="D89" i="13"/>
  <c r="F88" i="13"/>
  <c r="E88" i="13"/>
  <c r="H88" i="13" s="1"/>
  <c r="D88" i="13"/>
  <c r="F87" i="13"/>
  <c r="E87" i="13" s="1"/>
  <c r="H87" i="13" s="1"/>
  <c r="D87" i="13"/>
  <c r="F86" i="13"/>
  <c r="E86" i="13" s="1"/>
  <c r="H86" i="13" s="1"/>
  <c r="D86" i="13"/>
  <c r="F85" i="13"/>
  <c r="E85" i="13"/>
  <c r="H85" i="13" s="1"/>
  <c r="D85" i="13"/>
  <c r="F84" i="13"/>
  <c r="E84" i="13"/>
  <c r="H84" i="13" s="1"/>
  <c r="D84" i="13"/>
  <c r="F83" i="13"/>
  <c r="E83" i="13" s="1"/>
  <c r="H83" i="13" s="1"/>
  <c r="D83" i="13"/>
  <c r="F82" i="13"/>
  <c r="E82" i="13" s="1"/>
  <c r="H82" i="13" s="1"/>
  <c r="D82" i="13"/>
  <c r="F81" i="13"/>
  <c r="E81" i="13"/>
  <c r="H81" i="13" s="1"/>
  <c r="D81" i="13"/>
  <c r="F80" i="13"/>
  <c r="E80" i="13"/>
  <c r="H80" i="13" s="1"/>
  <c r="D80" i="13"/>
  <c r="F79" i="13"/>
  <c r="E79" i="13" s="1"/>
  <c r="H79" i="13" s="1"/>
  <c r="D79" i="13"/>
  <c r="F78" i="13"/>
  <c r="E78" i="13" s="1"/>
  <c r="H78" i="13" s="1"/>
  <c r="D78" i="13"/>
  <c r="F77" i="13"/>
  <c r="E77" i="13"/>
  <c r="H77" i="13" s="1"/>
  <c r="D77" i="13"/>
  <c r="F76" i="13"/>
  <c r="E76" i="13"/>
  <c r="H76" i="13" s="1"/>
  <c r="D76" i="13"/>
  <c r="F75" i="13"/>
  <c r="E75" i="13" s="1"/>
  <c r="H75" i="13" s="1"/>
  <c r="D75" i="13"/>
  <c r="F74" i="13"/>
  <c r="E74" i="13" s="1"/>
  <c r="H74" i="13" s="1"/>
  <c r="D74" i="13"/>
  <c r="F73" i="13"/>
  <c r="E73" i="13"/>
  <c r="H73" i="13" s="1"/>
  <c r="D73" i="13"/>
  <c r="F72" i="13"/>
  <c r="E72" i="13"/>
  <c r="H72" i="13" s="1"/>
  <c r="D72" i="13"/>
  <c r="F71" i="13"/>
  <c r="E71" i="13" s="1"/>
  <c r="H71" i="13" s="1"/>
  <c r="D71" i="13"/>
  <c r="F70" i="13"/>
  <c r="E70" i="13" s="1"/>
  <c r="H70" i="13" s="1"/>
  <c r="D70" i="13"/>
  <c r="F69" i="13"/>
  <c r="E69" i="13"/>
  <c r="H69" i="13" s="1"/>
  <c r="D69" i="13"/>
  <c r="F68" i="13"/>
  <c r="E68" i="13"/>
  <c r="H68" i="13" s="1"/>
  <c r="D68" i="13"/>
  <c r="F67" i="13"/>
  <c r="E67" i="13" s="1"/>
  <c r="H67" i="13" s="1"/>
  <c r="D67" i="13"/>
  <c r="F66" i="13"/>
  <c r="E66" i="13" s="1"/>
  <c r="H66" i="13" s="1"/>
  <c r="D66" i="13"/>
  <c r="F65" i="13"/>
  <c r="E65" i="13"/>
  <c r="H65" i="13" s="1"/>
  <c r="D65" i="13"/>
  <c r="F64" i="13"/>
  <c r="E64" i="13"/>
  <c r="H64" i="13" s="1"/>
  <c r="D64" i="13"/>
  <c r="F63" i="13"/>
  <c r="E63" i="13" s="1"/>
  <c r="H63" i="13" s="1"/>
  <c r="D63" i="13"/>
  <c r="F62" i="13"/>
  <c r="E62" i="13" s="1"/>
  <c r="H62" i="13" s="1"/>
  <c r="D62" i="13"/>
  <c r="F61" i="13"/>
  <c r="E61" i="13"/>
  <c r="H61" i="13" s="1"/>
  <c r="D61" i="13"/>
  <c r="F60" i="13"/>
  <c r="E60" i="13"/>
  <c r="H60" i="13" s="1"/>
  <c r="D60" i="13"/>
  <c r="F59" i="13"/>
  <c r="E59" i="13" s="1"/>
  <c r="H59" i="13" s="1"/>
  <c r="D59" i="13"/>
  <c r="F58" i="13"/>
  <c r="E58" i="13" s="1"/>
  <c r="H58" i="13" s="1"/>
  <c r="D58" i="13"/>
  <c r="F57" i="13"/>
  <c r="E57" i="13"/>
  <c r="H57" i="13" s="1"/>
  <c r="D57" i="13"/>
  <c r="F56" i="13"/>
  <c r="E56" i="13"/>
  <c r="H56" i="13" s="1"/>
  <c r="D56" i="13"/>
  <c r="F55" i="13"/>
  <c r="E55" i="13" s="1"/>
  <c r="H55" i="13" s="1"/>
  <c r="D55" i="13"/>
  <c r="F54" i="13"/>
  <c r="E54" i="13" s="1"/>
  <c r="H54" i="13" s="1"/>
  <c r="D54" i="13"/>
  <c r="F53" i="13"/>
  <c r="E53" i="13"/>
  <c r="H53" i="13" s="1"/>
  <c r="D53" i="13"/>
  <c r="F52" i="13"/>
  <c r="E52" i="13"/>
  <c r="H52" i="13" s="1"/>
  <c r="D52" i="13"/>
  <c r="F51" i="13"/>
  <c r="E51" i="13" s="1"/>
  <c r="H51" i="13" s="1"/>
  <c r="D51" i="13"/>
  <c r="F50" i="13"/>
  <c r="E50" i="13" s="1"/>
  <c r="H50" i="13" s="1"/>
  <c r="D50" i="13"/>
  <c r="F49" i="13"/>
  <c r="E49" i="13"/>
  <c r="H49" i="13" s="1"/>
  <c r="D49" i="13"/>
  <c r="F48" i="13"/>
  <c r="E48" i="13"/>
  <c r="H48" i="13" s="1"/>
  <c r="D48" i="13"/>
  <c r="F47" i="13"/>
  <c r="E47" i="13" s="1"/>
  <c r="H47" i="13" s="1"/>
  <c r="D47" i="13"/>
  <c r="F46" i="13"/>
  <c r="E46" i="13" s="1"/>
  <c r="H46" i="13" s="1"/>
  <c r="D46" i="13"/>
  <c r="F45" i="13"/>
  <c r="E45" i="13"/>
  <c r="H45" i="13" s="1"/>
  <c r="D45" i="13"/>
  <c r="F44" i="13"/>
  <c r="E44" i="13"/>
  <c r="H44" i="13" s="1"/>
  <c r="D44" i="13"/>
  <c r="F43" i="13"/>
  <c r="E43" i="13" s="1"/>
  <c r="H43" i="13" s="1"/>
  <c r="D43" i="13"/>
  <c r="F42" i="13"/>
  <c r="E42" i="13" s="1"/>
  <c r="H42" i="13" s="1"/>
  <c r="D42" i="13"/>
  <c r="F41" i="13"/>
  <c r="E41" i="13"/>
  <c r="H41" i="13" s="1"/>
  <c r="D41" i="13"/>
  <c r="F40" i="13"/>
  <c r="E40" i="13"/>
  <c r="H40" i="13" s="1"/>
  <c r="D40" i="13"/>
  <c r="F39" i="13"/>
  <c r="E39" i="13" s="1"/>
  <c r="H39" i="13" s="1"/>
  <c r="D39" i="13"/>
  <c r="F38" i="13"/>
  <c r="E38" i="13" s="1"/>
  <c r="H38" i="13" s="1"/>
  <c r="D38" i="13"/>
  <c r="F37" i="13"/>
  <c r="E37" i="13"/>
  <c r="H37" i="13" s="1"/>
  <c r="D37" i="13"/>
  <c r="F36" i="13"/>
  <c r="E36" i="13"/>
  <c r="H36" i="13" s="1"/>
  <c r="D36" i="13"/>
  <c r="F35" i="13"/>
  <c r="E35" i="13" s="1"/>
  <c r="H35" i="13" s="1"/>
  <c r="D35" i="13"/>
  <c r="F34" i="13"/>
  <c r="E34" i="13" s="1"/>
  <c r="H34" i="13" s="1"/>
  <c r="D34" i="13"/>
  <c r="F33" i="13"/>
  <c r="E33" i="13"/>
  <c r="H33" i="13" s="1"/>
  <c r="D33" i="13"/>
  <c r="F32" i="13"/>
  <c r="E32" i="13"/>
  <c r="H32" i="13" s="1"/>
  <c r="D32" i="13"/>
  <c r="F31" i="13"/>
  <c r="E31" i="13" s="1"/>
  <c r="H31" i="13" s="1"/>
  <c r="D31" i="13"/>
  <c r="F30" i="13"/>
  <c r="E30" i="13" s="1"/>
  <c r="H30" i="13" s="1"/>
  <c r="D30" i="13"/>
  <c r="F29" i="13"/>
  <c r="E29" i="13" s="1"/>
  <c r="H29" i="13" s="1"/>
  <c r="D29" i="13"/>
  <c r="F28" i="13"/>
  <c r="E28" i="13"/>
  <c r="H28" i="13" s="1"/>
  <c r="D28" i="13"/>
  <c r="F27" i="13"/>
  <c r="E27" i="13" s="1"/>
  <c r="H27" i="13" s="1"/>
  <c r="D27" i="13"/>
  <c r="F26" i="13"/>
  <c r="E26" i="13" s="1"/>
  <c r="H26" i="13" s="1"/>
  <c r="D26" i="13"/>
  <c r="F25" i="13"/>
  <c r="E25" i="13" s="1"/>
  <c r="H25" i="13" s="1"/>
  <c r="D25" i="13"/>
  <c r="F24" i="13"/>
  <c r="E24" i="13"/>
  <c r="H24" i="13" s="1"/>
  <c r="D24" i="13"/>
  <c r="F23" i="13"/>
  <c r="E23" i="13" s="1"/>
  <c r="H23" i="13" s="1"/>
  <c r="D23" i="13"/>
  <c r="F22" i="13"/>
  <c r="E22" i="13" s="1"/>
  <c r="H22" i="13" s="1"/>
  <c r="D22" i="13"/>
  <c r="F21" i="13"/>
  <c r="E21" i="13"/>
  <c r="H21" i="13" s="1"/>
  <c r="D21" i="13"/>
  <c r="F20" i="13"/>
  <c r="E20" i="13"/>
  <c r="H20" i="13" s="1"/>
  <c r="D20" i="13"/>
  <c r="F19" i="13"/>
  <c r="E19" i="13" s="1"/>
  <c r="H19" i="13" s="1"/>
  <c r="D19" i="13"/>
  <c r="F18" i="13"/>
  <c r="E18" i="13" s="1"/>
  <c r="H18" i="13" s="1"/>
  <c r="D18" i="13"/>
  <c r="F17" i="13"/>
  <c r="E17" i="13" s="1"/>
  <c r="H17" i="13" s="1"/>
  <c r="D17" i="13"/>
  <c r="F16" i="13"/>
  <c r="E16" i="13"/>
  <c r="H16" i="13" s="1"/>
  <c r="D16" i="13"/>
  <c r="F15" i="13"/>
  <c r="E15" i="13"/>
  <c r="H15" i="13" s="1"/>
  <c r="D15" i="13"/>
  <c r="F14" i="13"/>
  <c r="E14" i="13" s="1"/>
  <c r="H14" i="13" s="1"/>
  <c r="D14" i="13"/>
  <c r="F13" i="13"/>
  <c r="E13" i="13"/>
  <c r="H13" i="13" s="1"/>
  <c r="D13" i="13"/>
  <c r="F12" i="13"/>
  <c r="E12" i="13"/>
  <c r="H12" i="13" s="1"/>
  <c r="D12" i="13"/>
  <c r="F11" i="13"/>
  <c r="E11" i="13"/>
  <c r="H11" i="13" s="1"/>
  <c r="D11" i="13"/>
  <c r="F10" i="13"/>
  <c r="E10" i="13" s="1"/>
  <c r="H10" i="13" s="1"/>
  <c r="D10" i="13"/>
  <c r="F9" i="13"/>
  <c r="E9" i="13" s="1"/>
  <c r="H9" i="13" s="1"/>
  <c r="D9" i="13"/>
  <c r="F8" i="13"/>
  <c r="E8" i="13"/>
  <c r="H8" i="13" s="1"/>
  <c r="D8" i="13"/>
  <c r="F7" i="13"/>
  <c r="E7" i="13"/>
  <c r="H7" i="13" s="1"/>
  <c r="D7" i="13"/>
  <c r="K234" i="12"/>
  <c r="J234" i="12"/>
  <c r="I234" i="12"/>
  <c r="K233" i="12"/>
  <c r="J233" i="12"/>
  <c r="I233" i="12"/>
  <c r="K232" i="12"/>
  <c r="J232" i="12"/>
  <c r="I232" i="12"/>
  <c r="K231" i="12"/>
  <c r="J231" i="12"/>
  <c r="I231" i="12"/>
  <c r="K230" i="12"/>
  <c r="J230" i="12"/>
  <c r="I230" i="12"/>
  <c r="K229" i="12"/>
  <c r="J229" i="12"/>
  <c r="I229" i="12"/>
  <c r="K228" i="12"/>
  <c r="J228" i="12"/>
  <c r="I228" i="12"/>
  <c r="K227" i="12"/>
  <c r="J227" i="12"/>
  <c r="I227" i="12"/>
  <c r="K226" i="12"/>
  <c r="J226" i="12"/>
  <c r="I226" i="12"/>
  <c r="K225" i="12"/>
  <c r="J225" i="12"/>
  <c r="I225" i="12"/>
  <c r="K224" i="12"/>
  <c r="J224" i="12"/>
  <c r="I224" i="12"/>
  <c r="K223" i="12"/>
  <c r="J223" i="12"/>
  <c r="I223" i="12"/>
  <c r="K222" i="12"/>
  <c r="J222" i="12"/>
  <c r="I222" i="12"/>
  <c r="K221" i="12"/>
  <c r="J221" i="12"/>
  <c r="I221" i="12"/>
  <c r="K220" i="12"/>
  <c r="J220" i="12"/>
  <c r="I220" i="12"/>
  <c r="K219" i="12"/>
  <c r="J219" i="12"/>
  <c r="I219" i="12"/>
  <c r="K218" i="12"/>
  <c r="J218" i="12"/>
  <c r="I218" i="12"/>
  <c r="K217" i="12"/>
  <c r="J217" i="12"/>
  <c r="I217" i="12"/>
  <c r="K216" i="12"/>
  <c r="J216" i="12"/>
  <c r="I216" i="12"/>
  <c r="K215" i="12"/>
  <c r="J215" i="12"/>
  <c r="I215" i="12"/>
  <c r="K214" i="12"/>
  <c r="J214" i="12"/>
  <c r="I214" i="12"/>
  <c r="K213" i="12"/>
  <c r="J213" i="12"/>
  <c r="I213" i="12"/>
  <c r="K212" i="12"/>
  <c r="J212" i="12"/>
  <c r="I212" i="12"/>
  <c r="K211" i="12"/>
  <c r="J211" i="12"/>
  <c r="I211" i="12"/>
  <c r="K210" i="12"/>
  <c r="J210" i="12"/>
  <c r="I210" i="12"/>
  <c r="K209" i="12"/>
  <c r="J209" i="12"/>
  <c r="I209" i="12"/>
  <c r="K208" i="12"/>
  <c r="J208" i="12"/>
  <c r="I208" i="12"/>
  <c r="K207" i="12"/>
  <c r="J207" i="12"/>
  <c r="I207" i="12"/>
  <c r="K206" i="12"/>
  <c r="J206" i="12"/>
  <c r="I206" i="12"/>
  <c r="K205" i="12"/>
  <c r="J205" i="12"/>
  <c r="I205" i="12"/>
  <c r="K204" i="12"/>
  <c r="J204" i="12"/>
  <c r="I204" i="12"/>
  <c r="K203" i="12"/>
  <c r="J203" i="12"/>
  <c r="I203" i="12"/>
  <c r="K202" i="12"/>
  <c r="J202" i="12"/>
  <c r="I202" i="12"/>
  <c r="K201" i="12"/>
  <c r="J201" i="12"/>
  <c r="I201" i="12"/>
  <c r="K200" i="12"/>
  <c r="J200" i="12"/>
  <c r="I200" i="12"/>
  <c r="K199" i="12"/>
  <c r="J199" i="12"/>
  <c r="I199" i="12"/>
  <c r="K198" i="12"/>
  <c r="J198" i="12"/>
  <c r="I198" i="12"/>
  <c r="K197" i="12"/>
  <c r="J197" i="12"/>
  <c r="I197" i="12"/>
  <c r="K196" i="12"/>
  <c r="J196" i="12"/>
  <c r="I196" i="12"/>
  <c r="K195" i="12"/>
  <c r="J195" i="12"/>
  <c r="I195" i="12"/>
  <c r="K194" i="12"/>
  <c r="J194" i="12"/>
  <c r="I194" i="12"/>
  <c r="K193" i="12"/>
  <c r="J193" i="12"/>
  <c r="I193" i="12"/>
  <c r="K192" i="12"/>
  <c r="J192" i="12"/>
  <c r="I192" i="12"/>
  <c r="N192" i="12" s="1"/>
  <c r="K191" i="12"/>
  <c r="J191" i="12"/>
  <c r="I191" i="12"/>
  <c r="N191" i="12" s="1"/>
  <c r="K190" i="12"/>
  <c r="J190" i="12"/>
  <c r="I190" i="12"/>
  <c r="K189" i="12"/>
  <c r="J189" i="12"/>
  <c r="I189" i="12"/>
  <c r="K188" i="12"/>
  <c r="J188" i="12"/>
  <c r="I188" i="12"/>
  <c r="N188" i="12" s="1"/>
  <c r="K187" i="12"/>
  <c r="J187" i="12"/>
  <c r="I187" i="12"/>
  <c r="N187" i="12" s="1"/>
  <c r="K186" i="12"/>
  <c r="J186" i="12"/>
  <c r="I186" i="12"/>
  <c r="K185" i="12"/>
  <c r="J185" i="12"/>
  <c r="I185" i="12"/>
  <c r="K184" i="12"/>
  <c r="J184" i="12"/>
  <c r="I184" i="12"/>
  <c r="K183" i="12"/>
  <c r="J183" i="12"/>
  <c r="I183" i="12"/>
  <c r="N183" i="12" s="1"/>
  <c r="K182" i="12"/>
  <c r="J182" i="12"/>
  <c r="I182" i="12"/>
  <c r="K181" i="12"/>
  <c r="J181" i="12"/>
  <c r="I181" i="12"/>
  <c r="K180" i="12"/>
  <c r="J180" i="12"/>
  <c r="I180" i="12"/>
  <c r="K179" i="12"/>
  <c r="J179" i="12"/>
  <c r="I179" i="12"/>
  <c r="N179" i="12" s="1"/>
  <c r="K178" i="12"/>
  <c r="J178" i="12"/>
  <c r="I178" i="12"/>
  <c r="K177" i="12"/>
  <c r="J177" i="12"/>
  <c r="I177" i="12"/>
  <c r="K176" i="12"/>
  <c r="J176" i="12"/>
  <c r="I176" i="12"/>
  <c r="K175" i="12"/>
  <c r="J175" i="12"/>
  <c r="I175" i="12"/>
  <c r="K174" i="12"/>
  <c r="J174" i="12"/>
  <c r="I174" i="12"/>
  <c r="K173" i="12"/>
  <c r="J173" i="12"/>
  <c r="I173" i="12"/>
  <c r="K172" i="12"/>
  <c r="J172" i="12"/>
  <c r="I172" i="12"/>
  <c r="K171" i="12"/>
  <c r="J171" i="12"/>
  <c r="I171" i="12"/>
  <c r="K170" i="12"/>
  <c r="J170" i="12"/>
  <c r="I170" i="12"/>
  <c r="K169" i="12"/>
  <c r="J169" i="12"/>
  <c r="I169" i="12"/>
  <c r="K168" i="12"/>
  <c r="J168" i="12"/>
  <c r="I168" i="12"/>
  <c r="K167" i="12"/>
  <c r="J167" i="12"/>
  <c r="I167" i="12"/>
  <c r="M167" i="12" s="1"/>
  <c r="K166" i="12"/>
  <c r="J166" i="12"/>
  <c r="I166" i="12"/>
  <c r="K165" i="12"/>
  <c r="J165" i="12"/>
  <c r="I165" i="12"/>
  <c r="K164" i="12"/>
  <c r="J164" i="12"/>
  <c r="I164" i="12"/>
  <c r="K163" i="12"/>
  <c r="J163" i="12"/>
  <c r="I163" i="12"/>
  <c r="K162" i="12"/>
  <c r="J162" i="12"/>
  <c r="I162" i="12"/>
  <c r="K161" i="12"/>
  <c r="J161" i="12"/>
  <c r="I161" i="12"/>
  <c r="K160" i="12"/>
  <c r="J160" i="12"/>
  <c r="I160" i="12"/>
  <c r="N160" i="12" s="1"/>
  <c r="K159" i="12"/>
  <c r="J159" i="12"/>
  <c r="I159" i="12"/>
  <c r="N159" i="12" s="1"/>
  <c r="K158" i="12"/>
  <c r="J158" i="12"/>
  <c r="I158" i="12"/>
  <c r="K157" i="12"/>
  <c r="J157" i="12"/>
  <c r="I157" i="12"/>
  <c r="K156" i="12"/>
  <c r="J156" i="12"/>
  <c r="I156" i="12"/>
  <c r="N156" i="12" s="1"/>
  <c r="K155" i="12"/>
  <c r="J155" i="12"/>
  <c r="I155" i="12"/>
  <c r="N155" i="12" s="1"/>
  <c r="K154" i="12"/>
  <c r="J154" i="12"/>
  <c r="I154" i="12"/>
  <c r="K153" i="12"/>
  <c r="J153" i="12"/>
  <c r="I153" i="12"/>
  <c r="K152" i="12"/>
  <c r="J152" i="12"/>
  <c r="I152" i="12"/>
  <c r="K151" i="12"/>
  <c r="J151" i="12"/>
  <c r="I151" i="12"/>
  <c r="N151" i="12" s="1"/>
  <c r="K150" i="12"/>
  <c r="J150" i="12"/>
  <c r="I150" i="12"/>
  <c r="K149" i="12"/>
  <c r="J149" i="12"/>
  <c r="I149" i="12"/>
  <c r="K148" i="12"/>
  <c r="J148" i="12"/>
  <c r="I148" i="12"/>
  <c r="K147" i="12"/>
  <c r="J147" i="12"/>
  <c r="I147" i="12"/>
  <c r="M147" i="12" s="1"/>
  <c r="K146" i="12"/>
  <c r="J146" i="12"/>
  <c r="I146" i="12"/>
  <c r="M145" i="12"/>
  <c r="K145" i="12"/>
  <c r="J145" i="12"/>
  <c r="I145" i="12"/>
  <c r="K144" i="12"/>
  <c r="J144" i="12"/>
  <c r="I144" i="12"/>
  <c r="K143" i="12"/>
  <c r="J143" i="12"/>
  <c r="I143" i="12"/>
  <c r="K142" i="12"/>
  <c r="J142" i="12"/>
  <c r="I142" i="12"/>
  <c r="K141" i="12"/>
  <c r="M141" i="12" s="1"/>
  <c r="J141" i="12"/>
  <c r="I141" i="12"/>
  <c r="K140" i="12"/>
  <c r="J140" i="12"/>
  <c r="I140" i="12"/>
  <c r="K139" i="12"/>
  <c r="J139" i="12"/>
  <c r="I139" i="12"/>
  <c r="M139" i="12" s="1"/>
  <c r="K138" i="12"/>
  <c r="J138" i="12"/>
  <c r="I138" i="12"/>
  <c r="K137" i="12"/>
  <c r="J137" i="12"/>
  <c r="I137" i="12"/>
  <c r="K136" i="12"/>
  <c r="J136" i="12"/>
  <c r="I136" i="12"/>
  <c r="K135" i="12"/>
  <c r="J135" i="12"/>
  <c r="I135" i="12"/>
  <c r="N135" i="12" s="1"/>
  <c r="K134" i="12"/>
  <c r="J134" i="12"/>
  <c r="I134" i="12"/>
  <c r="K133" i="12"/>
  <c r="J133" i="12"/>
  <c r="I133" i="12"/>
  <c r="K132" i="12"/>
  <c r="J132" i="12"/>
  <c r="I132" i="12"/>
  <c r="K131" i="12"/>
  <c r="J131" i="12"/>
  <c r="I131" i="12"/>
  <c r="M131" i="12" s="1"/>
  <c r="K130" i="12"/>
  <c r="J130" i="12"/>
  <c r="I130" i="12"/>
  <c r="K129" i="12"/>
  <c r="J129" i="12"/>
  <c r="I129" i="12"/>
  <c r="K128" i="12"/>
  <c r="J128" i="12"/>
  <c r="I128" i="12"/>
  <c r="K127" i="12"/>
  <c r="J127" i="12"/>
  <c r="I127" i="12"/>
  <c r="K126" i="12"/>
  <c r="J126" i="12"/>
  <c r="I126" i="12"/>
  <c r="K125" i="12"/>
  <c r="J125" i="12"/>
  <c r="I125" i="12"/>
  <c r="K124" i="12"/>
  <c r="M124" i="12" s="1"/>
  <c r="J124" i="12"/>
  <c r="I124" i="12"/>
  <c r="K123" i="12"/>
  <c r="J123" i="12"/>
  <c r="I123" i="12"/>
  <c r="K122" i="12"/>
  <c r="J122" i="12"/>
  <c r="I122" i="12"/>
  <c r="K121" i="12"/>
  <c r="J121" i="12"/>
  <c r="I121" i="12"/>
  <c r="N121" i="12" s="1"/>
  <c r="K120" i="12"/>
  <c r="J120" i="12"/>
  <c r="I120" i="12"/>
  <c r="K119" i="12"/>
  <c r="J119" i="12"/>
  <c r="I119" i="12"/>
  <c r="K118" i="12"/>
  <c r="J118" i="12"/>
  <c r="I118" i="12"/>
  <c r="K117" i="12"/>
  <c r="J117" i="12"/>
  <c r="I117" i="12"/>
  <c r="K116" i="12"/>
  <c r="J116" i="12"/>
  <c r="I116" i="12"/>
  <c r="K115" i="12"/>
  <c r="J115" i="12"/>
  <c r="I115" i="12"/>
  <c r="K114" i="12"/>
  <c r="J114" i="12"/>
  <c r="I114" i="12"/>
  <c r="K113" i="12"/>
  <c r="J113" i="12"/>
  <c r="I113" i="12"/>
  <c r="K112" i="12"/>
  <c r="J112" i="12"/>
  <c r="I112" i="12"/>
  <c r="K111" i="12"/>
  <c r="J111" i="12"/>
  <c r="I111" i="12"/>
  <c r="K110" i="12"/>
  <c r="J110" i="12"/>
  <c r="I110" i="12"/>
  <c r="K109" i="12"/>
  <c r="J109" i="12"/>
  <c r="I109" i="12"/>
  <c r="K108" i="12"/>
  <c r="J108" i="12"/>
  <c r="I108" i="12"/>
  <c r="K107" i="12"/>
  <c r="J107" i="12"/>
  <c r="I107" i="12"/>
  <c r="K106" i="12"/>
  <c r="J106" i="12"/>
  <c r="I106" i="12"/>
  <c r="K105" i="12"/>
  <c r="J105" i="12"/>
  <c r="I105" i="12"/>
  <c r="K104" i="12"/>
  <c r="J104" i="12"/>
  <c r="I104" i="12"/>
  <c r="K103" i="12"/>
  <c r="J103" i="12"/>
  <c r="I103" i="12"/>
  <c r="K102" i="12"/>
  <c r="J102" i="12"/>
  <c r="I102" i="12"/>
  <c r="K101" i="12"/>
  <c r="J101" i="12"/>
  <c r="I101" i="12"/>
  <c r="K100" i="12"/>
  <c r="J100" i="12"/>
  <c r="I100" i="12"/>
  <c r="K99" i="12"/>
  <c r="J99" i="12"/>
  <c r="I99" i="12"/>
  <c r="K98" i="12"/>
  <c r="J98" i="12"/>
  <c r="I98" i="12"/>
  <c r="K97" i="12"/>
  <c r="J97" i="12"/>
  <c r="I97" i="12"/>
  <c r="K96" i="12"/>
  <c r="J96" i="12"/>
  <c r="I96" i="12"/>
  <c r="K95" i="12"/>
  <c r="J95" i="12"/>
  <c r="I95" i="12"/>
  <c r="K94" i="12"/>
  <c r="J94" i="12"/>
  <c r="I94" i="12"/>
  <c r="K93" i="12"/>
  <c r="J93" i="12"/>
  <c r="I93" i="12"/>
  <c r="K92" i="12"/>
  <c r="J92" i="12"/>
  <c r="I92" i="12"/>
  <c r="K91" i="12"/>
  <c r="J91" i="12"/>
  <c r="I91" i="12"/>
  <c r="K90" i="12"/>
  <c r="J90" i="12"/>
  <c r="I90" i="12"/>
  <c r="K89" i="12"/>
  <c r="J89" i="12"/>
  <c r="I89" i="12"/>
  <c r="N89" i="12" s="1"/>
  <c r="K88" i="12"/>
  <c r="J88" i="12"/>
  <c r="I88" i="12"/>
  <c r="K87" i="12"/>
  <c r="J87" i="12"/>
  <c r="I87" i="12"/>
  <c r="K86" i="12"/>
  <c r="J86" i="12"/>
  <c r="I86" i="12"/>
  <c r="K85" i="12"/>
  <c r="J85" i="12"/>
  <c r="I85" i="12"/>
  <c r="K84" i="12"/>
  <c r="J84" i="12"/>
  <c r="I84" i="12"/>
  <c r="K83" i="12"/>
  <c r="J83" i="12"/>
  <c r="I83" i="12"/>
  <c r="K82" i="12"/>
  <c r="J82" i="12"/>
  <c r="I82" i="12"/>
  <c r="K81" i="12"/>
  <c r="J81" i="12"/>
  <c r="I81" i="12"/>
  <c r="M81" i="12" s="1"/>
  <c r="K80" i="12"/>
  <c r="J80" i="12"/>
  <c r="I80" i="12"/>
  <c r="K79" i="12"/>
  <c r="J79" i="12"/>
  <c r="I79" i="12"/>
  <c r="K78" i="12"/>
  <c r="J78" i="12"/>
  <c r="I78" i="12"/>
  <c r="K77" i="12"/>
  <c r="J77" i="12"/>
  <c r="I77" i="12"/>
  <c r="K76" i="12"/>
  <c r="J76" i="12"/>
  <c r="I76" i="12"/>
  <c r="N76" i="12" s="1"/>
  <c r="K75" i="12"/>
  <c r="J75" i="12"/>
  <c r="I75" i="12"/>
  <c r="K74" i="12"/>
  <c r="J74" i="12"/>
  <c r="I74" i="12"/>
  <c r="K73" i="12"/>
  <c r="J73" i="12"/>
  <c r="I73" i="12"/>
  <c r="K72" i="12"/>
  <c r="J72" i="12"/>
  <c r="I72" i="12"/>
  <c r="K71" i="12"/>
  <c r="J71" i="12"/>
  <c r="I71" i="12"/>
  <c r="K70" i="12"/>
  <c r="J70" i="12"/>
  <c r="I70" i="12"/>
  <c r="K69" i="12"/>
  <c r="J69" i="12"/>
  <c r="I69" i="12"/>
  <c r="K68" i="12"/>
  <c r="J68" i="12"/>
  <c r="I68" i="12"/>
  <c r="N68" i="12" s="1"/>
  <c r="K67" i="12"/>
  <c r="J67" i="12"/>
  <c r="I67" i="12"/>
  <c r="K66" i="12"/>
  <c r="J66" i="12"/>
  <c r="I66" i="12"/>
  <c r="K65" i="12"/>
  <c r="J65" i="12"/>
  <c r="I65" i="12"/>
  <c r="K64" i="12"/>
  <c r="J64" i="12"/>
  <c r="I64" i="12"/>
  <c r="K63" i="12"/>
  <c r="J63" i="12"/>
  <c r="I63" i="12"/>
  <c r="N63" i="12" s="1"/>
  <c r="K62" i="12"/>
  <c r="J62" i="12"/>
  <c r="I62" i="12"/>
  <c r="K61" i="12"/>
  <c r="J61" i="12"/>
  <c r="I61" i="12"/>
  <c r="K60" i="12"/>
  <c r="J60" i="12"/>
  <c r="I60" i="12"/>
  <c r="K59" i="12"/>
  <c r="J59" i="12"/>
  <c r="I59" i="12"/>
  <c r="M59" i="12" s="1"/>
  <c r="K58" i="12"/>
  <c r="J58" i="12"/>
  <c r="I58" i="12"/>
  <c r="K57" i="12"/>
  <c r="J57" i="12"/>
  <c r="I57" i="12"/>
  <c r="K56" i="12"/>
  <c r="J56" i="12"/>
  <c r="I56" i="12"/>
  <c r="K55" i="12"/>
  <c r="J55" i="12"/>
  <c r="I55" i="12"/>
  <c r="N55" i="12" s="1"/>
  <c r="K54" i="12"/>
  <c r="J54" i="12"/>
  <c r="I54" i="12"/>
  <c r="K53" i="12"/>
  <c r="J53" i="12"/>
  <c r="I53" i="12"/>
  <c r="K52" i="12"/>
  <c r="J52" i="12"/>
  <c r="I52" i="12"/>
  <c r="K51" i="12"/>
  <c r="J51" i="12"/>
  <c r="I51" i="12"/>
  <c r="M51" i="12" s="1"/>
  <c r="K50" i="12"/>
  <c r="J50" i="12"/>
  <c r="I50" i="12"/>
  <c r="K49" i="12"/>
  <c r="J49" i="12"/>
  <c r="I49" i="12"/>
  <c r="M49" i="12" s="1"/>
  <c r="K48" i="12"/>
  <c r="J48" i="12"/>
  <c r="I48" i="12"/>
  <c r="K47" i="12"/>
  <c r="J47" i="12"/>
  <c r="M47" i="12" s="1"/>
  <c r="I47" i="12"/>
  <c r="K46" i="12"/>
  <c r="J46" i="12"/>
  <c r="I46" i="12"/>
  <c r="K45" i="12"/>
  <c r="J45" i="12"/>
  <c r="I45" i="12"/>
  <c r="K44" i="12"/>
  <c r="J44" i="12"/>
  <c r="I44" i="12"/>
  <c r="N44" i="12" s="1"/>
  <c r="K43" i="12"/>
  <c r="J43" i="12"/>
  <c r="I43" i="12"/>
  <c r="K42" i="12"/>
  <c r="J42" i="12"/>
  <c r="I42" i="12"/>
  <c r="K41" i="12"/>
  <c r="J41" i="12"/>
  <c r="I41" i="12"/>
  <c r="K40" i="12"/>
  <c r="J40" i="12"/>
  <c r="I40" i="12"/>
  <c r="K39" i="12"/>
  <c r="J39" i="12"/>
  <c r="I39" i="12"/>
  <c r="K38" i="12"/>
  <c r="J38" i="12"/>
  <c r="I38" i="12"/>
  <c r="K37" i="12"/>
  <c r="J37" i="12"/>
  <c r="I37" i="12"/>
  <c r="K36" i="12"/>
  <c r="J36" i="12"/>
  <c r="I36" i="12"/>
  <c r="K35" i="12"/>
  <c r="J35" i="12"/>
  <c r="I35" i="12"/>
  <c r="K34" i="12"/>
  <c r="J34" i="12"/>
  <c r="I34" i="12"/>
  <c r="K33" i="12"/>
  <c r="J33" i="12"/>
  <c r="I33" i="12"/>
  <c r="K32" i="12"/>
  <c r="J32" i="12"/>
  <c r="I32" i="12"/>
  <c r="K31" i="12"/>
  <c r="J31" i="12"/>
  <c r="I31" i="12"/>
  <c r="K30" i="12"/>
  <c r="J30" i="12"/>
  <c r="I30" i="12"/>
  <c r="K29" i="12"/>
  <c r="J29" i="12"/>
  <c r="I29" i="12"/>
  <c r="K28" i="12"/>
  <c r="J28" i="12"/>
  <c r="I28" i="12"/>
  <c r="K27" i="12"/>
  <c r="J27" i="12"/>
  <c r="I27" i="12"/>
  <c r="K26" i="12"/>
  <c r="J26" i="12"/>
  <c r="I26" i="12"/>
  <c r="K25" i="12"/>
  <c r="J25" i="12"/>
  <c r="I25" i="12"/>
  <c r="K24" i="12"/>
  <c r="J24" i="12"/>
  <c r="I24" i="12"/>
  <c r="K23" i="12"/>
  <c r="J23" i="12"/>
  <c r="I23" i="12"/>
  <c r="K22" i="12"/>
  <c r="J22" i="12"/>
  <c r="I22" i="12"/>
  <c r="K21" i="12"/>
  <c r="J21" i="12"/>
  <c r="I21" i="12"/>
  <c r="K20" i="12"/>
  <c r="J20" i="12"/>
  <c r="I20" i="12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I4" i="12"/>
  <c r="K3" i="12"/>
  <c r="J3" i="12"/>
  <c r="I3" i="12"/>
  <c r="K2" i="12"/>
  <c r="J2" i="12"/>
  <c r="I2" i="12"/>
  <c r="I239" i="10"/>
  <c r="E239" i="10"/>
  <c r="E238" i="10"/>
  <c r="E237" i="10"/>
  <c r="I236" i="10"/>
  <c r="E236" i="10"/>
  <c r="I235" i="10"/>
  <c r="E235" i="10"/>
  <c r="E234" i="10"/>
  <c r="E233" i="10"/>
  <c r="I232" i="10"/>
  <c r="G232" i="10"/>
  <c r="E232" i="10"/>
  <c r="G233" i="10" s="1"/>
  <c r="I231" i="10"/>
  <c r="E231" i="10"/>
  <c r="E230" i="10"/>
  <c r="E229" i="10"/>
  <c r="I228" i="10"/>
  <c r="E228" i="10"/>
  <c r="I227" i="10"/>
  <c r="E227" i="10"/>
  <c r="E226" i="10"/>
  <c r="E225" i="10"/>
  <c r="I224" i="10"/>
  <c r="G224" i="10"/>
  <c r="E224" i="10"/>
  <c r="G225" i="10" s="1"/>
  <c r="I223" i="10"/>
  <c r="E223" i="10"/>
  <c r="E222" i="10"/>
  <c r="E221" i="10"/>
  <c r="I220" i="10"/>
  <c r="E220" i="10"/>
  <c r="I219" i="10"/>
  <c r="E219" i="10"/>
  <c r="E218" i="10"/>
  <c r="E217" i="10"/>
  <c r="I216" i="10"/>
  <c r="G216" i="10"/>
  <c r="E216" i="10"/>
  <c r="G217" i="10" s="1"/>
  <c r="I215" i="10"/>
  <c r="E215" i="10"/>
  <c r="E214" i="10"/>
  <c r="E213" i="10"/>
  <c r="I212" i="10"/>
  <c r="E212" i="10"/>
  <c r="I211" i="10"/>
  <c r="E211" i="10"/>
  <c r="E210" i="10"/>
  <c r="E209" i="10"/>
  <c r="I208" i="10"/>
  <c r="G208" i="10"/>
  <c r="E208" i="10"/>
  <c r="G209" i="10" s="1"/>
  <c r="I207" i="10"/>
  <c r="E207" i="10"/>
  <c r="E206" i="10"/>
  <c r="E205" i="10"/>
  <c r="I204" i="10"/>
  <c r="E204" i="10"/>
  <c r="I203" i="10"/>
  <c r="E203" i="10"/>
  <c r="E202" i="10"/>
  <c r="E201" i="10"/>
  <c r="I200" i="10"/>
  <c r="G200" i="10"/>
  <c r="E200" i="10"/>
  <c r="G201" i="10" s="1"/>
  <c r="I199" i="10"/>
  <c r="E199" i="10"/>
  <c r="E198" i="10"/>
  <c r="E197" i="10"/>
  <c r="I196" i="10"/>
  <c r="E196" i="10"/>
  <c r="I195" i="10"/>
  <c r="E195" i="10"/>
  <c r="E194" i="10"/>
  <c r="E193" i="10"/>
  <c r="I192" i="10"/>
  <c r="G192" i="10"/>
  <c r="E192" i="10"/>
  <c r="G193" i="10" s="1"/>
  <c r="I191" i="10"/>
  <c r="E191" i="10"/>
  <c r="E190" i="10"/>
  <c r="E189" i="10"/>
  <c r="I188" i="10"/>
  <c r="E188" i="10"/>
  <c r="I187" i="10"/>
  <c r="E187" i="10"/>
  <c r="E186" i="10"/>
  <c r="E185" i="10"/>
  <c r="I184" i="10"/>
  <c r="G184" i="10"/>
  <c r="E184" i="10"/>
  <c r="G185" i="10" s="1"/>
  <c r="I183" i="10"/>
  <c r="E183" i="10"/>
  <c r="E182" i="10"/>
  <c r="E181" i="10"/>
  <c r="I180" i="10"/>
  <c r="E180" i="10"/>
  <c r="I179" i="10"/>
  <c r="E179" i="10"/>
  <c r="E178" i="10"/>
  <c r="E177" i="10"/>
  <c r="I176" i="10"/>
  <c r="G176" i="10"/>
  <c r="E176" i="10"/>
  <c r="G177" i="10" s="1"/>
  <c r="I175" i="10"/>
  <c r="E175" i="10"/>
  <c r="E174" i="10"/>
  <c r="E173" i="10"/>
  <c r="I172" i="10"/>
  <c r="E172" i="10"/>
  <c r="I171" i="10"/>
  <c r="E171" i="10"/>
  <c r="E170" i="10"/>
  <c r="E169" i="10"/>
  <c r="I168" i="10"/>
  <c r="G168" i="10"/>
  <c r="E168" i="10"/>
  <c r="G169" i="10" s="1"/>
  <c r="I167" i="10"/>
  <c r="E167" i="10"/>
  <c r="E166" i="10"/>
  <c r="E165" i="10"/>
  <c r="I164" i="10"/>
  <c r="E164" i="10"/>
  <c r="I163" i="10"/>
  <c r="E163" i="10"/>
  <c r="E162" i="10"/>
  <c r="E161" i="10"/>
  <c r="I160" i="10"/>
  <c r="G160" i="10"/>
  <c r="E160" i="10"/>
  <c r="G161" i="10" s="1"/>
  <c r="I159" i="10"/>
  <c r="E159" i="10"/>
  <c r="E158" i="10"/>
  <c r="E157" i="10"/>
  <c r="I156" i="10"/>
  <c r="E156" i="10"/>
  <c r="I155" i="10"/>
  <c r="E155" i="10"/>
  <c r="E154" i="10"/>
  <c r="E153" i="10"/>
  <c r="I152" i="10"/>
  <c r="G152" i="10"/>
  <c r="E152" i="10"/>
  <c r="G153" i="10" s="1"/>
  <c r="I151" i="10"/>
  <c r="E151" i="10"/>
  <c r="E150" i="10"/>
  <c r="E149" i="10"/>
  <c r="I148" i="10"/>
  <c r="E148" i="10"/>
  <c r="I147" i="10"/>
  <c r="E147" i="10"/>
  <c r="E146" i="10"/>
  <c r="E145" i="10"/>
  <c r="I144" i="10"/>
  <c r="G144" i="10"/>
  <c r="E144" i="10"/>
  <c r="G145" i="10" s="1"/>
  <c r="I143" i="10"/>
  <c r="E143" i="10"/>
  <c r="E142" i="10"/>
  <c r="E141" i="10"/>
  <c r="I140" i="10"/>
  <c r="E140" i="10"/>
  <c r="I139" i="10"/>
  <c r="E139" i="10"/>
  <c r="E138" i="10"/>
  <c r="E137" i="10"/>
  <c r="I136" i="10"/>
  <c r="G136" i="10"/>
  <c r="E136" i="10"/>
  <c r="G137" i="10" s="1"/>
  <c r="I135" i="10"/>
  <c r="E135" i="10"/>
  <c r="E134" i="10"/>
  <c r="E133" i="10"/>
  <c r="I132" i="10"/>
  <c r="E132" i="10"/>
  <c r="I131" i="10"/>
  <c r="E131" i="10"/>
  <c r="E130" i="10"/>
  <c r="E129" i="10"/>
  <c r="I128" i="10"/>
  <c r="G128" i="10"/>
  <c r="E128" i="10"/>
  <c r="G129" i="10" s="1"/>
  <c r="I127" i="10"/>
  <c r="E127" i="10"/>
  <c r="E126" i="10"/>
  <c r="E125" i="10"/>
  <c r="I124" i="10"/>
  <c r="E124" i="10"/>
  <c r="I123" i="10"/>
  <c r="E123" i="10"/>
  <c r="E122" i="10"/>
  <c r="E121" i="10"/>
  <c r="I120" i="10"/>
  <c r="G120" i="10"/>
  <c r="E120" i="10"/>
  <c r="G121" i="10" s="1"/>
  <c r="I119" i="10"/>
  <c r="E119" i="10"/>
  <c r="E118" i="10"/>
  <c r="E117" i="10"/>
  <c r="I116" i="10"/>
  <c r="E116" i="10"/>
  <c r="I115" i="10"/>
  <c r="E115" i="10"/>
  <c r="E114" i="10"/>
  <c r="E113" i="10"/>
  <c r="I112" i="10"/>
  <c r="G112" i="10"/>
  <c r="E112" i="10"/>
  <c r="G113" i="10" s="1"/>
  <c r="I111" i="10"/>
  <c r="E111" i="10"/>
  <c r="E110" i="10"/>
  <c r="E109" i="10"/>
  <c r="I108" i="10"/>
  <c r="E108" i="10"/>
  <c r="I107" i="10"/>
  <c r="E107" i="10"/>
  <c r="E106" i="10"/>
  <c r="E105" i="10"/>
  <c r="I104" i="10"/>
  <c r="G104" i="10"/>
  <c r="E104" i="10"/>
  <c r="G105" i="10" s="1"/>
  <c r="I103" i="10"/>
  <c r="E103" i="10"/>
  <c r="E102" i="10"/>
  <c r="E101" i="10"/>
  <c r="I100" i="10"/>
  <c r="E100" i="10"/>
  <c r="I99" i="10"/>
  <c r="E99" i="10"/>
  <c r="E98" i="10"/>
  <c r="E97" i="10"/>
  <c r="I96" i="10"/>
  <c r="G96" i="10"/>
  <c r="E96" i="10"/>
  <c r="G97" i="10" s="1"/>
  <c r="I95" i="10"/>
  <c r="E95" i="10"/>
  <c r="E94" i="10"/>
  <c r="E93" i="10"/>
  <c r="I92" i="10"/>
  <c r="E92" i="10"/>
  <c r="I91" i="10"/>
  <c r="E91" i="10"/>
  <c r="E90" i="10"/>
  <c r="E89" i="10"/>
  <c r="I88" i="10"/>
  <c r="G88" i="10"/>
  <c r="E88" i="10"/>
  <c r="G89" i="10" s="1"/>
  <c r="I87" i="10"/>
  <c r="E87" i="10"/>
  <c r="E86" i="10"/>
  <c r="E85" i="10"/>
  <c r="I84" i="10"/>
  <c r="E84" i="10"/>
  <c r="I83" i="10"/>
  <c r="E83" i="10"/>
  <c r="E82" i="10"/>
  <c r="E81" i="10"/>
  <c r="I80" i="10"/>
  <c r="G80" i="10"/>
  <c r="E80" i="10"/>
  <c r="G81" i="10" s="1"/>
  <c r="I79" i="10"/>
  <c r="E79" i="10"/>
  <c r="E78" i="10"/>
  <c r="E77" i="10"/>
  <c r="I76" i="10"/>
  <c r="E76" i="10"/>
  <c r="I75" i="10"/>
  <c r="E75" i="10"/>
  <c r="E74" i="10"/>
  <c r="E73" i="10"/>
  <c r="I72" i="10"/>
  <c r="G72" i="10"/>
  <c r="E72" i="10"/>
  <c r="G73" i="10" s="1"/>
  <c r="I71" i="10"/>
  <c r="E71" i="10"/>
  <c r="E70" i="10"/>
  <c r="E69" i="10"/>
  <c r="I68" i="10"/>
  <c r="E68" i="10"/>
  <c r="I67" i="10"/>
  <c r="E67" i="10"/>
  <c r="E66" i="10"/>
  <c r="E65" i="10"/>
  <c r="I64" i="10"/>
  <c r="G64" i="10"/>
  <c r="E64" i="10"/>
  <c r="G65" i="10" s="1"/>
  <c r="I63" i="10"/>
  <c r="E63" i="10"/>
  <c r="E62" i="10"/>
  <c r="E61" i="10"/>
  <c r="I60" i="10"/>
  <c r="E60" i="10"/>
  <c r="I59" i="10"/>
  <c r="E59" i="10"/>
  <c r="E58" i="10"/>
  <c r="E57" i="10"/>
  <c r="I56" i="10"/>
  <c r="G56" i="10"/>
  <c r="E56" i="10"/>
  <c r="G57" i="10" s="1"/>
  <c r="I55" i="10"/>
  <c r="E55" i="10"/>
  <c r="E54" i="10"/>
  <c r="E53" i="10"/>
  <c r="E52" i="10"/>
  <c r="I51" i="10"/>
  <c r="E51" i="10"/>
  <c r="I50" i="10"/>
  <c r="E50" i="10"/>
  <c r="E49" i="10"/>
  <c r="I48" i="10"/>
  <c r="G48" i="10"/>
  <c r="E48" i="10"/>
  <c r="G49" i="10" s="1"/>
  <c r="I47" i="10"/>
  <c r="E47" i="10"/>
  <c r="E46" i="10"/>
  <c r="E45" i="10"/>
  <c r="I44" i="10"/>
  <c r="E44" i="10"/>
  <c r="I43" i="10"/>
  <c r="E43" i="10"/>
  <c r="E42" i="10"/>
  <c r="E41" i="10"/>
  <c r="I40" i="10"/>
  <c r="G40" i="10"/>
  <c r="E40" i="10"/>
  <c r="G41" i="10" s="1"/>
  <c r="I39" i="10"/>
  <c r="E39" i="10"/>
  <c r="E38" i="10"/>
  <c r="E37" i="10"/>
  <c r="I36" i="10"/>
  <c r="E36" i="10"/>
  <c r="I35" i="10"/>
  <c r="E35" i="10"/>
  <c r="E34" i="10"/>
  <c r="E33" i="10"/>
  <c r="I32" i="10"/>
  <c r="G32" i="10"/>
  <c r="E32" i="10"/>
  <c r="G33" i="10" s="1"/>
  <c r="I31" i="10"/>
  <c r="E31" i="10"/>
  <c r="E30" i="10"/>
  <c r="E29" i="10"/>
  <c r="I28" i="10"/>
  <c r="E28" i="10"/>
  <c r="I27" i="10"/>
  <c r="E27" i="10"/>
  <c r="E26" i="10"/>
  <c r="E25" i="10"/>
  <c r="I24" i="10"/>
  <c r="G24" i="10"/>
  <c r="E24" i="10"/>
  <c r="G25" i="10" s="1"/>
  <c r="I23" i="10"/>
  <c r="G23" i="10"/>
  <c r="E23" i="10"/>
  <c r="I22" i="10"/>
  <c r="E22" i="10"/>
  <c r="I21" i="10"/>
  <c r="E21" i="10"/>
  <c r="I20" i="10"/>
  <c r="G20" i="10"/>
  <c r="G21" i="10" s="1"/>
  <c r="G22" i="10" s="1"/>
  <c r="E20" i="10"/>
  <c r="G19" i="10"/>
  <c r="I19" i="10" s="1"/>
  <c r="E19" i="10"/>
  <c r="I18" i="10"/>
  <c r="E18" i="10"/>
  <c r="I17" i="10"/>
  <c r="G17" i="10"/>
  <c r="G18" i="10" s="1"/>
  <c r="E17" i="10"/>
  <c r="I16" i="10"/>
  <c r="E16" i="10"/>
  <c r="E15" i="10"/>
  <c r="I14" i="10"/>
  <c r="E14" i="10"/>
  <c r="E13" i="10"/>
  <c r="I12" i="10"/>
  <c r="G12" i="10"/>
  <c r="G13" i="10" s="1"/>
  <c r="G14" i="10" s="1"/>
  <c r="G15" i="10" s="1"/>
  <c r="E12" i="10"/>
  <c r="G11" i="10"/>
  <c r="I11" i="10" s="1"/>
  <c r="E11" i="10"/>
  <c r="I10" i="10"/>
  <c r="E10" i="10"/>
  <c r="E9" i="10"/>
  <c r="E8" i="10"/>
  <c r="E7" i="10"/>
  <c r="I6" i="10"/>
  <c r="G6" i="10"/>
  <c r="E6" i="10"/>
  <c r="G7" i="10" s="1"/>
  <c r="B15" i="9"/>
  <c r="C15" i="9" s="1"/>
  <c r="A15" i="9"/>
  <c r="X13" i="9"/>
  <c r="W13" i="9"/>
  <c r="V13" i="9"/>
  <c r="T13" i="9"/>
  <c r="S13" i="9"/>
  <c r="U13" i="9" s="1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18" i="14"/>
  <c r="N42" i="12" l="1"/>
  <c r="M227" i="12"/>
  <c r="M4" i="12"/>
  <c r="M8" i="12"/>
  <c r="M12" i="12"/>
  <c r="M16" i="12"/>
  <c r="M20" i="12"/>
  <c r="M24" i="12"/>
  <c r="M28" i="12"/>
  <c r="M32" i="12"/>
  <c r="M36" i="12"/>
  <c r="M40" i="12"/>
  <c r="M44" i="12"/>
  <c r="N49" i="12"/>
  <c r="N94" i="12"/>
  <c r="N100" i="12"/>
  <c r="N108" i="12"/>
  <c r="N116" i="12"/>
  <c r="N124" i="12"/>
  <c r="M93" i="12"/>
  <c r="N95" i="12"/>
  <c r="M99" i="12"/>
  <c r="N103" i="12"/>
  <c r="M107" i="12"/>
  <c r="N111" i="12"/>
  <c r="M113" i="12"/>
  <c r="M63" i="12"/>
  <c r="N65" i="12"/>
  <c r="N73" i="12"/>
  <c r="N81" i="12"/>
  <c r="N143" i="12"/>
  <c r="N148" i="12"/>
  <c r="N164" i="12"/>
  <c r="N200" i="12"/>
  <c r="N205" i="12"/>
  <c r="M210" i="12"/>
  <c r="N216" i="12"/>
  <c r="N218" i="12"/>
  <c r="N232" i="12"/>
  <c r="N36" i="12"/>
  <c r="M92" i="12"/>
  <c r="M159" i="12"/>
  <c r="M168" i="12"/>
  <c r="M184" i="12"/>
  <c r="N209" i="12"/>
  <c r="M220" i="12"/>
  <c r="N78" i="12"/>
  <c r="M95" i="12"/>
  <c r="M175" i="12"/>
  <c r="M183" i="12"/>
  <c r="M208" i="12"/>
  <c r="M224" i="12"/>
  <c r="M37" i="12"/>
  <c r="M60" i="12"/>
  <c r="M77" i="12"/>
  <c r="N110" i="12"/>
  <c r="M127" i="12"/>
  <c r="M191" i="12"/>
  <c r="N207" i="12"/>
  <c r="M211" i="12"/>
  <c r="M219" i="12"/>
  <c r="M222" i="12"/>
  <c r="M45" i="12"/>
  <c r="N57" i="12"/>
  <c r="M67" i="12"/>
  <c r="N71" i="12"/>
  <c r="M75" i="12"/>
  <c r="N79" i="12"/>
  <c r="N84" i="12"/>
  <c r="N92" i="12"/>
  <c r="M115" i="12"/>
  <c r="N119" i="12"/>
  <c r="M123" i="12"/>
  <c r="N129" i="12"/>
  <c r="N137" i="12"/>
  <c r="N145" i="12"/>
  <c r="N163" i="12"/>
  <c r="N167" i="12"/>
  <c r="N172" i="12"/>
  <c r="M195" i="12"/>
  <c r="N203" i="12"/>
  <c r="M207" i="12"/>
  <c r="N208" i="12"/>
  <c r="M209" i="12"/>
  <c r="N210" i="12"/>
  <c r="M226" i="12"/>
  <c r="M6" i="12"/>
  <c r="N10" i="12"/>
  <c r="N14" i="12"/>
  <c r="N18" i="12"/>
  <c r="N22" i="12"/>
  <c r="N26" i="12"/>
  <c r="N30" i="12"/>
  <c r="N34" i="12"/>
  <c r="M39" i="12"/>
  <c r="N52" i="12"/>
  <c r="N60" i="12"/>
  <c r="M83" i="12"/>
  <c r="N87" i="12"/>
  <c r="M91" i="12"/>
  <c r="N97" i="12"/>
  <c r="N105" i="12"/>
  <c r="N113" i="12"/>
  <c r="N127" i="12"/>
  <c r="N132" i="12"/>
  <c r="N140" i="12"/>
  <c r="N171" i="12"/>
  <c r="N175" i="12"/>
  <c r="N176" i="12"/>
  <c r="N180" i="12"/>
  <c r="N214" i="12"/>
  <c r="M218" i="12"/>
  <c r="N219" i="12"/>
  <c r="N224" i="12"/>
  <c r="M7" i="12"/>
  <c r="M11" i="12"/>
  <c r="M15" i="12"/>
  <c r="M19" i="12"/>
  <c r="M23" i="12"/>
  <c r="M27" i="12"/>
  <c r="M31" i="12"/>
  <c r="M35" i="12"/>
  <c r="M41" i="12"/>
  <c r="N46" i="12"/>
  <c r="M57" i="12"/>
  <c r="M65" i="12"/>
  <c r="M69" i="12"/>
  <c r="M73" i="12"/>
  <c r="N75" i="12"/>
  <c r="M76" i="12"/>
  <c r="N83" i="12"/>
  <c r="M84" i="12"/>
  <c r="M87" i="12"/>
  <c r="M100" i="12"/>
  <c r="M103" i="12"/>
  <c r="M111" i="12"/>
  <c r="M121" i="12"/>
  <c r="M129" i="12"/>
  <c r="M133" i="12"/>
  <c r="M137" i="12"/>
  <c r="N139" i="12"/>
  <c r="M140" i="12"/>
  <c r="N147" i="12"/>
  <c r="M148" i="12"/>
  <c r="M151" i="12"/>
  <c r="M156" i="12"/>
  <c r="M163" i="12"/>
  <c r="N166" i="12"/>
  <c r="M172" i="12"/>
  <c r="M179" i="12"/>
  <c r="N182" i="12"/>
  <c r="M188" i="12"/>
  <c r="M198" i="12"/>
  <c r="M200" i="12"/>
  <c r="M204" i="12"/>
  <c r="N226" i="12"/>
  <c r="M230" i="12"/>
  <c r="M232" i="12"/>
  <c r="M109" i="12"/>
  <c r="N126" i="12"/>
  <c r="N62" i="12"/>
  <c r="N5" i="12"/>
  <c r="M9" i="12"/>
  <c r="M13" i="12"/>
  <c r="M17" i="12"/>
  <c r="M21" i="12"/>
  <c r="M25" i="12"/>
  <c r="M29" i="12"/>
  <c r="M33" i="12"/>
  <c r="N38" i="12"/>
  <c r="N40" i="12"/>
  <c r="M43" i="12"/>
  <c r="N51" i="12"/>
  <c r="M52" i="12"/>
  <c r="M55" i="12"/>
  <c r="M61" i="12"/>
  <c r="M68" i="12"/>
  <c r="M71" i="12"/>
  <c r="M79" i="12"/>
  <c r="M89" i="12"/>
  <c r="M97" i="12"/>
  <c r="M101" i="12"/>
  <c r="M105" i="12"/>
  <c r="N107" i="12"/>
  <c r="M108" i="12"/>
  <c r="N115" i="12"/>
  <c r="M116" i="12"/>
  <c r="M119" i="12"/>
  <c r="M125" i="12"/>
  <c r="M132" i="12"/>
  <c r="M135" i="12"/>
  <c r="N142" i="12"/>
  <c r="M143" i="12"/>
  <c r="M155" i="12"/>
  <c r="N158" i="12"/>
  <c r="M160" i="12"/>
  <c r="M164" i="12"/>
  <c r="M171" i="12"/>
  <c r="N174" i="12"/>
  <c r="M176" i="12"/>
  <c r="M180" i="12"/>
  <c r="M187" i="12"/>
  <c r="N190" i="12"/>
  <c r="M192" i="12"/>
  <c r="M196" i="12"/>
  <c r="M203" i="12"/>
  <c r="M206" i="12"/>
  <c r="M214" i="12"/>
  <c r="M216" i="12"/>
  <c r="M228" i="12"/>
  <c r="I15" i="10"/>
  <c r="G16" i="10"/>
  <c r="G50" i="10"/>
  <c r="G51" i="10" s="1"/>
  <c r="G52" i="10" s="1"/>
  <c r="I49" i="10"/>
  <c r="G82" i="10"/>
  <c r="I81" i="10"/>
  <c r="G114" i="10"/>
  <c r="I113" i="10"/>
  <c r="G146" i="10"/>
  <c r="I145" i="10"/>
  <c r="G178" i="10"/>
  <c r="I177" i="10"/>
  <c r="G210" i="10"/>
  <c r="I209" i="10"/>
  <c r="I7" i="10"/>
  <c r="G8" i="10"/>
  <c r="G26" i="10"/>
  <c r="I25" i="10"/>
  <c r="G58" i="10"/>
  <c r="I57" i="10"/>
  <c r="G90" i="10"/>
  <c r="I89" i="10"/>
  <c r="G122" i="10"/>
  <c r="I121" i="10"/>
  <c r="G154" i="10"/>
  <c r="I153" i="10"/>
  <c r="G186" i="10"/>
  <c r="I185" i="10"/>
  <c r="G218" i="10"/>
  <c r="I217" i="10"/>
  <c r="G34" i="10"/>
  <c r="I33" i="10"/>
  <c r="G66" i="10"/>
  <c r="I65" i="10"/>
  <c r="G98" i="10"/>
  <c r="I97" i="10"/>
  <c r="G130" i="10"/>
  <c r="I129" i="10"/>
  <c r="G162" i="10"/>
  <c r="I161" i="10"/>
  <c r="G194" i="10"/>
  <c r="I193" i="10"/>
  <c r="G226" i="10"/>
  <c r="I225" i="10"/>
  <c r="G42" i="10"/>
  <c r="I41" i="10"/>
  <c r="G74" i="10"/>
  <c r="I73" i="10"/>
  <c r="G106" i="10"/>
  <c r="I105" i="10"/>
  <c r="G138" i="10"/>
  <c r="I137" i="10"/>
  <c r="G170" i="10"/>
  <c r="I169" i="10"/>
  <c r="G202" i="10"/>
  <c r="I201" i="10"/>
  <c r="G234" i="10"/>
  <c r="I233" i="10"/>
  <c r="M58" i="12"/>
  <c r="N58" i="12"/>
  <c r="M66" i="12"/>
  <c r="N66" i="12"/>
  <c r="M72" i="12"/>
  <c r="N72" i="12"/>
  <c r="M90" i="12"/>
  <c r="N90" i="12"/>
  <c r="M98" i="12"/>
  <c r="N98" i="12"/>
  <c r="M104" i="12"/>
  <c r="N104" i="12"/>
  <c r="M122" i="12"/>
  <c r="N122" i="12"/>
  <c r="M130" i="12"/>
  <c r="N130" i="12"/>
  <c r="M136" i="12"/>
  <c r="N136" i="12"/>
  <c r="M154" i="12"/>
  <c r="N154" i="12"/>
  <c r="M170" i="12"/>
  <c r="N170" i="12"/>
  <c r="M186" i="12"/>
  <c r="N186" i="12"/>
  <c r="M234" i="12"/>
  <c r="N234" i="12"/>
  <c r="N54" i="12"/>
  <c r="M64" i="12"/>
  <c r="N64" i="12"/>
  <c r="N86" i="12"/>
  <c r="M96" i="12"/>
  <c r="N96" i="12"/>
  <c r="N118" i="12"/>
  <c r="M128" i="12"/>
  <c r="N128" i="12"/>
  <c r="N150" i="12"/>
  <c r="M201" i="12"/>
  <c r="N201" i="12"/>
  <c r="M2" i="12"/>
  <c r="N8" i="12"/>
  <c r="N12" i="12"/>
  <c r="N16" i="12"/>
  <c r="N20" i="12"/>
  <c r="N24" i="12"/>
  <c r="N28" i="12"/>
  <c r="N32" i="12"/>
  <c r="M50" i="12"/>
  <c r="N50" i="12"/>
  <c r="M53" i="12"/>
  <c r="M56" i="12"/>
  <c r="N56" i="12"/>
  <c r="N59" i="12"/>
  <c r="N67" i="12"/>
  <c r="M74" i="12"/>
  <c r="N74" i="12"/>
  <c r="M82" i="12"/>
  <c r="N82" i="12"/>
  <c r="M85" i="12"/>
  <c r="M88" i="12"/>
  <c r="N88" i="12"/>
  <c r="N91" i="12"/>
  <c r="N99" i="12"/>
  <c r="M106" i="12"/>
  <c r="N106" i="12"/>
  <c r="M114" i="12"/>
  <c r="N114" i="12"/>
  <c r="M117" i="12"/>
  <c r="M120" i="12"/>
  <c r="N120" i="12"/>
  <c r="N123" i="12"/>
  <c r="N131" i="12"/>
  <c r="M138" i="12"/>
  <c r="N138" i="12"/>
  <c r="M146" i="12"/>
  <c r="N146" i="12"/>
  <c r="M149" i="12"/>
  <c r="N152" i="12"/>
  <c r="M152" i="12"/>
  <c r="M162" i="12"/>
  <c r="N162" i="12"/>
  <c r="N168" i="12"/>
  <c r="M178" i="12"/>
  <c r="N178" i="12"/>
  <c r="N184" i="12"/>
  <c r="M194" i="12"/>
  <c r="N194" i="12"/>
  <c r="M225" i="12"/>
  <c r="N225" i="12"/>
  <c r="M231" i="12"/>
  <c r="N231" i="12"/>
  <c r="I13" i="10"/>
  <c r="N7" i="12"/>
  <c r="N11" i="12"/>
  <c r="N15" i="12"/>
  <c r="N19" i="12"/>
  <c r="N23" i="12"/>
  <c r="N27" i="12"/>
  <c r="N31" i="12"/>
  <c r="N35" i="12"/>
  <c r="N39" i="12"/>
  <c r="N43" i="12"/>
  <c r="N47" i="12"/>
  <c r="M48" i="12"/>
  <c r="N48" i="12"/>
  <c r="N70" i="12"/>
  <c r="M80" i="12"/>
  <c r="N80" i="12"/>
  <c r="N102" i="12"/>
  <c r="M112" i="12"/>
  <c r="N112" i="12"/>
  <c r="N134" i="12"/>
  <c r="M144" i="12"/>
  <c r="N144" i="12"/>
  <c r="M217" i="12"/>
  <c r="N217" i="12"/>
  <c r="M223" i="12"/>
  <c r="N223" i="12"/>
  <c r="M5" i="12"/>
  <c r="N13" i="12"/>
  <c r="M14" i="12"/>
  <c r="N21" i="12"/>
  <c r="M22" i="12"/>
  <c r="N29" i="12"/>
  <c r="M30" i="12"/>
  <c r="N37" i="12"/>
  <c r="M38" i="12"/>
  <c r="N45" i="12"/>
  <c r="M46" i="12"/>
  <c r="M157" i="12"/>
  <c r="N157" i="12"/>
  <c r="M165" i="12"/>
  <c r="N165" i="12"/>
  <c r="M173" i="12"/>
  <c r="N173" i="12"/>
  <c r="M181" i="12"/>
  <c r="N181" i="12"/>
  <c r="M189" i="12"/>
  <c r="N189" i="12"/>
  <c r="M202" i="12"/>
  <c r="N202" i="12"/>
  <c r="N221" i="12"/>
  <c r="N230" i="12"/>
  <c r="M3" i="12"/>
  <c r="N9" i="12"/>
  <c r="M10" i="12"/>
  <c r="N17" i="12"/>
  <c r="M18" i="12"/>
  <c r="N25" i="12"/>
  <c r="M26" i="12"/>
  <c r="N33" i="12"/>
  <c r="M34" i="12"/>
  <c r="N41" i="12"/>
  <c r="M42" i="12"/>
  <c r="M153" i="12"/>
  <c r="N153" i="12"/>
  <c r="M161" i="12"/>
  <c r="N161" i="12"/>
  <c r="M169" i="12"/>
  <c r="N169" i="12"/>
  <c r="M177" i="12"/>
  <c r="N177" i="12"/>
  <c r="M185" i="12"/>
  <c r="N185" i="12"/>
  <c r="M193" i="12"/>
  <c r="N193" i="12"/>
  <c r="M199" i="12"/>
  <c r="N199" i="12"/>
  <c r="N53" i="12"/>
  <c r="M54" i="12"/>
  <c r="N61" i="12"/>
  <c r="M62" i="12"/>
  <c r="N69" i="12"/>
  <c r="M70" i="12"/>
  <c r="N77" i="12"/>
  <c r="M78" i="12"/>
  <c r="N85" i="12"/>
  <c r="M86" i="12"/>
  <c r="N93" i="12"/>
  <c r="M94" i="12"/>
  <c r="N101" i="12"/>
  <c r="M102" i="12"/>
  <c r="N109" i="12"/>
  <c r="M110" i="12"/>
  <c r="N117" i="12"/>
  <c r="M118" i="12"/>
  <c r="N125" i="12"/>
  <c r="M126" i="12"/>
  <c r="N133" i="12"/>
  <c r="M134" i="12"/>
  <c r="N141" i="12"/>
  <c r="M142" i="12"/>
  <c r="N149" i="12"/>
  <c r="M150" i="12"/>
  <c r="M158" i="12"/>
  <c r="M166" i="12"/>
  <c r="M174" i="12"/>
  <c r="M182" i="12"/>
  <c r="M190" i="12"/>
  <c r="N198" i="12"/>
  <c r="M212" i="12"/>
  <c r="M215" i="12"/>
  <c r="N215" i="12"/>
  <c r="M233" i="12"/>
  <c r="N233" i="12"/>
  <c r="N195" i="12"/>
  <c r="N197" i="12"/>
  <c r="N206" i="12"/>
  <c r="N211" i="12"/>
  <c r="N213" i="12"/>
  <c r="N222" i="12"/>
  <c r="N227" i="12"/>
  <c r="N229" i="12"/>
  <c r="N196" i="12"/>
  <c r="M197" i="12"/>
  <c r="N204" i="12"/>
  <c r="M205" i="12"/>
  <c r="N212" i="12"/>
  <c r="M213" i="12"/>
  <c r="N220" i="12"/>
  <c r="M221" i="12"/>
  <c r="N228" i="12"/>
  <c r="M229" i="12"/>
  <c r="E161" i="13"/>
  <c r="H161" i="13" s="1"/>
  <c r="E165" i="13"/>
  <c r="H165" i="13" s="1"/>
  <c r="E157" i="13"/>
  <c r="H157" i="13" s="1"/>
  <c r="H173" i="13"/>
  <c r="H181" i="13"/>
  <c r="H197" i="13"/>
  <c r="H213" i="13"/>
  <c r="H229" i="13"/>
  <c r="H156" i="13"/>
  <c r="H160" i="13"/>
  <c r="H164" i="13"/>
  <c r="H168" i="13"/>
  <c r="E169" i="13"/>
  <c r="H169" i="13" s="1"/>
  <c r="H172" i="13"/>
  <c r="E173" i="13"/>
  <c r="H176" i="13"/>
  <c r="E177" i="13"/>
  <c r="H177" i="13" s="1"/>
  <c r="H180" i="13"/>
  <c r="E181" i="13"/>
  <c r="H184" i="13"/>
  <c r="E185" i="13"/>
  <c r="H185" i="13" s="1"/>
  <c r="H188" i="13"/>
  <c r="E189" i="13"/>
  <c r="H189" i="13" s="1"/>
  <c r="E193" i="13"/>
  <c r="H193" i="13" s="1"/>
  <c r="H196" i="13"/>
  <c r="E197" i="13"/>
  <c r="H200" i="13"/>
  <c r="E201" i="13"/>
  <c r="H201" i="13" s="1"/>
  <c r="H204" i="13"/>
  <c r="E205" i="13"/>
  <c r="H205" i="13" s="1"/>
  <c r="H208" i="13"/>
  <c r="E209" i="13"/>
  <c r="H209" i="13" s="1"/>
  <c r="H212" i="13"/>
  <c r="E213" i="13"/>
  <c r="E217" i="13"/>
  <c r="H217" i="13" s="1"/>
  <c r="H220" i="13"/>
  <c r="E221" i="13"/>
  <c r="H221" i="13" s="1"/>
  <c r="E225" i="13"/>
  <c r="H225" i="13" s="1"/>
  <c r="H228" i="13"/>
  <c r="E229" i="13"/>
  <c r="E233" i="13"/>
  <c r="H233" i="13" s="1"/>
  <c r="H236" i="13"/>
  <c r="E237" i="13"/>
  <c r="H237" i="13" s="1"/>
  <c r="H240" i="13"/>
  <c r="H159" i="13"/>
  <c r="H163" i="13"/>
  <c r="H179" i="13"/>
  <c r="H183" i="13"/>
  <c r="H191" i="13"/>
  <c r="E192" i="13"/>
  <c r="H192" i="13" s="1"/>
  <c r="H195" i="13"/>
  <c r="H199" i="13"/>
  <c r="H203" i="13"/>
  <c r="H207" i="13"/>
  <c r="H215" i="13"/>
  <c r="E216" i="13"/>
  <c r="H216" i="13" s="1"/>
  <c r="H219" i="13"/>
  <c r="E220" i="13"/>
  <c r="H223" i="13"/>
  <c r="E224" i="13"/>
  <c r="H224" i="13" s="1"/>
  <c r="H227" i="13"/>
  <c r="E228" i="13"/>
  <c r="H231" i="13"/>
  <c r="E232" i="13"/>
  <c r="H232" i="13" s="1"/>
  <c r="H235" i="13"/>
  <c r="E236" i="13"/>
  <c r="H158" i="13"/>
  <c r="H162" i="13"/>
  <c r="E163" i="13"/>
  <c r="H166" i="13"/>
  <c r="E167" i="13"/>
  <c r="H167" i="13" s="1"/>
  <c r="H170" i="13"/>
  <c r="E171" i="13"/>
  <c r="H171" i="13" s="1"/>
  <c r="H174" i="13"/>
  <c r="E175" i="13"/>
  <c r="H175" i="13" s="1"/>
  <c r="H178" i="13"/>
  <c r="E179" i="13"/>
  <c r="H182" i="13"/>
  <c r="H186" i="13"/>
  <c r="E187" i="13"/>
  <c r="H187" i="13" s="1"/>
  <c r="H190" i="13"/>
  <c r="H194" i="13"/>
  <c r="H198" i="13"/>
  <c r="H202" i="13"/>
  <c r="H206" i="13"/>
  <c r="H210" i="13"/>
  <c r="E211" i="13"/>
  <c r="H211" i="13" s="1"/>
  <c r="H214" i="13"/>
  <c r="H218" i="13"/>
  <c r="H222" i="13"/>
  <c r="H226" i="13"/>
  <c r="H230" i="13"/>
  <c r="H234" i="13"/>
  <c r="H238" i="13"/>
  <c r="E239" i="13"/>
  <c r="H239" i="13" s="1"/>
  <c r="G235" i="10" l="1"/>
  <c r="G236" i="10" s="1"/>
  <c r="G237" i="10" s="1"/>
  <c r="I234" i="10"/>
  <c r="G171" i="10"/>
  <c r="G172" i="10" s="1"/>
  <c r="G173" i="10" s="1"/>
  <c r="I170" i="10"/>
  <c r="G107" i="10"/>
  <c r="G108" i="10" s="1"/>
  <c r="G109" i="10" s="1"/>
  <c r="I106" i="10"/>
  <c r="G43" i="10"/>
  <c r="G44" i="10" s="1"/>
  <c r="G45" i="10" s="1"/>
  <c r="I42" i="10"/>
  <c r="I226" i="10"/>
  <c r="G227" i="10"/>
  <c r="G228" i="10" s="1"/>
  <c r="G229" i="10" s="1"/>
  <c r="I162" i="10"/>
  <c r="G163" i="10"/>
  <c r="G164" i="10" s="1"/>
  <c r="G165" i="10" s="1"/>
  <c r="I98" i="10"/>
  <c r="G99" i="10"/>
  <c r="G100" i="10" s="1"/>
  <c r="G101" i="10" s="1"/>
  <c r="I34" i="10"/>
  <c r="G35" i="10"/>
  <c r="G36" i="10" s="1"/>
  <c r="G37" i="10" s="1"/>
  <c r="G187" i="10"/>
  <c r="G188" i="10" s="1"/>
  <c r="G189" i="10" s="1"/>
  <c r="I186" i="10"/>
  <c r="G123" i="10"/>
  <c r="G124" i="10" s="1"/>
  <c r="G125" i="10" s="1"/>
  <c r="I122" i="10"/>
  <c r="G59" i="10"/>
  <c r="G60" i="10" s="1"/>
  <c r="G61" i="10" s="1"/>
  <c r="I58" i="10"/>
  <c r="I178" i="10"/>
  <c r="G179" i="10"/>
  <c r="G180" i="10" s="1"/>
  <c r="G181" i="10" s="1"/>
  <c r="I114" i="10"/>
  <c r="G115" i="10"/>
  <c r="G116" i="10" s="1"/>
  <c r="G117" i="10" s="1"/>
  <c r="G53" i="10"/>
  <c r="I52" i="10"/>
  <c r="G203" i="10"/>
  <c r="G204" i="10" s="1"/>
  <c r="G205" i="10" s="1"/>
  <c r="I202" i="10"/>
  <c r="G139" i="10"/>
  <c r="G140" i="10" s="1"/>
  <c r="G141" i="10" s="1"/>
  <c r="I138" i="10"/>
  <c r="G75" i="10"/>
  <c r="G76" i="10" s="1"/>
  <c r="G77" i="10" s="1"/>
  <c r="I74" i="10"/>
  <c r="I194" i="10"/>
  <c r="G195" i="10"/>
  <c r="G196" i="10" s="1"/>
  <c r="G197" i="10" s="1"/>
  <c r="I130" i="10"/>
  <c r="G131" i="10"/>
  <c r="G132" i="10" s="1"/>
  <c r="G133" i="10" s="1"/>
  <c r="I66" i="10"/>
  <c r="G67" i="10"/>
  <c r="G68" i="10" s="1"/>
  <c r="G69" i="10" s="1"/>
  <c r="G219" i="10"/>
  <c r="G220" i="10" s="1"/>
  <c r="G221" i="10" s="1"/>
  <c r="I218" i="10"/>
  <c r="G155" i="10"/>
  <c r="G156" i="10" s="1"/>
  <c r="G157" i="10" s="1"/>
  <c r="I154" i="10"/>
  <c r="G91" i="10"/>
  <c r="G92" i="10" s="1"/>
  <c r="G93" i="10" s="1"/>
  <c r="I90" i="10"/>
  <c r="G27" i="10"/>
  <c r="G28" i="10" s="1"/>
  <c r="G29" i="10" s="1"/>
  <c r="I26" i="10"/>
  <c r="I8" i="10"/>
  <c r="G9" i="10"/>
  <c r="I210" i="10"/>
  <c r="G211" i="10"/>
  <c r="G212" i="10" s="1"/>
  <c r="G213" i="10" s="1"/>
  <c r="I146" i="10"/>
  <c r="G147" i="10"/>
  <c r="G148" i="10" s="1"/>
  <c r="G149" i="10" s="1"/>
  <c r="I82" i="10"/>
  <c r="G83" i="10"/>
  <c r="G84" i="10" s="1"/>
  <c r="G85" i="10" s="1"/>
  <c r="G134" i="10" l="1"/>
  <c r="I133" i="10"/>
  <c r="G54" i="10"/>
  <c r="I53" i="10"/>
  <c r="G38" i="10"/>
  <c r="I37" i="10"/>
  <c r="G166" i="10"/>
  <c r="I165" i="10"/>
  <c r="G94" i="10"/>
  <c r="I93" i="10"/>
  <c r="G222" i="10"/>
  <c r="I221" i="10"/>
  <c r="G78" i="10"/>
  <c r="I77" i="10"/>
  <c r="G206" i="10"/>
  <c r="I205" i="10"/>
  <c r="G118" i="10"/>
  <c r="I117" i="10"/>
  <c r="G126" i="10"/>
  <c r="I125" i="10"/>
  <c r="G46" i="10"/>
  <c r="I45" i="10"/>
  <c r="G174" i="10"/>
  <c r="I173" i="10"/>
  <c r="G10" i="10"/>
  <c r="I9" i="10"/>
  <c r="G70" i="10"/>
  <c r="I69" i="10"/>
  <c r="G198" i="10"/>
  <c r="I197" i="10"/>
  <c r="G102" i="10"/>
  <c r="I101" i="10"/>
  <c r="G230" i="10"/>
  <c r="I229" i="10"/>
  <c r="G150" i="10"/>
  <c r="I149" i="10"/>
  <c r="G86" i="10"/>
  <c r="I85" i="10"/>
  <c r="G214" i="10"/>
  <c r="I213" i="10"/>
  <c r="G30" i="10"/>
  <c r="I29" i="10"/>
  <c r="G158" i="10"/>
  <c r="I157" i="10"/>
  <c r="G142" i="10"/>
  <c r="I141" i="10"/>
  <c r="G182" i="10"/>
  <c r="I181" i="10"/>
  <c r="G62" i="10"/>
  <c r="I61" i="10"/>
  <c r="G190" i="10"/>
  <c r="I189" i="10"/>
  <c r="G110" i="10"/>
  <c r="I109" i="10"/>
  <c r="G238" i="10"/>
  <c r="I237" i="10"/>
  <c r="I110" i="10" l="1"/>
  <c r="G111" i="10"/>
  <c r="I62" i="10"/>
  <c r="G63" i="10"/>
  <c r="G231" i="10"/>
  <c r="I230" i="10"/>
  <c r="G199" i="10"/>
  <c r="I198" i="10"/>
  <c r="I142" i="10"/>
  <c r="G143" i="10"/>
  <c r="I30" i="10"/>
  <c r="G31" i="10"/>
  <c r="G87" i="10"/>
  <c r="I86" i="10"/>
  <c r="G183" i="10"/>
  <c r="I182" i="10"/>
  <c r="G151" i="10"/>
  <c r="I150" i="10"/>
  <c r="I174" i="10"/>
  <c r="G175" i="10"/>
  <c r="I126" i="10"/>
  <c r="G127" i="10"/>
  <c r="I78" i="10"/>
  <c r="G79" i="10"/>
  <c r="I94" i="10"/>
  <c r="G95" i="10"/>
  <c r="G39" i="10"/>
  <c r="I38" i="10"/>
  <c r="G55" i="10"/>
  <c r="I54" i="10"/>
  <c r="I158" i="10"/>
  <c r="G159" i="10"/>
  <c r="G215" i="10"/>
  <c r="I214" i="10"/>
  <c r="G103" i="10"/>
  <c r="I102" i="10"/>
  <c r="G71" i="10"/>
  <c r="I70" i="10"/>
  <c r="G119" i="10"/>
  <c r="I118" i="10"/>
  <c r="I238" i="10"/>
  <c r="G239" i="10"/>
  <c r="I190" i="10"/>
  <c r="G191" i="10"/>
  <c r="I46" i="10"/>
  <c r="G47" i="10"/>
  <c r="I206" i="10"/>
  <c r="G207" i="10"/>
  <c r="I222" i="10"/>
  <c r="G223" i="10"/>
  <c r="G167" i="10"/>
  <c r="I166" i="10"/>
  <c r="G135" i="10"/>
  <c r="I134" i="10"/>
</calcChain>
</file>

<file path=xl/comments1.xml><?xml version="1.0" encoding="utf-8"?>
<comments xmlns="http://schemas.openxmlformats.org/spreadsheetml/2006/main">
  <authors>
    <author>user-20210811</author>
    <author>a</author>
    <author>作者</author>
    <author>super</author>
    <author>user-20201226</author>
  </authors>
  <commentLis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user-20210811:</t>
        </r>
        <r>
          <rPr>
            <sz val="9"/>
            <color indexed="81"/>
            <rFont val="宋体"/>
            <family val="3"/>
            <charset val="134"/>
          </rPr>
          <t xml:space="preserve">
1：普通
2：困难
</t>
        </r>
      </text>
    </comment>
    <comment ref="H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a:
0.普通关卡
1.boss关卡
2.特殊事件</t>
        </r>
      </text>
    </comment>
    <comment ref="I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a:
前面类型
是0，则填头像资源id
是1，填写立绘全身像id
是2，则填写出现方式</t>
        </r>
      </text>
    </comment>
    <comment ref="J4" authorId="1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a:
前面类型
是0，则填头像资源id
是1，填写立绘全身像id
是2，则填写出现方式</t>
        </r>
      </text>
    </comment>
    <comment ref="M4" authorId="2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作者:
从上到下，从左到右，升序排序</t>
        </r>
      </text>
    </comment>
    <comment ref="P4" authorId="3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itemid,数量|itemid2，数量2@下一组id</t>
        </r>
      </text>
    </comment>
    <comment ref="S4" authorId="4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user-20201226:
1：战斗
2：协助请求
3：任务
4：下一章
5：宝箱
3，4，5未解锁时隐藏</t>
        </r>
      </text>
    </comment>
    <comment ref="X4" authorId="4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user-20201226:
类型1战斗关卡的情报</t>
        </r>
      </text>
    </comment>
    <comment ref="Y4" authorId="4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user-20201226:
按照红黄蓝无色顺序，中间用@分开</t>
        </r>
      </text>
    </comment>
  </commentList>
</comments>
</file>

<file path=xl/comments2.xml><?xml version="1.0" encoding="utf-8"?>
<comments xmlns="http://schemas.openxmlformats.org/spreadsheetml/2006/main">
  <authors>
    <author>user-20201226</author>
  </authors>
  <commentList>
    <comment ref="D4" authorId="0" shapeId="0">
      <text>
        <r>
          <rPr>
            <sz val="11"/>
            <color rgb="FF000000"/>
            <rFont val="等线"/>
            <family val="3"/>
            <charset val="134"/>
            <scheme val="minor"/>
          </rPr>
          <t>user-20201226:
1：战斗
2：协助请求
3：任务
4：下一章
3，4未解锁时隐藏</t>
        </r>
      </text>
    </comment>
  </commentList>
</comments>
</file>

<file path=xl/sharedStrings.xml><?xml version="1.0" encoding="utf-8"?>
<sst xmlns="http://schemas.openxmlformats.org/spreadsheetml/2006/main" count="11778" uniqueCount="1541">
  <si>
    <t>_flag</t>
  </si>
  <si>
    <t>id</t>
  </si>
  <si>
    <t>stageTitle</t>
  </si>
  <si>
    <t>stageName</t>
  </si>
  <si>
    <t>stageWord</t>
  </si>
  <si>
    <t>stagetype</t>
  </si>
  <si>
    <t>showPara</t>
  </si>
  <si>
    <t>shift</t>
  </si>
  <si>
    <t>rotation</t>
  </si>
  <si>
    <t>chapterId</t>
  </si>
  <si>
    <t>nextId</t>
  </si>
  <si>
    <t>lastId</t>
  </si>
  <si>
    <t>starDrop</t>
  </si>
  <si>
    <t>starShow</t>
  </si>
  <si>
    <t>starList</t>
  </si>
  <si>
    <t>rewardShow</t>
  </si>
  <si>
    <t>type</t>
  </si>
  <si>
    <t>sceneId</t>
  </si>
  <si>
    <t>pos</t>
  </si>
  <si>
    <t>stamina</t>
  </si>
  <si>
    <t>preStamina</t>
  </si>
  <si>
    <t>newsStar</t>
  </si>
  <si>
    <t>newsContent</t>
  </si>
  <si>
    <t>unlockTips</t>
  </si>
  <si>
    <t>linePoints</t>
  </si>
  <si>
    <t>prompt</t>
  </si>
  <si>
    <t>STRING</t>
  </si>
  <si>
    <t>INT</t>
  </si>
  <si>
    <t>转表标记</t>
  </si>
  <si>
    <t>编号</t>
  </si>
  <si>
    <t>标题</t>
  </si>
  <si>
    <t>名称</t>
  </si>
  <si>
    <t>玩法介绍</t>
  </si>
  <si>
    <t>关卡类型</t>
  </si>
  <si>
    <t>表现参数</t>
  </si>
  <si>
    <t>图片偏移</t>
  </si>
  <si>
    <t>图片旋转</t>
  </si>
  <si>
    <t>章节ID</t>
  </si>
  <si>
    <t>下一关id</t>
  </si>
  <si>
    <t>上一关id</t>
  </si>
  <si>
    <t>星级奖励</t>
  </si>
  <si>
    <t>星级奖励预览</t>
  </si>
  <si>
    <t>关卡星级</t>
  </si>
  <si>
    <t>常规奖励预览</t>
  </si>
  <si>
    <t>类型</t>
  </si>
  <si>
    <t>实际关卡ID</t>
  </si>
  <si>
    <t>关卡坐标</t>
  </si>
  <si>
    <t>消耗体力</t>
  </si>
  <si>
    <t>预先扣出体力</t>
  </si>
  <si>
    <t>情报解锁星级</t>
  </si>
  <si>
    <t>情报内容</t>
  </si>
  <si>
    <t>治安委派解锁提示</t>
  </si>
  <si>
    <t>连线坐标点</t>
  </si>
  <si>
    <t>提示文字</t>
  </si>
  <si>
    <t>0</t>
  </si>
  <si>
    <t>110</t>
  </si>
  <si>
    <t>100</t>
  </si>
  <si>
    <t>010</t>
  </si>
  <si>
    <t>1-1</t>
  </si>
  <si>
    <t>"公园里的奇怪生物
指挥官，您可来了！疫苗人掀起的风波已经让Z市乱作一团！公园里出现了一伙怪人，正在趁乱劫掠！请派遣英雄，向他们下达作战指令，并趁这个机会熟悉下异闻调查的工作吧。
助理A"</t>
  </si>
  <si>
    <t>2010102,2010103,2010104</t>
  </si>
  <si>
    <t>1120002,375|1120001,830@1120004,5|1120001,830@1120001,830|1120005,15</t>
  </si>
  <si>
    <t>2010101,2010102,2010103</t>
  </si>
  <si>
    <t>1120002,375|1120001,2500</t>
  </si>
  <si>
    <t>-540,73</t>
  </si>
  <si>
    <t>1-2</t>
  </si>
  <si>
    <t>"地底之王
我等地底人才是真正的地球人！我的小弟承蒙你们照顾了，现在让我地底王来做你们的对手吧！我们要占领地表，所以必须灭绝你们！没错，这是生存的战争！地上人，觉悟吧！
地底王"</t>
  </si>
  <si>
    <t>313100400</t>
  </si>
  <si>
    <t>2010202,2010203,2010204</t>
  </si>
  <si>
    <t>2010201,2010202,2010203</t>
  </si>
  <si>
    <t>-33,-252</t>
  </si>
  <si>
    <t>埼玉训练</t>
  </si>
  <si>
    <t>"D市特训
难以置信。好好的D市竟会被破坏成这副样子……这简直让英雄协会颜面扫地！现在，协会通告各市支部，立刻组织英雄小队前往D市，一边感受这份耻辱，一边相互切磋！英雄决不退缩，人类的安全就由我们英雄协会来守护！    
上级长官西奇"</t>
  </si>
  <si>
    <t>1120001,6490|1120002,975|1120004,5|1120005,15</t>
  </si>
  <si>
    <t>172,-48</t>
  </si>
  <si>
    <t>1-3</t>
  </si>
  <si>
    <t>"天空人与百货大楼
趁我们解决地底人的时候，天空人占据了百货大楼！看来短期内是买不到打折商品了……下个月又必须要吃泡面凑房贷了吗？总，总之，拜托你了指挥官，请务必给他们点颜色看看！
助理A"</t>
  </si>
  <si>
    <t>313101400</t>
  </si>
  <si>
    <t>2010402,2010403,2010404</t>
  </si>
  <si>
    <t>1120002,600|1120001,830@1120004,5|1120001,830@1120001,830|1120005,15</t>
  </si>
  <si>
    <t>2010401,2010402,2010403</t>
  </si>
  <si>
    <t>1120002,600|1120001,2500</t>
  </si>
  <si>
    <t>378,156</t>
  </si>
  <si>
    <t>2-1</t>
  </si>
  <si>
    <t>"到训练所来！
你就是那个新人指挥官吗？火线上任，平定Z市风波……嘛，干得不错，但毕竟还只是个新人。要知道，能坐你这个位置的人可都是要通过层层选拔的！若非情况紧急，指挥官人选还未可知呢。来训练所，让我看看你的实力吧！
A级英雄·老资历的前辈·“蛇咬拳”斯奈克"</t>
  </si>
  <si>
    <t>313002800</t>
  </si>
  <si>
    <t>2020102,2020103,2020104</t>
  </si>
  <si>
    <t>1120002,500|1120001,1330@1120004,10|1120001,1330@1120001,1330|1120005,15</t>
  </si>
  <si>
    <t>2020101,2020102,2020103</t>
  </si>
  <si>
    <t>1120002,500|1120001,4000</t>
  </si>
  <si>
    <t>-585,-55</t>
  </si>
  <si>
    <t>2-2</t>
  </si>
  <si>
    <t>"值得我亲手应对
唔，有两下子。我呆在英雄协会有些年头了了，论资历，也算是你的前辈！现在就由前辈我来为你提供特别辅导，亲自下场指挥吧！新人，你该好好记住何谓“战术”！
A级英雄·老资历的前辈·“蛇咬拳”斯奈克"</t>
  </si>
  <si>
    <t>313001600</t>
  </si>
  <si>
    <t>2020202,2020203,2020204</t>
  </si>
  <si>
    <t>2020201,2020202,2020203</t>
  </si>
  <si>
    <t>8,199</t>
  </si>
  <si>
    <t>2-2特殊</t>
  </si>
  <si>
    <t>"背心的荣耀
刚刚抵达就要被淘汰了，怎么可能？！只有把希望寄托给大哥背心尊者和小弟背心猛虎了吗……不，身穿背心的人不会被这么轻易击败！你们也该是强弩之末了吧……
背心黑洞"</t>
  </si>
  <si>
    <t>1120001,7990|1120002,1100|1120004,10|1120005,15</t>
  </si>
  <si>
    <t>254,10</t>
  </si>
  <si>
    <t>2-3</t>
  </si>
  <si>
    <t>"再接再励！
看来是搞定了。马……马马虎虎吧！不过不要高兴的太早了，以后要加倍努力！今后你就是一名真正的指挥官了，务必要端正态度，严于律己！支部指挥官之上还有总部指挥官，总部指挥官之上还有委员会和董事会！来，我的后辈，我再给你一次最后的指导吧！
你亲切的前辈·忠实的职场导师·斯奈克"</t>
  </si>
  <si>
    <t>313000800</t>
  </si>
  <si>
    <t>2020402,2020403,2020404</t>
  </si>
  <si>
    <t>1120002,750|1120001,1330@1120004,10|1120001,1330@1120001,1330|1120005,15</t>
  </si>
  <si>
    <t>2020401,2020402,2020403</t>
  </si>
  <si>
    <t>1120002,750|1120001,4000</t>
  </si>
  <si>
    <t>500,-179</t>
  </si>
  <si>
    <t>3-1</t>
  </si>
  <si>
    <t>313003500</t>
  </si>
  <si>
    <t>2030102,2030103,2030104</t>
  </si>
  <si>
    <t>1120002,750|1120001,2500@1120004,15|1120001,2500@1120001,2500|1120005,15</t>
  </si>
  <si>
    <t>2030101,2030102,2030103</t>
  </si>
  <si>
    <t>1120002,750|1120001,7500</t>
  </si>
  <si>
    <t>-540,142</t>
  </si>
  <si>
    <t>3-1特殊</t>
  </si>
  <si>
    <t>"流派！流水碎岩拳！
好久没和这么多人站在一起了。我也是个武道家！师父还站在身后，必须拿出干劲才行！
……来吧！霞染天边一片红！我的双手已然熊熊燃烧，预兆胜利的斗气正在天地间鸣动！流水！碎岩！拳！
茶岚子"</t>
  </si>
  <si>
    <t>1120001,7500|1120002,1500|1120004,15|1120005,15</t>
  </si>
  <si>
    <t>-276.5,-12.5</t>
  </si>
  <si>
    <t>3-2</t>
  </si>
  <si>
    <t>313000400</t>
  </si>
  <si>
    <t>2030402,2030403,2030404</t>
  </si>
  <si>
    <t>2030401,2030402,2030403</t>
  </si>
  <si>
    <t>-13,-167</t>
  </si>
  <si>
    <t>3-2特殊</t>
  </si>
  <si>
    <t>"怪人警报？
我是邦古。你就是那个传闻中的新人指挥官么。真是后生可畏啊。
话说，正聚集了大批英雄的地方居然会突然有怪人钻出来……也蛮可怜的，只能说他们来的不是时候吧。
银色獠牙"</t>
  </si>
  <si>
    <t>248.5,-28</t>
  </si>
  <si>
    <t>3-3</t>
  </si>
  <si>
    <t>"有限度的原子斩
好想痛快的挥砍啊……搞不懂协会为啥要整这种麻烦事儿。只能把力量控制在一定限度内了。你是协会的指挥官吧？怎样都好，能不能给搞这个的策划反映一下，我们好歹也是英雄，能不能多让我们去对付些怪人，以后少搞些英雄演习呀？
原子武士"</t>
  </si>
  <si>
    <t>313000600</t>
  </si>
  <si>
    <t>2030502,2030503,2030504</t>
  </si>
  <si>
    <t>1120002,1500|1120001,2500@1120004,15|1120001,2500@1120001,2500|1120005,15</t>
  </si>
  <si>
    <t>2030501,2030502,2030503</t>
  </si>
  <si>
    <t>1120002,1500|1120001,7500</t>
  </si>
  <si>
    <t>510,111</t>
  </si>
  <si>
    <t>4-1</t>
  </si>
  <si>
    <t>"涅槃于废墟之中
系统收到了D市传来的增援请求！似乎有不少低等怪人在施工现场集中出现。自从被巨大怪人摧毁，D市就一直麻烦不断。现在那里正紧张推进着重建工作……再次前往D市吧，不能让进程受到干扰！
助理A"</t>
  </si>
  <si>
    <t>313100600</t>
  </si>
  <si>
    <t>2040102,2040103,2040104</t>
  </si>
  <si>
    <t>1120002,1500|1120001,3000@1120004,20|1120001,3000@1120001,3000|1120005,15</t>
  </si>
  <si>
    <t>2040101,2040102,2040103</t>
  </si>
  <si>
    <t>1120002,1500|1120001,9000</t>
  </si>
  <si>
    <t>-370,230</t>
  </si>
  <si>
    <t>4-2</t>
  </si>
  <si>
    <t>"蚊虫暗云
居住区出现了大批飞蚊，它们聚集成团，铺天盖地，十分恐怖！目击者称，统领蚊群的似乎是一只雌性的蚊子怪人 ，它动作敏捷，还能吸干受害者的血液强化自身……也许会是一个棘手的敌人，请小心行事。
助理A
"</t>
  </si>
  <si>
    <t>313103400</t>
  </si>
  <si>
    <t>2040202,2040203,2040204</t>
  </si>
  <si>
    <t>2040201,2040202,2040203</t>
  </si>
  <si>
    <t>-370,-230</t>
  </si>
  <si>
    <t>4-3</t>
  </si>
  <si>
    <t>"复仇宣言
愚蠢的人类哟，我们回来了！是时候回报Z市的一箭之仇了！这一次，我们不仅派遣了伟大的天空族战士，还联合了昆虫军团和深海族前来助阵！就把D市从地图上抹掉吧！
天空王"</t>
  </si>
  <si>
    <t>2040302,2040303,2040304</t>
  </si>
  <si>
    <t>2040301,2040302,2040303</t>
  </si>
  <si>
    <t>180,-230</t>
  </si>
  <si>
    <t>4-3特殊</t>
  </si>
  <si>
    <t>"复仇宣言·地底人版
愚蠢的……人类哟！我们也回来了……虽然你们击败了领头的天空族，但是，我们也不是来凑数的……我等地底人才是真正的地球人！嗯，必须占领地表，灭绝你们……
威武不屈的地底王"</t>
  </si>
  <si>
    <t>1120001,9000|1120002,3000|1120004,20|1120005,15</t>
  </si>
  <si>
    <t>180,0</t>
  </si>
  <si>
    <t>4-4</t>
  </si>
  <si>
    <t>"津波迫近
情况不好！海边发生了大海啸！一波波汹涌的巨浪逆着河道冲进了城市，许多身形巨大的深海族正在横冲直撞！想不到来做帮手的深海族才是真正的主力……前去阻击的英雄已经全军覆没，指挥官，只有靠我们了！
助理A"</t>
  </si>
  <si>
    <t>313102400</t>
  </si>
  <si>
    <t>2040402,2040403,2040404</t>
  </si>
  <si>
    <t>2040401,2040402,2040403</t>
  </si>
  <si>
    <t>180,230</t>
  </si>
  <si>
    <t>4-5</t>
  </si>
  <si>
    <t>"深海的暗影
人类，不要再做无意义的挣扎了！把地面交给我们深海族吧！大海母亲是万物之源，而支配海洋的我们就是立于全世界食物链顶端的生物！哈哈哈哈，没错，我就是深海王，深海族首领，大海的王者，支配世间万物之人！
深海王"</t>
  </si>
  <si>
    <t>313101200</t>
  </si>
  <si>
    <t>2040502,2040503,2040504</t>
  </si>
  <si>
    <t>1120002,3000|1120001,3000@1120004,20|1120001,3000@1120001,3000|1120005,15</t>
  </si>
  <si>
    <t>2040501,2040502,2040503</t>
  </si>
  <si>
    <t>1120002,3000|1120001,9000</t>
  </si>
  <si>
    <t>-95,0</t>
  </si>
  <si>
    <t>5-1</t>
  </si>
  <si>
    <t>313001300</t>
  </si>
  <si>
    <t>1120002,2000|1120001,3330@1120004,25|1120001,3330@1120001,3330|1120005,15</t>
  </si>
  <si>
    <t>1120002,2000|1120001,10000</t>
  </si>
  <si>
    <t>5-2</t>
  </si>
  <si>
    <t>5-3</t>
  </si>
  <si>
    <t>"把鲷鱼烧抢回来！
是英雄？来得好！刚才有群可疑的光头抢走了我的鲷鱼烧！给我把它抢回来！嗯？或许已经被吃了？诶~那就去把他们痛打一顿，让他们再也不敢趁火打劫！
穿着西装的少年"</t>
  </si>
  <si>
    <t>313001400</t>
  </si>
  <si>
    <t>5-3特殊</t>
  </si>
  <si>
    <t>1120001,9990|1120002,4000|1120004,25|1120005,15</t>
  </si>
  <si>
    <t>5-4</t>
  </si>
  <si>
    <t>5-5</t>
  </si>
  <si>
    <t>313002100</t>
  </si>
  <si>
    <t>1120002,4000|1120001,3330@1120004,25|1120001,3330@1120001,3330|1120005,15</t>
  </si>
  <si>
    <t>1120002,4000|1120001,10000</t>
  </si>
  <si>
    <t>6-1</t>
  </si>
  <si>
    <t>1120002,2500|1120001,4165@1120004,30|1120001,4165@1120001,4165|1120005,15</t>
  </si>
  <si>
    <t>1120002,2500|1120001,12500</t>
  </si>
  <si>
    <t>6-2</t>
  </si>
  <si>
    <t>"打扰了
指挥官阁下，很抱歉打扰到您。刚才那位忍者是我家老爷泽尼尔雇佣的保镖。我家老爷是位不输阿格尼的大富豪，因为想入资贵方协会，所以派遣我等前来测试实力。虽然你们通过了保镖的测试，但似乎从上到下都有不少漏洞呢……再来试试和这些人战斗如何？
泽尼尔的管家"</t>
  </si>
  <si>
    <t>6-2特殊</t>
  </si>
  <si>
    <t>1120001,12495|1120002,5000|1120004,30|1120005,15</t>
  </si>
  <si>
    <t>-95,-230</t>
  </si>
  <si>
    <t>6-3</t>
  </si>
  <si>
    <t>313100100</t>
  </si>
  <si>
    <t>6-4</t>
  </si>
  <si>
    <t>6-5</t>
  </si>
  <si>
    <t>"优雅的决斗
听说了吗？总部正在研制一种模块化的强化兵装，实装后一定能大幅提升英雄的战斗能力。那么，谁能获得优先试用权呢？当然是这次最终获胜的队伍。哟嚯嚯嚯，来和我们进行一场优雅的决斗吧。
弹簧胡子"</t>
  </si>
  <si>
    <t>313103000</t>
  </si>
  <si>
    <t>1120002,5000|1120001,4165@1120004,30|1120001,4165@1120001,4165|1120005,15</t>
  </si>
  <si>
    <t>1120002,5000|1120001,12500</t>
  </si>
  <si>
    <t>7-1</t>
  </si>
  <si>
    <t>"B级门阀的野望
指挥官，周边有一群黑衣人正在快速聚拢！他们封锁了交通要道，已经对你们形成了包围之势。一定是B级英雄之中的最大门阀——吹雪组！他们的首领号称“地狱的吹雪”，是一名擅长超能力的大姐头。请小心应对。
助理A"</t>
  </si>
  <si>
    <t>1120002,3000|1120001,5000@1120004,30|1120001,5000@1120001,5000|1120005,15</t>
  </si>
  <si>
    <t>1120002,3000|1120001,15000</t>
  </si>
  <si>
    <t>7-2</t>
  </si>
  <si>
    <t>7-3</t>
  </si>
  <si>
    <t>7-3特殊</t>
  </si>
  <si>
    <t>1120001,15000|1120002,6000|1120004,30|1120005,15</t>
  </si>
  <si>
    <t>7-4</t>
  </si>
  <si>
    <t>7-5</t>
  </si>
  <si>
    <t>1120002,6000|1120001,5000@1120004,30|1120001,5000@1120001,5000|1120005,15</t>
  </si>
  <si>
    <t>1120002,6000|1120001,15000</t>
  </si>
  <si>
    <t>8-1</t>
  </si>
  <si>
    <t>313002600</t>
  </si>
  <si>
    <t>1120002,3750|1120001,5830@1120004,30|1120001,5830@1120001,5830|1120005,15</t>
  </si>
  <si>
    <t>1120002,3750|1120001,17500</t>
  </si>
  <si>
    <t>8-2</t>
  </si>
  <si>
    <t>8-3</t>
  </si>
  <si>
    <t>313001700</t>
  </si>
  <si>
    <t>8-4</t>
  </si>
  <si>
    <t>8-4特殊</t>
  </si>
  <si>
    <t>1120001,17490|1120002,7500|1120004,30|1120005,15</t>
  </si>
  <si>
    <t>42.5,115</t>
  </si>
  <si>
    <t>8-5</t>
  </si>
  <si>
    <t>1120002,7500|1120001,5830@1120004,30|1120001,5830@1120001,5830|1120005,15</t>
  </si>
  <si>
    <t>1120002,7500|1120001,17500</t>
  </si>
  <si>
    <t>2010302,2010303,2010304</t>
  </si>
  <si>
    <t>-151,160</t>
  </si>
  <si>
    <t>2020302,2020303,2020304</t>
  </si>
  <si>
    <t>1120002,600|1120001,1330@1120004,10|1120001,1330@1120001,1330|1120005,15</t>
  </si>
  <si>
    <t>2020301,2020302,2020303</t>
  </si>
  <si>
    <t>1120002,600|1120001,4000</t>
  </si>
  <si>
    <t>160,-110</t>
  </si>
  <si>
    <t>2030202,2030203,2030204</t>
  </si>
  <si>
    <t>2030201,2030202,2030203</t>
  </si>
  <si>
    <t>-360,-230</t>
  </si>
  <si>
    <t>2030302,2030303,2030304</t>
  </si>
  <si>
    <t>2030301,2030302,2030303</t>
  </si>
  <si>
    <t>-151,-20</t>
  </si>
  <si>
    <t xml:space="preserve">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
</t>
  </si>
  <si>
    <t>2010301,2010302,2010303</t>
  </si>
  <si>
    <t>-356,212</t>
  </si>
  <si>
    <t>一伙犯罪分子占领了大楼。当地警方顺利地封锁了出入口，可却难以接近他们。他们身上有一种不可思议的力量，看来只有英雄能与他们抗衡了。可以拜托你们出马吗？</t>
  </si>
  <si>
    <t>313004000</t>
  </si>
  <si>
    <t>-71,-168</t>
  </si>
  <si>
    <t xml:space="preserve">现场出现了一伙刀枪不入的怪人！一般的武器拿它们完全没有办法……事态紧急，能否请求直接派遣强力的英雄出手呢？
</t>
  </si>
  <si>
    <t>210,-37.5</t>
  </si>
  <si>
    <t>街道上出现了一伙作恶的怪人，正在骚扰附近的居民！请派遣英雄前往现场，并向他们下达讨伐怪人的作战指令吧。</t>
  </si>
  <si>
    <t>313100200</t>
  </si>
  <si>
    <t>491,93</t>
  </si>
  <si>
    <t xml:space="preserve">一个自称“天空王”的怪人发出了一段宣言，原文如下：
“消灭了英雄，地面就是我们的了！哈哈哈哈哈哈，各位天空族的同胞们，跟着我上吧！趁现在一口气占领地面！”
请出动英雄，击败它们吧。
</t>
  </si>
  <si>
    <t>313102500</t>
  </si>
  <si>
    <t>-174,208</t>
  </si>
  <si>
    <t>-403,-76</t>
  </si>
  <si>
    <t>-164,-188.5</t>
  </si>
  <si>
    <t>75,-301</t>
  </si>
  <si>
    <t>670,57</t>
  </si>
  <si>
    <t>-640,64</t>
  </si>
  <si>
    <t>-336,-303</t>
  </si>
  <si>
    <t>街头出现了一点小小的纠纷。据目击者称，矛盾双方似乎有什么误会。赶快出面让他们冷静下来，然后搞清楚到底是什么状况吧！</t>
  </si>
  <si>
    <t>-198.25,-156.25</t>
  </si>
  <si>
    <t>-60.5,-9.5</t>
  </si>
  <si>
    <t>市区正在遭受破坏！情报显示此次事件与一帮伙同作案的怪人有所关联。请派遣英雄前往指定地区，处理掉作恶的进化之家怪人吧。</t>
  </si>
  <si>
    <t>313100700</t>
  </si>
  <si>
    <t>215,284</t>
  </si>
  <si>
    <t>639,-49</t>
  </si>
  <si>
    <t>您好，我是后勤服务的负责人，我想拜托各位帮忙测试这次新装备的耐用性。很简单的，只要派遣英雄与我们的测试人员进行模拟战就可以了。</t>
  </si>
  <si>
    <t>-690,-206</t>
  </si>
  <si>
    <t>313001500</t>
  </si>
  <si>
    <t>-216,208</t>
  </si>
  <si>
    <t>340130001</t>
  </si>
  <si>
    <t>-71.5,40</t>
  </si>
  <si>
    <t>为了应对与日俱增的怪人威胁，提高英雄们的训练水平，总部召集我们前往集训地点。看来又到了开展灾害演习的时候了。击败前方的对手，交出一份令人满意的答卷吧。</t>
  </si>
  <si>
    <t>73,-128</t>
  </si>
  <si>
    <t>313004100</t>
  </si>
  <si>
    <t>404,141</t>
  </si>
  <si>
    <t>711,-232</t>
  </si>
  <si>
    <t>2050101</t>
  </si>
  <si>
    <t>-650,110</t>
  </si>
  <si>
    <t>313102000</t>
  </si>
  <si>
    <t>2010301,2010302,2010304</t>
  </si>
  <si>
    <t>1120002,375|1120001,830@1120004,5|1120001,830@1120001,830|1120005,16</t>
  </si>
  <si>
    <t>2050201</t>
  </si>
  <si>
    <t>-431,-263</t>
  </si>
  <si>
    <t>2050301</t>
  </si>
  <si>
    <t>-10,343</t>
  </si>
  <si>
    <t>2050401</t>
  </si>
  <si>
    <t>310,-4</t>
  </si>
  <si>
    <t>蚊子是最令人讨厌的生物。被它们叮咬不仅会瘙痒难耐，更会传播多种疾病。近日蚊虫大量孽生，大有铺天盖地的势头。请派遣英雄来协助灭蚊工作吧。</t>
  </si>
  <si>
    <t>313103200</t>
  </si>
  <si>
    <t>2050501</t>
  </si>
  <si>
    <t>630,-351</t>
  </si>
  <si>
    <t>2060101</t>
  </si>
  <si>
    <t>-653,158</t>
  </si>
  <si>
    <t>313001900</t>
  </si>
  <si>
    <t>2060201</t>
  </si>
  <si>
    <t>-425,-264</t>
  </si>
  <si>
    <t>2060301</t>
  </si>
  <si>
    <t>26,93</t>
  </si>
  <si>
    <t>313002000</t>
  </si>
  <si>
    <t>2060401</t>
  </si>
  <si>
    <t>241,-247</t>
  </si>
  <si>
    <t>313003300</t>
  </si>
  <si>
    <t>2060501</t>
  </si>
  <si>
    <t>671,144</t>
  </si>
  <si>
    <t>2070101</t>
  </si>
  <si>
    <t>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t>
  </si>
  <si>
    <t>313100500</t>
  </si>
  <si>
    <t>2070201</t>
  </si>
  <si>
    <t>2070301</t>
  </si>
  <si>
    <t>313102100</t>
  </si>
  <si>
    <t>2070401</t>
  </si>
  <si>
    <t>2070501</t>
  </si>
  <si>
    <t>313002400</t>
  </si>
  <si>
    <t>2080101</t>
  </si>
  <si>
    <t>313001100</t>
  </si>
  <si>
    <t>2080201</t>
  </si>
  <si>
    <t>2080301</t>
  </si>
  <si>
    <t>313005000</t>
  </si>
  <si>
    <t>2080401</t>
  </si>
  <si>
    <t>2080501</t>
  </si>
  <si>
    <t>313002300</t>
  </si>
  <si>
    <t>2090101</t>
  </si>
  <si>
    <t>2090201</t>
  </si>
  <si>
    <t>2090301</t>
  </si>
  <si>
    <t>2090401</t>
  </si>
  <si>
    <t>2090501</t>
  </si>
  <si>
    <t>313002900</t>
  </si>
  <si>
    <t>2100101</t>
  </si>
  <si>
    <t>313003200</t>
  </si>
  <si>
    <t>2100201</t>
  </si>
  <si>
    <t>2100301</t>
  </si>
  <si>
    <t>2100401</t>
  </si>
  <si>
    <t>313104300</t>
  </si>
  <si>
    <t>2100501</t>
  </si>
  <si>
    <t>2110101</t>
  </si>
  <si>
    <t>2110201</t>
  </si>
  <si>
    <t>2110301</t>
  </si>
  <si>
    <t>2110401</t>
  </si>
  <si>
    <t>2110501</t>
  </si>
  <si>
    <t>2120101</t>
  </si>
  <si>
    <t>2120201</t>
  </si>
  <si>
    <t>2120301</t>
  </si>
  <si>
    <t>2120401</t>
  </si>
  <si>
    <t>2120501</t>
  </si>
  <si>
    <t>2130101</t>
  </si>
  <si>
    <t>2130201</t>
  </si>
  <si>
    <t>313100800</t>
  </si>
  <si>
    <t>2130301</t>
  </si>
  <si>
    <t>2130401</t>
  </si>
  <si>
    <t>2130501</t>
  </si>
  <si>
    <t>2140101</t>
  </si>
  <si>
    <t>2140201</t>
  </si>
  <si>
    <t>2140301</t>
  </si>
  <si>
    <t>2140401</t>
  </si>
  <si>
    <t>2140501</t>
  </si>
  <si>
    <t>2150101</t>
  </si>
  <si>
    <t>2150201</t>
  </si>
  <si>
    <t>2150301</t>
  </si>
  <si>
    <t>2150401</t>
  </si>
  <si>
    <t>2150501</t>
  </si>
  <si>
    <t>2160101</t>
  </si>
  <si>
    <t>2160201</t>
  </si>
  <si>
    <t>2160301</t>
  </si>
  <si>
    <t>2160401</t>
  </si>
  <si>
    <t>313101000</t>
  </si>
  <si>
    <t>2160501</t>
  </si>
  <si>
    <t>2170101</t>
  </si>
  <si>
    <t>2170201</t>
  </si>
  <si>
    <t>2170301</t>
  </si>
  <si>
    <t>313001800</t>
  </si>
  <si>
    <t>2170401</t>
  </si>
  <si>
    <t>313002500</t>
  </si>
  <si>
    <t>2170501</t>
  </si>
  <si>
    <t>怪人团伙的袭击
市区正在遭受破坏！情报显示此次事件与一帮伙同作案的怪人有所关联。请派遣英雄前往指定地区，处理掉作恶的怪人吧。
协会职员A</t>
  </si>
  <si>
    <t>201020</t>
  </si>
  <si>
    <t>地底之王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
协会职员B</t>
  </si>
  <si>
    <t>请求协助
一伙犯罪分子占领了大楼。当地警方顺利地封锁了出入口，可却难以接近他们。他们身上有一种不可思议的力量，看来只有英雄能与他们抗衡了。可以拜托你们出马吗？
调查特派员</t>
  </si>
  <si>
    <t>街道上的奇怪生物
街道上出现了一伙作恶的怪人，正在骚扰附近的居民！请派遣英雄前往现场，并向他们下达讨伐怪人的作战指令吧。
协会职员A</t>
  </si>
  <si>
    <t>空中袭击
名为“天空王”的怪人发出了一段宣言，原文如下：
“把什么英雄都歼灭掉，地上世界就是我们的了！一口气攻下来！跟着我天空王！”
请出动英雄，击败它们吧。
协会职员B</t>
  </si>
  <si>
    <t>-384.5,-89.5</t>
  </si>
  <si>
    <t>情报内容测试</t>
  </si>
  <si>
    <t>-72,-274</t>
  </si>
  <si>
    <t>391,271</t>
  </si>
  <si>
    <t>640,-140</t>
  </si>
  <si>
    <t>-697,95</t>
  </si>
  <si>
    <t>灭蚊委托
近日蚊虫大量孽生，已经有不少市郊农场的家畜遭受袭击并被吸干了血液，请派遣英雄来协助灭蚊工作吧。
来自卫生署的邮件</t>
  </si>
  <si>
    <t>159.5,-1.5</t>
  </si>
  <si>
    <t>蚊虫暗云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
协会职员A</t>
  </si>
  <si>
    <t>-666,95</t>
  </si>
  <si>
    <t>-407,-201</t>
  </si>
  <si>
    <t>-169,40.5</t>
  </si>
  <si>
    <t>69,282</t>
  </si>
  <si>
    <t>358.5,27.5</t>
  </si>
  <si>
    <t>648,-227</t>
  </si>
  <si>
    <t>-368,-201</t>
  </si>
  <si>
    <t>-108,204</t>
  </si>
  <si>
    <t>141,-1</t>
  </si>
  <si>
    <t>390,-206</t>
  </si>
  <si>
    <t>凶猛的怪人
现场出现了一伙刀枪不入的怪人！一般的武器拿它们完全没有办法……事态紧急，能否请求直接派遣强力的英雄出手呢？
调查特派员</t>
  </si>
  <si>
    <t>684,78</t>
  </si>
  <si>
    <t>-666,-126</t>
  </si>
  <si>
    <t>-395,239</t>
  </si>
  <si>
    <t>-136.5,-10.5</t>
  </si>
  <si>
    <t>122,-260</t>
  </si>
  <si>
    <t>427,-92</t>
  </si>
  <si>
    <t>674,220</t>
  </si>
  <si>
    <t>-666,-161</t>
  </si>
  <si>
    <t>-345,204</t>
  </si>
  <si>
    <t>装备测试
您好，我是后勤服务的负责人，我想拜托各位帮忙测试这次新装备的耐用性。很简单的，只要派遣英雄与我们的测试人员进行模拟战就可以了。
后勤保障服务</t>
  </si>
  <si>
    <t>-70,15</t>
  </si>
  <si>
    <t>205,-174</t>
  </si>
  <si>
    <t>433,205</t>
  </si>
  <si>
    <t>灾害演习
为了应对与日俱增的怪人威胁，提高英雄和相关作战人员的训练水平，总部召集我们前往集训地点。看来到了开展灾害演习的时候了。击败前方的对手，交出一份令人满意的答卷吧。
协会职员B</t>
  </si>
  <si>
    <t>695,-47</t>
  </si>
  <si>
    <t>#</t>
  </si>
  <si>
    <t>事件</t>
  </si>
  <si>
    <t>怪人团伙的袭击|
市区正在遭受破坏！情报显示此次事件与一帮伙同作案的怪人有所关联。请派遣英雄前往指定地区，处理掉作恶的怪人吧。|
协会职员A</t>
  </si>
  <si>
    <t>-705,-269</t>
  </si>
  <si>
    <t xml:space="preserve"> @ @ @按照引导讨伐怪人，尽快掌握战斗的诀窍吧！</t>
  </si>
  <si>
    <t>点击进入开始挑战</t>
  </si>
  <si>
    <t>-223,-74</t>
  </si>
  <si>
    <t>-705,-197,0|-705,-74,4|-380,-74,0</t>
  </si>
  <si>
    <t>宝箱</t>
  </si>
  <si>
    <t>340570415</t>
  </si>
  <si>
    <t>2020301</t>
  </si>
  <si>
    <t>-632,14</t>
  </si>
  <si>
    <t>-226,120,0|-632,120,4|-632,86,0</t>
  </si>
  <si>
    <t>点击领取宝箱奖励</t>
  </si>
  <si>
    <t>95,253</t>
  </si>
  <si>
    <t>-223,-2,0|-223,253,4|-62,253,0</t>
  </si>
  <si>
    <t>协助</t>
  </si>
  <si>
    <t>-120,-280</t>
  </si>
  <si>
    <t>92,-167,0|-120,-167,4|-120,-208,0</t>
  </si>
  <si>
    <t>点击派遣指定角色</t>
  </si>
  <si>
    <t>1-4</t>
  </si>
  <si>
    <t>330,-320</t>
  </si>
  <si>
    <t>95,201,0|95,-320,1|173,-320,0</t>
  </si>
  <si>
    <t>735,165</t>
  </si>
  <si>
    <t>394,-82,0|394,165,4|578,165,0</t>
  </si>
  <si>
    <t>1-5</t>
  </si>
  <si>
    <t>666,-85</t>
  </si>
  <si>
    <t>330,-248,0|330,-85,4|509,-85,0</t>
  </si>
  <si>
    <t>前往第2章</t>
  </si>
  <si>
    <t>街道上的奇怪生物|
街道上出现了一伙作恶的怪人，正在骚扰附近的居民！请派遣英雄前往现场，并向他们下达讨伐怪人的作战指令吧。|
协会职员A</t>
  </si>
  <si>
    <t>761,-293</t>
  </si>
  <si>
    <t>空中袭击|
名为“天空王”的怪人发出了一段宣言，原文如下：
“把什么英雄都歼灭掉，地上世界就是我们的了！一口气攻下来！跟着我天空王！”
请出动英雄，击败它们吧。|
协会职员B</t>
  </si>
  <si>
    <t>-717,-145</t>
  </si>
  <si>
    <t>&lt;color=#ff0000&gt;红色敌方单位&lt;/color&gt;被击败后会自爆，对其他敌方单位造成伤害</t>
  </si>
  <si>
    <t>请求协助|
一伙犯罪分子占领了大楼。当地警方顺利地封锁了出入口，可却难以接近他们。他们身上有一种不可思议的力量，看来只有英雄能与他们抗衡了。可以拜托你们出马吗？|
调查特派员</t>
  </si>
  <si>
    <t>-465,51</t>
  </si>
  <si>
    <t>&lt;color=#ff0000&gt;红色敌方单位&lt;/color&gt;被击败后，我方S能量长满</t>
  </si>
  <si>
    <t>-717,-73,0|-717,51,4|-622,51,0</t>
  </si>
  <si>
    <t>-30,269</t>
  </si>
  <si>
    <t>-468,-79,0|-256,-79,2|-256,269,4|-187,269,0</t>
  </si>
  <si>
    <t>-200,-222</t>
  </si>
  <si>
    <t>-465,-1,0|-465,-222,1|-357,-222,0</t>
  </si>
  <si>
    <t>248,-322</t>
  </si>
  <si>
    <t>-17,-7,0|-17,-322,1|91,-322,0</t>
  </si>
  <si>
    <t>2-4</t>
  </si>
  <si>
    <t>243,-10</t>
  </si>
  <si>
    <t>-200,-150,0|-200,-10,4|86,-10,0</t>
  </si>
  <si>
    <t>702,-68</t>
  </si>
  <si>
    <t>240,130,0|702,130,3|702,4,0</t>
  </si>
  <si>
    <t>2-5</t>
  </si>
  <si>
    <t>655,254</t>
  </si>
  <si>
    <t>&lt;color=#ff0000&gt;红色敌方单位&lt;/color&gt;被击败后，我方进入能量无限状态</t>
  </si>
  <si>
    <t>243,62,0|243,254,4|498,254,0</t>
  </si>
  <si>
    <t>前往第3章</t>
  </si>
  <si>
    <t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t>
  </si>
  <si>
    <t>-712,4</t>
  </si>
  <si>
    <t>313101900</t>
  </si>
  <si>
    <t>-485,-279</t>
  </si>
  <si>
    <t>-712,-48,0|-712,-279,1|-642,-279,0</t>
  </si>
  <si>
    <t>-173,269</t>
  </si>
  <si>
    <t>-434,-73,0|-434,269,4|-330,269,0</t>
  </si>
  <si>
    <t>-164,-76</t>
  </si>
  <si>
    <t>其他敌方单位受到攻击后，&lt;color=#ff0000&gt;红色敌方单位&lt;/color&gt;会反击</t>
  </si>
  <si>
    <t>-485,-207,0|-485,-76,4|-321,-76,0</t>
  </si>
  <si>
    <t>97,-285</t>
  </si>
  <si>
    <t>-167,38,0|97,38,3|97,-213,0</t>
  </si>
  <si>
    <t>3-4</t>
  </si>
  <si>
    <t>230,157</t>
  </si>
  <si>
    <t>-164,-4,0|-164,157,4|73,157,0</t>
  </si>
  <si>
    <t>739,233</t>
  </si>
  <si>
    <t>451,-84,0|451,233,4|582,233,0</t>
  </si>
  <si>
    <t>3-5</t>
  </si>
  <si>
    <t>732,-87</t>
  </si>
  <si>
    <t>230,105,0|230,-87,1|575,-87,0</t>
  </si>
  <si>
    <t>前往第4章</t>
  </si>
  <si>
    <t>&lt;color=#ff0000&gt;红色敌方单位&lt;/color&gt;被击败后，我方攻击增加。每有一个其他敌方单位被击败，&lt;color=#ff0000&gt;红色敌方单位&lt;/color&gt;攻击增加</t>
  </si>
  <si>
    <t>灭蚊委托|
近日蚊虫大量孽生，已经有不少市郊农场的家畜遭受袭击并被吸干了血液，请派遣英雄来协助灭蚊工作吧。|
来自卫生署的邮件</t>
  </si>
  <si>
    <t>&lt;color=#ff0000&gt;红色敌方单位&lt;/color&gt;被击败后，其他敌方单位眩晕。每有一个其他敌方单位被击败，&lt;color=#ff0000&gt;红色敌方单位&lt;/color&gt;回满血</t>
  </si>
  <si>
    <t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t>
  </si>
  <si>
    <t>&lt;color=#ff0000&gt;红色敌方单位&lt;/color&gt;被击败后，会对蚊娘造成大量伤害</t>
  </si>
  <si>
    <t>通关解锁&lt;color=#00ffff&gt;巡逻协助&lt;/color&gt;lv.1</t>
  </si>
  <si>
    <t>前往第5章</t>
  </si>
  <si>
    <t>&lt;color=#ff0000&gt;红色敌方单位&lt;/color&gt;被击败后，会对&lt;color=#00aaff&gt;蓝色敌方单位&lt;/color&gt;造成大量伤害@ @&lt;color=#00aaff&gt;蓝色敌方单位&lt;/color&gt;被击败后，会使&lt;color=#ff0000&gt;红色敌方单位&lt;/color&gt;回满血，并在下次行动时必定释放技能</t>
  </si>
  <si>
    <t>&lt;color=#ff0000&gt;红色敌方单位&lt;/color&gt;被击败后，其他敌方单位眩晕@ @&lt;color=#00aaff&gt;蓝色敌方单位&lt;/color&gt;被击败后，我方全体眩晕</t>
  </si>
  <si>
    <t>&lt;color=#ff0000&gt;红色敌方单位&lt;/color&gt;被击败后，会使&lt;color=#00aaff&gt;蓝色敌方单位&lt;/color&gt;能量清空，并使其他敌方单位攻击降低@ @&lt;color=#00aaff&gt;蓝色敌方单位&lt;/color&gt;被击败后，会使&lt;color=#ff0000&gt;红色敌方单位&lt;/color&gt;下次行动释放技能，并使其他敌方单位攻击增加</t>
  </si>
  <si>
    <t xml:space="preserve"> @ @&lt;color=#00aaff&gt;三节棍莉莉&lt;/color&gt;被击败后，会使山猿和睫毛进入无限放技能状态</t>
  </si>
  <si>
    <t>&lt;color=#ff0000&gt;红色敌方单位&lt;/color&gt;被击败后，会使蚊娘能量清空@ @&lt;color=#00aaff&gt;蓝色敌方单位&lt;/color&gt;被击败后，会使蚊娘下次行动释放技能</t>
  </si>
  <si>
    <t>前往第6章</t>
  </si>
  <si>
    <t>&lt;color=#ff0000&gt;红色敌方单位&lt;/color&gt;被击败后，会对巨大化地底人造成大量伤害</t>
  </si>
  <si>
    <t xml:space="preserve"> @ @&lt;color=#00aaff&gt;蓝色敌方单位&lt;/color&gt;被击败后，会使土龙攻击防御增加</t>
  </si>
  <si>
    <t>&lt;color=#ff0000&gt;红色敌方单位&lt;/color&gt;被击败后，其他敌方单位攻击防御降低@ @&lt;color=#00aaff&gt;蓝色敌方单位&lt;/color&gt;被击败后，其他敌方单位攻击防御增加</t>
  </si>
  <si>
    <t>&lt;color=#ff0000&gt;红色敌方单位&lt;/color&gt;被击败后，会使钉锤头能量清空，并使其他敌方单位攻击防御降低</t>
  </si>
  <si>
    <t>凶猛的怪人|
现场出现了一伙刀枪不入的怪人！一般的武器拿它们完全没有办法……事态紧急，能否请求直接派遣强力的英雄出手呢？|
调查特派员</t>
  </si>
  <si>
    <t>313100900</t>
  </si>
  <si>
    <t>&lt;color=#ff0000&gt;红色敌方单位&lt;/color&gt;被击败后，会使其他敌方单位能量清空</t>
  </si>
  <si>
    <t>通关解锁&lt;color=#00ffff&gt;巡逻协助&lt;/color&gt;lv.2</t>
  </si>
  <si>
    <t>前往第7章</t>
  </si>
  <si>
    <t>&lt;color=#ff0000&gt;红色敌方单位&lt;/color&gt;被击败后，会使装甲大猩猩能量清空@ @&lt;color=#00aaff&gt;蓝色敌方单位&lt;/color&gt;被击败后，会使装甲大猩猩下次行动释放技能</t>
  </si>
  <si>
    <t>通关解锁&lt;color=#00ffff&gt;治安协助&lt;/color&gt;lv.1</t>
  </si>
  <si>
    <t>前往第8章</t>
  </si>
  <si>
    <t xml:space="preserve"> @&lt;color=#ffd400&gt;黄色敌方单位&lt;/color&gt;被击败后，其他&lt;color=#ffd400&gt;黄色敌方单位&lt;/color&gt;行动时会回满血@</t>
  </si>
  <si>
    <t xml:space="preserve"> @&lt;color=#ffd400&gt;黄色敌方单位&lt;/color&gt;被击败后，其他&lt;color=#ffd400&gt;黄色敌方单位&lt;/color&gt;行动时会冲向我方自爆，造成大量伤害@</t>
  </si>
  <si>
    <t>装备测试|
您好，我是后勤服务的负责人，我想拜托各位帮忙测试这次新装备的耐用性。很简单的，只要派遣英雄与我们的测试人员进行模拟战就可以了。|
后勤保障服务</t>
  </si>
  <si>
    <t xml:space="preserve"> @&lt;color=#ffd400&gt;黄色敌方单位&lt;/color&gt;被击败后，其他&lt;color=#ffd400&gt;黄色敌方单位&lt;/color&gt;行动时会自尽，并使其他敌方单位回满血@</t>
  </si>
  <si>
    <t>&lt;color=#ff0000&gt;红色敌方单位&lt;/color&gt;被击败后，其他敌方单位眩晕。每有一个其他敌方单位被击败，&lt;color=#ff0000&gt;红色敌方单位&lt;/color&gt;回满血@&lt;color=#ffd400&gt;黄色敌方单位&lt;/color&gt;被击败后，其他&lt;color=#ffd400&gt;黄色敌方单位&lt;/color&gt;行动时会释放技能，使我方全体眩晕@&lt;color=#00aaff&gt;蓝色敌方单位&lt;/color&gt;被击败后，我方全体眩晕</t>
  </si>
  <si>
    <t>灾害演习|
为了应对与日俱增的怪人威胁，提高英雄和相关作战人员的训练水平，总部召集我们前往集训地点。看来到了开展灾害演习的时候了。击败前方的对手，交出一份令人满意的答卷吧。|
协会职员B</t>
  </si>
  <si>
    <t>&lt;color=#ff0000&gt;红色敌方单位&lt;/color&gt;被击败后，我方攻击增加@&lt;color=#ffd400&gt;黄色敌方单位&lt;/color&gt;被击败后，其他&lt;color=#ffd400&gt;黄色敌方单位&lt;/color&gt;行动时会回满血，并释放技能@&lt;color=#00aaff&gt;蓝色敌方单位&lt;/color&gt;被击败后，其他敌方单位攻击增加</t>
  </si>
  <si>
    <t>通关解锁&lt;color=#00ffff&gt;巡逻协助&lt;/color&gt;lv.3</t>
  </si>
  <si>
    <t>前往第9章</t>
  </si>
  <si>
    <t>9-1</t>
  </si>
  <si>
    <t>&lt;color=#ff0000&gt;红色敌方单位&lt;/color&gt;被击败后，我方能量点长满@ @&lt;color=#00aaff&gt;蓝色敌方单位&lt;/color&gt;被击败后，我方能量点减为0</t>
  </si>
  <si>
    <t>9-2</t>
  </si>
  <si>
    <t>9-3</t>
  </si>
  <si>
    <t>&lt;color=#ff0000&gt;红色敌方单位&lt;/color&gt;被击败后，其他敌方单位眩晕</t>
  </si>
  <si>
    <t>9-4</t>
  </si>
  <si>
    <t>&lt;color=#ff0000&gt;红色敌方单位&lt;/color&gt;被击败后，我方攻击增加@ @&lt;color=#00aaff&gt;三节棍莉莉&lt;/color&gt;被击败后，会使山猿和睫毛进入无限放技能状态</t>
  </si>
  <si>
    <t>9-5</t>
  </si>
  <si>
    <t>&lt;color=#ff0000&gt;红色敌方单位&lt;/color&gt;被击败后，我方能量点长满</t>
  </si>
  <si>
    <t>通关解锁&lt;color=#00ffff&gt;治安协助&lt;/color&gt;lv.2</t>
  </si>
  <si>
    <t>前往第10章</t>
  </si>
  <si>
    <t>10-1</t>
  </si>
  <si>
    <t>&lt;color=#ff0000&gt;红色敌方单位&lt;/color&gt;被击败后，我方攻击增加@ @&lt;color=#00aaff&gt;蓝色敌方单位&lt;/color&gt;被击败后，其他敌方单位攻击增加</t>
  </si>
  <si>
    <t>10-2</t>
  </si>
  <si>
    <t>&lt;color=#ff0000&gt;红色敌方单位&lt;/color&gt;被击败后，其他敌方单位陷入沉睡@&lt;color=#ffd400&gt;黄色敌方单位&lt;/color&gt;被击败后，其他&lt;color=#ffd400&gt;黄色敌方单位&lt;/color&gt;行动时会自尽，并使其他敌方单位回满血@&lt;color=#00aaff&gt;蓝色敌方单位&lt;/color&gt;被击败后，我方全体陷入沉睡</t>
  </si>
  <si>
    <t>10-3</t>
  </si>
  <si>
    <t xml:space="preserve"> @ @&lt;color=#00aaff&gt;蓝色敌方单位&lt;/color&gt;处于沉睡状态，醒后行动时必定释放技能</t>
  </si>
  <si>
    <t>10-4</t>
  </si>
  <si>
    <t>313003900</t>
  </si>
  <si>
    <t>&lt;color=#ff0000&gt;红色敌方单位&lt;/color&gt;使用S技能进行攻击</t>
  </si>
  <si>
    <t>10-5</t>
  </si>
  <si>
    <t>&lt;color=#ff0000&gt;红色敌方单位&lt;/color&gt;被击败后，使1号位敌方单位能量清空@ @&lt;color=#00aaff&gt;蓝色敌方单位&lt;/color&gt;被击败后，使1号位敌方单位下次行动释放技能</t>
  </si>
  <si>
    <t>通关解锁&lt;color=#00ffff&gt;治安协助&lt;/color&gt;lv.3</t>
  </si>
  <si>
    <t>前往第11章</t>
  </si>
  <si>
    <t>11-1</t>
  </si>
  <si>
    <t>&lt;color=#ff0000&gt;红色敌方单位&lt;/color&gt;被击败后，我方攻击增加@&lt;color=#ffd400&gt;黄色敌方单位&lt;/color&gt;被击败后，其他&lt;color=#ffd400&gt;黄色敌方单位&lt;/color&gt;行动时会回满血，并释放技能@&lt;color=#00aaff&gt;蓝色敌方单位&lt;/color&gt;被击败后，我方全体眩晕</t>
  </si>
  <si>
    <t>11-2</t>
  </si>
  <si>
    <t>&lt;color=#ff0000&gt;红色敌方单位&lt;/color&gt;被击败后，其他敌方单位能量清空@&lt;color=#ffd400&gt;黄色敌方单位&lt;/color&gt;被击败后，其他&lt;color=#ffd400&gt;黄色敌方单位&lt;/color&gt;行动时会释放技能，使我方全体眩晕@</t>
  </si>
  <si>
    <t>11-3</t>
  </si>
  <si>
    <t>&lt;color=#ff0000&gt;红色敌方单位&lt;/color&gt;被击败后，其他敌方单位眩晕。每有一个其他敌方单位被击败，&lt;color=#ff0000&gt;红色敌方单位&lt;/color&gt;回满血@&lt;color=#ffd400&gt;黄色敌方单位&lt;/color&gt;被击败后，其他&lt;color=#ffd400&gt;黄色敌方单位&lt;/color&gt;行动时会回满血@&lt;color=#00aaff&gt;蓝色敌方单位&lt;/color&gt;被击败后，其他敌方单位攻击增加</t>
  </si>
  <si>
    <t>11-4</t>
  </si>
  <si>
    <t>&lt;color=#ff0000&gt;红色敌方单位&lt;/color&gt;使用S技能进行攻击@ @&lt;color=#00aaff&gt;蓝色敌方单位&lt;/color&gt;被击败后，我方能量点减为0</t>
  </si>
  <si>
    <t>11-5</t>
  </si>
  <si>
    <t>通关解锁&lt;color=#00ffff&gt;研习协助&lt;/color&gt;lv.1</t>
  </si>
  <si>
    <t>前往第12章</t>
  </si>
  <si>
    <t>12-1</t>
  </si>
  <si>
    <t>&lt;color=#ff0000&gt;红色敌方单位&lt;/color&gt;被击败后，我方攻击增加@ @&lt;color=#00aaff&gt;蓝色敌方单位&lt;/color&gt;被击败后，其他敌方单位攻击防御增加</t>
  </si>
  <si>
    <t>12-2</t>
  </si>
  <si>
    <t>&lt;color=#ff0000&gt;红色敌方单位&lt;/color&gt;被击败后，其他敌方单位眩晕。每有一个其他敌方单位被击败，&lt;color=#ff0000&gt;红色敌方单位&lt;/color&gt;回满血@ @&lt;color=#00aaff&gt;蓝色敌方单位&lt;/color&gt;被击败后，我方全体陷入沉睡</t>
  </si>
  <si>
    <t>12-3</t>
  </si>
  <si>
    <t>&lt;color=#ff0000&gt;红色敌方单位&lt;/color&gt;被击败后，我方S能量长满@ @&lt;color=#00aaff&gt;蓝色敌方单位&lt;/color&gt;被击败后，我方全体沉默</t>
  </si>
  <si>
    <t>12-4</t>
  </si>
  <si>
    <t xml:space="preserve"> @&lt;color=#ffd400&gt;黄色敌方单位&lt;/color&gt;被击败后，其他&lt;color=#ffd400&gt;黄色敌方单位&lt;/color&gt;行动时会回满血，并释放技能@&lt;color=#00aaff&gt;三节棍莉莉&lt;/color&gt;被击败后，会使山猿和睫毛进入无限放技能状态</t>
  </si>
  <si>
    <t>12-5</t>
  </si>
  <si>
    <t xml:space="preserve"> @&lt;color=#ffd400&gt;黄色敌方单位&lt;/color&gt;被击败后，其他&lt;color=#ffd400&gt;黄色敌方单位&lt;/color&gt;行动时会回满血@&lt;color=#00aaff&gt;蓝色敌方单位&lt;/color&gt;被击败后，其他敌方单位攻击增加</t>
  </si>
  <si>
    <t>通关解锁&lt;color=#00ffff&gt;巡逻协助&lt;/color&gt;lv.4</t>
  </si>
  <si>
    <t>前往第13章</t>
  </si>
  <si>
    <t>13-1</t>
  </si>
  <si>
    <t>13-2</t>
  </si>
  <si>
    <t>13-3</t>
  </si>
  <si>
    <t>13-4</t>
  </si>
  <si>
    <t>&lt;color=#ff0000&gt;红色敌方单位&lt;/color&gt;每次行动后，自身攻击增加@ @&lt;color=#00aaff&gt;蓝色敌方单位&lt;/color&gt;被击败后，我方能量点减为0</t>
  </si>
  <si>
    <t>13-5</t>
  </si>
  <si>
    <t>&lt;color=#ff0000&gt;红色敌方单位&lt;/color&gt;每次行动后，自身攻击增加@&lt;color=#ffd400&gt;黄色敌方单位&lt;/color&gt;被击败后，其他&lt;color=#ffd400&gt;黄色敌方单位&lt;/color&gt;行动时会冲向我方自爆，造成大量伤害@</t>
  </si>
  <si>
    <t>通关解锁&lt;color=#00ffff&gt;治安协助&lt;/color&gt;lv.4</t>
  </si>
  <si>
    <t>前往第14章</t>
  </si>
  <si>
    <t>14-1</t>
  </si>
  <si>
    <t>&lt;color=#ff0000&gt;红色敌方单位&lt;/color&gt;被击败后，我方攻击增加@ @&lt;color=#00aaff&gt;蓝色敌方单位&lt;/color&gt;被击败后，我方全体沉默</t>
  </si>
  <si>
    <t>14-2</t>
  </si>
  <si>
    <t>14-3</t>
  </si>
  <si>
    <t xml:space="preserve"> @&lt;color=#ffd400&gt;黄色敌方单位&lt;/color&gt;被击败后，其他&lt;color=#ffd400&gt;黄色敌方单位&lt;/color&gt;行动时会释放技能，使我方全体眩晕@</t>
  </si>
  <si>
    <t>14-4</t>
  </si>
  <si>
    <t>&lt;color=#ff0000&gt;红色敌方单位&lt;/color&gt;被击败后，会使钉锤头能量清空，并使其他敌方单位攻击防御降低@ @&lt;color=#00aaff&gt;蓝色敌方单位&lt;/color&gt;被击败后，其他敌方单位攻击增加</t>
  </si>
  <si>
    <t>14-5</t>
  </si>
  <si>
    <t>&lt;color=#ff0000&gt;红色敌方单位&lt;/color&gt;使用S技能进行攻击@ @&lt;color=#00aaff&gt;蓝色敌方单位&lt;/color&gt;被击败后，我方全体眩晕</t>
  </si>
  <si>
    <t>通关解锁&lt;color=#00ffff&gt;研习协助&lt;/color&gt;lv.2</t>
  </si>
  <si>
    <t>前往第15章</t>
  </si>
  <si>
    <t>15-1</t>
  </si>
  <si>
    <t>&lt;color=#ff0000&gt;红色敌方单位&lt;/color&gt;被击败后，其他敌方单位眩晕@&lt;color=#ffd400&gt;黄色敌方单位&lt;/color&gt;被击败后，其他&lt;color=#ffd400&gt;黄色敌方单位&lt;/color&gt;行动时会冲向我方自爆，造成大量伤害@&lt;color=#00aaff&gt;蓝色敌方单位&lt;/color&gt;被击败后，我方全体眩晕</t>
  </si>
  <si>
    <t>15-2</t>
  </si>
  <si>
    <t>&lt;color=#ff0000&gt;红色敌方单位&lt;/color&gt;被击败后，我方攻击增加@ @&lt;color=#00aaff&gt;蓝色敌方单位&lt;/color&gt;被击败后，我方能量点减为0</t>
  </si>
  <si>
    <t>15-3</t>
  </si>
  <si>
    <t xml:space="preserve"> @&lt;color=#ffd400&gt;黄色敌方单位&lt;/color&gt;被击败后，其他&lt;color=#ffd400&gt;黄色敌方单位&lt;/color&gt;行动时会无敌3回合@</t>
  </si>
  <si>
    <t>15-4</t>
  </si>
  <si>
    <t>&lt;color=#ff0000&gt;红色敌方单位&lt;/color&gt;每次行动后，自身攻击增加@&lt;color=#ffd400&gt;黄色敌方单位&lt;/color&gt;被击败后，其他&lt;color=#ffd400&gt;黄色敌方单位&lt;/color&gt;行动时会回满血@</t>
  </si>
  <si>
    <t>15-5</t>
  </si>
  <si>
    <t>&lt;color=#ff0000&gt;红色敌方单位&lt;/color&gt;每次行动后，自身攻击增加</t>
  </si>
  <si>
    <t>通关解锁&lt;color=#00ffff&gt;治安协助&lt;/color&gt;lv.5</t>
  </si>
  <si>
    <t>前往第16章</t>
  </si>
  <si>
    <t>16-1</t>
  </si>
  <si>
    <t>16-2</t>
  </si>
  <si>
    <t>&lt;color=#ff0000&gt;红色敌方单位&lt;/color&gt;被击败后，其他敌方单位陷入沉睡</t>
  </si>
  <si>
    <t>16-3</t>
  </si>
  <si>
    <t xml:space="preserve"> @ @&lt;color=#00aaff&gt;蓝色敌方单位&lt;/color&gt;被击败后，我方全体陷入沉睡</t>
  </si>
  <si>
    <t>16-4</t>
  </si>
  <si>
    <t>&lt;color=#ff0000&gt;红色敌方单位&lt;/color&gt;被击败后，我方S能量长满@ @&lt;color=#00aaff&gt;三节棍莉莉&lt;/color&gt;被击败后，会使山猿和睫毛进入无限放技能状态</t>
  </si>
  <si>
    <t>16-5</t>
  </si>
  <si>
    <t>通关解锁&lt;color=#00ffff&gt;巡逻协助&lt;/color&gt;lv.5</t>
  </si>
  <si>
    <t>前往第17章</t>
  </si>
  <si>
    <t>17-1</t>
  </si>
  <si>
    <t>&lt;color=#ff0000&gt;红色敌方单位&lt;/color&gt;被击败后，螳螂男攻击防御降低@ @&lt;color=#00aaff&gt;蓝色敌方单位&lt;/color&gt;被击败后，使1号位敌方单位下次行动释放技能</t>
  </si>
  <si>
    <t>17-2</t>
  </si>
  <si>
    <t>17-3</t>
  </si>
  <si>
    <t>17-4</t>
  </si>
  <si>
    <t>&lt;color=#ff0000&gt;红色敌方单位&lt;/color&gt;被击败后，其他敌方单位眩晕。每有一个其他敌方单位被击败，&lt;color=#ff0000&gt;红色敌方单位&lt;/color&gt;回满血@ @&lt;color=#00aaff&gt;三节棍莉莉&lt;/color&gt;被击败后，会使山猿和睫毛进入无限放技能状态</t>
  </si>
  <si>
    <t>17-5</t>
  </si>
  <si>
    <t xml:space="preserve"> @&lt;color=#ffd400&gt;黄色敌方单位&lt;/color&gt;被击败后，其他&lt;color=#ffd400&gt;黄色敌方单位&lt;/color&gt;行动时会释放技能，使我方全体眩晕@&lt;color=#00aaff&gt;蓝色敌方单位&lt;/color&gt;被击败后，我方全体眩晕</t>
  </si>
  <si>
    <t>通关解锁&lt;color=#00ffff&gt;研习协助&lt;/color&gt;lv.3</t>
  </si>
  <si>
    <t>前往第18章</t>
  </si>
  <si>
    <t>18-1</t>
  </si>
  <si>
    <t>18-2</t>
  </si>
  <si>
    <t>&lt;color=#ff0000&gt;红色敌方单位&lt;/color&gt;被击败后，我方攻击增加@ @&lt;color=#00aaff&gt;蓝色敌方单位&lt;/color&gt;被击败后，使1号位敌方单位下次行动释放技能</t>
  </si>
  <si>
    <t>18-3</t>
  </si>
  <si>
    <t>18-4</t>
  </si>
  <si>
    <t xml:space="preserve"> @&lt;color=#ffd400&gt;黄色敌方单位&lt;/color&gt;被击败后，其他&lt;color=#ffd400&gt;黄色敌方单位&lt;/color&gt;行动时会释放技能，使我方全体眩晕@&lt;color=#00aaff&gt;三节棍莉莉&lt;/color&gt;被击败后，会使山猿和睫毛进入无限放技能状态</t>
  </si>
  <si>
    <t>18-5</t>
  </si>
  <si>
    <t>通关解锁&lt;color=#00ffff&gt;治安协助&lt;/color&gt;lv.6</t>
  </si>
  <si>
    <t>前往第19章</t>
  </si>
  <si>
    <t>19-1</t>
  </si>
  <si>
    <t>19-2</t>
  </si>
  <si>
    <t>&lt;color=#ff0000&gt;红色敌方单位&lt;/color&gt;被击败后，我方攻击增加。每有一个其他敌方单位被击败，&lt;color=#ff0000&gt;红色敌方单位&lt;/color&gt;攻击增加@&lt;color=#ffd400&gt;黄色敌方单位&lt;/color&gt;被击败后，其他&lt;color=#ffd400&gt;黄色敌方单位&lt;/color&gt;行动时会回满血@</t>
  </si>
  <si>
    <t>19-3</t>
  </si>
  <si>
    <t>19-4</t>
  </si>
  <si>
    <t>19-5</t>
  </si>
  <si>
    <t xml:space="preserve"> @&lt;color=#ffd400&gt;黄色敌方单位&lt;/color&gt;被击败后，其他&lt;color=#ffd400&gt;黄色敌方单位&lt;/color&gt;行动时会冲向我方自爆，造成大量伤害@&lt;color=#00aaff&gt;蓝色敌方单位&lt;/color&gt;被击败后，我方全体沉默</t>
  </si>
  <si>
    <t>通关解锁&lt;color=#00ffff&gt;巡逻协助&lt;/color&gt;lv.6</t>
  </si>
  <si>
    <t>前往第20章</t>
  </si>
  <si>
    <t>20-1</t>
  </si>
  <si>
    <t>20-2</t>
  </si>
  <si>
    <t>20-3</t>
  </si>
  <si>
    <t>&lt;color=#ff0000&gt;红色敌方单位&lt;/color&gt;被击败后，我方攻击增加。每有一个其他敌方单位被击败，&lt;color=#ff0000&gt;红色敌方单位&lt;/color&gt;攻击增加@&lt;color=#ffd400&gt;黄色敌方单位&lt;/color&gt;被击败后，其他&lt;color=#ffd400&gt;黄色敌方单位&lt;/color&gt;行动时会自尽，并使其他敌方单位回满血@</t>
  </si>
  <si>
    <t>20-4</t>
  </si>
  <si>
    <t>&lt;color=#ff0000&gt;红色敌方单位&lt;/color&gt;被击败后，使1号位敌方单位能量清空@ @&lt;color=#00aaff&gt;三节棍莉莉&lt;/color&gt;被击败后，会使山猿和睫毛进入无限放技能状态</t>
  </si>
  <si>
    <t>20-5</t>
  </si>
  <si>
    <t>&lt;color=#ff0000&gt;红色敌方单位&lt;/color&gt;每次行动后，自身攻击增加@ @&lt;color=#00aaff&gt;蓝色敌方单位&lt;/color&gt;被击败后，我方全体眩晕</t>
  </si>
  <si>
    <t>通关解锁&lt;color=#00ffff&gt;治安协助&lt;/color&gt;lv.7</t>
  </si>
  <si>
    <t>前往第21章</t>
  </si>
  <si>
    <t>21-1</t>
  </si>
  <si>
    <t xml:space="preserve"> @ @&lt;color=#00aaff&gt;蓝色敌方单位&lt;/color&gt;被击败后，我方能量点减为0</t>
  </si>
  <si>
    <t>21-2</t>
  </si>
  <si>
    <t>21-3</t>
  </si>
  <si>
    <t>21-4</t>
  </si>
  <si>
    <t>21-5</t>
  </si>
  <si>
    <t>通关解锁&lt;color=#00ffff&gt;研习协助&lt;/color&gt;lv.4</t>
  </si>
  <si>
    <t>前往第22章</t>
  </si>
  <si>
    <t>22-1</t>
  </si>
  <si>
    <t xml:space="preserve"> @&lt;color=#ffd400&gt;黄色敌方单位&lt;/color&gt;被击败后，其他&lt;color=#ffd400&gt;黄色敌方单位&lt;/color&gt;行动时会冲向我方自爆，造成大量伤害@&lt;color=#00aaff&gt;蓝色敌方单位&lt;/color&gt;被击败后，我方全体陷入沉睡</t>
  </si>
  <si>
    <t>22-2</t>
  </si>
  <si>
    <t>&lt;color=#ff0000&gt;红色敌方单位&lt;/color&gt;每次行动后，自身攻击增加@&lt;color=#ffd400&gt;黄色敌方单位&lt;/color&gt;被击败后，其他&lt;color=#ffd400&gt;黄色敌方单位&lt;/color&gt;行动时会无敌3回合@</t>
  </si>
  <si>
    <t>22-3</t>
  </si>
  <si>
    <t>&lt;color=#ff0000&gt;红色敌方单位&lt;/color&gt;被击败后，其他敌方单位眩晕。每有一个其他敌方单位被击败，&lt;color=#ff0000&gt;红色敌方单位&lt;/color&gt;回满血@ @&lt;color=#00aaff&gt;蓝色敌方单位&lt;/color&gt;被击败后，会给其他敌方单位回满血</t>
  </si>
  <si>
    <t>22-4</t>
  </si>
  <si>
    <t>22-5</t>
  </si>
  <si>
    <t>通关解锁&lt;color=#00ffff&gt;巡逻协助&lt;/color&gt;lv.7</t>
  </si>
  <si>
    <t>前往第23章</t>
  </si>
  <si>
    <t>23-1</t>
  </si>
  <si>
    <t>&lt;color=#ff0000&gt;红色敌方单位&lt;/color&gt;被击败后，我方攻击增加@&lt;color=#ffd400&gt;黄色敌方单位&lt;/color&gt;被击败后，其他&lt;color=#ffd400&gt;黄色敌方单位&lt;/color&gt;行动时会释放技能，使我方全体眩晕@</t>
  </si>
  <si>
    <t>23-2</t>
  </si>
  <si>
    <t>&lt;color=#ff0000&gt;红色敌方单位&lt;/color&gt;每次行动后，自身攻击增加@ @&lt;color=#00aaff&gt;蓝色敌方单位&lt;/color&gt;被击败后，其他敌方单位攻击增加</t>
  </si>
  <si>
    <t>23-3</t>
  </si>
  <si>
    <t xml:space="preserve"> @&lt;color=#ffd400&gt;黄色敌方单位&lt;/color&gt;被击败后，其他&lt;color=#ffd400&gt;黄色敌方单位&lt;/color&gt;行动时会释放技能，使我方全体眩晕@&lt;color=#00aaff&gt;蓝色敌方单位&lt;/color&gt;被击败后，使1号位敌方单位每次行动都释放技能</t>
  </si>
  <si>
    <t>23-4</t>
  </si>
  <si>
    <t>&lt;color=#ff0000&gt;红色敌方单位&lt;/color&gt;被击败后，其他敌方单位眩晕@ @&lt;color=#00aaff&gt;蓝色敌方单位&lt;/color&gt;被击败后，使1号位敌方单位下次行动释放技能</t>
  </si>
  <si>
    <t>23-5</t>
  </si>
  <si>
    <t>通关解锁&lt;color=#00ffff&gt;治安协助&lt;/color&gt;lv.8</t>
  </si>
  <si>
    <t>前往第24章</t>
  </si>
  <si>
    <t>24-1</t>
  </si>
  <si>
    <t>24-2</t>
  </si>
  <si>
    <t>24-3</t>
  </si>
  <si>
    <t xml:space="preserve"> @&lt;color=#ffd400&gt;黄色敌方单位&lt;/color&gt;被击败后，其他&lt;color=#ffd400&gt;黄色敌方单位&lt;/color&gt;行动时会回满血，并释放技能@&lt;color=#00aaff&gt;蓝色敌方单位&lt;/color&gt;被击败后，使1号位敌方单位每次行动都释放技能</t>
  </si>
  <si>
    <t>24-4</t>
  </si>
  <si>
    <t>24-5</t>
  </si>
  <si>
    <t>通关解锁&lt;color=#00ffff&gt;巡逻协助&lt;/color&gt;lv.8</t>
  </si>
  <si>
    <t>前往第25章</t>
  </si>
  <si>
    <t>25-1</t>
  </si>
  <si>
    <t>25-2</t>
  </si>
  <si>
    <t>&lt;color=#ff0000&gt;红色敌方单位&lt;/color&gt;被击败后，其他敌方单位眩晕@&lt;color=#ffd400&gt;黄色敌方单位&lt;/color&gt;被击败后，其他&lt;color=#ffd400&gt;黄色敌方单位&lt;/color&gt;行动时会释放技能，使我方全体眩晕@</t>
  </si>
  <si>
    <t>25-3</t>
  </si>
  <si>
    <t>25-4</t>
  </si>
  <si>
    <t>&lt;color=#ff0000&gt;红色敌方单位&lt;/color&gt;被击败后，其他敌方单位眩晕@&lt;color=#ffd400&gt;黄色敌方单位&lt;/color&gt;被击败后，其他&lt;color=#ffd400&gt;黄色敌方单位&lt;/color&gt;行动时会冲向我方自爆，造成大量伤害@</t>
  </si>
  <si>
    <t>25-5</t>
  </si>
  <si>
    <t>&lt;color=#ff0000&gt;红色敌方单位&lt;/color&gt;被击败后，其他敌方单位眩晕@&lt;color=#ffd400&gt;黄色敌方单位&lt;/color&gt;被击败后，其他&lt;color=#ffd400&gt;黄色敌方单位&lt;/color&gt;行动时会冲向我方自爆，造成大量伤害@&lt;color=#00aaff&gt;蓝色敌方单位&lt;/color&gt;被击败后，使1号位敌方单位每次行动都释放技能</t>
  </si>
  <si>
    <t>通关解锁&lt;color=#00ffff&gt;研习协助&lt;/color&gt;lv.5</t>
  </si>
  <si>
    <t>前往第26章</t>
  </si>
  <si>
    <t>26-1</t>
  </si>
  <si>
    <t>&lt;color=#ff0000&gt;红色敌方单位&lt;/color&gt;被击败后，其他敌方单位眩晕。每有一个其他敌方单位被击败，&lt;color=#ff0000&gt;红色敌方单位&lt;/color&gt;回满血@ @&lt;color=#00aaff&gt;蓝色敌方单位&lt;/color&gt;被击败后，其他敌方单位攻击增加</t>
  </si>
  <si>
    <t>26-2</t>
  </si>
  <si>
    <t>26-3</t>
  </si>
  <si>
    <t>&lt;color=#ff0000&gt;红色敌方单位&lt;/color&gt;使用S技能进行攻击@ @&lt;color=#00aaff&gt;蓝色敌方单位&lt;/color&gt;被击败后，会给其他敌方单位回满血</t>
  </si>
  <si>
    <t>26-4</t>
  </si>
  <si>
    <t>&lt;color=#ff0000&gt;红色敌方单位&lt;/color&gt;被击败后，会对蚊娘造成大量伤害@&lt;color=#ffd400&gt;黄色敌方单位&lt;/color&gt;被击败后，其他&lt;color=#ffd400&gt;黄色敌方单位&lt;/color&gt;行动时会回满血，并释放技能@&lt;color=#00aaff&gt;蓝色敌方单位&lt;/color&gt;被击败后，使1号位敌方单位下次行动释放技能</t>
  </si>
  <si>
    <t>26-5</t>
  </si>
  <si>
    <t>通关解锁&lt;color=#00ffff&gt;治安协助&lt;/color&gt;lv.9</t>
  </si>
  <si>
    <t>前往第27章</t>
  </si>
  <si>
    <t>27-1</t>
  </si>
  <si>
    <t>27-2</t>
  </si>
  <si>
    <t xml:space="preserve"> @ @&lt;color=#00aaff&gt;蓝色敌方单位&lt;/color&gt;被击败后，其他敌方单位攻击增加</t>
  </si>
  <si>
    <t>27-3</t>
  </si>
  <si>
    <t>&lt;color=#ff0000&gt;红色敌方单位&lt;/color&gt;每次行动后，自身攻击增加@&lt;color=#ffd400&gt;黄色敌方单位&lt;/color&gt;被击败后，其他&lt;color=#ffd400&gt;黄色敌方单位&lt;/color&gt;行动时会回满血@&lt;color=#00aaff&gt;蓝色敌方单位&lt;/color&gt;被击败后，使1号位敌方单位每次行动都释放技能</t>
  </si>
  <si>
    <t>27-4</t>
  </si>
  <si>
    <t>&lt;color=#ff0000&gt;红色敌方单位&lt;/color&gt;被击败后，其他敌方单位陷入沉睡@&lt;color=#ffd400&gt;黄色敌方单位&lt;/color&gt;被击败后，其他&lt;color=#ffd400&gt;黄色敌方单位&lt;/color&gt;行动时会无敌3回合@</t>
  </si>
  <si>
    <t>27-5</t>
  </si>
  <si>
    <t xml:space="preserve"> @&lt;color=#ffd400&gt;黄色敌方单位&lt;/color&gt;被击败后，其他&lt;color=#ffd400&gt;黄色敌方单位&lt;/color&gt;行动时会释放技能，使我方全体眩晕@&lt;color=#00aaff&gt;蓝色敌方单位&lt;/color&gt;被击败后，我方全体陷入沉睡</t>
  </si>
  <si>
    <t>通关解锁&lt;color=#00ffff&gt;巡逻协助&lt;/color&gt;lv.9</t>
  </si>
  <si>
    <t>前往第28章</t>
  </si>
  <si>
    <t>28-1</t>
  </si>
  <si>
    <t>28-2</t>
  </si>
  <si>
    <t>&lt;color=#ff0000&gt;红色敌方单位&lt;/color&gt;被击败后，其他敌方单位眩晕@ @&lt;color=#00aaff&gt;蓝色敌方单位&lt;/color&gt;被击败后，其他敌方单位攻击增加</t>
  </si>
  <si>
    <t>28-3</t>
  </si>
  <si>
    <t>28-4</t>
  </si>
  <si>
    <t>28-5</t>
  </si>
  <si>
    <t>&lt;color=#ff0000&gt;红色敌方单位&lt;/color&gt;使用S技能进行攻击@&lt;color=#ffd400&gt;黄色敌方单位&lt;/color&gt;被击败后，其他&lt;color=#ffd400&gt;黄色敌方单位&lt;/color&gt;行动时会释放技能，使我方全体眩晕@</t>
  </si>
  <si>
    <t>通关解锁&lt;color=#00ffff&gt;研习协助&lt;/color&gt;lv.6</t>
  </si>
  <si>
    <t>前往第29章</t>
  </si>
  <si>
    <t>29-1</t>
  </si>
  <si>
    <t>29-2</t>
  </si>
  <si>
    <t xml:space="preserve"> @&lt;color=#ffd400&gt;黄色敌方单位&lt;/color&gt;被击败后，其他&lt;color=#ffd400&gt;黄色敌方单位&lt;/color&gt;行动时会无敌3回合@&lt;color=#00aaff&gt;蓝色敌方单位&lt;/color&gt;被击败后，其他敌方单位攻击增加</t>
  </si>
  <si>
    <t>29-3</t>
  </si>
  <si>
    <t xml:space="preserve"> @ @&lt;color=#00aaff&gt;蓝色敌方单位&lt;/color&gt;被击败后，我方全体眩晕</t>
  </si>
  <si>
    <t>29-4</t>
  </si>
  <si>
    <t>29-5</t>
  </si>
  <si>
    <t xml:space="preserve"> @ @&lt;color=#00aaff&gt;蓝色敌方单位&lt;/color&gt;被击败后，使1号位敌方单位每次行动都释放技能</t>
  </si>
  <si>
    <t>通关解锁&lt;color=#00ffff&gt;治安协助&lt;/color&gt;lv.10</t>
  </si>
  <si>
    <t>前往第30章</t>
  </si>
  <si>
    <t>30-1</t>
  </si>
  <si>
    <t>&lt;color=#ff0000&gt;红色敌方单位&lt;/color&gt;每次行动后，自身攻击增加@ @&lt;color=#00aaff&gt;蓝色敌方单位&lt;/color&gt;被击败后，会给其他敌方单位回满血</t>
  </si>
  <si>
    <t>30-2</t>
  </si>
  <si>
    <t>30-3</t>
  </si>
  <si>
    <t>30-4</t>
  </si>
  <si>
    <t>&lt;color=#ff0000&gt;红色敌方单位&lt;/color&gt;每次行动后，自身攻击增加@ @&lt;color=#00aaff&gt;蓝色敌方单位&lt;/color&gt;被击败后，使1号位敌方单位每次行动都释放技能</t>
  </si>
  <si>
    <t>30-5</t>
  </si>
  <si>
    <t>通关解锁&lt;color=#00ffff&gt;巡逻协助&lt;/color&gt;lv.10</t>
  </si>
  <si>
    <t>,</t>
  </si>
  <si>
    <t>|</t>
  </si>
  <si>
    <t>模板</t>
  </si>
  <si>
    <t>-540,230</t>
  </si>
  <si>
    <t>213,-237</t>
  </si>
  <si>
    <t>510,140</t>
  </si>
  <si>
    <t>坐标计算</t>
  </si>
  <si>
    <t>-720,115</t>
  </si>
  <si>
    <t>-74,-234</t>
  </si>
  <si>
    <t>中值</t>
  </si>
  <si>
    <t>章节</t>
  </si>
  <si>
    <t>星星</t>
  </si>
  <si>
    <t>星星解锁</t>
  </si>
  <si>
    <t>红</t>
  </si>
  <si>
    <t>黄</t>
  </si>
  <si>
    <t>蓝</t>
  </si>
  <si>
    <t>&lt;color=#00aaff&gt;蓝色敌方单位&lt;/color&gt;处于醉酒状态，会攻击其他敌方单位</t>
  </si>
  <si>
    <t>&lt;color=#00aaff&gt;蓝色敌方单位&lt;/color&gt;处于沉睡状态，醒后行动时必定释放技能</t>
  </si>
  <si>
    <t xml:space="preserve"> @</t>
  </si>
  <si>
    <t>@</t>
  </si>
  <si>
    <t xml:space="preserve">@ </t>
  </si>
  <si>
    <r>
      <t>前往第3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章</t>
    </r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</si>
  <si>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-1</t>
    </r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</si>
  <si>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-2</t>
    </r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</si>
  <si>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-3</t>
    </r>
    <phoneticPr fontId="6" type="noConversion"/>
  </si>
  <si>
    <t>31-2</t>
    <phoneticPr fontId="6" type="noConversion"/>
  </si>
  <si>
    <t>31-3</t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</si>
  <si>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-4</t>
    </r>
    <phoneticPr fontId="6" type="noConversion"/>
  </si>
  <si>
    <t>31-4</t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</si>
  <si>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-5</t>
    </r>
    <phoneticPr fontId="6" type="noConversion"/>
  </si>
  <si>
    <t>前往第32章</t>
    <phoneticPr fontId="6" type="noConversion"/>
  </si>
  <si>
    <t>前往第33章</t>
    <phoneticPr fontId="6" type="noConversion"/>
  </si>
  <si>
    <t>前往第34章</t>
    <phoneticPr fontId="6" type="noConversion"/>
  </si>
  <si>
    <t>前往第35章</t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</si>
  <si>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-1</t>
    </r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</si>
  <si>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-2</t>
    </r>
    <phoneticPr fontId="6" type="noConversion"/>
  </si>
  <si>
    <t>32-2</t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</si>
  <si>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-3</t>
    </r>
    <phoneticPr fontId="6" type="noConversion"/>
  </si>
  <si>
    <t>32-3</t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</si>
  <si>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-4</t>
    </r>
    <phoneticPr fontId="6" type="noConversion"/>
  </si>
  <si>
    <t>32-4</t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</si>
  <si>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-5</t>
    </r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</si>
  <si>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-1</t>
    </r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</si>
  <si>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-2</t>
    </r>
    <phoneticPr fontId="6" type="noConversion"/>
  </si>
  <si>
    <t>33-2</t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</si>
  <si>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-3</t>
    </r>
    <phoneticPr fontId="6" type="noConversion"/>
  </si>
  <si>
    <t>33-3</t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</si>
  <si>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-4</t>
    </r>
    <phoneticPr fontId="6" type="noConversion"/>
  </si>
  <si>
    <t>33-4</t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</si>
  <si>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-5</t>
    </r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</si>
  <si>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-1</t>
    </r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</si>
  <si>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-2</t>
    </r>
    <phoneticPr fontId="6" type="noConversion"/>
  </si>
  <si>
    <t>34-2</t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</si>
  <si>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-3</t>
    </r>
    <phoneticPr fontId="6" type="noConversion"/>
  </si>
  <si>
    <t>34-3</t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</si>
  <si>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-4</t>
    </r>
    <phoneticPr fontId="6" type="noConversion"/>
  </si>
  <si>
    <t>34-4</t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</si>
  <si>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-5</t>
    </r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</si>
  <si>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-1</t>
    </r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</si>
  <si>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-2</t>
    </r>
    <phoneticPr fontId="6" type="noConversion"/>
  </si>
  <si>
    <t>35-2</t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</si>
  <si>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-3</t>
    </r>
    <phoneticPr fontId="6" type="noConversion"/>
  </si>
  <si>
    <t>35-3</t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</si>
  <si>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-4</t>
    </r>
    <phoneticPr fontId="6" type="noConversion"/>
  </si>
  <si>
    <t>35-4</t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</si>
  <si>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-5</t>
    </r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</si>
  <si>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13101000</t>
    </r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</si>
  <si>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13002100</t>
    </r>
    <phoneticPr fontId="6" type="noConversion"/>
  </si>
  <si>
    <t>313103400</t>
    <phoneticPr fontId="6" type="noConversion"/>
  </si>
  <si>
    <t>313103600</t>
  </si>
  <si>
    <t>313100500</t>
    <phoneticPr fontId="6" type="noConversion"/>
  </si>
  <si>
    <t>313100800</t>
    <phoneticPr fontId="6" type="noConversion"/>
  </si>
  <si>
    <t>313004000</t>
    <phoneticPr fontId="6" type="noConversion"/>
  </si>
  <si>
    <t/>
  </si>
  <si>
    <t>passTimes</t>
    <phoneticPr fontId="6" type="noConversion"/>
  </si>
  <si>
    <t>每日通关次数</t>
    <phoneticPr fontId="6" type="noConversion"/>
  </si>
  <si>
    <t>第44章结束</t>
    <phoneticPr fontId="6" type="noConversion"/>
  </si>
  <si>
    <t>前往第36章</t>
    <phoneticPr fontId="6" type="noConversion"/>
  </si>
  <si>
    <t>36-1</t>
    <phoneticPr fontId="6" type="noConversion"/>
  </si>
  <si>
    <t>36-2</t>
    <phoneticPr fontId="6" type="noConversion"/>
  </si>
  <si>
    <t>37-1</t>
  </si>
  <si>
    <t>37-2</t>
  </si>
  <si>
    <t>36-3</t>
    <phoneticPr fontId="6" type="noConversion"/>
  </si>
  <si>
    <t>36-4</t>
    <phoneticPr fontId="6" type="noConversion"/>
  </si>
  <si>
    <t>36-5</t>
    <phoneticPr fontId="6" type="noConversion"/>
  </si>
  <si>
    <t>前往第37章</t>
    <phoneticPr fontId="6" type="noConversion"/>
  </si>
  <si>
    <t>-</t>
    <phoneticPr fontId="6" type="noConversion"/>
  </si>
  <si>
    <t>前往第38章</t>
  </si>
  <si>
    <t>37-3</t>
  </si>
  <si>
    <t>37-4</t>
  </si>
  <si>
    <t>37-5</t>
  </si>
  <si>
    <t>38-1</t>
  </si>
  <si>
    <t>38-2</t>
  </si>
  <si>
    <t>38-3</t>
  </si>
  <si>
    <t>38-4</t>
  </si>
  <si>
    <t>38-5</t>
  </si>
  <si>
    <r>
      <t>前往第3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章</t>
    </r>
    <phoneticPr fontId="6" type="noConversion"/>
  </si>
  <si>
    <t>前往第</t>
  </si>
  <si>
    <t>章</t>
  </si>
  <si>
    <t>39-1</t>
  </si>
  <si>
    <t>39-2</t>
  </si>
  <si>
    <t>39-3</t>
  </si>
  <si>
    <t>39-4</t>
  </si>
  <si>
    <t>39-5</t>
  </si>
  <si>
    <t>前往第40章</t>
  </si>
  <si>
    <t>40-1</t>
  </si>
  <si>
    <t>40-2</t>
  </si>
  <si>
    <t>40-3</t>
  </si>
  <si>
    <t>40-4</t>
  </si>
  <si>
    <t>40-5</t>
  </si>
  <si>
    <t>前往第41章</t>
  </si>
  <si>
    <t>41-1</t>
  </si>
  <si>
    <t>41-2</t>
  </si>
  <si>
    <t>41-3</t>
  </si>
  <si>
    <t>41-4</t>
  </si>
  <si>
    <t>41-5</t>
  </si>
  <si>
    <t>前往第42章</t>
  </si>
  <si>
    <t>42-1</t>
  </si>
  <si>
    <t>42-2</t>
  </si>
  <si>
    <t>42-3</t>
  </si>
  <si>
    <t>42-4</t>
  </si>
  <si>
    <t>42-5</t>
  </si>
  <si>
    <t>前往第43章</t>
  </si>
  <si>
    <t>43-1</t>
  </si>
  <si>
    <t>43-2</t>
  </si>
  <si>
    <t>43-3</t>
  </si>
  <si>
    <t>43-4</t>
  </si>
  <si>
    <t>43-5</t>
  </si>
  <si>
    <t>前往第44章</t>
  </si>
  <si>
    <t>44-1</t>
  </si>
  <si>
    <t>44-2</t>
  </si>
  <si>
    <t>44-3</t>
  </si>
  <si>
    <t>44-4</t>
  </si>
  <si>
    <t>44-5</t>
  </si>
  <si>
    <t>&lt;color=#ff0000&gt;红色敌方单位&lt;/color&gt;被击败后，我方攻击增加</t>
  </si>
  <si>
    <t>&lt;color=#ff0000&gt;红色敌方单位&lt;/color&gt;被击败后，我方攻击增加</t>
    <phoneticPr fontId="6" type="noConversion"/>
  </si>
  <si>
    <t>&lt;color=#ffd400&gt;黄色敌方单位&lt;/color&gt;被击败后，其他&lt;color=#ffd400&gt;黄色敌方单位&lt;/color&gt;行动时会回满血</t>
  </si>
  <si>
    <t>&lt;color=#ffd400&gt;黄色敌方单位&lt;/color&gt;被击败后，其他&lt;color=#ffd400&gt;黄色敌方单位&lt;/color&gt;行动时会冲向我方自爆，造成大量伤害</t>
  </si>
  <si>
    <t>&lt;color=#00aaff&gt;蓝色敌方单位&lt;/color&gt;被击败后，会给其他敌方单位回满血</t>
  </si>
  <si>
    <t>&lt;color=#ffd400&gt;黄色敌方单位&lt;/color&gt;被击败后，其他&lt;color=#ffd400&gt;黄色敌方单位&lt;/color&gt;行动时会自杀，并使其他敌方单位回满血</t>
  </si>
  <si>
    <t>&lt;color=#00aaff&gt;蓝色敌方单位&lt;/color&gt;被击败后，其他敌方单位攻击增加</t>
  </si>
  <si>
    <t>&lt;color=#00aaff&gt;三节棍莉莉&lt;/color&gt;被击败后，会使山猿和睫毛进入无限放技能状态</t>
  </si>
  <si>
    <t>&lt;color=#ffd400&gt;黄色敌方单位&lt;/color&gt;被击败后，其他&lt;color=#ffd400&gt;黄色敌方单位&lt;/color&gt;行动时会回满血，并释放技能</t>
  </si>
  <si>
    <t>&lt;color=#00aaff&gt;蓝色敌方单位&lt;/color&gt;被击败后，会使&lt;color=#ff0000&gt;红色敌方单位&lt;/color&gt;回满血，并在下次行动时必定释放技能</t>
  </si>
  <si>
    <t>&lt;color=#ffd400&gt;黄色敌方单位&lt;/color&gt;被击败后，其他&lt;color=#ffd400&gt;黄色敌方单位&lt;/color&gt;行动时会释放技能，使我方全体眩晕</t>
  </si>
  <si>
    <t>&lt;color=#00aaff&gt;蓝色敌方单位&lt;/color&gt;被击败后，我方全体眩晕</t>
  </si>
  <si>
    <t>&lt;color=#ff0000&gt;红色敌方单位&lt;/color&gt;被击败后，会对蚊女造成大量伤害</t>
  </si>
  <si>
    <t>&lt;color=#ffd400&gt;黄色敌方单位&lt;/color&gt;被击败后，其他&lt;color=#ffd400&gt;黄色敌方单位&lt;/color&gt;行动时会无敌3回合</t>
  </si>
  <si>
    <t>&lt;color=#00aaff&gt;蓝色敌方单位&lt;/color&gt;被击败后，会使&lt;color=#ff0000&gt;红色敌方单位&lt;/color&gt;下次行动释放技能，并使其他敌方单位攻击增加</t>
  </si>
  <si>
    <t>&lt;color=#ff0000&gt;红色敌方单位&lt;/color&gt;被击败后，会对&lt;color=#00aaff&gt;蓝色敌方单位&lt;/color&gt;造成大量伤害</t>
  </si>
  <si>
    <t>&lt;color=#00aaff&gt;蓝色敌方单位&lt;/color&gt;被击败后，会使蚊女下次行动释放技能</t>
  </si>
  <si>
    <t>&lt;color=#00aaff&gt;蓝色敌方单位&lt;/color&gt;被击败后，会使土龙变大，攻击防御增加</t>
  </si>
  <si>
    <t>&lt;color=#ff0000&gt;红色敌方单位&lt;/color&gt;被击败后，会使&lt;color=#00aaff&gt;蓝色敌方单位&lt;/color&gt;能量清空，并使其他敌方单位攻击降低</t>
  </si>
  <si>
    <t>&lt;color=#00aaff&gt;蓝色敌方单位&lt;/color&gt;被击败后，其他敌方单位攻击防御增加</t>
  </si>
  <si>
    <t>&lt;color=#ff0000&gt;红色敌方单位&lt;/color&gt;被击败后，会使蚊女能量清空</t>
  </si>
  <si>
    <t>&lt;color=#00aaff&gt;蓝色敌方单位&lt;/color&gt;被击败后，会使装甲大猩猩下次行动释放技能</t>
  </si>
  <si>
    <t>&lt;color=#00aaff&gt;蓝色敌方单位&lt;/color&gt;被击败后，我方能量点减为0</t>
  </si>
  <si>
    <t>&lt;color=#ff0000&gt;红色敌方单位&lt;/color&gt;被击败后，其他敌方单位攻击防御降低</t>
  </si>
  <si>
    <t>&lt;color=#00aaff&gt;蓝色敌方单位&lt;/color&gt;被击败后，我方全体陷入沉睡</t>
  </si>
  <si>
    <t>&lt;color=#00aaff&gt;蓝色敌方单位&lt;/color&gt;被击败后，使1号位敌方单位下次行动释放技能</t>
  </si>
  <si>
    <t>&lt;color=#ff0000&gt;红色敌方单位&lt;/color&gt;被击败后，会使装甲大猩猩能量清空</t>
  </si>
  <si>
    <t>&lt;color=#00aaff&gt;蓝色敌方单位&lt;/color&gt;被击败后，我方全体沉默</t>
  </si>
  <si>
    <t>&lt;color=#00aaff&gt;蓝色敌方单位&lt;/color&gt;被击败后，使1号位敌方单位每次行动都释放技能</t>
  </si>
  <si>
    <t>&lt;color=#ff0000&gt;红色敌方单位&lt;/color&gt;被击败后，使1号位敌方单位能量清空</t>
  </si>
  <si>
    <t>&lt;color=#ff0000&gt;红色敌方单位&lt;/color&gt;被击败后，其他敌方单位能量清空</t>
  </si>
  <si>
    <t>&lt;color=#ff0000&gt;红色敌方单位&lt;/color&gt;被击败后，螳螂男变小，攻击防御降低</t>
  </si>
  <si>
    <t xml:space="preserve"> @&lt;color=#ffd400&gt;黄色敌方单位&lt;/color&gt;被击败后，其他&lt;color=#ffd400&gt;黄色敌方单位&lt;/color&gt;行动时会自杀，并使其他敌方单位回满血@</t>
  </si>
  <si>
    <t xml:space="preserve"> @&lt;color=#ffd400&gt;黄色敌方单位&lt;/color&gt;被击败后，其他&lt;color=#ffd400&gt;黄色敌方单位&lt;/color&gt;行动时会冲向我方自爆，造成大量伤害@&lt;color=#00aaff&gt;蓝色敌方单位&lt;/color&gt;被击败后，我方全体眩晕</t>
  </si>
  <si>
    <t>&lt;color=#ff0000&gt;红色敌方单位&lt;/color&gt;被击败后，其他敌方单位眩晕@ @&lt;color=#00aaff&gt;蓝色敌方单位&lt;/color&gt;被击败后，使1号位敌方单位每次行动都释放技能</t>
  </si>
  <si>
    <t>&lt;color=#ff0000&gt;红色敌方单位&lt;/color&gt;被击败后，其他敌方单位攻击防御降低@ @&lt;color=#00aaff&gt;蓝色敌方单位&lt;/color&gt;被击败后，使1号位敌方单位下次行动释放技能</t>
  </si>
  <si>
    <t>&lt;color=#ff0000&gt;红色敌方单位&lt;/color&gt;被击败后，其他敌方单位能量清空@&lt;color=#ffd400&gt;黄色敌方单位&lt;/color&gt;被击败后，其他&lt;color=#ffd400&gt;黄色敌方单位&lt;/color&gt;行动时会回满血@&lt;color=#00aaff&gt;三节棍莉莉&lt;/color&gt;被击败后，会使山猿和睫毛进入无限放技能状态</t>
  </si>
  <si>
    <t>&lt;color=#ff0000&gt;红色敌方单位&lt;/color&gt;被击败后，我方攻击增加。每有一个其他敌方单位被击败，&lt;color=#ff0000&gt;红色敌方单位&lt;/color&gt;攻击增加@ @&lt;color=#00aaff&gt;蓝色敌方单位&lt;/color&gt;被击败后，我方全体眩晕</t>
  </si>
  <si>
    <t>&lt;color=#ff0000&gt;红色敌方单位&lt;/color&gt;被击败后，我方攻击增加@&lt;color=#ffd400&gt;黄色敌方单位&lt;/color&gt;被击败后，其他&lt;color=#ffd400&gt;黄色敌方单位&lt;/color&gt;行动时会无敌3回合@</t>
  </si>
  <si>
    <t xml:space="preserve"> @ @&lt;color=#00aaff&gt;蓝色敌方单位&lt;/color&gt;被击败后，其他敌方单位攻击防御增加</t>
  </si>
  <si>
    <t>&lt;color=#ff0000&gt;红色敌方单位&lt;/color&gt;每次行动后，自身攻击增加@&lt;color=#ffd400&gt;黄色敌方单位&lt;/color&gt;被击败后，其他&lt;color=#ffd400&gt;黄色敌方单位&lt;/color&gt;行动时会释放技能，使我方全体眩晕@</t>
  </si>
  <si>
    <t>&lt;color=#ff0000&gt;红色敌方单位&lt;/color&gt;被击败后，我方能量点长满@ @&lt;color=#00aaff&gt;蓝色敌方单位&lt;/color&gt;被击败后，我方全体沉默</t>
  </si>
  <si>
    <t>&lt;color=#ff0000&gt;红色敌方单位&lt;/color&gt;被击败后，我方能量点长满@&lt;color=#ffd400&gt;黄色敌方单位&lt;/color&gt;被击败后，其他&lt;color=#ffd400&gt;黄色敌方单位&lt;/color&gt;行动时会回满血，并释放技能@</t>
  </si>
  <si>
    <t>&lt;color=#ff0000&gt;红色敌方单位&lt;/color&gt;被击败后，我方能量点长满@ @&lt;color=#00aaff&gt;蓝色敌方单位&lt;/color&gt;被击败后，使1号位敌方单位每次行动都释放技能</t>
  </si>
  <si>
    <t>&lt;color=#ff0000&gt;红色敌方单位&lt;/color&gt;被击败后，我方能量点长满@ @&lt;color=#00aaff&gt;蓝色敌方单位&lt;/color&gt;被击败后，我方全体眩晕</t>
  </si>
  <si>
    <t>&lt;color=#ff0000&gt;红色敌方单位&lt;/color&gt;每次行动后，自身攻击增加@ @&lt;color=#00aaff&gt;蓝色敌方单位&lt;/color&gt;被击败后，我方全体沉默</t>
  </si>
  <si>
    <t>&lt;color=#ff0000&gt;红色敌方单位&lt;/color&gt;被击败后，我方攻击增加。每有一个其他敌方单位被击败，&lt;color=#ff0000&gt;红色敌方单位&lt;/color&gt;攻击增加@ @&lt;color=#00aaff&gt;蓝色敌方单位&lt;/color&gt;被击败后，我方能量点减为0</t>
  </si>
  <si>
    <t>&lt;color=#ff0000&gt;红色敌方单位&lt;/color&gt;被击败后，其他敌方单位眩晕。每有一个其他敌方单位被击败，&lt;color=#ff0000&gt;红色敌方单位&lt;/color&gt;回满血@ @&lt;color=#00aaff&gt;蓝色敌方单位&lt;/color&gt;被击败后，使1号位敌方单位每次行动都释放技能</t>
  </si>
  <si>
    <t>&lt;color=#ff0000&gt;红色敌方单位&lt;/color&gt;每次行动后，自身攻击增加@ @&lt;color=#00aaff&gt;三节棍莉莉&lt;/color&gt;被击败后，会使山猿和睫毛进入无限放技能状态</t>
  </si>
  <si>
    <t xml:space="preserve"> @ @&lt;color=#00aaff&gt;蓝色敌方单位&lt;/color&gt;被击败后，使1号位敌方单位下次行动释放技能</t>
  </si>
  <si>
    <t>&lt;color=#ff0000&gt;红色敌方单位&lt;/color&gt;被击败后，我方攻击增加。每有一个其他敌方单位被击败，&lt;color=#ff0000&gt;红色敌方单位&lt;/color&gt;攻击增加@ @&lt;color=#00aaff&gt;蓝色敌方单位&lt;/color&gt;被击败后，使1号位敌方单位每次行动都释放技能</t>
  </si>
  <si>
    <t>&lt;color=#ff0000&gt;红色敌方单位&lt;/color&gt;每次行动后，自身攻击增加@ @&lt;color=#00aaff&gt;蓝色敌方单位&lt;/color&gt;被击败后，其他敌方单位攻击防御增加</t>
  </si>
  <si>
    <t xml:space="preserve"> @&lt;color=#ffd400&gt;黄色敌方单位&lt;/color&gt;被击败后，其他&lt;color=#ffd400&gt;黄色敌方单位&lt;/color&gt;行动时会冲向我方自爆，造成大量伤害@&lt;color=#00aaff&gt;蓝色敌方单位&lt;/color&gt;被击败后，使1号位敌方单位每次行动都释放技能</t>
  </si>
  <si>
    <t>&lt;color=#ff0000&gt;红色敌方单位&lt;/color&gt;被击败后，其他敌方单位眩晕。每有一个其他敌方单位被击败，&lt;color=#ff0000&gt;红色敌方单位&lt;/color&gt;回满血@ @&lt;color=#00aaff&gt;蓝色敌方单位&lt;/color&gt;被击败后，我方能量点减为0</t>
  </si>
  <si>
    <t>&lt;color=#ff0000&gt;红色敌方单位&lt;/color&gt;被击败后，我方攻击增加。每有一个其他敌方单位被击败，&lt;color=#ff0000&gt;红色敌方单位&lt;/color&gt;攻击增加@&lt;color=#ffd400&gt;黄色敌方单位&lt;/color&gt;被击败后，其他&lt;color=#ffd400&gt;黄色敌方单位&lt;/color&gt;行动时会自杀，并使其他敌方单位回满血@</t>
  </si>
  <si>
    <t>&lt;color=#ff0000&gt;红色敌方单位&lt;/color&gt;被击败后，我方S能量长满@&lt;color=#ffd400&gt;黄色敌方单位&lt;/color&gt;被击败后，其他&lt;color=#ffd400&gt;黄色敌方单位&lt;/color&gt;行动时会释放技能，使我方全体眩晕@</t>
  </si>
  <si>
    <t>&lt;color=#ff0000&gt;红色敌方单位&lt;/color&gt;每次行动后，使随机一个敌方单位回血</t>
  </si>
  <si>
    <t>&lt;color=#ff0000&gt;红色敌方单位&lt;/color&gt;每次行动后，使随机一个敌方单位回血</t>
    <phoneticPr fontId="6" type="noConversion"/>
  </si>
  <si>
    <t>&lt;color=#ff0000&gt;红色敌方单位&lt;/color&gt;每次行动后，使随机一个敌方单位回血@ @&lt;color=#00aaff&gt;蓝色敌方单位&lt;/color&gt;被击败后，我方全体眩晕</t>
  </si>
  <si>
    <t>&lt;color=#ff0000&gt;红色敌方单位&lt;/color&gt;每次行动后，使随机一个敌方单位回血@&lt;color=#ffd400&gt;黄色敌方单位&lt;/color&gt;被击败后，其他&lt;color=#ffd400&gt;黄色敌方单位&lt;/color&gt;行动时会释放技能，使我方全体眩晕@&lt;color=#00aaff&gt;三节棍莉莉&lt;/color&gt;被击败后，会使山猿和睫毛进入无限放技能状态</t>
  </si>
  <si>
    <t>&lt;color=#ff0000&gt;红色敌方单位&lt;/color&gt;每次行动后，使随机一个敌方单位回血@&lt;color=#ffd400&gt;黄色敌方单位&lt;/color&gt;被击败后，其他&lt;color=#ffd400&gt;黄色敌方单位&lt;/color&gt;行动时会冲向我方自爆，造成大量伤害@</t>
  </si>
  <si>
    <t>&lt;color=#ff0000&gt;红色敌方单位&lt;/color&gt;每次行动后，使随机一个敌方单位回血@&lt;color=#ffd400&gt;黄色敌方单位&lt;/color&gt;被击败后，其他&lt;color=#ffd400&gt;黄色敌方单位&lt;/color&gt;行动时会释放技能，使我方全体眩晕@</t>
  </si>
  <si>
    <t>&lt;color=#ff0000&gt;红色敌方单位&lt;/color&gt;每次行动后，使随机一个敌方单位回血@ @&lt;color=#00aaff&gt;蓝色敌方单位&lt;/color&gt;被击败后，会给其他敌方单位回满血</t>
  </si>
  <si>
    <t>&lt;color=#ff0000&gt;红色敌方单位&lt;/color&gt;每次行动后，使随机一个敌方单位回血@&lt;color=#ffd400&gt;黄色敌方单位&lt;/color&gt;被击败后，其他&lt;color=#ffd400&gt;黄色敌方单位&lt;/color&gt;行动时会冲向我方自爆，造成大量伤害@&lt;color=#00aaff&gt;蓝色敌方单位&lt;/color&gt;被击败后，我方全体眩晕</t>
  </si>
  <si>
    <t>&lt;color=#ff0000&gt;红色敌方单位&lt;/color&gt;每次行动后，使随机一个敌方单位回血@&lt;color=#ffd400&gt;黄色敌方单位&lt;/color&gt;被击败后，其他&lt;color=#ffd400&gt;黄色敌方单位&lt;/color&gt;行动时会释放技能，使我方全体眩晕@&lt;color=#00aaff&gt;蓝色敌方单位&lt;/color&gt;被击败后，我方全体眩晕</t>
  </si>
  <si>
    <t>&lt;color=#ff0000&gt;红色敌方单位&lt;/color&gt;每次行动后，使随机一个敌方单位回血@ @&lt;color=#00aaff&gt;蓝色敌方单位&lt;/color&gt;被击败后，使1号位敌方单位每次行动都释放技能</t>
  </si>
  <si>
    <t>&lt;color=#ff0000&gt;红色敌方单位&lt;/color&gt;每次行动后，使随机一个敌方单位回血@ @&lt;color=#00aaff&gt;蓝色敌方单位&lt;/color&gt;被击败后，我方全体沉默</t>
  </si>
  <si>
    <t>&lt;color=#ff0000&gt;红色敌方单位&lt;/color&gt;每次行动后，使随机一个敌方单位回血@ @&lt;color=#00aaff&gt;蓝色敌方单位&lt;/color&gt;被击败后，其他敌方单位攻击防御增加</t>
  </si>
  <si>
    <t>&lt;color=#ff0000&gt;红色敌方单位&lt;/color&gt;每次行动后，使随机一个敌方单位回血@&lt;color=#ffd400&gt;黄色敌方单位&lt;/color&gt;被击败后，其他&lt;color=#ffd400&gt;黄色敌方单位&lt;/color&gt;行动时会释放技能，使我方全体眩晕@&lt;color=#00aaff&gt;蓝色敌方单位&lt;/color&gt;被击败后，使1号位敌方单位每次行动都释放技能</t>
  </si>
  <si>
    <t>313100700</t>
    <phoneticPr fontId="6" type="noConversion"/>
  </si>
  <si>
    <t>313100900</t>
    <phoneticPr fontId="6" type="noConversion"/>
  </si>
  <si>
    <t>313103600</t>
    <phoneticPr fontId="6" type="noConversion"/>
  </si>
  <si>
    <t>313101000</t>
    <phoneticPr fontId="6" type="noConversion"/>
  </si>
  <si>
    <t>patterntype</t>
    <phoneticPr fontId="6" type="noConversion"/>
  </si>
  <si>
    <t>mopUpTitle</t>
    <phoneticPr fontId="6" type="noConversion"/>
  </si>
  <si>
    <t>类型</t>
    <phoneticPr fontId="6" type="noConversion"/>
  </si>
  <si>
    <t>扫荡标题</t>
    <phoneticPr fontId="6" type="noConversion"/>
  </si>
  <si>
    <r>
      <t>1</t>
    </r>
    <r>
      <rPr>
        <sz val="11"/>
        <color theme="1"/>
        <rFont val="等线"/>
        <family val="3"/>
        <charset val="134"/>
        <scheme val="minor"/>
      </rPr>
      <t>10</t>
    </r>
    <phoneticPr fontId="6" type="noConversion"/>
  </si>
  <si>
    <t>1</t>
    <phoneticPr fontId="6" type="noConversion"/>
  </si>
  <si>
    <t>普通事件1-1</t>
  </si>
  <si>
    <t>普通事件1-2</t>
  </si>
  <si>
    <t>普通宝箱1-2</t>
  </si>
  <si>
    <t>普通事件1-3</t>
  </si>
  <si>
    <t>普通协助1-3</t>
  </si>
  <si>
    <t>普通事件1-4</t>
  </si>
  <si>
    <t>普通宝箱1-4</t>
  </si>
  <si>
    <t>普通事件1-5</t>
  </si>
  <si>
    <t>普通事件前往第2章</t>
  </si>
  <si>
    <t>普通事件2-1</t>
  </si>
  <si>
    <t>普通事件2-2</t>
  </si>
  <si>
    <t>普通宝箱2-2</t>
  </si>
  <si>
    <t>普通事件2-3</t>
  </si>
  <si>
    <t>普通协助2-3</t>
  </si>
  <si>
    <t>普通事件2-4</t>
  </si>
  <si>
    <t>普通宝箱2-4</t>
  </si>
  <si>
    <t>普通事件2-5</t>
  </si>
  <si>
    <t>普通事件前往第3章</t>
  </si>
  <si>
    <t>普通事件3-1</t>
  </si>
  <si>
    <t>普通事件3-2</t>
  </si>
  <si>
    <t>普通宝箱3-2</t>
  </si>
  <si>
    <t>普通事件3-3</t>
  </si>
  <si>
    <t>普通协助3-3</t>
  </si>
  <si>
    <t>普通事件3-4</t>
  </si>
  <si>
    <t>普通宝箱3-4</t>
  </si>
  <si>
    <t>普通事件3-5</t>
  </si>
  <si>
    <t>普通事件前往第4章</t>
  </si>
  <si>
    <t>普通事件4-1</t>
  </si>
  <si>
    <t>普通事件4-2</t>
  </si>
  <si>
    <t>普通宝箱4-2</t>
  </si>
  <si>
    <t>普通事件4-3</t>
  </si>
  <si>
    <t>普通协助4-3</t>
  </si>
  <si>
    <t>普通事件4-4</t>
  </si>
  <si>
    <t>普通宝箱4-4</t>
  </si>
  <si>
    <t>普通事件4-5</t>
  </si>
  <si>
    <t>普通事件前往第5章</t>
  </si>
  <si>
    <t>普通事件5-1</t>
  </si>
  <si>
    <t>普通事件5-2</t>
  </si>
  <si>
    <t>普通宝箱5-2</t>
  </si>
  <si>
    <t>普通事件5-3</t>
  </si>
  <si>
    <t>普通协助5-3</t>
  </si>
  <si>
    <t>普通事件5-4</t>
  </si>
  <si>
    <t>普通宝箱5-4</t>
  </si>
  <si>
    <t>普通事件5-5</t>
  </si>
  <si>
    <t>普通事件前往第6章</t>
  </si>
  <si>
    <t>普通事件6-1</t>
  </si>
  <si>
    <t>普通事件6-2</t>
  </si>
  <si>
    <t>普通宝箱6-2</t>
  </si>
  <si>
    <t>普通事件6-3</t>
  </si>
  <si>
    <t>普通协助6-3</t>
  </si>
  <si>
    <t>普通事件6-4</t>
  </si>
  <si>
    <t>普通宝箱6-4</t>
  </si>
  <si>
    <t>普通事件6-5</t>
  </si>
  <si>
    <t>普通事件前往第7章</t>
  </si>
  <si>
    <t>普通事件7-1</t>
  </si>
  <si>
    <t>普通事件7-2</t>
  </si>
  <si>
    <t>普通宝箱7-2</t>
  </si>
  <si>
    <t>普通事件7-3</t>
  </si>
  <si>
    <t>普通协助7-3</t>
  </si>
  <si>
    <t>普通事件7-4</t>
  </si>
  <si>
    <t>普通宝箱7-4</t>
  </si>
  <si>
    <t>普通事件7-5</t>
  </si>
  <si>
    <t>普通事件前往第8章</t>
  </si>
  <si>
    <t>普通事件8-1</t>
  </si>
  <si>
    <t>普通事件8-2</t>
  </si>
  <si>
    <t>普通宝箱8-2</t>
  </si>
  <si>
    <t>普通事件8-3</t>
  </si>
  <si>
    <t>普通协助8-3</t>
  </si>
  <si>
    <t>普通事件8-4</t>
  </si>
  <si>
    <t>普通宝箱8-4</t>
  </si>
  <si>
    <t>普通事件8-5</t>
  </si>
  <si>
    <t>普通事件前往第9章</t>
  </si>
  <si>
    <t>普通事件9-1</t>
  </si>
  <si>
    <t>普通事件9-2</t>
  </si>
  <si>
    <t>普通宝箱9-2</t>
  </si>
  <si>
    <t>普通事件9-3</t>
  </si>
  <si>
    <t>普通协助9-3</t>
  </si>
  <si>
    <t>普通事件9-4</t>
  </si>
  <si>
    <t>普通宝箱9-4</t>
  </si>
  <si>
    <t>普通事件9-5</t>
  </si>
  <si>
    <t>普通事件前往第10章</t>
  </si>
  <si>
    <t>普通事件10-1</t>
  </si>
  <si>
    <t>普通事件10-2</t>
  </si>
  <si>
    <t>普通宝箱10-2</t>
  </si>
  <si>
    <t>普通事件10-3</t>
  </si>
  <si>
    <t>普通协助10-3</t>
  </si>
  <si>
    <t>普通事件10-4</t>
  </si>
  <si>
    <t>普通宝箱10-4</t>
  </si>
  <si>
    <t>普通事件10-5</t>
  </si>
  <si>
    <t>普通事件前往第11章</t>
  </si>
  <si>
    <t>普通事件11-1</t>
  </si>
  <si>
    <t>普通事件11-2</t>
  </si>
  <si>
    <t>普通宝箱11-2</t>
  </si>
  <si>
    <t>普通事件11-3</t>
  </si>
  <si>
    <t>普通协助11-3</t>
  </si>
  <si>
    <t>普通事件11-4</t>
  </si>
  <si>
    <t>普通宝箱11-4</t>
  </si>
  <si>
    <t>普通事件11-5</t>
  </si>
  <si>
    <t>普通事件前往第12章</t>
  </si>
  <si>
    <t>普通事件12-1</t>
  </si>
  <si>
    <t>普通事件12-2</t>
  </si>
  <si>
    <t>普通宝箱12-2</t>
  </si>
  <si>
    <t>普通事件12-3</t>
  </si>
  <si>
    <t>普通协助12-3</t>
  </si>
  <si>
    <t>普通事件12-4</t>
  </si>
  <si>
    <t>普通宝箱12-4</t>
  </si>
  <si>
    <t>普通事件12-5</t>
  </si>
  <si>
    <t>普通事件前往第13章</t>
  </si>
  <si>
    <t>普通事件13-1</t>
  </si>
  <si>
    <t>普通事件13-2</t>
  </si>
  <si>
    <t>普通宝箱13-2</t>
  </si>
  <si>
    <t>普通事件13-3</t>
  </si>
  <si>
    <t>普通协助13-3</t>
  </si>
  <si>
    <t>普通事件13-4</t>
  </si>
  <si>
    <t>普通宝箱13-4</t>
  </si>
  <si>
    <t>普通事件13-5</t>
  </si>
  <si>
    <t>普通事件前往第14章</t>
  </si>
  <si>
    <t>普通事件14-1</t>
  </si>
  <si>
    <t>普通事件14-2</t>
  </si>
  <si>
    <t>普通宝箱14-2</t>
  </si>
  <si>
    <t>普通事件14-3</t>
  </si>
  <si>
    <t>普通协助14-3</t>
  </si>
  <si>
    <t>普通事件14-4</t>
  </si>
  <si>
    <t>普通宝箱14-4</t>
  </si>
  <si>
    <t>普通事件14-5</t>
  </si>
  <si>
    <t>普通事件前往第15章</t>
  </si>
  <si>
    <t>普通事件15-1</t>
  </si>
  <si>
    <t>普通事件15-2</t>
  </si>
  <si>
    <t>普通宝箱15-2</t>
  </si>
  <si>
    <t>普通事件15-3</t>
  </si>
  <si>
    <t>普通协助15-3</t>
  </si>
  <si>
    <t>普通事件15-4</t>
  </si>
  <si>
    <t>普通宝箱15-4</t>
  </si>
  <si>
    <t>普通事件15-5</t>
  </si>
  <si>
    <t>普通事件前往第16章</t>
  </si>
  <si>
    <t>普通事件16-1</t>
  </si>
  <si>
    <t>普通事件16-2</t>
  </si>
  <si>
    <t>普通宝箱16-2</t>
  </si>
  <si>
    <t>普通事件16-3</t>
  </si>
  <si>
    <t>普通协助16-3</t>
  </si>
  <si>
    <t>普通事件16-4</t>
  </si>
  <si>
    <t>普通宝箱16-4</t>
  </si>
  <si>
    <t>普通事件16-5</t>
  </si>
  <si>
    <t>普通事件前往第17章</t>
  </si>
  <si>
    <t>普通事件17-1</t>
  </si>
  <si>
    <t>普通事件17-2</t>
  </si>
  <si>
    <t>普通宝箱17-2</t>
  </si>
  <si>
    <t>普通事件17-3</t>
  </si>
  <si>
    <t>普通协助17-3</t>
  </si>
  <si>
    <t>普通事件17-4</t>
  </si>
  <si>
    <t>普通宝箱17-4</t>
  </si>
  <si>
    <t>普通事件17-5</t>
  </si>
  <si>
    <t>普通事件前往第18章</t>
  </si>
  <si>
    <t>普通事件18-1</t>
  </si>
  <si>
    <t>普通事件18-2</t>
  </si>
  <si>
    <t>普通宝箱18-2</t>
  </si>
  <si>
    <t>普通事件18-3</t>
  </si>
  <si>
    <t>普通协助18-3</t>
  </si>
  <si>
    <t>普通事件18-4</t>
  </si>
  <si>
    <t>普通宝箱18-4</t>
  </si>
  <si>
    <t>普通事件18-5</t>
  </si>
  <si>
    <t>普通事件前往第19章</t>
  </si>
  <si>
    <t>普通事件19-1</t>
  </si>
  <si>
    <t>普通事件19-2</t>
  </si>
  <si>
    <t>普通宝箱19-2</t>
  </si>
  <si>
    <t>普通事件19-3</t>
  </si>
  <si>
    <t>普通协助19-3</t>
  </si>
  <si>
    <t>普通事件19-4</t>
  </si>
  <si>
    <t>普通宝箱19-4</t>
  </si>
  <si>
    <t>普通事件19-5</t>
  </si>
  <si>
    <t>普通事件前往第20章</t>
  </si>
  <si>
    <t>普通事件20-1</t>
  </si>
  <si>
    <t>普通事件20-2</t>
  </si>
  <si>
    <t>普通宝箱20-2</t>
  </si>
  <si>
    <t>普通事件20-3</t>
  </si>
  <si>
    <t>普通协助20-3</t>
  </si>
  <si>
    <t>普通事件20-4</t>
  </si>
  <si>
    <t>普通宝箱20-4</t>
  </si>
  <si>
    <t>普通事件20-5</t>
  </si>
  <si>
    <t>普通事件前往第21章</t>
  </si>
  <si>
    <t>普通事件21-1</t>
  </si>
  <si>
    <t>普通事件21-2</t>
  </si>
  <si>
    <t>普通宝箱21-2</t>
  </si>
  <si>
    <t>普通事件21-3</t>
  </si>
  <si>
    <t>普通协助21-3</t>
  </si>
  <si>
    <t>普通事件21-4</t>
  </si>
  <si>
    <t>普通宝箱21-4</t>
  </si>
  <si>
    <t>普通事件21-5</t>
  </si>
  <si>
    <t>普通事件前往第22章</t>
  </si>
  <si>
    <t>普通事件22-1</t>
  </si>
  <si>
    <t>普通事件22-2</t>
  </si>
  <si>
    <t>普通宝箱22-2</t>
  </si>
  <si>
    <t>普通事件22-3</t>
  </si>
  <si>
    <t>普通协助22-3</t>
  </si>
  <si>
    <t>普通事件22-4</t>
  </si>
  <si>
    <t>普通宝箱22-4</t>
  </si>
  <si>
    <t>普通事件22-5</t>
  </si>
  <si>
    <t>普通事件前往第23章</t>
  </si>
  <si>
    <t>普通事件23-1</t>
  </si>
  <si>
    <t>普通事件23-2</t>
  </si>
  <si>
    <t>普通宝箱23-2</t>
  </si>
  <si>
    <t>普通事件23-3</t>
  </si>
  <si>
    <t>普通协助23-3</t>
  </si>
  <si>
    <t>普通事件23-4</t>
  </si>
  <si>
    <t>普通宝箱23-4</t>
  </si>
  <si>
    <t>普通事件23-5</t>
  </si>
  <si>
    <t>普通事件前往第24章</t>
  </si>
  <si>
    <t>普通事件24-1</t>
  </si>
  <si>
    <t>普通事件24-2</t>
  </si>
  <si>
    <t>普通宝箱24-2</t>
  </si>
  <si>
    <t>普通事件24-3</t>
  </si>
  <si>
    <t>普通协助24-3</t>
  </si>
  <si>
    <t>普通事件24-4</t>
  </si>
  <si>
    <t>普通宝箱24-4</t>
  </si>
  <si>
    <t>普通事件24-5</t>
  </si>
  <si>
    <t>普通事件前往第25章</t>
  </si>
  <si>
    <t>普通事件25-1</t>
  </si>
  <si>
    <t>普通事件25-2</t>
  </si>
  <si>
    <t>普通宝箱25-2</t>
  </si>
  <si>
    <t>普通事件25-3</t>
  </si>
  <si>
    <t>普通协助25-3</t>
  </si>
  <si>
    <t>普通事件25-4</t>
  </si>
  <si>
    <t>普通宝箱25-4</t>
  </si>
  <si>
    <t>普通事件25-5</t>
  </si>
  <si>
    <t>普通事件前往第26章</t>
  </si>
  <si>
    <t>普通事件26-1</t>
  </si>
  <si>
    <t>普通事件26-2</t>
  </si>
  <si>
    <t>普通宝箱26-2</t>
  </si>
  <si>
    <t>普通事件26-3</t>
  </si>
  <si>
    <t>普通协助26-3</t>
  </si>
  <si>
    <t>普通事件26-4</t>
  </si>
  <si>
    <t>普通宝箱26-4</t>
  </si>
  <si>
    <t>普通事件26-5</t>
  </si>
  <si>
    <t>普通事件前往第27章</t>
  </si>
  <si>
    <t>普通事件27-1</t>
  </si>
  <si>
    <t>普通事件27-2</t>
  </si>
  <si>
    <t>普通宝箱27-2</t>
  </si>
  <si>
    <t>普通事件27-3</t>
  </si>
  <si>
    <t>普通协助27-3</t>
  </si>
  <si>
    <t>普通事件27-4</t>
  </si>
  <si>
    <t>普通宝箱27-4</t>
  </si>
  <si>
    <t>普通事件27-5</t>
  </si>
  <si>
    <t>普通事件前往第28章</t>
  </si>
  <si>
    <t>普通事件28-1</t>
  </si>
  <si>
    <t>普通事件28-2</t>
  </si>
  <si>
    <t>普通宝箱28-2</t>
  </si>
  <si>
    <t>普通事件28-3</t>
  </si>
  <si>
    <t>普通协助28-3</t>
  </si>
  <si>
    <t>普通事件28-4</t>
  </si>
  <si>
    <t>普通宝箱28-4</t>
  </si>
  <si>
    <t>普通事件28-5</t>
  </si>
  <si>
    <t>普通事件前往第29章</t>
  </si>
  <si>
    <t>普通事件29-1</t>
  </si>
  <si>
    <t>普通事件29-2</t>
  </si>
  <si>
    <t>普通宝箱29-2</t>
  </si>
  <si>
    <t>普通事件29-3</t>
  </si>
  <si>
    <t>普通协助29-3</t>
  </si>
  <si>
    <t>普通事件29-4</t>
  </si>
  <si>
    <t>普通宝箱29-4</t>
  </si>
  <si>
    <t>普通事件29-5</t>
  </si>
  <si>
    <t>普通事件前往第30章</t>
  </si>
  <si>
    <t>普通事件30-1</t>
  </si>
  <si>
    <t>普通事件30-2</t>
  </si>
  <si>
    <t>普通宝箱30-2</t>
  </si>
  <si>
    <t>普通事件30-3</t>
  </si>
  <si>
    <t>普通协助30-3</t>
  </si>
  <si>
    <t>普通事件30-4</t>
  </si>
  <si>
    <t>普通宝箱30-4</t>
  </si>
  <si>
    <t>普通事件30-5</t>
  </si>
  <si>
    <t>普通事件前往第31章</t>
  </si>
  <si>
    <t>普通事件31-1</t>
  </si>
  <si>
    <t>普通事件31-2</t>
  </si>
  <si>
    <t>普通宝箱31-2</t>
  </si>
  <si>
    <t>普通事件31-3</t>
  </si>
  <si>
    <t>普通协助31-3</t>
  </si>
  <si>
    <t>普通事件31-4</t>
  </si>
  <si>
    <t>普通宝箱31-4</t>
  </si>
  <si>
    <t>普通事件31-5</t>
  </si>
  <si>
    <t>普通事件前往第32章</t>
  </si>
  <si>
    <t>普通事件32-1</t>
  </si>
  <si>
    <t>普通事件32-2</t>
  </si>
  <si>
    <t>普通宝箱32-2</t>
  </si>
  <si>
    <t>普通事件32-3</t>
  </si>
  <si>
    <t>普通协助32-3</t>
  </si>
  <si>
    <t>普通事件32-4</t>
  </si>
  <si>
    <t>普通宝箱32-4</t>
  </si>
  <si>
    <t>普通事件32-5</t>
  </si>
  <si>
    <t>普通事件前往第33章</t>
  </si>
  <si>
    <t>普通事件33-1</t>
  </si>
  <si>
    <t>普通事件33-2</t>
  </si>
  <si>
    <t>普通宝箱33-2</t>
  </si>
  <si>
    <t>普通事件33-3</t>
  </si>
  <si>
    <t>普通协助33-3</t>
  </si>
  <si>
    <t>普通事件33-4</t>
  </si>
  <si>
    <t>普通宝箱33-4</t>
  </si>
  <si>
    <t>普通事件33-5</t>
  </si>
  <si>
    <t>普通事件前往第34章</t>
  </si>
  <si>
    <t>普通事件34-1</t>
  </si>
  <si>
    <t>普通事件34-2</t>
  </si>
  <si>
    <t>普通宝箱34-2</t>
  </si>
  <si>
    <t>普通事件34-3</t>
  </si>
  <si>
    <t>普通协助34-3</t>
  </si>
  <si>
    <t>普通事件34-4</t>
  </si>
  <si>
    <t>普通宝箱34-4</t>
  </si>
  <si>
    <t>普通事件34-5</t>
  </si>
  <si>
    <t>普通事件前往第35章</t>
  </si>
  <si>
    <t>普通事件35-1</t>
  </si>
  <si>
    <t>普通事件35-2</t>
  </si>
  <si>
    <t>普通宝箱35-2</t>
  </si>
  <si>
    <t>普通事件35-3</t>
  </si>
  <si>
    <t>普通协助35-3</t>
  </si>
  <si>
    <t>普通事件35-4</t>
  </si>
  <si>
    <t>普通宝箱35-4</t>
  </si>
  <si>
    <t>普通事件35-5</t>
  </si>
  <si>
    <t>普通事件前往第36章</t>
  </si>
  <si>
    <t>普通事件36-1</t>
  </si>
  <si>
    <t>普通事件36-2</t>
  </si>
  <si>
    <t>普通宝箱36-2</t>
  </si>
  <si>
    <t>普通事件36-3</t>
  </si>
  <si>
    <t>普通协助36-3</t>
  </si>
  <si>
    <t>普通事件36-4</t>
  </si>
  <si>
    <t>普通宝箱36-4</t>
  </si>
  <si>
    <t>普通事件36-5</t>
  </si>
  <si>
    <t>普通事件前往第37章</t>
  </si>
  <si>
    <t>普通事件37-1</t>
  </si>
  <si>
    <t>普通事件37-2</t>
  </si>
  <si>
    <t>普通宝箱37-2</t>
  </si>
  <si>
    <t>普通事件37-3</t>
  </si>
  <si>
    <t>普通协助37-3</t>
  </si>
  <si>
    <t>普通事件37-4</t>
  </si>
  <si>
    <t>普通宝箱37-4</t>
  </si>
  <si>
    <t>普通事件37-5</t>
  </si>
  <si>
    <t>普通事件前往第38章</t>
  </si>
  <si>
    <t>普通事件38-1</t>
  </si>
  <si>
    <t>普通事件38-2</t>
  </si>
  <si>
    <t>普通宝箱38-2</t>
  </si>
  <si>
    <t>普通事件38-3</t>
  </si>
  <si>
    <t>普通协助38-3</t>
  </si>
  <si>
    <t>普通事件38-4</t>
  </si>
  <si>
    <t>普通宝箱38-4</t>
  </si>
  <si>
    <t>普通事件38-5</t>
  </si>
  <si>
    <t>普通事件前往第39章</t>
  </si>
  <si>
    <t>普通事件39-1</t>
  </si>
  <si>
    <t>普通事件39-2</t>
  </si>
  <si>
    <t>普通宝箱39-2</t>
  </si>
  <si>
    <t>普通事件39-3</t>
  </si>
  <si>
    <t>普通协助39-3</t>
  </si>
  <si>
    <t>普通事件39-4</t>
  </si>
  <si>
    <t>普通宝箱39-4</t>
  </si>
  <si>
    <t>普通事件39-5</t>
  </si>
  <si>
    <t>普通事件前往第40章</t>
  </si>
  <si>
    <t>普通事件40-1</t>
  </si>
  <si>
    <t>普通事件40-2</t>
  </si>
  <si>
    <t>普通宝箱40-2</t>
  </si>
  <si>
    <t>普通事件40-3</t>
  </si>
  <si>
    <t>普通协助40-3</t>
  </si>
  <si>
    <t>普通事件40-4</t>
  </si>
  <si>
    <t>普通宝箱40-4</t>
  </si>
  <si>
    <t>普通事件40-5</t>
  </si>
  <si>
    <t>普通事件前往第41章</t>
  </si>
  <si>
    <t>普通事件41-1</t>
  </si>
  <si>
    <t>普通事件41-2</t>
  </si>
  <si>
    <t>普通宝箱41-2</t>
  </si>
  <si>
    <t>普通事件41-3</t>
  </si>
  <si>
    <t>普通协助41-3</t>
  </si>
  <si>
    <t>普通事件41-4</t>
  </si>
  <si>
    <t>普通宝箱41-4</t>
  </si>
  <si>
    <t>普通事件41-5</t>
  </si>
  <si>
    <t>普通事件前往第42章</t>
  </si>
  <si>
    <t>普通事件42-1</t>
  </si>
  <si>
    <t>普通事件42-2</t>
  </si>
  <si>
    <t>普通宝箱42-2</t>
  </si>
  <si>
    <t>普通事件42-3</t>
  </si>
  <si>
    <t>普通协助42-3</t>
  </si>
  <si>
    <t>普通事件42-4</t>
  </si>
  <si>
    <t>普通宝箱42-4</t>
  </si>
  <si>
    <t>普通事件42-5</t>
  </si>
  <si>
    <t>普通事件前往第43章</t>
  </si>
  <si>
    <t>普通事件43-1</t>
  </si>
  <si>
    <t>普通事件43-2</t>
  </si>
  <si>
    <t>普通宝箱43-2</t>
  </si>
  <si>
    <t>普通事件43-3</t>
  </si>
  <si>
    <t>普通协助43-3</t>
  </si>
  <si>
    <t>普通事件43-4</t>
  </si>
  <si>
    <t>普通宝箱43-4</t>
  </si>
  <si>
    <t>普通事件43-5</t>
  </si>
  <si>
    <t>普通事件前往第44章</t>
  </si>
  <si>
    <t>普通事件44-1</t>
  </si>
  <si>
    <t>普通事件44-2</t>
  </si>
  <si>
    <t>普通宝箱44-2</t>
  </si>
  <si>
    <t>普通事件44-3</t>
  </si>
  <si>
    <t>普通协助44-3</t>
  </si>
  <si>
    <t>普通事件44-4</t>
  </si>
  <si>
    <t>普通宝箱44-4</t>
  </si>
  <si>
    <t>普通事件44-5</t>
  </si>
  <si>
    <t>普通事件第44章结束</t>
  </si>
  <si>
    <t>2</t>
    <phoneticPr fontId="6" type="noConversion"/>
  </si>
  <si>
    <t>困难事件1-1</t>
  </si>
  <si>
    <t>困难事件1-2</t>
  </si>
  <si>
    <t>困难宝箱1-2</t>
  </si>
  <si>
    <t>困难事件1-3</t>
  </si>
  <si>
    <t>困难宝箱1-3</t>
  </si>
  <si>
    <t>困难事件1-4</t>
  </si>
  <si>
    <t>困难宝箱1-4</t>
  </si>
  <si>
    <t>困难事件1-5</t>
  </si>
  <si>
    <t>困难事件前往第2章</t>
  </si>
  <si>
    <t>困难事件2-1</t>
  </si>
  <si>
    <t>困难事件2-2</t>
  </si>
  <si>
    <t>困难宝箱2-2</t>
  </si>
  <si>
    <t>困难事件2-3</t>
  </si>
  <si>
    <t>困难宝箱2-3</t>
  </si>
  <si>
    <t>困难事件2-4</t>
  </si>
  <si>
    <t>困难宝箱2-4</t>
  </si>
  <si>
    <t>困难事件2-5</t>
  </si>
  <si>
    <t>困难事件前往第3章</t>
  </si>
  <si>
    <t>困难事件3-1</t>
  </si>
  <si>
    <t>困难事件3-2</t>
  </si>
  <si>
    <t>困难宝箱3-2</t>
  </si>
  <si>
    <t>困难事件3-3</t>
  </si>
  <si>
    <t>困难宝箱3-3</t>
  </si>
  <si>
    <t>困难事件3-4</t>
  </si>
  <si>
    <t>困难宝箱3-4</t>
  </si>
  <si>
    <t>困难事件3-5</t>
  </si>
  <si>
    <t>困难事件前往第4章</t>
  </si>
  <si>
    <t>困难事件4-1</t>
  </si>
  <si>
    <t>困难事件4-2</t>
  </si>
  <si>
    <t>困难宝箱4-2</t>
  </si>
  <si>
    <t>困难事件4-3</t>
  </si>
  <si>
    <t>困难宝箱4-3</t>
  </si>
  <si>
    <t>困难事件4-4</t>
  </si>
  <si>
    <t>困难宝箱4-4</t>
  </si>
  <si>
    <t>困难事件4-5</t>
  </si>
  <si>
    <t>困难事件前往第5章</t>
  </si>
  <si>
    <t>困难事件5-1</t>
  </si>
  <si>
    <t>困难事件5-2</t>
  </si>
  <si>
    <t>困难宝箱5-2</t>
  </si>
  <si>
    <t>困难事件5-3</t>
  </si>
  <si>
    <t>困难宝箱5-3</t>
  </si>
  <si>
    <t>困难事件5-4</t>
  </si>
  <si>
    <t>困难宝箱5-4</t>
  </si>
  <si>
    <t>困难事件5-5</t>
  </si>
  <si>
    <t>困难事件前往第6章</t>
  </si>
  <si>
    <t>困难事件6-1</t>
  </si>
  <si>
    <t>困难事件6-2</t>
  </si>
  <si>
    <t>困难宝箱6-2</t>
  </si>
  <si>
    <t>困难事件6-3</t>
  </si>
  <si>
    <t>困难宝箱6-3</t>
  </si>
  <si>
    <t>困难事件6-4</t>
  </si>
  <si>
    <t>困难宝箱6-4</t>
  </si>
  <si>
    <t>困难事件6-5</t>
  </si>
  <si>
    <t>困难事件前往第7章</t>
  </si>
  <si>
    <t>困难事件7-1</t>
  </si>
  <si>
    <t>困难事件7-2</t>
  </si>
  <si>
    <t>困难宝箱7-2</t>
  </si>
  <si>
    <t>困难事件7-3</t>
  </si>
  <si>
    <t>困难宝箱7-3</t>
  </si>
  <si>
    <t>困难事件7-4</t>
  </si>
  <si>
    <t>困难宝箱7-4</t>
  </si>
  <si>
    <t>困难事件7-5</t>
  </si>
  <si>
    <t>困难事件前往第8章</t>
  </si>
  <si>
    <t>困难事件8-1</t>
  </si>
  <si>
    <t>困难事件8-2</t>
  </si>
  <si>
    <t>困难宝箱8-2</t>
  </si>
  <si>
    <t>困难事件8-3</t>
  </si>
  <si>
    <t>困难宝箱8-3</t>
  </si>
  <si>
    <t>困难事件8-4</t>
  </si>
  <si>
    <t>困难宝箱8-4</t>
  </si>
  <si>
    <t>困难事件8-5</t>
  </si>
  <si>
    <t>困难事件前往第9章</t>
  </si>
  <si>
    <t>困难事件9-1</t>
  </si>
  <si>
    <t>困难事件9-2</t>
  </si>
  <si>
    <t>困难宝箱9-2</t>
  </si>
  <si>
    <t>困难事件9-3</t>
  </si>
  <si>
    <t>困难宝箱9-3</t>
  </si>
  <si>
    <t>困难事件9-4</t>
  </si>
  <si>
    <t>困难宝箱9-4</t>
  </si>
  <si>
    <t>困难事件9-5</t>
  </si>
  <si>
    <t>困难事件前往第10章</t>
  </si>
  <si>
    <t>困难事件10-1</t>
  </si>
  <si>
    <t>困难事件10-2</t>
  </si>
  <si>
    <t>困难宝箱10-2</t>
  </si>
  <si>
    <t>困难事件10-3</t>
  </si>
  <si>
    <t>困难宝箱10-3</t>
  </si>
  <si>
    <t>困难事件10-4</t>
  </si>
  <si>
    <t>困难宝箱10-4</t>
  </si>
  <si>
    <t>困难事件10-5</t>
  </si>
  <si>
    <t>困难事件前往第11章</t>
  </si>
  <si>
    <t>困难事件11-1</t>
  </si>
  <si>
    <t>困难事件11-2</t>
  </si>
  <si>
    <t>困难宝箱11-2</t>
  </si>
  <si>
    <t>困难事件11-3</t>
  </si>
  <si>
    <t>困难宝箱11-3</t>
  </si>
  <si>
    <t>困难事件11-4</t>
  </si>
  <si>
    <t>困难宝箱11-4</t>
  </si>
  <si>
    <t>困难事件11-5</t>
  </si>
  <si>
    <t>困难事件前往第12章</t>
  </si>
  <si>
    <t>困难事件12-1</t>
  </si>
  <si>
    <t>困难事件12-2</t>
  </si>
  <si>
    <t>困难宝箱12-2</t>
  </si>
  <si>
    <t>困难事件12-3</t>
  </si>
  <si>
    <t>困难宝箱12-3</t>
  </si>
  <si>
    <t>困难事件12-4</t>
  </si>
  <si>
    <t>困难宝箱12-4</t>
  </si>
  <si>
    <t>困难事件12-5</t>
  </si>
  <si>
    <t>困难事件前往第13章</t>
  </si>
  <si>
    <t>困难事件13-1</t>
  </si>
  <si>
    <t>困难事件13-2</t>
  </si>
  <si>
    <t>困难宝箱13-2</t>
  </si>
  <si>
    <t>困难事件13-3</t>
  </si>
  <si>
    <t>困难宝箱13-3</t>
  </si>
  <si>
    <t>困难事件13-4</t>
  </si>
  <si>
    <t>困难宝箱13-4</t>
  </si>
  <si>
    <t>困难事件13-5</t>
  </si>
  <si>
    <t>困难事件前往第14章</t>
  </si>
  <si>
    <t>困难事件14-1</t>
  </si>
  <si>
    <t>困难事件14-2</t>
  </si>
  <si>
    <t>困难宝箱14-2</t>
  </si>
  <si>
    <t>困难事件14-3</t>
  </si>
  <si>
    <t>困难宝箱14-3</t>
  </si>
  <si>
    <t>困难事件14-4</t>
  </si>
  <si>
    <t>困难宝箱14-4</t>
  </si>
  <si>
    <t>困难事件14-5</t>
  </si>
  <si>
    <t>困难事件前往第15章</t>
  </si>
  <si>
    <t>困难事件15-1</t>
  </si>
  <si>
    <t>困难事件15-2</t>
  </si>
  <si>
    <t>困难宝箱15-2</t>
  </si>
  <si>
    <t>困难事件15-3</t>
  </si>
  <si>
    <t>困难宝箱15-3</t>
  </si>
  <si>
    <t>困难事件15-4</t>
  </si>
  <si>
    <t>困难宝箱15-4</t>
  </si>
  <si>
    <t>困难事件15-5</t>
  </si>
  <si>
    <t>困难事件前往第16章</t>
  </si>
  <si>
    <t>困难事件16-1</t>
  </si>
  <si>
    <t>困难事件16-2</t>
  </si>
  <si>
    <t>困难宝箱16-2</t>
  </si>
  <si>
    <t>困难事件16-3</t>
  </si>
  <si>
    <t>困难宝箱16-3</t>
  </si>
  <si>
    <t>困难事件16-4</t>
  </si>
  <si>
    <t>困难宝箱16-4</t>
  </si>
  <si>
    <t>困难事件16-5</t>
  </si>
  <si>
    <t>困难事件前往第17章</t>
  </si>
  <si>
    <t>困难事件17-1</t>
  </si>
  <si>
    <t>困难事件17-2</t>
  </si>
  <si>
    <t>困难宝箱17-2</t>
  </si>
  <si>
    <t>困难事件17-3</t>
  </si>
  <si>
    <t>困难宝箱17-3</t>
  </si>
  <si>
    <t>困难事件17-4</t>
  </si>
  <si>
    <t>困难宝箱17-4</t>
  </si>
  <si>
    <t>困难事件17-5</t>
  </si>
  <si>
    <t>困难事件前往第18章</t>
  </si>
  <si>
    <t>困难事件18-1</t>
  </si>
  <si>
    <t>困难事件18-2</t>
  </si>
  <si>
    <t>困难宝箱18-2</t>
  </si>
  <si>
    <t>困难事件18-3</t>
  </si>
  <si>
    <t>困难宝箱18-3</t>
  </si>
  <si>
    <t>困难事件18-4</t>
  </si>
  <si>
    <t>困难宝箱18-4</t>
  </si>
  <si>
    <t>困难事件18-5</t>
  </si>
  <si>
    <t>困难事件前往第19章</t>
  </si>
  <si>
    <t>困难事件19-1</t>
  </si>
  <si>
    <t>困难事件19-2</t>
  </si>
  <si>
    <t>困难宝箱19-2</t>
  </si>
  <si>
    <t>困难事件19-3</t>
  </si>
  <si>
    <t>困难宝箱19-3</t>
  </si>
  <si>
    <t>困难事件19-4</t>
  </si>
  <si>
    <t>困难宝箱19-4</t>
  </si>
  <si>
    <t>困难事件19-5</t>
  </si>
  <si>
    <t>困难事件前往第20章</t>
  </si>
  <si>
    <t>困难事件20-1</t>
  </si>
  <si>
    <t>困难事件20-2</t>
  </si>
  <si>
    <t>困难宝箱20-2</t>
  </si>
  <si>
    <t>困难事件20-3</t>
  </si>
  <si>
    <t>困难宝箱20-3</t>
  </si>
  <si>
    <t>困难事件20-4</t>
  </si>
  <si>
    <t>困难宝箱20-4</t>
  </si>
  <si>
    <t>困难事件20-5</t>
  </si>
  <si>
    <r>
      <t>第2</t>
    </r>
    <r>
      <rPr>
        <sz val="11"/>
        <color theme="1"/>
        <rFont val="等线"/>
        <family val="3"/>
        <charset val="134"/>
        <scheme val="minor"/>
      </rPr>
      <t>0章结束</t>
    </r>
    <phoneticPr fontId="6" type="noConversion"/>
  </si>
  <si>
    <t>困难事件第20章结束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</si>
</sst>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0"/>
      <color theme="1"/>
      <name val="Microsoft YaHei Light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6765037995544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3"/>
    <xf numFmtId="0" fontId="2" fillId="0" borderId="0" xfId="3" applyAlignment="1">
      <alignment wrapText="1"/>
    </xf>
    <xf numFmtId="49" fontId="2" fillId="0" borderId="0" xfId="3" applyNumberFormat="1"/>
    <xf numFmtId="0" fontId="3" fillId="0" borderId="0" xfId="3" applyFont="1"/>
    <xf numFmtId="0" fontId="0" fillId="0" borderId="0" xfId="3" applyFont="1"/>
    <xf numFmtId="0" fontId="0" fillId="2" borderId="0" xfId="3" applyFont="1" applyFill="1" applyAlignment="1">
      <alignment vertical="center"/>
    </xf>
    <xf numFmtId="0" fontId="2" fillId="0" borderId="0" xfId="3" applyFont="1"/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2" fillId="0" borderId="0" xfId="2"/>
    <xf numFmtId="49" fontId="2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0" fillId="0" borderId="0" xfId="0" applyNumberFormat="1"/>
    <xf numFmtId="49" fontId="0" fillId="0" borderId="0" xfId="0" applyNumberFormat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4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1" fillId="2" borderId="1" xfId="4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2" fillId="0" borderId="0" xfId="0" applyFont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49" fontId="0" fillId="2" borderId="0" xfId="0" applyNumberForma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NumberFormat="1" applyFont="1" applyFill="1" applyAlignment="1">
      <alignment vertical="center"/>
    </xf>
    <xf numFmtId="0" fontId="7" fillId="0" borderId="0" xfId="0" applyFont="1" applyFill="1"/>
    <xf numFmtId="0" fontId="2" fillId="0" borderId="0" xfId="0" applyFont="1"/>
    <xf numFmtId="49" fontId="1" fillId="8" borderId="1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49" fontId="1" fillId="8" borderId="1" xfId="0" applyNumberFormat="1" applyFont="1" applyFill="1" applyBorder="1" applyAlignment="1">
      <alignment horizontal="center" vertical="center" wrapText="1"/>
    </xf>
    <xf numFmtId="49" fontId="0" fillId="8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</cellXfs>
  <cellStyles count="5">
    <cellStyle name="常规" xfId="0" builtinId="0"/>
    <cellStyle name="常规 10" xfId="3"/>
    <cellStyle name="常规 2" xfId="4"/>
    <cellStyle name="常规 2 5" xfId="1"/>
    <cellStyle name="常规 9" xfId="2"/>
  </cellStyles>
  <dxfs count="4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SR913"/>
  <sheetViews>
    <sheetView tabSelected="1" workbookViewId="0">
      <pane xSplit="4" ySplit="5" topLeftCell="Y595" activePane="bottomRight" state="frozen"/>
      <selection pane="topRight"/>
      <selection pane="bottomLeft"/>
      <selection pane="bottomRight" activeCell="Z609" sqref="Z609"/>
    </sheetView>
  </sheetViews>
  <sheetFormatPr defaultColWidth="9" defaultRowHeight="14.25"/>
  <cols>
    <col min="1" max="3" width="9" style="1" customWidth="1"/>
    <col min="4" max="6" width="16.625" style="29" customWidth="1"/>
    <col min="7" max="7" width="69" style="71" customWidth="1"/>
    <col min="8" max="8" width="14.375" style="1" customWidth="1"/>
    <col min="9" max="9" width="14.375" style="29" customWidth="1"/>
    <col min="10" max="11" width="12.75" style="29" customWidth="1"/>
    <col min="12" max="12" width="19.875" style="1" customWidth="1"/>
    <col min="13" max="13" width="13.125" style="29" customWidth="1"/>
    <col min="14" max="14" width="12.75" style="1" customWidth="1"/>
    <col min="15" max="15" width="25.25" style="30" customWidth="1"/>
    <col min="16" max="16" width="40.375" style="31" customWidth="1"/>
    <col min="17" max="17" width="27.875" style="1" customWidth="1"/>
    <col min="18" max="19" width="29.875" style="1" customWidth="1"/>
    <col min="20" max="20" width="11.625" style="1" customWidth="1"/>
    <col min="21" max="21" width="11.625" style="29" customWidth="1"/>
    <col min="22" max="23" width="12.875" style="1" customWidth="1"/>
    <col min="24" max="24" width="11.375" style="1" customWidth="1"/>
    <col min="25" max="25" width="119.75" style="4" customWidth="1"/>
    <col min="26" max="26" width="17.125" style="1" customWidth="1"/>
    <col min="27" max="27" width="31.625" style="29" customWidth="1"/>
    <col min="28" max="28" width="17.25" style="1" customWidth="1"/>
    <col min="29" max="29" width="13" style="1" bestFit="1" customWidth="1"/>
    <col min="30" max="16384" width="9" style="1"/>
  </cols>
  <sheetData>
    <row r="1" spans="1:29" ht="16.5" customHeight="1">
      <c r="A1" s="32" t="s">
        <v>0</v>
      </c>
      <c r="B1" s="33" t="s">
        <v>1</v>
      </c>
      <c r="C1" s="33" t="s">
        <v>2</v>
      </c>
      <c r="D1" s="34" t="s">
        <v>3</v>
      </c>
      <c r="E1" s="34" t="s">
        <v>957</v>
      </c>
      <c r="F1" s="34" t="s">
        <v>958</v>
      </c>
      <c r="G1" s="68" t="s">
        <v>4</v>
      </c>
      <c r="H1" s="12" t="s">
        <v>5</v>
      </c>
      <c r="I1" s="34" t="s">
        <v>6</v>
      </c>
      <c r="J1" s="34" t="s">
        <v>7</v>
      </c>
      <c r="K1" s="34" t="s">
        <v>8</v>
      </c>
      <c r="L1" s="12" t="s">
        <v>9</v>
      </c>
      <c r="M1" s="34" t="s">
        <v>10</v>
      </c>
      <c r="N1" s="12" t="s">
        <v>11</v>
      </c>
      <c r="O1" s="45" t="s">
        <v>12</v>
      </c>
      <c r="P1" s="46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34" t="s">
        <v>18</v>
      </c>
      <c r="V1" s="12" t="s">
        <v>19</v>
      </c>
      <c r="W1" s="12" t="s">
        <v>20</v>
      </c>
      <c r="X1" s="52" t="s">
        <v>21</v>
      </c>
      <c r="Y1" s="53" t="s">
        <v>22</v>
      </c>
      <c r="Z1" s="72" t="s">
        <v>23</v>
      </c>
      <c r="AA1" s="21" t="s">
        <v>24</v>
      </c>
      <c r="AB1" s="56" t="s">
        <v>25</v>
      </c>
      <c r="AC1" s="56" t="s">
        <v>824</v>
      </c>
    </row>
    <row r="2" spans="1:29" ht="16.5" customHeight="1">
      <c r="A2" s="32" t="s">
        <v>0</v>
      </c>
      <c r="B2" s="33" t="s">
        <v>1</v>
      </c>
      <c r="C2" s="33" t="s">
        <v>2</v>
      </c>
      <c r="D2" s="34" t="s">
        <v>3</v>
      </c>
      <c r="E2" s="34" t="s">
        <v>957</v>
      </c>
      <c r="F2" s="34" t="s">
        <v>958</v>
      </c>
      <c r="G2" s="68" t="s">
        <v>4</v>
      </c>
      <c r="H2" s="12" t="s">
        <v>5</v>
      </c>
      <c r="I2" s="34" t="s">
        <v>6</v>
      </c>
      <c r="J2" s="34" t="s">
        <v>7</v>
      </c>
      <c r="K2" s="34" t="s">
        <v>8</v>
      </c>
      <c r="L2" s="12" t="s">
        <v>9</v>
      </c>
      <c r="M2" s="34" t="s">
        <v>10</v>
      </c>
      <c r="N2" s="12" t="s">
        <v>11</v>
      </c>
      <c r="O2" s="45" t="s">
        <v>12</v>
      </c>
      <c r="P2" s="46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34" t="s">
        <v>18</v>
      </c>
      <c r="V2" s="12" t="s">
        <v>19</v>
      </c>
      <c r="W2" s="12" t="s">
        <v>20</v>
      </c>
      <c r="X2" s="52" t="s">
        <v>21</v>
      </c>
      <c r="Y2" s="53" t="s">
        <v>22</v>
      </c>
      <c r="Z2" s="72" t="s">
        <v>23</v>
      </c>
      <c r="AA2" s="21" t="s">
        <v>24</v>
      </c>
      <c r="AB2" s="56" t="s">
        <v>25</v>
      </c>
      <c r="AC2" s="56" t="s">
        <v>824</v>
      </c>
    </row>
    <row r="3" spans="1:29" ht="16.5" customHeight="1">
      <c r="A3" s="35" t="s">
        <v>26</v>
      </c>
      <c r="B3" s="34" t="s">
        <v>27</v>
      </c>
      <c r="C3" s="34" t="s">
        <v>26</v>
      </c>
      <c r="D3" s="34" t="s">
        <v>26</v>
      </c>
      <c r="E3" s="34" t="s">
        <v>27</v>
      </c>
      <c r="F3" s="34" t="s">
        <v>26</v>
      </c>
      <c r="G3" s="68" t="s">
        <v>26</v>
      </c>
      <c r="H3" s="12" t="s">
        <v>27</v>
      </c>
      <c r="I3" s="12" t="s">
        <v>27</v>
      </c>
      <c r="J3" s="34" t="s">
        <v>26</v>
      </c>
      <c r="K3" s="12" t="s">
        <v>27</v>
      </c>
      <c r="L3" s="12" t="s">
        <v>27</v>
      </c>
      <c r="M3" s="12" t="s">
        <v>27</v>
      </c>
      <c r="N3" s="12" t="s">
        <v>27</v>
      </c>
      <c r="O3" s="45" t="s">
        <v>26</v>
      </c>
      <c r="P3" s="46" t="s">
        <v>26</v>
      </c>
      <c r="Q3" s="12" t="s">
        <v>26</v>
      </c>
      <c r="R3" s="12" t="s">
        <v>26</v>
      </c>
      <c r="S3" s="12" t="s">
        <v>27</v>
      </c>
      <c r="T3" s="12" t="s">
        <v>27</v>
      </c>
      <c r="U3" s="34" t="s">
        <v>26</v>
      </c>
      <c r="V3" s="12" t="s">
        <v>27</v>
      </c>
      <c r="W3" s="12" t="s">
        <v>27</v>
      </c>
      <c r="X3" s="12" t="s">
        <v>27</v>
      </c>
      <c r="Y3" s="38" t="s">
        <v>26</v>
      </c>
      <c r="Z3" s="38" t="s">
        <v>26</v>
      </c>
      <c r="AA3" s="38" t="s">
        <v>26</v>
      </c>
      <c r="AB3" s="38" t="s">
        <v>26</v>
      </c>
      <c r="AC3" s="34" t="s">
        <v>27</v>
      </c>
    </row>
    <row r="4" spans="1:29" ht="16.5" customHeight="1">
      <c r="A4" s="35" t="s">
        <v>28</v>
      </c>
      <c r="B4" s="34" t="s">
        <v>29</v>
      </c>
      <c r="C4" s="34" t="s">
        <v>30</v>
      </c>
      <c r="D4" s="34" t="s">
        <v>31</v>
      </c>
      <c r="E4" s="34" t="s">
        <v>959</v>
      </c>
      <c r="F4" s="34" t="s">
        <v>960</v>
      </c>
      <c r="G4" s="68" t="s">
        <v>32</v>
      </c>
      <c r="H4" s="12" t="s">
        <v>33</v>
      </c>
      <c r="I4" s="34" t="s">
        <v>34</v>
      </c>
      <c r="J4" s="34" t="s">
        <v>35</v>
      </c>
      <c r="K4" s="34" t="s">
        <v>36</v>
      </c>
      <c r="L4" s="12" t="s">
        <v>37</v>
      </c>
      <c r="M4" s="34" t="s">
        <v>38</v>
      </c>
      <c r="N4" s="12" t="s">
        <v>39</v>
      </c>
      <c r="O4" s="45" t="s">
        <v>40</v>
      </c>
      <c r="P4" s="46" t="s">
        <v>41</v>
      </c>
      <c r="Q4" s="12" t="s">
        <v>42</v>
      </c>
      <c r="R4" s="12" t="s">
        <v>43</v>
      </c>
      <c r="S4" s="12" t="s">
        <v>44</v>
      </c>
      <c r="T4" s="12" t="s">
        <v>45</v>
      </c>
      <c r="U4" s="34" t="s">
        <v>46</v>
      </c>
      <c r="V4" s="12" t="s">
        <v>47</v>
      </c>
      <c r="W4" s="12" t="s">
        <v>48</v>
      </c>
      <c r="X4" s="52" t="s">
        <v>49</v>
      </c>
      <c r="Y4" s="53" t="s">
        <v>50</v>
      </c>
      <c r="Z4" s="1" t="s">
        <v>51</v>
      </c>
      <c r="AA4" s="21" t="s">
        <v>52</v>
      </c>
      <c r="AB4" s="1" t="s">
        <v>53</v>
      </c>
      <c r="AC4" s="1" t="s">
        <v>825</v>
      </c>
    </row>
    <row r="5" spans="1:29" ht="14.45" customHeight="1">
      <c r="A5" s="1" t="s">
        <v>54</v>
      </c>
      <c r="B5" s="1" t="s">
        <v>55</v>
      </c>
      <c r="C5" s="1">
        <v>101</v>
      </c>
      <c r="D5" s="29">
        <v>101</v>
      </c>
      <c r="E5" s="21" t="s">
        <v>961</v>
      </c>
      <c r="F5" s="1">
        <v>101</v>
      </c>
      <c r="G5" s="69" t="s">
        <v>56</v>
      </c>
      <c r="H5" s="1" t="s">
        <v>55</v>
      </c>
      <c r="I5" s="1" t="s">
        <v>56</v>
      </c>
      <c r="J5" s="1" t="s">
        <v>56</v>
      </c>
      <c r="K5" s="1" t="s">
        <v>56</v>
      </c>
      <c r="L5" s="1" t="s">
        <v>55</v>
      </c>
      <c r="M5" s="29" t="s">
        <v>55</v>
      </c>
      <c r="N5" s="1" t="s">
        <v>55</v>
      </c>
      <c r="O5" s="30" t="s">
        <v>57</v>
      </c>
      <c r="P5" s="31" t="s">
        <v>56</v>
      </c>
      <c r="Q5" s="1" t="s">
        <v>56</v>
      </c>
      <c r="R5" s="1" t="s">
        <v>56</v>
      </c>
      <c r="S5" s="1" t="s">
        <v>55</v>
      </c>
      <c r="T5" s="1" t="s">
        <v>55</v>
      </c>
      <c r="U5" s="29" t="s">
        <v>56</v>
      </c>
      <c r="V5" s="1">
        <v>112</v>
      </c>
      <c r="W5" s="1" t="s">
        <v>57</v>
      </c>
      <c r="X5" s="1" t="s">
        <v>56</v>
      </c>
      <c r="Y5" s="4">
        <v>101</v>
      </c>
      <c r="Z5" s="1">
        <v>101</v>
      </c>
      <c r="AA5" s="29">
        <v>100</v>
      </c>
      <c r="AB5" s="1">
        <v>101</v>
      </c>
      <c r="AC5" s="1">
        <v>110</v>
      </c>
    </row>
    <row r="6" spans="1:29" ht="16.5" customHeight="1">
      <c r="A6" s="12"/>
      <c r="B6" s="12">
        <v>201010</v>
      </c>
      <c r="C6" s="12"/>
      <c r="D6" s="34" t="s">
        <v>58</v>
      </c>
      <c r="E6" s="34"/>
      <c r="F6" s="34"/>
      <c r="G6" s="68" t="s">
        <v>59</v>
      </c>
      <c r="H6" s="12">
        <f>IF(RIGHT(D6,2)="特殊",2,IF(RIGHT(D6,1)&gt;RIGHT(D7,1),1,0))</f>
        <v>0</v>
      </c>
      <c r="I6" s="36">
        <v>313101200</v>
      </c>
      <c r="J6" s="37">
        <v>0</v>
      </c>
      <c r="K6" s="37">
        <v>-5</v>
      </c>
      <c r="L6" s="12">
        <f>VALUE(MID(B6,2,2))</f>
        <v>1</v>
      </c>
      <c r="M6" s="34">
        <f t="shared" ref="M6:M48" si="0">IF(L6=L7,B7,0)</f>
        <v>201020</v>
      </c>
      <c r="N6" s="12">
        <v>0</v>
      </c>
      <c r="O6" s="45" t="s">
        <v>60</v>
      </c>
      <c r="P6" s="47" t="s">
        <v>61</v>
      </c>
      <c r="Q6" s="48" t="s">
        <v>62</v>
      </c>
      <c r="R6" s="12" t="s">
        <v>63</v>
      </c>
      <c r="S6" s="12"/>
      <c r="T6" s="12">
        <v>201010</v>
      </c>
      <c r="U6" s="34" t="s">
        <v>64</v>
      </c>
      <c r="V6" s="1">
        <v>6</v>
      </c>
      <c r="W6" s="48">
        <v>0</v>
      </c>
    </row>
    <row r="7" spans="1:29" ht="16.5" customHeight="1">
      <c r="A7" s="12"/>
      <c r="B7" s="12">
        <v>201020</v>
      </c>
      <c r="C7" s="12"/>
      <c r="D7" s="34" t="s">
        <v>65</v>
      </c>
      <c r="E7" s="34"/>
      <c r="F7" s="34"/>
      <c r="G7" s="68" t="s">
        <v>66</v>
      </c>
      <c r="H7" s="12">
        <f>IF(RIGHT(D7,2)="特殊",2,IF(RIGHT(D7,1)&gt;RIGHT(D9,1),1,0))</f>
        <v>0</v>
      </c>
      <c r="I7" s="36" t="s">
        <v>67</v>
      </c>
      <c r="J7" s="37">
        <v>0</v>
      </c>
      <c r="K7" s="37">
        <v>5</v>
      </c>
      <c r="L7" s="12">
        <f>VALUE(MID(B7,2,2))</f>
        <v>1</v>
      </c>
      <c r="M7" s="34">
        <f t="shared" si="0"/>
        <v>201031</v>
      </c>
      <c r="N7" s="12">
        <f t="shared" ref="N7:N48" si="1">IF(L7=L6,B6,0)</f>
        <v>201010</v>
      </c>
      <c r="O7" s="45" t="s">
        <v>68</v>
      </c>
      <c r="P7" s="47" t="s">
        <v>61</v>
      </c>
      <c r="Q7" s="48" t="s">
        <v>69</v>
      </c>
      <c r="R7" s="12" t="s">
        <v>63</v>
      </c>
      <c r="S7" s="12"/>
      <c r="T7" s="12">
        <v>201020</v>
      </c>
      <c r="U7" s="34" t="s">
        <v>70</v>
      </c>
      <c r="V7" s="1">
        <v>6</v>
      </c>
      <c r="W7" s="48">
        <v>0</v>
      </c>
    </row>
    <row r="8" spans="1:29" ht="16.5" customHeight="1">
      <c r="A8" s="12"/>
      <c r="B8" s="12">
        <v>201031</v>
      </c>
      <c r="C8" s="12"/>
      <c r="D8" s="34" t="s">
        <v>71</v>
      </c>
      <c r="E8" s="34"/>
      <c r="F8" s="34"/>
      <c r="G8" s="68" t="s">
        <v>72</v>
      </c>
      <c r="H8" s="12">
        <v>2</v>
      </c>
      <c r="I8" s="36">
        <v>340130002</v>
      </c>
      <c r="J8" s="37">
        <v>0</v>
      </c>
      <c r="K8" s="37">
        <v>0</v>
      </c>
      <c r="L8" s="12">
        <v>1</v>
      </c>
      <c r="M8" s="34">
        <f t="shared" si="0"/>
        <v>201040</v>
      </c>
      <c r="N8" s="12">
        <f t="shared" si="1"/>
        <v>201020</v>
      </c>
      <c r="O8" s="45"/>
      <c r="P8" s="47"/>
      <c r="Q8" s="48"/>
      <c r="R8" s="12" t="s">
        <v>73</v>
      </c>
      <c r="S8" s="12"/>
      <c r="T8" s="12">
        <v>202031</v>
      </c>
      <c r="U8" s="34" t="s">
        <v>74</v>
      </c>
      <c r="V8" s="1">
        <v>6</v>
      </c>
      <c r="W8" s="48">
        <v>0</v>
      </c>
    </row>
    <row r="9" spans="1:29" ht="16.5" customHeight="1">
      <c r="A9" s="12"/>
      <c r="B9" s="12">
        <v>201040</v>
      </c>
      <c r="C9" s="12"/>
      <c r="D9" s="34" t="s">
        <v>75</v>
      </c>
      <c r="E9" s="34"/>
      <c r="F9" s="34"/>
      <c r="G9" s="68" t="s">
        <v>76</v>
      </c>
      <c r="H9" s="12">
        <f t="shared" ref="H9:H48" si="2">IF(RIGHT(D9,2)="特殊",2,IF(RIGHT(D9,1)&gt;RIGHT(D10,1),1,0))</f>
        <v>1</v>
      </c>
      <c r="I9" s="36" t="s">
        <v>77</v>
      </c>
      <c r="J9" s="37">
        <v>0</v>
      </c>
      <c r="K9" s="37">
        <v>5</v>
      </c>
      <c r="L9" s="12">
        <f t="shared" ref="L9:L48" si="3">VALUE(MID(B9,2,2))</f>
        <v>1</v>
      </c>
      <c r="M9" s="34">
        <f t="shared" si="0"/>
        <v>0</v>
      </c>
      <c r="N9" s="12">
        <f t="shared" si="1"/>
        <v>201031</v>
      </c>
      <c r="O9" s="45" t="s">
        <v>78</v>
      </c>
      <c r="P9" s="47" t="s">
        <v>79</v>
      </c>
      <c r="Q9" s="48" t="s">
        <v>80</v>
      </c>
      <c r="R9" s="12" t="s">
        <v>81</v>
      </c>
      <c r="S9" s="12"/>
      <c r="T9" s="12">
        <v>201040</v>
      </c>
      <c r="U9" s="34" t="s">
        <v>82</v>
      </c>
      <c r="V9" s="1">
        <v>6</v>
      </c>
      <c r="W9" s="48">
        <v>0</v>
      </c>
    </row>
    <row r="10" spans="1:29" ht="16.5" customHeight="1">
      <c r="A10" s="12"/>
      <c r="B10" s="12">
        <v>202010</v>
      </c>
      <c r="C10" s="12"/>
      <c r="D10" s="34" t="s">
        <v>83</v>
      </c>
      <c r="E10" s="34"/>
      <c r="F10" s="34"/>
      <c r="G10" s="68" t="s">
        <v>84</v>
      </c>
      <c r="H10" s="12">
        <f t="shared" si="2"/>
        <v>0</v>
      </c>
      <c r="I10" s="36" t="s">
        <v>85</v>
      </c>
      <c r="J10" s="37">
        <v>0</v>
      </c>
      <c r="K10" s="37">
        <v>-5</v>
      </c>
      <c r="L10" s="12">
        <f t="shared" si="3"/>
        <v>2</v>
      </c>
      <c r="M10" s="34">
        <f t="shared" si="0"/>
        <v>202020</v>
      </c>
      <c r="N10" s="12">
        <f t="shared" si="1"/>
        <v>0</v>
      </c>
      <c r="O10" s="45" t="s">
        <v>86</v>
      </c>
      <c r="P10" s="47" t="s">
        <v>87</v>
      </c>
      <c r="Q10" s="48" t="s">
        <v>88</v>
      </c>
      <c r="R10" s="12" t="s">
        <v>89</v>
      </c>
      <c r="S10" s="12"/>
      <c r="T10" s="12">
        <v>202010</v>
      </c>
      <c r="U10" s="34" t="s">
        <v>90</v>
      </c>
      <c r="V10" s="1">
        <v>6</v>
      </c>
      <c r="W10" s="48">
        <v>0</v>
      </c>
    </row>
    <row r="11" spans="1:29" ht="16.5" customHeight="1">
      <c r="A11" s="12"/>
      <c r="B11" s="12">
        <v>202020</v>
      </c>
      <c r="C11" s="12"/>
      <c r="D11" s="34" t="s">
        <v>91</v>
      </c>
      <c r="E11" s="34"/>
      <c r="F11" s="34"/>
      <c r="G11" s="68" t="s">
        <v>92</v>
      </c>
      <c r="H11" s="12">
        <f t="shared" si="2"/>
        <v>0</v>
      </c>
      <c r="I11" s="36" t="s">
        <v>93</v>
      </c>
      <c r="J11" s="37">
        <v>0</v>
      </c>
      <c r="K11" s="37">
        <v>5</v>
      </c>
      <c r="L11" s="12">
        <f t="shared" si="3"/>
        <v>2</v>
      </c>
      <c r="M11" s="34">
        <f t="shared" si="0"/>
        <v>202021</v>
      </c>
      <c r="N11" s="12">
        <f t="shared" si="1"/>
        <v>202010</v>
      </c>
      <c r="O11" s="45" t="s">
        <v>94</v>
      </c>
      <c r="P11" s="47" t="s">
        <v>87</v>
      </c>
      <c r="Q11" s="48" t="s">
        <v>95</v>
      </c>
      <c r="R11" s="12" t="s">
        <v>89</v>
      </c>
      <c r="S11" s="12"/>
      <c r="T11" s="12">
        <v>202020</v>
      </c>
      <c r="U11" s="34" t="s">
        <v>96</v>
      </c>
      <c r="V11" s="1">
        <v>6</v>
      </c>
      <c r="W11" s="48">
        <v>0</v>
      </c>
    </row>
    <row r="12" spans="1:29" ht="66" customHeight="1">
      <c r="A12" s="12"/>
      <c r="B12" s="12">
        <v>202021</v>
      </c>
      <c r="C12" s="12"/>
      <c r="D12" s="34" t="s">
        <v>97</v>
      </c>
      <c r="E12" s="34"/>
      <c r="F12" s="34"/>
      <c r="G12" s="70" t="s">
        <v>98</v>
      </c>
      <c r="H12" s="12">
        <f t="shared" si="2"/>
        <v>2</v>
      </c>
      <c r="I12" s="36">
        <v>340130001</v>
      </c>
      <c r="J12" s="37">
        <v>0</v>
      </c>
      <c r="K12" s="37">
        <v>0</v>
      </c>
      <c r="L12" s="12">
        <f t="shared" si="3"/>
        <v>2</v>
      </c>
      <c r="M12" s="34">
        <f t="shared" si="0"/>
        <v>202040</v>
      </c>
      <c r="N12" s="12">
        <f t="shared" si="1"/>
        <v>202020</v>
      </c>
      <c r="O12" s="45"/>
      <c r="P12" s="47"/>
      <c r="Q12" s="48"/>
      <c r="R12" s="12" t="s">
        <v>99</v>
      </c>
      <c r="S12" s="12"/>
      <c r="T12" s="12">
        <v>203011</v>
      </c>
      <c r="U12" s="34" t="s">
        <v>100</v>
      </c>
      <c r="V12" s="1">
        <v>6</v>
      </c>
      <c r="W12" s="48">
        <v>0</v>
      </c>
    </row>
    <row r="13" spans="1:29" ht="16.5" customHeight="1">
      <c r="A13" s="12"/>
      <c r="B13" s="12">
        <v>202040</v>
      </c>
      <c r="C13" s="12"/>
      <c r="D13" s="34" t="s">
        <v>101</v>
      </c>
      <c r="E13" s="34"/>
      <c r="F13" s="34"/>
      <c r="G13" s="68" t="s">
        <v>102</v>
      </c>
      <c r="H13" s="12">
        <f t="shared" si="2"/>
        <v>1</v>
      </c>
      <c r="I13" s="36" t="s">
        <v>103</v>
      </c>
      <c r="J13" s="37">
        <v>0</v>
      </c>
      <c r="K13" s="37">
        <v>-5</v>
      </c>
      <c r="L13" s="12">
        <f t="shared" si="3"/>
        <v>2</v>
      </c>
      <c r="M13" s="34">
        <f t="shared" si="0"/>
        <v>0</v>
      </c>
      <c r="N13" s="12">
        <f t="shared" si="1"/>
        <v>202021</v>
      </c>
      <c r="O13" s="45" t="s">
        <v>104</v>
      </c>
      <c r="P13" s="47" t="s">
        <v>105</v>
      </c>
      <c r="Q13" s="48" t="s">
        <v>106</v>
      </c>
      <c r="R13" s="12" t="s">
        <v>107</v>
      </c>
      <c r="S13" s="12"/>
      <c r="T13" s="12">
        <v>202040</v>
      </c>
      <c r="U13" s="34" t="s">
        <v>108</v>
      </c>
      <c r="V13" s="1">
        <v>6</v>
      </c>
      <c r="W13" s="48">
        <v>0</v>
      </c>
    </row>
    <row r="14" spans="1:29" ht="16.5" customHeight="1">
      <c r="A14" s="12"/>
      <c r="B14" s="12">
        <v>203010</v>
      </c>
      <c r="C14" s="12"/>
      <c r="D14" s="34" t="s">
        <v>109</v>
      </c>
      <c r="E14" s="34"/>
      <c r="F14" s="34"/>
      <c r="G14" s="68" t="s">
        <v>72</v>
      </c>
      <c r="H14" s="12">
        <f t="shared" si="2"/>
        <v>0</v>
      </c>
      <c r="I14" s="36" t="s">
        <v>110</v>
      </c>
      <c r="J14" s="37">
        <v>0</v>
      </c>
      <c r="K14" s="37">
        <v>5</v>
      </c>
      <c r="L14" s="12">
        <f t="shared" si="3"/>
        <v>3</v>
      </c>
      <c r="M14" s="34">
        <f t="shared" si="0"/>
        <v>203011</v>
      </c>
      <c r="N14" s="12">
        <f t="shared" si="1"/>
        <v>0</v>
      </c>
      <c r="O14" s="45" t="s">
        <v>111</v>
      </c>
      <c r="P14" s="47" t="s">
        <v>112</v>
      </c>
      <c r="Q14" s="48" t="s">
        <v>113</v>
      </c>
      <c r="R14" s="12" t="s">
        <v>114</v>
      </c>
      <c r="S14" s="12"/>
      <c r="T14" s="12">
        <v>203010</v>
      </c>
      <c r="U14" s="34" t="s">
        <v>115</v>
      </c>
      <c r="V14" s="1">
        <v>6</v>
      </c>
      <c r="W14" s="48">
        <v>0</v>
      </c>
    </row>
    <row r="15" spans="1:29" ht="82.5" customHeight="1">
      <c r="A15" s="12"/>
      <c r="B15" s="12">
        <v>203011</v>
      </c>
      <c r="C15" s="12"/>
      <c r="D15" s="34" t="s">
        <v>116</v>
      </c>
      <c r="E15" s="34"/>
      <c r="F15" s="34"/>
      <c r="G15" s="70" t="s">
        <v>117</v>
      </c>
      <c r="H15" s="12">
        <f t="shared" si="2"/>
        <v>2</v>
      </c>
      <c r="I15" s="36">
        <v>340130002</v>
      </c>
      <c r="J15" s="37">
        <v>0</v>
      </c>
      <c r="K15" s="37">
        <v>0</v>
      </c>
      <c r="L15" s="12">
        <f t="shared" si="3"/>
        <v>3</v>
      </c>
      <c r="M15" s="34">
        <f t="shared" si="0"/>
        <v>203040</v>
      </c>
      <c r="N15" s="12">
        <f t="shared" si="1"/>
        <v>203010</v>
      </c>
      <c r="O15" s="45"/>
      <c r="P15" s="47"/>
      <c r="Q15" s="48"/>
      <c r="R15" s="12" t="s">
        <v>118</v>
      </c>
      <c r="S15" s="12"/>
      <c r="T15" s="12">
        <v>202021</v>
      </c>
      <c r="U15" s="34" t="s">
        <v>119</v>
      </c>
      <c r="V15" s="1">
        <v>6</v>
      </c>
      <c r="W15" s="48">
        <v>0</v>
      </c>
    </row>
    <row r="16" spans="1:29" ht="82.5" customHeight="1">
      <c r="A16" s="12"/>
      <c r="B16" s="12">
        <v>203040</v>
      </c>
      <c r="C16" s="12"/>
      <c r="D16" s="34" t="s">
        <v>120</v>
      </c>
      <c r="E16" s="34"/>
      <c r="F16" s="34"/>
      <c r="G16" s="70" t="s">
        <v>117</v>
      </c>
      <c r="H16" s="12">
        <f t="shared" si="2"/>
        <v>0</v>
      </c>
      <c r="I16" s="36" t="s">
        <v>121</v>
      </c>
      <c r="J16" s="37">
        <v>0</v>
      </c>
      <c r="K16" s="37">
        <v>5</v>
      </c>
      <c r="L16" s="12">
        <f t="shared" si="3"/>
        <v>3</v>
      </c>
      <c r="M16" s="34">
        <f t="shared" si="0"/>
        <v>203041</v>
      </c>
      <c r="N16" s="12">
        <f t="shared" si="1"/>
        <v>203011</v>
      </c>
      <c r="O16" s="45" t="s">
        <v>122</v>
      </c>
      <c r="P16" s="47" t="s">
        <v>112</v>
      </c>
      <c r="Q16" s="48" t="s">
        <v>123</v>
      </c>
      <c r="R16" s="12" t="s">
        <v>114</v>
      </c>
      <c r="S16" s="12"/>
      <c r="T16" s="12">
        <v>203040</v>
      </c>
      <c r="U16" s="34" t="s">
        <v>124</v>
      </c>
      <c r="V16" s="1">
        <v>6</v>
      </c>
      <c r="W16" s="48">
        <v>0</v>
      </c>
    </row>
    <row r="17" spans="1:23" ht="16.5" customHeight="1">
      <c r="A17" s="12"/>
      <c r="B17" s="12">
        <v>203041</v>
      </c>
      <c r="C17" s="12"/>
      <c r="D17" s="34" t="s">
        <v>125</v>
      </c>
      <c r="E17" s="34"/>
      <c r="F17" s="34"/>
      <c r="G17" s="68" t="s">
        <v>126</v>
      </c>
      <c r="H17" s="12">
        <f t="shared" si="2"/>
        <v>2</v>
      </c>
      <c r="I17" s="36">
        <v>340130001</v>
      </c>
      <c r="J17" s="37">
        <v>0</v>
      </c>
      <c r="K17" s="37">
        <v>0</v>
      </c>
      <c r="L17" s="12">
        <f t="shared" si="3"/>
        <v>3</v>
      </c>
      <c r="M17" s="34">
        <f t="shared" si="0"/>
        <v>203050</v>
      </c>
      <c r="N17" s="12">
        <f t="shared" si="1"/>
        <v>203040</v>
      </c>
      <c r="O17" s="45"/>
      <c r="P17" s="47"/>
      <c r="Q17" s="48"/>
      <c r="R17" s="12" t="s">
        <v>118</v>
      </c>
      <c r="S17" s="12"/>
      <c r="T17" s="12">
        <v>203041</v>
      </c>
      <c r="U17" s="34" t="s">
        <v>127</v>
      </c>
      <c r="V17" s="1">
        <v>6</v>
      </c>
      <c r="W17" s="48">
        <v>0</v>
      </c>
    </row>
    <row r="18" spans="1:23" ht="82.5" customHeight="1">
      <c r="A18" s="12"/>
      <c r="B18" s="12">
        <v>203050</v>
      </c>
      <c r="C18" s="12"/>
      <c r="D18" s="34" t="s">
        <v>128</v>
      </c>
      <c r="E18" s="34"/>
      <c r="F18" s="34"/>
      <c r="G18" s="70" t="s">
        <v>129</v>
      </c>
      <c r="H18" s="12">
        <f t="shared" si="2"/>
        <v>1</v>
      </c>
      <c r="I18" s="36" t="s">
        <v>130</v>
      </c>
      <c r="J18" s="37">
        <v>0</v>
      </c>
      <c r="K18" s="37">
        <v>5</v>
      </c>
      <c r="L18" s="12">
        <f t="shared" si="3"/>
        <v>3</v>
      </c>
      <c r="M18" s="34">
        <f t="shared" si="0"/>
        <v>0</v>
      </c>
      <c r="N18" s="12">
        <f t="shared" si="1"/>
        <v>203041</v>
      </c>
      <c r="O18" s="45" t="s">
        <v>131</v>
      </c>
      <c r="P18" s="47" t="s">
        <v>132</v>
      </c>
      <c r="Q18" s="48" t="s">
        <v>133</v>
      </c>
      <c r="R18" s="12" t="s">
        <v>134</v>
      </c>
      <c r="S18" s="12"/>
      <c r="T18" s="12">
        <v>203050</v>
      </c>
      <c r="U18" s="34" t="s">
        <v>135</v>
      </c>
      <c r="V18" s="1">
        <v>6</v>
      </c>
      <c r="W18" s="48">
        <v>0</v>
      </c>
    </row>
    <row r="19" spans="1:23" ht="16.5" customHeight="1">
      <c r="A19" s="12"/>
      <c r="B19" s="12">
        <v>204010</v>
      </c>
      <c r="C19" s="12"/>
      <c r="D19" s="34" t="s">
        <v>136</v>
      </c>
      <c r="E19" s="34"/>
      <c r="F19" s="34"/>
      <c r="G19" s="68" t="s">
        <v>137</v>
      </c>
      <c r="H19" s="12">
        <f t="shared" si="2"/>
        <v>0</v>
      </c>
      <c r="I19" s="36" t="s">
        <v>138</v>
      </c>
      <c r="J19" s="37">
        <v>0</v>
      </c>
      <c r="K19" s="37">
        <v>-5</v>
      </c>
      <c r="L19" s="12">
        <f t="shared" si="3"/>
        <v>4</v>
      </c>
      <c r="M19" s="34">
        <f t="shared" si="0"/>
        <v>204020</v>
      </c>
      <c r="N19" s="12">
        <f t="shared" si="1"/>
        <v>0</v>
      </c>
      <c r="O19" s="45" t="s">
        <v>139</v>
      </c>
      <c r="P19" s="47" t="s">
        <v>140</v>
      </c>
      <c r="Q19" s="48" t="s">
        <v>141</v>
      </c>
      <c r="R19" s="12" t="s">
        <v>142</v>
      </c>
      <c r="S19" s="12"/>
      <c r="T19" s="12">
        <v>204010</v>
      </c>
      <c r="U19" s="34" t="s">
        <v>143</v>
      </c>
      <c r="V19" s="1">
        <v>6</v>
      </c>
      <c r="W19" s="48">
        <v>0</v>
      </c>
    </row>
    <row r="20" spans="1:23" ht="16.5" customHeight="1">
      <c r="A20" s="12"/>
      <c r="B20" s="12">
        <v>204020</v>
      </c>
      <c r="C20" s="12"/>
      <c r="D20" s="34" t="s">
        <v>144</v>
      </c>
      <c r="E20" s="34"/>
      <c r="F20" s="34"/>
      <c r="G20" s="68" t="s">
        <v>145</v>
      </c>
      <c r="H20" s="12">
        <f t="shared" si="2"/>
        <v>0</v>
      </c>
      <c r="I20" s="36" t="s">
        <v>146</v>
      </c>
      <c r="J20" s="37">
        <v>0</v>
      </c>
      <c r="K20" s="37">
        <v>5</v>
      </c>
      <c r="L20" s="12">
        <f t="shared" si="3"/>
        <v>4</v>
      </c>
      <c r="M20" s="34">
        <f t="shared" si="0"/>
        <v>204030</v>
      </c>
      <c r="N20" s="12">
        <f t="shared" si="1"/>
        <v>204010</v>
      </c>
      <c r="O20" s="45" t="s">
        <v>147</v>
      </c>
      <c r="P20" s="47" t="s">
        <v>140</v>
      </c>
      <c r="Q20" s="48" t="s">
        <v>148</v>
      </c>
      <c r="R20" s="12" t="s">
        <v>142</v>
      </c>
      <c r="S20" s="12"/>
      <c r="T20" s="12">
        <v>204020</v>
      </c>
      <c r="U20" s="34" t="s">
        <v>149</v>
      </c>
      <c r="V20" s="1">
        <v>6</v>
      </c>
      <c r="W20" s="48">
        <v>0</v>
      </c>
    </row>
    <row r="21" spans="1:23" ht="16.5" customHeight="1">
      <c r="A21" s="12"/>
      <c r="B21" s="12">
        <v>204030</v>
      </c>
      <c r="C21" s="12"/>
      <c r="D21" s="34" t="s">
        <v>150</v>
      </c>
      <c r="E21" s="34"/>
      <c r="F21" s="34"/>
      <c r="G21" s="68" t="s">
        <v>151</v>
      </c>
      <c r="H21" s="12">
        <f t="shared" si="2"/>
        <v>0</v>
      </c>
      <c r="I21" s="36" t="s">
        <v>77</v>
      </c>
      <c r="J21" s="37">
        <v>0</v>
      </c>
      <c r="K21" s="37">
        <v>-5</v>
      </c>
      <c r="L21" s="12">
        <f t="shared" si="3"/>
        <v>4</v>
      </c>
      <c r="M21" s="34">
        <f t="shared" si="0"/>
        <v>204031</v>
      </c>
      <c r="N21" s="12">
        <f t="shared" si="1"/>
        <v>204020</v>
      </c>
      <c r="O21" s="45" t="s">
        <v>152</v>
      </c>
      <c r="P21" s="47" t="s">
        <v>140</v>
      </c>
      <c r="Q21" s="48" t="s">
        <v>153</v>
      </c>
      <c r="R21" s="12" t="s">
        <v>142</v>
      </c>
      <c r="S21" s="12"/>
      <c r="T21" s="12">
        <v>204030</v>
      </c>
      <c r="U21" s="34" t="s">
        <v>154</v>
      </c>
      <c r="V21" s="1">
        <v>6</v>
      </c>
      <c r="W21" s="48">
        <v>0</v>
      </c>
    </row>
    <row r="22" spans="1:23" ht="16.5" customHeight="1">
      <c r="A22" s="12"/>
      <c r="B22" s="12">
        <v>204031</v>
      </c>
      <c r="C22" s="12"/>
      <c r="D22" s="34" t="s">
        <v>155</v>
      </c>
      <c r="E22" s="34"/>
      <c r="F22" s="34"/>
      <c r="G22" s="68" t="s">
        <v>156</v>
      </c>
      <c r="H22" s="12">
        <f t="shared" si="2"/>
        <v>2</v>
      </c>
      <c r="I22" s="36">
        <v>340130001</v>
      </c>
      <c r="J22" s="37">
        <v>0</v>
      </c>
      <c r="K22" s="37">
        <v>5</v>
      </c>
      <c r="L22" s="12">
        <f t="shared" si="3"/>
        <v>4</v>
      </c>
      <c r="M22" s="34">
        <f t="shared" si="0"/>
        <v>204040</v>
      </c>
      <c r="N22" s="12">
        <f t="shared" si="1"/>
        <v>204030</v>
      </c>
      <c r="O22" s="45"/>
      <c r="P22" s="47"/>
      <c r="Q22" s="48"/>
      <c r="R22" s="12" t="s">
        <v>157</v>
      </c>
      <c r="S22" s="12"/>
      <c r="T22" s="12">
        <v>204031</v>
      </c>
      <c r="U22" s="34" t="s">
        <v>158</v>
      </c>
      <c r="V22" s="1">
        <v>6</v>
      </c>
      <c r="W22" s="48">
        <v>0</v>
      </c>
    </row>
    <row r="23" spans="1:23" ht="16.5" customHeight="1">
      <c r="A23" s="12"/>
      <c r="B23" s="12">
        <v>204040</v>
      </c>
      <c r="C23" s="12"/>
      <c r="D23" s="34" t="s">
        <v>159</v>
      </c>
      <c r="E23" s="34"/>
      <c r="F23" s="34"/>
      <c r="G23" s="68" t="s">
        <v>160</v>
      </c>
      <c r="H23" s="12">
        <f t="shared" si="2"/>
        <v>0</v>
      </c>
      <c r="I23" s="36" t="s">
        <v>161</v>
      </c>
      <c r="J23" s="37">
        <v>0</v>
      </c>
      <c r="K23" s="37">
        <v>-5</v>
      </c>
      <c r="L23" s="12">
        <f t="shared" si="3"/>
        <v>4</v>
      </c>
      <c r="M23" s="34">
        <f t="shared" si="0"/>
        <v>204050</v>
      </c>
      <c r="N23" s="12">
        <f t="shared" si="1"/>
        <v>204031</v>
      </c>
      <c r="O23" s="45" t="s">
        <v>162</v>
      </c>
      <c r="P23" s="47" t="s">
        <v>140</v>
      </c>
      <c r="Q23" s="48" t="s">
        <v>163</v>
      </c>
      <c r="R23" s="12" t="s">
        <v>142</v>
      </c>
      <c r="S23" s="12"/>
      <c r="T23" s="12">
        <v>204040</v>
      </c>
      <c r="U23" s="34" t="s">
        <v>164</v>
      </c>
      <c r="V23" s="1">
        <v>6</v>
      </c>
      <c r="W23" s="48">
        <v>0</v>
      </c>
    </row>
    <row r="24" spans="1:23" ht="16.5" customHeight="1">
      <c r="A24" s="12"/>
      <c r="B24" s="12">
        <v>204050</v>
      </c>
      <c r="C24" s="12"/>
      <c r="D24" s="34" t="s">
        <v>165</v>
      </c>
      <c r="E24" s="34"/>
      <c r="F24" s="34"/>
      <c r="G24" s="68" t="s">
        <v>166</v>
      </c>
      <c r="H24" s="12">
        <f t="shared" si="2"/>
        <v>1</v>
      </c>
      <c r="I24" s="36" t="s">
        <v>167</v>
      </c>
      <c r="J24" s="37">
        <v>0</v>
      </c>
      <c r="K24" s="37">
        <v>5</v>
      </c>
      <c r="L24" s="12">
        <f t="shared" si="3"/>
        <v>4</v>
      </c>
      <c r="M24" s="34">
        <f t="shared" si="0"/>
        <v>0</v>
      </c>
      <c r="N24" s="12">
        <f t="shared" si="1"/>
        <v>204040</v>
      </c>
      <c r="O24" s="45" t="s">
        <v>168</v>
      </c>
      <c r="P24" s="47" t="s">
        <v>169</v>
      </c>
      <c r="Q24" s="48" t="s">
        <v>170</v>
      </c>
      <c r="R24" s="12" t="s">
        <v>171</v>
      </c>
      <c r="S24" s="12"/>
      <c r="T24" s="12">
        <v>204050</v>
      </c>
      <c r="U24" s="34" t="s">
        <v>172</v>
      </c>
      <c r="V24" s="1">
        <v>6</v>
      </c>
      <c r="W24" s="48">
        <v>0</v>
      </c>
    </row>
    <row r="25" spans="1:23" ht="16.5" customHeight="1">
      <c r="A25" s="12"/>
      <c r="B25" s="12">
        <v>205010</v>
      </c>
      <c r="C25" s="12"/>
      <c r="D25" s="34" t="s">
        <v>173</v>
      </c>
      <c r="E25" s="34"/>
      <c r="F25" s="34"/>
      <c r="G25" s="68" t="s">
        <v>59</v>
      </c>
      <c r="H25" s="12">
        <f t="shared" si="2"/>
        <v>0</v>
      </c>
      <c r="I25" s="36" t="s">
        <v>174</v>
      </c>
      <c r="J25" s="37">
        <v>0</v>
      </c>
      <c r="K25" s="37">
        <v>-5</v>
      </c>
      <c r="L25" s="12">
        <f t="shared" si="3"/>
        <v>5</v>
      </c>
      <c r="M25" s="34">
        <f t="shared" si="0"/>
        <v>205020</v>
      </c>
      <c r="N25" s="12">
        <f t="shared" si="1"/>
        <v>0</v>
      </c>
      <c r="O25" s="45" t="str">
        <f>B25&amp;"2,"&amp;B25&amp;"3,"&amp;B25&amp;"4"</f>
        <v>2050102,2050103,2050104</v>
      </c>
      <c r="P25" s="47" t="s">
        <v>175</v>
      </c>
      <c r="Q25" s="48" t="s">
        <v>170</v>
      </c>
      <c r="R25" s="12" t="s">
        <v>176</v>
      </c>
      <c r="S25" s="12"/>
      <c r="T25" s="12">
        <v>205010</v>
      </c>
      <c r="U25" s="34" t="s">
        <v>143</v>
      </c>
      <c r="V25" s="1">
        <v>6</v>
      </c>
      <c r="W25" s="48">
        <v>0</v>
      </c>
    </row>
    <row r="26" spans="1:23" ht="16.5" customHeight="1">
      <c r="A26" s="12"/>
      <c r="B26" s="12">
        <v>205020</v>
      </c>
      <c r="C26" s="12"/>
      <c r="D26" s="34" t="s">
        <v>177</v>
      </c>
      <c r="E26" s="34"/>
      <c r="F26" s="34"/>
      <c r="G26" s="68" t="s">
        <v>66</v>
      </c>
      <c r="H26" s="12">
        <f t="shared" si="2"/>
        <v>0</v>
      </c>
      <c r="I26" s="36" t="s">
        <v>121</v>
      </c>
      <c r="J26" s="37">
        <v>0</v>
      </c>
      <c r="K26" s="37">
        <v>5</v>
      </c>
      <c r="L26" s="12">
        <f t="shared" si="3"/>
        <v>5</v>
      </c>
      <c r="M26" s="34">
        <f t="shared" si="0"/>
        <v>205030</v>
      </c>
      <c r="N26" s="12">
        <f t="shared" si="1"/>
        <v>205010</v>
      </c>
      <c r="O26" s="45" t="str">
        <f>B26&amp;"2,"&amp;B26&amp;"3,"&amp;B26&amp;"4"</f>
        <v>2050202,2050203,2050204</v>
      </c>
      <c r="P26" s="47" t="s">
        <v>175</v>
      </c>
      <c r="Q26" s="48" t="s">
        <v>170</v>
      </c>
      <c r="R26" s="12" t="s">
        <v>176</v>
      </c>
      <c r="S26" s="12"/>
      <c r="T26" s="12">
        <v>205020</v>
      </c>
      <c r="U26" s="34" t="s">
        <v>149</v>
      </c>
      <c r="V26" s="1">
        <v>6</v>
      </c>
      <c r="W26" s="48">
        <v>0</v>
      </c>
    </row>
    <row r="27" spans="1:23" ht="16.5" customHeight="1">
      <c r="A27" s="12"/>
      <c r="B27" s="12">
        <v>205030</v>
      </c>
      <c r="C27" s="12"/>
      <c r="D27" s="34" t="s">
        <v>178</v>
      </c>
      <c r="E27" s="34"/>
      <c r="F27" s="34"/>
      <c r="G27" s="68" t="s">
        <v>179</v>
      </c>
      <c r="H27" s="12">
        <f t="shared" si="2"/>
        <v>0</v>
      </c>
      <c r="I27" s="36" t="s">
        <v>180</v>
      </c>
      <c r="J27" s="37">
        <v>0</v>
      </c>
      <c r="K27" s="37">
        <v>-5</v>
      </c>
      <c r="L27" s="12">
        <f t="shared" si="3"/>
        <v>5</v>
      </c>
      <c r="M27" s="34">
        <f t="shared" si="0"/>
        <v>205031</v>
      </c>
      <c r="N27" s="12">
        <f t="shared" si="1"/>
        <v>205020</v>
      </c>
      <c r="O27" s="45" t="str">
        <f>B27&amp;"2,"&amp;B27&amp;"3,"&amp;B27&amp;"4"</f>
        <v>2050302,2050303,2050304</v>
      </c>
      <c r="P27" s="47" t="s">
        <v>175</v>
      </c>
      <c r="Q27" s="48" t="s">
        <v>170</v>
      </c>
      <c r="R27" s="12" t="s">
        <v>176</v>
      </c>
      <c r="S27" s="12"/>
      <c r="T27" s="12">
        <v>205030</v>
      </c>
      <c r="U27" s="34" t="s">
        <v>154</v>
      </c>
      <c r="V27" s="1">
        <v>6</v>
      </c>
      <c r="W27" s="48">
        <v>0</v>
      </c>
    </row>
    <row r="28" spans="1:23" ht="16.5" customHeight="1">
      <c r="A28" s="12"/>
      <c r="B28" s="12">
        <v>205031</v>
      </c>
      <c r="C28" s="12"/>
      <c r="D28" s="34" t="s">
        <v>181</v>
      </c>
      <c r="E28" s="34"/>
      <c r="F28" s="34"/>
      <c r="G28" s="68" t="s">
        <v>76</v>
      </c>
      <c r="H28" s="12">
        <f t="shared" si="2"/>
        <v>2</v>
      </c>
      <c r="I28" s="36">
        <v>340130001</v>
      </c>
      <c r="J28" s="37">
        <v>0</v>
      </c>
      <c r="K28" s="37">
        <v>0</v>
      </c>
      <c r="L28" s="12">
        <f t="shared" si="3"/>
        <v>5</v>
      </c>
      <c r="M28" s="34">
        <f t="shared" si="0"/>
        <v>205040</v>
      </c>
      <c r="N28" s="12">
        <f t="shared" si="1"/>
        <v>205030</v>
      </c>
      <c r="O28" s="45"/>
      <c r="P28" s="47"/>
      <c r="Q28" s="48"/>
      <c r="R28" s="12" t="s">
        <v>182</v>
      </c>
      <c r="S28" s="12"/>
      <c r="T28" s="12">
        <v>205031</v>
      </c>
      <c r="U28" s="34" t="s">
        <v>158</v>
      </c>
      <c r="V28" s="1">
        <v>6</v>
      </c>
      <c r="W28" s="48">
        <v>0</v>
      </c>
    </row>
    <row r="29" spans="1:23" ht="16.5" customHeight="1">
      <c r="A29" s="12"/>
      <c r="B29" s="12">
        <v>205040</v>
      </c>
      <c r="C29" s="12"/>
      <c r="D29" s="34" t="s">
        <v>183</v>
      </c>
      <c r="E29" s="34"/>
      <c r="F29" s="34"/>
      <c r="G29" s="68" t="s">
        <v>84</v>
      </c>
      <c r="H29" s="12">
        <f t="shared" si="2"/>
        <v>0</v>
      </c>
      <c r="I29" s="36" t="s">
        <v>130</v>
      </c>
      <c r="J29" s="37">
        <v>0</v>
      </c>
      <c r="K29" s="37">
        <v>-5</v>
      </c>
      <c r="L29" s="12">
        <f t="shared" si="3"/>
        <v>5</v>
      </c>
      <c r="M29" s="34">
        <f t="shared" si="0"/>
        <v>205050</v>
      </c>
      <c r="N29" s="12">
        <f t="shared" si="1"/>
        <v>205031</v>
      </c>
      <c r="O29" s="45" t="str">
        <f>B29&amp;"2,"&amp;B29&amp;"3,"&amp;B29&amp;"4"</f>
        <v>2050402,2050403,2050404</v>
      </c>
      <c r="P29" s="47" t="s">
        <v>175</v>
      </c>
      <c r="Q29" s="48" t="s">
        <v>170</v>
      </c>
      <c r="R29" s="12" t="s">
        <v>176</v>
      </c>
      <c r="S29" s="12"/>
      <c r="T29" s="12">
        <v>205040</v>
      </c>
      <c r="U29" s="34" t="s">
        <v>164</v>
      </c>
      <c r="V29" s="1">
        <v>6</v>
      </c>
      <c r="W29" s="48">
        <v>0</v>
      </c>
    </row>
    <row r="30" spans="1:23" ht="16.5" customHeight="1">
      <c r="A30" s="12"/>
      <c r="B30" s="12">
        <v>205050</v>
      </c>
      <c r="C30" s="12"/>
      <c r="D30" s="34" t="s">
        <v>184</v>
      </c>
      <c r="E30" s="34"/>
      <c r="F30" s="34"/>
      <c r="G30" s="68" t="s">
        <v>92</v>
      </c>
      <c r="H30" s="12">
        <f t="shared" si="2"/>
        <v>1</v>
      </c>
      <c r="I30" s="36" t="s">
        <v>185</v>
      </c>
      <c r="J30" s="37">
        <v>0</v>
      </c>
      <c r="K30" s="37">
        <v>5</v>
      </c>
      <c r="L30" s="12">
        <f t="shared" si="3"/>
        <v>5</v>
      </c>
      <c r="M30" s="34">
        <f t="shared" si="0"/>
        <v>0</v>
      </c>
      <c r="N30" s="12">
        <f t="shared" si="1"/>
        <v>205040</v>
      </c>
      <c r="O30" s="45" t="str">
        <f>B30&amp;"2,"&amp;B30&amp;"3,"&amp;B30&amp;"4"</f>
        <v>2050502,2050503,2050504</v>
      </c>
      <c r="P30" s="47" t="s">
        <v>186</v>
      </c>
      <c r="Q30" s="48" t="s">
        <v>170</v>
      </c>
      <c r="R30" s="12" t="s">
        <v>187</v>
      </c>
      <c r="S30" s="12"/>
      <c r="T30" s="12">
        <v>205050</v>
      </c>
      <c r="U30" s="34" t="s">
        <v>172</v>
      </c>
      <c r="V30" s="1">
        <v>6</v>
      </c>
      <c r="W30" s="48">
        <v>0</v>
      </c>
    </row>
    <row r="31" spans="1:23" ht="16.5" customHeight="1">
      <c r="A31" s="12"/>
      <c r="B31" s="12">
        <v>206010</v>
      </c>
      <c r="C31" s="12"/>
      <c r="D31" s="34" t="s">
        <v>188</v>
      </c>
      <c r="E31" s="34"/>
      <c r="F31" s="34"/>
      <c r="G31" s="68" t="s">
        <v>98</v>
      </c>
      <c r="H31" s="12">
        <f t="shared" si="2"/>
        <v>0</v>
      </c>
      <c r="I31" s="36" t="s">
        <v>146</v>
      </c>
      <c r="J31" s="37">
        <v>0</v>
      </c>
      <c r="K31" s="37">
        <v>-5</v>
      </c>
      <c r="L31" s="12">
        <f t="shared" si="3"/>
        <v>6</v>
      </c>
      <c r="M31" s="34">
        <f t="shared" si="0"/>
        <v>206020</v>
      </c>
      <c r="N31" s="12">
        <f t="shared" si="1"/>
        <v>0</v>
      </c>
      <c r="O31" s="45" t="str">
        <f>B31&amp;"2,"&amp;B31&amp;"3,"&amp;B31&amp;"4"</f>
        <v>2060102,2060103,2060104</v>
      </c>
      <c r="P31" s="47" t="s">
        <v>189</v>
      </c>
      <c r="Q31" s="48" t="s">
        <v>170</v>
      </c>
      <c r="R31" s="12" t="s">
        <v>190</v>
      </c>
      <c r="S31" s="12"/>
      <c r="T31" s="12">
        <v>206010</v>
      </c>
      <c r="U31" s="34" t="s">
        <v>143</v>
      </c>
      <c r="V31" s="1">
        <v>6</v>
      </c>
      <c r="W31" s="48">
        <v>0</v>
      </c>
    </row>
    <row r="32" spans="1:23" ht="16.5" customHeight="1">
      <c r="A32" s="12"/>
      <c r="B32" s="12">
        <v>206020</v>
      </c>
      <c r="C32" s="12"/>
      <c r="D32" s="34" t="s">
        <v>191</v>
      </c>
      <c r="E32" s="34"/>
      <c r="F32" s="34"/>
      <c r="G32" s="68" t="s">
        <v>192</v>
      </c>
      <c r="H32" s="12">
        <f t="shared" si="2"/>
        <v>0</v>
      </c>
      <c r="I32" s="36" t="s">
        <v>167</v>
      </c>
      <c r="J32" s="37">
        <v>0</v>
      </c>
      <c r="K32" s="37">
        <v>5</v>
      </c>
      <c r="L32" s="12">
        <f t="shared" si="3"/>
        <v>6</v>
      </c>
      <c r="M32" s="34">
        <f t="shared" si="0"/>
        <v>206021</v>
      </c>
      <c r="N32" s="12">
        <f t="shared" si="1"/>
        <v>206010</v>
      </c>
      <c r="O32" s="45" t="str">
        <f>B32&amp;"2,"&amp;B32&amp;"3,"&amp;B32&amp;"4"</f>
        <v>2060202,2060203,2060204</v>
      </c>
      <c r="P32" s="47" t="s">
        <v>189</v>
      </c>
      <c r="Q32" s="48" t="s">
        <v>170</v>
      </c>
      <c r="R32" s="12" t="s">
        <v>190</v>
      </c>
      <c r="S32" s="12"/>
      <c r="T32" s="12">
        <v>206020</v>
      </c>
      <c r="U32" s="34" t="s">
        <v>149</v>
      </c>
      <c r="V32" s="1">
        <v>6</v>
      </c>
      <c r="W32" s="48">
        <v>0</v>
      </c>
    </row>
    <row r="33" spans="1:23" ht="82.5" customHeight="1">
      <c r="A33" s="12"/>
      <c r="B33" s="12">
        <v>206021</v>
      </c>
      <c r="C33" s="12"/>
      <c r="D33" s="34" t="s">
        <v>193</v>
      </c>
      <c r="E33" s="34"/>
      <c r="F33" s="34"/>
      <c r="G33" s="70" t="s">
        <v>102</v>
      </c>
      <c r="H33" s="12">
        <f t="shared" si="2"/>
        <v>2</v>
      </c>
      <c r="I33" s="39">
        <v>340130001</v>
      </c>
      <c r="J33" s="37">
        <v>0</v>
      </c>
      <c r="K33" s="37">
        <v>0</v>
      </c>
      <c r="L33" s="12">
        <f t="shared" si="3"/>
        <v>6</v>
      </c>
      <c r="M33" s="34">
        <f t="shared" si="0"/>
        <v>206030</v>
      </c>
      <c r="N33" s="12">
        <f t="shared" si="1"/>
        <v>206020</v>
      </c>
      <c r="O33" s="45"/>
      <c r="P33" s="47"/>
      <c r="Q33" s="48"/>
      <c r="R33" s="1" t="s">
        <v>194</v>
      </c>
      <c r="T33" s="12">
        <v>206021</v>
      </c>
      <c r="U33" s="34" t="s">
        <v>195</v>
      </c>
      <c r="V33" s="1">
        <v>6</v>
      </c>
      <c r="W33" s="48">
        <v>0</v>
      </c>
    </row>
    <row r="34" spans="1:23" ht="16.5" customHeight="1">
      <c r="A34" s="12"/>
      <c r="B34" s="12">
        <v>206030</v>
      </c>
      <c r="C34" s="12"/>
      <c r="D34" s="34" t="s">
        <v>196</v>
      </c>
      <c r="E34" s="34"/>
      <c r="F34" s="34"/>
      <c r="G34" s="68" t="s">
        <v>72</v>
      </c>
      <c r="H34" s="12">
        <f t="shared" si="2"/>
        <v>0</v>
      </c>
      <c r="I34" s="36" t="s">
        <v>197</v>
      </c>
      <c r="J34" s="37">
        <v>0</v>
      </c>
      <c r="K34" s="37">
        <v>5</v>
      </c>
      <c r="L34" s="12">
        <f t="shared" si="3"/>
        <v>6</v>
      </c>
      <c r="M34" s="34">
        <f t="shared" si="0"/>
        <v>206040</v>
      </c>
      <c r="N34" s="12">
        <f t="shared" si="1"/>
        <v>206021</v>
      </c>
      <c r="O34" s="45" t="str">
        <f t="shared" ref="O34:O39" si="4">B34&amp;"2,"&amp;B34&amp;"3,"&amp;B34&amp;"4"</f>
        <v>2060302,2060303,2060304</v>
      </c>
      <c r="P34" s="47" t="s">
        <v>189</v>
      </c>
      <c r="Q34" s="48" t="s">
        <v>170</v>
      </c>
      <c r="R34" s="12" t="s">
        <v>190</v>
      </c>
      <c r="S34" s="12"/>
      <c r="T34" s="12">
        <v>206030</v>
      </c>
      <c r="U34" s="34" t="s">
        <v>154</v>
      </c>
      <c r="V34" s="1">
        <v>6</v>
      </c>
      <c r="W34" s="48">
        <v>0</v>
      </c>
    </row>
    <row r="35" spans="1:23" ht="82.5" customHeight="1">
      <c r="A35" s="12"/>
      <c r="B35" s="12">
        <v>206040</v>
      </c>
      <c r="C35" s="12"/>
      <c r="D35" s="34" t="s">
        <v>198</v>
      </c>
      <c r="E35" s="34"/>
      <c r="F35" s="34"/>
      <c r="G35" s="70" t="s">
        <v>117</v>
      </c>
      <c r="H35" s="12">
        <f t="shared" si="2"/>
        <v>0</v>
      </c>
      <c r="I35" s="36" t="s">
        <v>77</v>
      </c>
      <c r="J35" s="37">
        <v>0</v>
      </c>
      <c r="K35" s="37">
        <v>-5</v>
      </c>
      <c r="L35" s="12">
        <f t="shared" si="3"/>
        <v>6</v>
      </c>
      <c r="M35" s="34">
        <f t="shared" si="0"/>
        <v>206050</v>
      </c>
      <c r="N35" s="12">
        <f t="shared" si="1"/>
        <v>206030</v>
      </c>
      <c r="O35" s="45" t="str">
        <f t="shared" si="4"/>
        <v>2060402,2060403,2060404</v>
      </c>
      <c r="P35" s="47" t="s">
        <v>189</v>
      </c>
      <c r="Q35" s="48" t="s">
        <v>170</v>
      </c>
      <c r="R35" s="12" t="s">
        <v>190</v>
      </c>
      <c r="S35" s="12"/>
      <c r="T35" s="12">
        <v>206040</v>
      </c>
      <c r="U35" s="34" t="s">
        <v>164</v>
      </c>
      <c r="V35" s="1">
        <v>6</v>
      </c>
      <c r="W35" s="48">
        <v>0</v>
      </c>
    </row>
    <row r="36" spans="1:23" ht="16.5" customHeight="1">
      <c r="A36" s="12"/>
      <c r="B36" s="12">
        <v>206050</v>
      </c>
      <c r="C36" s="12"/>
      <c r="D36" s="34" t="s">
        <v>199</v>
      </c>
      <c r="E36" s="34"/>
      <c r="F36" s="34"/>
      <c r="G36" s="68" t="s">
        <v>200</v>
      </c>
      <c r="H36" s="12">
        <f t="shared" si="2"/>
        <v>1</v>
      </c>
      <c r="I36" s="36" t="s">
        <v>201</v>
      </c>
      <c r="J36" s="37">
        <v>0</v>
      </c>
      <c r="K36" s="37">
        <v>5</v>
      </c>
      <c r="L36" s="12">
        <f t="shared" si="3"/>
        <v>6</v>
      </c>
      <c r="M36" s="34">
        <f t="shared" si="0"/>
        <v>0</v>
      </c>
      <c r="N36" s="12">
        <f t="shared" si="1"/>
        <v>206040</v>
      </c>
      <c r="O36" s="45" t="str">
        <f t="shared" si="4"/>
        <v>2060502,2060503,2060504</v>
      </c>
      <c r="P36" s="47" t="s">
        <v>202</v>
      </c>
      <c r="Q36" s="48" t="s">
        <v>170</v>
      </c>
      <c r="R36" s="12" t="s">
        <v>203</v>
      </c>
      <c r="S36" s="12"/>
      <c r="T36" s="12">
        <v>206050</v>
      </c>
      <c r="U36" s="34" t="s">
        <v>172</v>
      </c>
      <c r="V36" s="1">
        <v>6</v>
      </c>
      <c r="W36" s="48">
        <v>0</v>
      </c>
    </row>
    <row r="37" spans="1:23" ht="16.5" customHeight="1">
      <c r="A37" s="12"/>
      <c r="B37" s="12">
        <v>207010</v>
      </c>
      <c r="C37" s="12"/>
      <c r="D37" s="34" t="s">
        <v>204</v>
      </c>
      <c r="E37" s="34"/>
      <c r="F37" s="34"/>
      <c r="G37" s="68" t="s">
        <v>205</v>
      </c>
      <c r="H37" s="12">
        <f t="shared" si="2"/>
        <v>0</v>
      </c>
      <c r="I37" s="36" t="s">
        <v>197</v>
      </c>
      <c r="J37" s="37">
        <v>0</v>
      </c>
      <c r="K37" s="37">
        <v>-5</v>
      </c>
      <c r="L37" s="12">
        <f t="shared" si="3"/>
        <v>7</v>
      </c>
      <c r="M37" s="34">
        <f t="shared" si="0"/>
        <v>207020</v>
      </c>
      <c r="N37" s="12">
        <f t="shared" si="1"/>
        <v>0</v>
      </c>
      <c r="O37" s="45" t="str">
        <f t="shared" si="4"/>
        <v>2070102,2070103,2070104</v>
      </c>
      <c r="P37" s="47" t="s">
        <v>206</v>
      </c>
      <c r="Q37" s="48" t="s">
        <v>170</v>
      </c>
      <c r="R37" s="12" t="s">
        <v>207</v>
      </c>
      <c r="S37" s="12"/>
      <c r="T37" s="12">
        <v>207010</v>
      </c>
      <c r="U37" s="34" t="s">
        <v>143</v>
      </c>
      <c r="V37" s="1">
        <v>6</v>
      </c>
      <c r="W37" s="48">
        <v>0</v>
      </c>
    </row>
    <row r="38" spans="1:23" ht="16.5" customHeight="1">
      <c r="A38" s="12"/>
      <c r="B38" s="12">
        <v>207020</v>
      </c>
      <c r="C38" s="12"/>
      <c r="D38" s="34" t="s">
        <v>208</v>
      </c>
      <c r="E38" s="34"/>
      <c r="F38" s="34"/>
      <c r="G38" s="68" t="s">
        <v>117</v>
      </c>
      <c r="H38" s="12">
        <f t="shared" si="2"/>
        <v>0</v>
      </c>
      <c r="I38" s="36" t="s">
        <v>201</v>
      </c>
      <c r="J38" s="37">
        <v>0</v>
      </c>
      <c r="K38" s="37">
        <v>5</v>
      </c>
      <c r="L38" s="12">
        <f t="shared" si="3"/>
        <v>7</v>
      </c>
      <c r="M38" s="34">
        <f t="shared" si="0"/>
        <v>207030</v>
      </c>
      <c r="N38" s="12">
        <f t="shared" si="1"/>
        <v>207010</v>
      </c>
      <c r="O38" s="45" t="str">
        <f t="shared" si="4"/>
        <v>2070202,2070203,2070204</v>
      </c>
      <c r="P38" s="47" t="s">
        <v>206</v>
      </c>
      <c r="Q38" s="48" t="s">
        <v>170</v>
      </c>
      <c r="R38" s="12" t="s">
        <v>207</v>
      </c>
      <c r="S38" s="12"/>
      <c r="T38" s="12">
        <v>207020</v>
      </c>
      <c r="U38" s="34" t="s">
        <v>149</v>
      </c>
      <c r="V38" s="1">
        <v>6</v>
      </c>
      <c r="W38" s="48">
        <v>0</v>
      </c>
    </row>
    <row r="39" spans="1:23" ht="16.5" customHeight="1">
      <c r="A39" s="12"/>
      <c r="B39" s="12">
        <v>207030</v>
      </c>
      <c r="C39" s="12"/>
      <c r="D39" s="34" t="s">
        <v>209</v>
      </c>
      <c r="E39" s="34"/>
      <c r="F39" s="34"/>
      <c r="G39" s="68" t="s">
        <v>126</v>
      </c>
      <c r="H39" s="12">
        <f t="shared" si="2"/>
        <v>0</v>
      </c>
      <c r="I39" s="36" t="s">
        <v>167</v>
      </c>
      <c r="J39" s="37">
        <v>0</v>
      </c>
      <c r="K39" s="37">
        <v>-5</v>
      </c>
      <c r="L39" s="12">
        <f t="shared" si="3"/>
        <v>7</v>
      </c>
      <c r="M39" s="34">
        <f t="shared" si="0"/>
        <v>207031</v>
      </c>
      <c r="N39" s="12">
        <f t="shared" si="1"/>
        <v>207020</v>
      </c>
      <c r="O39" s="45" t="str">
        <f t="shared" si="4"/>
        <v>2070302,2070303,2070304</v>
      </c>
      <c r="P39" s="47" t="s">
        <v>206</v>
      </c>
      <c r="Q39" s="48" t="s">
        <v>170</v>
      </c>
      <c r="R39" s="12" t="s">
        <v>207</v>
      </c>
      <c r="S39" s="12"/>
      <c r="T39" s="12">
        <v>207030</v>
      </c>
      <c r="U39" s="34" t="s">
        <v>154</v>
      </c>
      <c r="V39" s="1">
        <v>6</v>
      </c>
      <c r="W39" s="48">
        <v>0</v>
      </c>
    </row>
    <row r="40" spans="1:23" ht="82.5" customHeight="1">
      <c r="A40" s="12"/>
      <c r="B40" s="12">
        <v>207031</v>
      </c>
      <c r="C40" s="12"/>
      <c r="D40" s="34" t="s">
        <v>210</v>
      </c>
      <c r="E40" s="34"/>
      <c r="F40" s="34"/>
      <c r="G40" s="70" t="s">
        <v>129</v>
      </c>
      <c r="H40" s="12">
        <f t="shared" si="2"/>
        <v>2</v>
      </c>
      <c r="I40" s="39">
        <v>340130001</v>
      </c>
      <c r="J40" s="37">
        <v>0</v>
      </c>
      <c r="K40" s="37">
        <v>0</v>
      </c>
      <c r="L40" s="12">
        <f t="shared" si="3"/>
        <v>7</v>
      </c>
      <c r="M40" s="34">
        <f t="shared" si="0"/>
        <v>207040</v>
      </c>
      <c r="N40" s="12">
        <f t="shared" si="1"/>
        <v>207030</v>
      </c>
      <c r="O40" s="45"/>
      <c r="P40" s="47"/>
      <c r="Q40" s="48"/>
      <c r="R40" s="1" t="s">
        <v>211</v>
      </c>
      <c r="T40" s="12">
        <v>207031</v>
      </c>
      <c r="U40" s="34" t="s">
        <v>158</v>
      </c>
      <c r="V40" s="1">
        <v>6</v>
      </c>
      <c r="W40" s="48">
        <v>0</v>
      </c>
    </row>
    <row r="41" spans="1:23" ht="16.5" customHeight="1">
      <c r="A41" s="12"/>
      <c r="B41" s="12">
        <v>207040</v>
      </c>
      <c r="C41" s="12"/>
      <c r="D41" s="34" t="s">
        <v>212</v>
      </c>
      <c r="E41" s="34"/>
      <c r="F41" s="34"/>
      <c r="G41" s="68" t="s">
        <v>137</v>
      </c>
      <c r="H41" s="12">
        <f t="shared" si="2"/>
        <v>0</v>
      </c>
      <c r="I41" s="36" t="s">
        <v>197</v>
      </c>
      <c r="J41" s="37">
        <v>0</v>
      </c>
      <c r="K41" s="37">
        <v>-5</v>
      </c>
      <c r="L41" s="12">
        <f t="shared" si="3"/>
        <v>7</v>
      </c>
      <c r="M41" s="34">
        <f t="shared" si="0"/>
        <v>207050</v>
      </c>
      <c r="N41" s="12">
        <f t="shared" si="1"/>
        <v>207031</v>
      </c>
      <c r="O41" s="45" t="str">
        <f t="shared" ref="O41:O46" si="5">B41&amp;"2,"&amp;B41&amp;"3,"&amp;B41&amp;"4"</f>
        <v>2070402,2070403,2070404</v>
      </c>
      <c r="P41" s="47" t="s">
        <v>206</v>
      </c>
      <c r="Q41" s="48" t="s">
        <v>170</v>
      </c>
      <c r="R41" s="12" t="s">
        <v>207</v>
      </c>
      <c r="S41" s="12"/>
      <c r="T41" s="12">
        <v>207040</v>
      </c>
      <c r="U41" s="34" t="s">
        <v>164</v>
      </c>
      <c r="V41" s="1">
        <v>6</v>
      </c>
      <c r="W41" s="48">
        <v>0</v>
      </c>
    </row>
    <row r="42" spans="1:23" ht="16.5" customHeight="1">
      <c r="A42" s="12"/>
      <c r="B42" s="12">
        <v>207050</v>
      </c>
      <c r="C42" s="12"/>
      <c r="D42" s="34" t="s">
        <v>213</v>
      </c>
      <c r="E42" s="34"/>
      <c r="F42" s="34"/>
      <c r="G42" s="68" t="s">
        <v>145</v>
      </c>
      <c r="H42" s="12">
        <f t="shared" si="2"/>
        <v>1</v>
      </c>
      <c r="I42" s="36" t="s">
        <v>201</v>
      </c>
      <c r="J42" s="37">
        <v>0</v>
      </c>
      <c r="K42" s="37">
        <v>5</v>
      </c>
      <c r="L42" s="12">
        <f t="shared" si="3"/>
        <v>7</v>
      </c>
      <c r="M42" s="34">
        <f t="shared" si="0"/>
        <v>0</v>
      </c>
      <c r="N42" s="12">
        <f t="shared" si="1"/>
        <v>207040</v>
      </c>
      <c r="O42" s="45" t="str">
        <f t="shared" si="5"/>
        <v>2070502,2070503,2070504</v>
      </c>
      <c r="P42" s="47" t="s">
        <v>214</v>
      </c>
      <c r="Q42" s="48" t="s">
        <v>170</v>
      </c>
      <c r="R42" s="12" t="s">
        <v>215</v>
      </c>
      <c r="S42" s="12"/>
      <c r="T42" s="12">
        <v>207050</v>
      </c>
      <c r="U42" s="34" t="s">
        <v>172</v>
      </c>
      <c r="V42" s="1">
        <v>6</v>
      </c>
      <c r="W42" s="48">
        <v>0</v>
      </c>
    </row>
    <row r="43" spans="1:23" ht="16.5" customHeight="1">
      <c r="A43" s="12"/>
      <c r="B43" s="12">
        <v>208010</v>
      </c>
      <c r="C43" s="12"/>
      <c r="D43" s="34" t="s">
        <v>216</v>
      </c>
      <c r="E43" s="34"/>
      <c r="F43" s="34"/>
      <c r="G43" s="68" t="s">
        <v>151</v>
      </c>
      <c r="H43" s="12">
        <f t="shared" si="2"/>
        <v>0</v>
      </c>
      <c r="I43" s="36" t="s">
        <v>217</v>
      </c>
      <c r="J43" s="37">
        <v>0</v>
      </c>
      <c r="K43" s="37">
        <v>-5</v>
      </c>
      <c r="L43" s="12">
        <f t="shared" si="3"/>
        <v>8</v>
      </c>
      <c r="M43" s="34">
        <f t="shared" si="0"/>
        <v>208020</v>
      </c>
      <c r="N43" s="12">
        <f t="shared" si="1"/>
        <v>0</v>
      </c>
      <c r="O43" s="45" t="str">
        <f t="shared" si="5"/>
        <v>2080102,2080103,2080104</v>
      </c>
      <c r="P43" s="47" t="s">
        <v>218</v>
      </c>
      <c r="Q43" s="48" t="s">
        <v>170</v>
      </c>
      <c r="R43" s="12" t="s">
        <v>219</v>
      </c>
      <c r="S43" s="12"/>
      <c r="T43" s="12">
        <v>208010</v>
      </c>
      <c r="U43" s="34" t="s">
        <v>143</v>
      </c>
      <c r="V43" s="1">
        <v>6</v>
      </c>
      <c r="W43" s="48">
        <v>0</v>
      </c>
    </row>
    <row r="44" spans="1:23" ht="16.5" customHeight="1">
      <c r="A44" s="12"/>
      <c r="B44" s="12">
        <v>208020</v>
      </c>
      <c r="C44" s="12"/>
      <c r="D44" s="34" t="s">
        <v>220</v>
      </c>
      <c r="E44" s="34"/>
      <c r="F44" s="34"/>
      <c r="G44" s="68" t="s">
        <v>156</v>
      </c>
      <c r="H44" s="12">
        <f t="shared" si="2"/>
        <v>0</v>
      </c>
      <c r="I44" s="36" t="s">
        <v>180</v>
      </c>
      <c r="J44" s="37">
        <v>0</v>
      </c>
      <c r="K44" s="37">
        <v>5</v>
      </c>
      <c r="L44" s="12">
        <f t="shared" si="3"/>
        <v>8</v>
      </c>
      <c r="M44" s="34">
        <f t="shared" si="0"/>
        <v>208030</v>
      </c>
      <c r="N44" s="12">
        <f t="shared" si="1"/>
        <v>208010</v>
      </c>
      <c r="O44" s="45" t="str">
        <f t="shared" si="5"/>
        <v>2080202,2080203,2080204</v>
      </c>
      <c r="P44" s="47" t="s">
        <v>218</v>
      </c>
      <c r="Q44" s="48" t="s">
        <v>170</v>
      </c>
      <c r="R44" s="12" t="s">
        <v>219</v>
      </c>
      <c r="S44" s="12"/>
      <c r="T44" s="12">
        <v>208020</v>
      </c>
      <c r="U44" s="34" t="s">
        <v>149</v>
      </c>
      <c r="V44" s="1">
        <v>6</v>
      </c>
      <c r="W44" s="48">
        <v>0</v>
      </c>
    </row>
    <row r="45" spans="1:23" ht="16.5" customHeight="1">
      <c r="A45" s="12"/>
      <c r="B45" s="12">
        <v>208030</v>
      </c>
      <c r="C45" s="12"/>
      <c r="D45" s="34" t="s">
        <v>221</v>
      </c>
      <c r="E45" s="34"/>
      <c r="F45" s="34"/>
      <c r="G45" s="68" t="s">
        <v>160</v>
      </c>
      <c r="H45" s="12">
        <f t="shared" si="2"/>
        <v>0</v>
      </c>
      <c r="I45" s="36" t="s">
        <v>222</v>
      </c>
      <c r="J45" s="37">
        <v>0</v>
      </c>
      <c r="K45" s="37">
        <v>-5</v>
      </c>
      <c r="L45" s="12">
        <f t="shared" si="3"/>
        <v>8</v>
      </c>
      <c r="M45" s="34">
        <f t="shared" si="0"/>
        <v>208040</v>
      </c>
      <c r="N45" s="12">
        <f t="shared" si="1"/>
        <v>208020</v>
      </c>
      <c r="O45" s="45" t="str">
        <f t="shared" si="5"/>
        <v>2080302,2080303,2080304</v>
      </c>
      <c r="P45" s="47" t="s">
        <v>218</v>
      </c>
      <c r="Q45" s="48" t="s">
        <v>170</v>
      </c>
      <c r="R45" s="12" t="s">
        <v>219</v>
      </c>
      <c r="S45" s="12"/>
      <c r="T45" s="12">
        <v>208030</v>
      </c>
      <c r="U45" s="34" t="s">
        <v>154</v>
      </c>
      <c r="V45" s="1">
        <v>6</v>
      </c>
      <c r="W45" s="48">
        <v>0</v>
      </c>
    </row>
    <row r="46" spans="1:23" ht="16.5" customHeight="1">
      <c r="A46" s="12"/>
      <c r="B46" s="12">
        <v>208040</v>
      </c>
      <c r="C46" s="12"/>
      <c r="D46" s="34" t="s">
        <v>223</v>
      </c>
      <c r="E46" s="34"/>
      <c r="F46" s="34"/>
      <c r="G46" s="68" t="s">
        <v>166</v>
      </c>
      <c r="H46" s="12">
        <f t="shared" si="2"/>
        <v>0</v>
      </c>
      <c r="I46" s="36" t="s">
        <v>130</v>
      </c>
      <c r="J46" s="37">
        <v>0</v>
      </c>
      <c r="K46" s="37">
        <v>5</v>
      </c>
      <c r="L46" s="12">
        <f t="shared" si="3"/>
        <v>8</v>
      </c>
      <c r="M46" s="34">
        <f t="shared" si="0"/>
        <v>208041</v>
      </c>
      <c r="N46" s="12">
        <f t="shared" si="1"/>
        <v>208030</v>
      </c>
      <c r="O46" s="45" t="str">
        <f t="shared" si="5"/>
        <v>2080402,2080403,2080404</v>
      </c>
      <c r="P46" s="47" t="s">
        <v>218</v>
      </c>
      <c r="Q46" s="48" t="s">
        <v>170</v>
      </c>
      <c r="R46" s="12" t="s">
        <v>219</v>
      </c>
      <c r="S46" s="12"/>
      <c r="T46" s="12">
        <v>208040</v>
      </c>
      <c r="U46" s="34" t="s">
        <v>164</v>
      </c>
      <c r="V46" s="1">
        <v>6</v>
      </c>
      <c r="W46" s="48">
        <v>0</v>
      </c>
    </row>
    <row r="47" spans="1:23" ht="16.5" customHeight="1">
      <c r="A47" s="12"/>
      <c r="B47" s="12">
        <v>208041</v>
      </c>
      <c r="C47" s="12"/>
      <c r="D47" s="34" t="s">
        <v>224</v>
      </c>
      <c r="E47" s="34"/>
      <c r="F47" s="34"/>
      <c r="G47" s="68" t="s">
        <v>205</v>
      </c>
      <c r="H47" s="12">
        <f t="shared" si="2"/>
        <v>2</v>
      </c>
      <c r="I47" s="39">
        <v>340130001</v>
      </c>
      <c r="J47" s="37">
        <v>0</v>
      </c>
      <c r="K47" s="37">
        <v>0</v>
      </c>
      <c r="L47" s="12">
        <f t="shared" si="3"/>
        <v>8</v>
      </c>
      <c r="M47" s="34">
        <f t="shared" si="0"/>
        <v>208050</v>
      </c>
      <c r="N47" s="12">
        <f t="shared" si="1"/>
        <v>208040</v>
      </c>
      <c r="O47" s="45"/>
      <c r="P47" s="47"/>
      <c r="Q47" s="48"/>
      <c r="R47" s="1" t="s">
        <v>225</v>
      </c>
      <c r="T47" s="12">
        <v>208041</v>
      </c>
      <c r="U47" s="34" t="s">
        <v>226</v>
      </c>
      <c r="V47" s="1">
        <v>6</v>
      </c>
      <c r="W47" s="48">
        <v>0</v>
      </c>
    </row>
    <row r="48" spans="1:23" ht="16.5" customHeight="1">
      <c r="A48" s="12"/>
      <c r="B48" s="12">
        <v>208050</v>
      </c>
      <c r="C48" s="12"/>
      <c r="D48" s="34" t="s">
        <v>227</v>
      </c>
      <c r="E48" s="34"/>
      <c r="F48" s="34"/>
      <c r="G48" s="68" t="s">
        <v>117</v>
      </c>
      <c r="H48" s="12">
        <f t="shared" si="2"/>
        <v>1</v>
      </c>
      <c r="I48" s="36" t="s">
        <v>103</v>
      </c>
      <c r="J48" s="37">
        <v>0</v>
      </c>
      <c r="K48" s="37">
        <v>5</v>
      </c>
      <c r="L48" s="12">
        <f t="shared" si="3"/>
        <v>8</v>
      </c>
      <c r="M48" s="34">
        <f t="shared" si="0"/>
        <v>0</v>
      </c>
      <c r="N48" s="12">
        <f t="shared" si="1"/>
        <v>208041</v>
      </c>
      <c r="O48" s="45" t="str">
        <f>B48&amp;"2,"&amp;B48&amp;"3,"&amp;B48&amp;"4"</f>
        <v>2080502,2080503,2080504</v>
      </c>
      <c r="P48" s="47" t="s">
        <v>228</v>
      </c>
      <c r="Q48" s="48" t="s">
        <v>170</v>
      </c>
      <c r="R48" s="12" t="s">
        <v>229</v>
      </c>
      <c r="S48" s="12"/>
      <c r="T48" s="12">
        <v>208050</v>
      </c>
      <c r="U48" s="34" t="s">
        <v>172</v>
      </c>
      <c r="V48" s="1">
        <v>6</v>
      </c>
      <c r="W48" s="48">
        <v>0</v>
      </c>
    </row>
    <row r="49" spans="1:512" ht="16.5" customHeight="1">
      <c r="B49" s="12"/>
      <c r="C49" s="40"/>
      <c r="N49" s="12"/>
    </row>
    <row r="50" spans="1:512" ht="16.5" customHeight="1">
      <c r="N50" s="12"/>
    </row>
    <row r="56" spans="1:512" ht="16.5" customHeight="1">
      <c r="A56" s="12"/>
      <c r="B56" s="12">
        <v>201030</v>
      </c>
      <c r="C56" s="12"/>
      <c r="D56" s="34" t="s">
        <v>75</v>
      </c>
      <c r="E56" s="34"/>
      <c r="F56" s="34"/>
      <c r="G56" s="68" t="s">
        <v>179</v>
      </c>
      <c r="H56" s="12">
        <f>IF(RIGHT(D56,2)="特殊",2,IF(RIGHT(D56,1)&gt;RIGHT(D57,1),1,0))</f>
        <v>0</v>
      </c>
      <c r="I56" s="36">
        <v>313004000</v>
      </c>
      <c r="J56" s="37">
        <v>0</v>
      </c>
      <c r="K56" s="37">
        <v>-5</v>
      </c>
      <c r="L56" s="12">
        <f>VALUE(MID(B56,2,2))</f>
        <v>1</v>
      </c>
      <c r="M56" s="34">
        <f>IF(L56=L57,B57,0)</f>
        <v>0</v>
      </c>
      <c r="N56" s="12">
        <v>201020</v>
      </c>
      <c r="O56" s="45" t="s">
        <v>230</v>
      </c>
      <c r="P56" s="47" t="s">
        <v>61</v>
      </c>
      <c r="Q56" s="49">
        <v>2.01030120103022E+20</v>
      </c>
      <c r="R56" s="12" t="s">
        <v>63</v>
      </c>
      <c r="S56" s="12"/>
      <c r="T56" s="12">
        <v>201030</v>
      </c>
      <c r="U56" s="34" t="s">
        <v>231</v>
      </c>
      <c r="V56" s="1">
        <v>6</v>
      </c>
      <c r="W56" s="48">
        <v>0</v>
      </c>
    </row>
    <row r="57" spans="1:512" ht="16.5" customHeight="1">
      <c r="A57" s="12"/>
      <c r="B57" s="12">
        <v>202030</v>
      </c>
      <c r="C57" s="12"/>
      <c r="D57" s="34" t="s">
        <v>101</v>
      </c>
      <c r="E57" s="34"/>
      <c r="F57" s="34"/>
      <c r="G57" s="68" t="s">
        <v>192</v>
      </c>
      <c r="H57" s="12">
        <f>IF(RIGHT(D57,2)="特殊",2,IF(RIGHT(D57,1)&gt;RIGHT(D58,1),1,0))</f>
        <v>1</v>
      </c>
      <c r="I57" s="36">
        <v>313001700</v>
      </c>
      <c r="J57" s="37">
        <v>0</v>
      </c>
      <c r="K57" s="37">
        <v>5</v>
      </c>
      <c r="L57" s="12">
        <f>VALUE(MID(B57,2,2))</f>
        <v>2</v>
      </c>
      <c r="M57" s="34">
        <f>IF(L57=L58,B58,0)</f>
        <v>0</v>
      </c>
      <c r="N57" s="12">
        <v>202021</v>
      </c>
      <c r="O57" s="45" t="s">
        <v>232</v>
      </c>
      <c r="P57" s="47" t="s">
        <v>233</v>
      </c>
      <c r="Q57" s="48" t="s">
        <v>234</v>
      </c>
      <c r="R57" s="12" t="s">
        <v>235</v>
      </c>
      <c r="S57" s="12"/>
      <c r="T57" s="12">
        <v>202030</v>
      </c>
      <c r="U57" s="34" t="s">
        <v>236</v>
      </c>
      <c r="V57" s="1">
        <v>6</v>
      </c>
      <c r="W57" s="48">
        <v>0</v>
      </c>
    </row>
    <row r="58" spans="1:512" ht="16.5" customHeight="1">
      <c r="A58" s="12"/>
      <c r="B58" s="12">
        <v>203020</v>
      </c>
      <c r="C58" s="12"/>
      <c r="D58" s="34" t="s">
        <v>120</v>
      </c>
      <c r="E58" s="34"/>
      <c r="F58" s="34"/>
      <c r="G58" s="68" t="s">
        <v>200</v>
      </c>
      <c r="H58" s="12">
        <f>IF(RIGHT(D58,2)="特殊",2,IF(RIGHT(D58,1)&gt;RIGHT(D59,1),1,0))</f>
        <v>0</v>
      </c>
      <c r="I58" s="36">
        <v>313001500</v>
      </c>
      <c r="J58" s="37">
        <v>0</v>
      </c>
      <c r="K58" s="37">
        <v>5</v>
      </c>
      <c r="L58" s="12">
        <f>VALUE(MID(B58,2,2))</f>
        <v>3</v>
      </c>
      <c r="M58" s="34">
        <f>IF(L58=L59,B59,0)</f>
        <v>203030</v>
      </c>
      <c r="N58" s="12">
        <v>203011</v>
      </c>
      <c r="O58" s="45" t="s">
        <v>237</v>
      </c>
      <c r="P58" s="47" t="s">
        <v>112</v>
      </c>
      <c r="Q58" s="48" t="s">
        <v>238</v>
      </c>
      <c r="R58" s="12" t="s">
        <v>114</v>
      </c>
      <c r="S58" s="12"/>
      <c r="T58" s="12">
        <v>203020</v>
      </c>
      <c r="U58" s="34" t="s">
        <v>239</v>
      </c>
      <c r="V58" s="1">
        <v>6</v>
      </c>
      <c r="W58" s="48">
        <v>0</v>
      </c>
    </row>
    <row r="59" spans="1:512" ht="16.5" customHeight="1">
      <c r="A59" s="12"/>
      <c r="B59" s="12">
        <v>203030</v>
      </c>
      <c r="C59" s="12"/>
      <c r="D59" s="34" t="s">
        <v>128</v>
      </c>
      <c r="E59" s="34"/>
      <c r="F59" s="34"/>
      <c r="G59" s="68" t="s">
        <v>205</v>
      </c>
      <c r="H59" s="12">
        <f>IF(RIGHT(D59,2)="特殊",2,IF(RIGHT(D59,1)&gt;RIGHT(D60,1),1,0))</f>
        <v>1</v>
      </c>
      <c r="I59" s="36">
        <v>313002100</v>
      </c>
      <c r="J59" s="37">
        <v>0</v>
      </c>
      <c r="K59" s="37">
        <v>-5</v>
      </c>
      <c r="L59" s="12">
        <f>VALUE(MID(B59,2,2))</f>
        <v>3</v>
      </c>
      <c r="M59" s="34">
        <f>IF(L59=L60,B60,0)</f>
        <v>0</v>
      </c>
      <c r="N59" s="12">
        <v>203020</v>
      </c>
      <c r="O59" s="45" t="s">
        <v>240</v>
      </c>
      <c r="P59" s="47" t="s">
        <v>112</v>
      </c>
      <c r="Q59" s="48" t="s">
        <v>241</v>
      </c>
      <c r="R59" s="12" t="s">
        <v>114</v>
      </c>
      <c r="S59" s="12"/>
      <c r="T59" s="12">
        <v>203030</v>
      </c>
      <c r="U59" s="34" t="s">
        <v>242</v>
      </c>
      <c r="V59" s="1">
        <v>6</v>
      </c>
      <c r="W59" s="48">
        <v>0</v>
      </c>
    </row>
    <row r="62" spans="1:512" ht="16.5" customHeight="1">
      <c r="A62" s="41"/>
      <c r="B62" s="42">
        <v>201010</v>
      </c>
      <c r="C62" s="42"/>
      <c r="D62" s="43" t="str">
        <f t="shared" ref="D62:D125" si="6">VALUE(MID(B62,2,2))&amp;"-"&amp;VALUE(MID(B62,4,2))&amp;IF(VALUE(RIGHT(B62,1))=1,"特殊","")</f>
        <v>1-1</v>
      </c>
      <c r="E62" s="43"/>
      <c r="F62" s="43"/>
      <c r="G62" s="68" t="s">
        <v>243</v>
      </c>
      <c r="H62" s="42">
        <f t="shared" ref="H62:H125" si="7">IF(RIGHT(D62,2)="特殊",2,IF(RIGHT(D62,1)&gt;RIGHT(D63,1),1,0))</f>
        <v>0</v>
      </c>
      <c r="I62" s="43">
        <v>313101200</v>
      </c>
      <c r="J62" s="44">
        <v>0</v>
      </c>
      <c r="K62" s="44">
        <v>0</v>
      </c>
      <c r="L62" s="42">
        <f t="shared" ref="L62:L125" si="8">VALUE(MID(B62,2,2))</f>
        <v>1</v>
      </c>
      <c r="M62" s="22">
        <f t="shared" ref="M62:M125" si="9">IF(L62=L63,B63,0)</f>
        <v>201020</v>
      </c>
      <c r="N62" s="50">
        <f t="shared" ref="N62:N125" si="10">IF(L62=L61,B61,0)</f>
        <v>0</v>
      </c>
      <c r="O62" s="45" t="s">
        <v>244</v>
      </c>
      <c r="P62" s="47" t="s">
        <v>61</v>
      </c>
      <c r="Q62" s="51" t="s">
        <v>244</v>
      </c>
      <c r="R62" s="50">
        <v>2010101</v>
      </c>
      <c r="S62" s="54"/>
      <c r="T62" s="42">
        <v>201010</v>
      </c>
      <c r="U62" s="22" t="s">
        <v>245</v>
      </c>
      <c r="V62" s="42">
        <v>12</v>
      </c>
      <c r="W62" s="51">
        <v>0</v>
      </c>
      <c r="X62" s="42"/>
      <c r="Y62" s="55"/>
      <c r="Z62" s="42"/>
      <c r="AA62" s="43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  <c r="EH62" s="42"/>
      <c r="EI62" s="42"/>
      <c r="EJ62" s="42"/>
      <c r="EK62" s="42"/>
      <c r="EL62" s="42"/>
      <c r="EM62" s="42"/>
      <c r="EN62" s="42"/>
      <c r="EO62" s="42"/>
      <c r="EP62" s="42"/>
      <c r="EQ62" s="42"/>
      <c r="ER62" s="42"/>
      <c r="ES62" s="42"/>
      <c r="ET62" s="42"/>
      <c r="EU62" s="42"/>
      <c r="EV62" s="42"/>
      <c r="EW62" s="42"/>
      <c r="EX62" s="42"/>
      <c r="EY62" s="42"/>
      <c r="EZ62" s="42"/>
      <c r="FA62" s="42"/>
      <c r="FB62" s="42"/>
      <c r="FC62" s="42"/>
      <c r="FD62" s="42"/>
      <c r="FE62" s="42"/>
      <c r="FF62" s="42"/>
      <c r="FG62" s="42"/>
      <c r="FH62" s="42"/>
      <c r="FI62" s="42"/>
      <c r="FJ62" s="42"/>
      <c r="FK62" s="42"/>
      <c r="FL62" s="42"/>
      <c r="FM62" s="42"/>
      <c r="FN62" s="42"/>
      <c r="FO62" s="42"/>
      <c r="FP62" s="42"/>
      <c r="FQ62" s="42"/>
      <c r="FR62" s="42"/>
      <c r="FS62" s="42"/>
      <c r="FT62" s="42"/>
      <c r="FU62" s="42"/>
      <c r="FV62" s="42"/>
      <c r="FW62" s="42"/>
      <c r="FX62" s="42"/>
      <c r="FY62" s="42"/>
      <c r="FZ62" s="42"/>
      <c r="GA62" s="42"/>
      <c r="GB62" s="42"/>
      <c r="GC62" s="42"/>
      <c r="GD62" s="42"/>
      <c r="GE62" s="42"/>
      <c r="GF62" s="42"/>
      <c r="GG62" s="42"/>
      <c r="GH62" s="42"/>
      <c r="GI62" s="42"/>
      <c r="GJ62" s="42"/>
      <c r="GK62" s="42"/>
      <c r="GL62" s="42"/>
      <c r="GM62" s="42"/>
      <c r="GN62" s="42"/>
      <c r="GO62" s="42"/>
      <c r="GP62" s="42"/>
      <c r="GQ62" s="42"/>
      <c r="GR62" s="42"/>
      <c r="GS62" s="42"/>
      <c r="GT62" s="42"/>
      <c r="GU62" s="42"/>
      <c r="GV62" s="42"/>
      <c r="GW62" s="42"/>
      <c r="GX62" s="42"/>
      <c r="GY62" s="42"/>
      <c r="GZ62" s="42"/>
      <c r="HA62" s="42"/>
      <c r="HB62" s="42"/>
      <c r="HC62" s="42"/>
      <c r="HD62" s="42"/>
      <c r="HE62" s="42"/>
      <c r="HF62" s="42"/>
      <c r="HG62" s="42"/>
      <c r="HH62" s="42"/>
      <c r="HI62" s="42"/>
      <c r="HJ62" s="42"/>
      <c r="HK62" s="42"/>
      <c r="HL62" s="42"/>
      <c r="HM62" s="42"/>
      <c r="HN62" s="42"/>
      <c r="HO62" s="42"/>
      <c r="HP62" s="42"/>
      <c r="HQ62" s="42"/>
      <c r="HR62" s="42"/>
      <c r="HS62" s="42"/>
      <c r="HT62" s="42"/>
      <c r="HU62" s="42"/>
      <c r="HV62" s="42"/>
      <c r="HW62" s="42"/>
      <c r="HX62" s="42"/>
      <c r="HY62" s="42"/>
      <c r="HZ62" s="42"/>
      <c r="IA62" s="42"/>
      <c r="IB62" s="42"/>
      <c r="IC62" s="42"/>
      <c r="ID62" s="42"/>
      <c r="IE62" s="42"/>
      <c r="IF62" s="42"/>
      <c r="IG62" s="42"/>
      <c r="IH62" s="42"/>
      <c r="II62" s="42"/>
      <c r="IJ62" s="42"/>
      <c r="IK62" s="42"/>
      <c r="IL62" s="42"/>
      <c r="IM62" s="42"/>
      <c r="IN62" s="42"/>
      <c r="IO62" s="42"/>
      <c r="IP62" s="42"/>
      <c r="IQ62" s="42"/>
      <c r="IR62" s="42"/>
      <c r="IS62" s="42"/>
      <c r="IT62" s="42"/>
      <c r="IU62" s="42"/>
      <c r="IV62" s="42"/>
      <c r="IW62" s="42"/>
      <c r="IX62" s="42"/>
      <c r="IY62" s="42"/>
      <c r="IZ62" s="42"/>
      <c r="JA62" s="42"/>
      <c r="JB62" s="42"/>
      <c r="JC62" s="42"/>
      <c r="JD62" s="42"/>
      <c r="JE62" s="42"/>
      <c r="JF62" s="42"/>
      <c r="JG62" s="42"/>
      <c r="JH62" s="42"/>
      <c r="JI62" s="42"/>
      <c r="JJ62" s="42"/>
      <c r="JK62" s="42"/>
      <c r="JL62" s="42"/>
      <c r="JM62" s="42"/>
      <c r="JN62" s="42"/>
      <c r="JO62" s="42"/>
      <c r="JP62" s="42"/>
      <c r="JQ62" s="42"/>
      <c r="JR62" s="42"/>
      <c r="JS62" s="42"/>
      <c r="JT62" s="42"/>
      <c r="JU62" s="42"/>
      <c r="JV62" s="42"/>
      <c r="JW62" s="42"/>
      <c r="JX62" s="42"/>
      <c r="JY62" s="42"/>
      <c r="JZ62" s="42"/>
      <c r="KA62" s="42"/>
      <c r="KB62" s="42"/>
      <c r="KC62" s="42"/>
      <c r="KD62" s="42"/>
      <c r="KE62" s="42"/>
      <c r="KF62" s="42"/>
      <c r="KG62" s="42"/>
      <c r="KH62" s="42"/>
      <c r="KI62" s="42"/>
      <c r="KJ62" s="42"/>
      <c r="KK62" s="42"/>
      <c r="KL62" s="42"/>
      <c r="KM62" s="42"/>
      <c r="KN62" s="42"/>
      <c r="KO62" s="42"/>
      <c r="KP62" s="42"/>
      <c r="KQ62" s="42"/>
      <c r="KR62" s="42"/>
      <c r="KS62" s="42"/>
      <c r="KT62" s="42"/>
      <c r="KU62" s="42"/>
      <c r="KV62" s="42"/>
      <c r="KW62" s="42"/>
      <c r="KX62" s="42"/>
      <c r="KY62" s="42"/>
      <c r="KZ62" s="42"/>
      <c r="LA62" s="42"/>
      <c r="LB62" s="42"/>
      <c r="LC62" s="42"/>
      <c r="LD62" s="42"/>
      <c r="LE62" s="42"/>
      <c r="LF62" s="42"/>
      <c r="LG62" s="42"/>
      <c r="LH62" s="42"/>
      <c r="LI62" s="42"/>
      <c r="LJ62" s="42"/>
      <c r="LK62" s="42"/>
      <c r="LL62" s="42"/>
      <c r="LM62" s="42"/>
      <c r="LN62" s="42"/>
      <c r="LO62" s="42"/>
      <c r="LP62" s="42"/>
      <c r="LQ62" s="42"/>
      <c r="LR62" s="42"/>
      <c r="LS62" s="42"/>
      <c r="LT62" s="42"/>
      <c r="LU62" s="42"/>
      <c r="LV62" s="42"/>
      <c r="LW62" s="42"/>
      <c r="LX62" s="42"/>
      <c r="LY62" s="42"/>
      <c r="LZ62" s="42"/>
      <c r="MA62" s="42"/>
      <c r="MB62" s="42"/>
      <c r="MC62" s="42"/>
      <c r="MD62" s="42"/>
      <c r="ME62" s="42"/>
      <c r="MF62" s="42"/>
      <c r="MG62" s="42"/>
      <c r="MH62" s="42"/>
      <c r="MI62" s="42"/>
      <c r="MJ62" s="42"/>
      <c r="MK62" s="42"/>
      <c r="ML62" s="42"/>
      <c r="MM62" s="42"/>
      <c r="MN62" s="42"/>
      <c r="MO62" s="42"/>
      <c r="MP62" s="42"/>
      <c r="MQ62" s="42"/>
      <c r="MR62" s="42"/>
      <c r="MS62" s="42"/>
      <c r="MT62" s="42"/>
      <c r="MU62" s="42"/>
      <c r="MV62" s="42"/>
      <c r="MW62" s="42"/>
      <c r="MX62" s="42"/>
      <c r="MY62" s="42"/>
      <c r="MZ62" s="42"/>
      <c r="NA62" s="42"/>
      <c r="NB62" s="42"/>
      <c r="NC62" s="42"/>
      <c r="ND62" s="42"/>
      <c r="NE62" s="42"/>
      <c r="NF62" s="42"/>
      <c r="NG62" s="42"/>
      <c r="NH62" s="42"/>
      <c r="NI62" s="42"/>
      <c r="NJ62" s="42"/>
      <c r="NK62" s="42"/>
      <c r="NL62" s="42"/>
      <c r="NM62" s="42"/>
      <c r="NN62" s="42"/>
      <c r="NO62" s="42"/>
      <c r="NP62" s="42"/>
      <c r="NQ62" s="42"/>
      <c r="NR62" s="42"/>
      <c r="NS62" s="42"/>
      <c r="NT62" s="42"/>
      <c r="NU62" s="42"/>
      <c r="NV62" s="42"/>
      <c r="NW62" s="42"/>
      <c r="NX62" s="42"/>
      <c r="NY62" s="42"/>
      <c r="NZ62" s="42"/>
      <c r="OA62" s="42"/>
      <c r="OB62" s="42"/>
      <c r="OC62" s="42"/>
      <c r="OD62" s="42"/>
      <c r="OE62" s="42"/>
      <c r="OF62" s="42"/>
      <c r="OG62" s="42"/>
      <c r="OH62" s="42"/>
      <c r="OI62" s="42"/>
      <c r="OJ62" s="42"/>
      <c r="OK62" s="42"/>
      <c r="OL62" s="42"/>
      <c r="OM62" s="42"/>
      <c r="ON62" s="42"/>
      <c r="OO62" s="42"/>
      <c r="OP62" s="42"/>
      <c r="OQ62" s="42"/>
      <c r="OR62" s="42"/>
      <c r="OS62" s="42"/>
      <c r="OT62" s="42"/>
      <c r="OU62" s="42"/>
      <c r="OV62" s="42"/>
      <c r="OW62" s="42"/>
      <c r="OX62" s="42"/>
      <c r="OY62" s="42"/>
      <c r="OZ62" s="42"/>
      <c r="PA62" s="42"/>
      <c r="PB62" s="42"/>
      <c r="PC62" s="42"/>
      <c r="PD62" s="42"/>
      <c r="PE62" s="42"/>
      <c r="PF62" s="42"/>
      <c r="PG62" s="42"/>
      <c r="PH62" s="42"/>
      <c r="PI62" s="42"/>
      <c r="PJ62" s="42"/>
      <c r="PK62" s="42"/>
      <c r="PL62" s="42"/>
      <c r="PM62" s="42"/>
      <c r="PN62" s="42"/>
      <c r="PO62" s="42"/>
      <c r="PP62" s="42"/>
      <c r="PQ62" s="42"/>
      <c r="PR62" s="42"/>
      <c r="PS62" s="42"/>
      <c r="PT62" s="42"/>
      <c r="PU62" s="42"/>
      <c r="PV62" s="42"/>
      <c r="PW62" s="42"/>
      <c r="PX62" s="42"/>
      <c r="PY62" s="42"/>
      <c r="PZ62" s="42"/>
      <c r="QA62" s="42"/>
      <c r="QB62" s="42"/>
      <c r="QC62" s="42"/>
      <c r="QD62" s="42"/>
      <c r="QE62" s="42"/>
      <c r="QF62" s="42"/>
      <c r="QG62" s="42"/>
      <c r="QH62" s="42"/>
      <c r="QI62" s="42"/>
      <c r="QJ62" s="42"/>
      <c r="QK62" s="42"/>
      <c r="QL62" s="42"/>
      <c r="QM62" s="42"/>
      <c r="QN62" s="42"/>
      <c r="QO62" s="42"/>
      <c r="QP62" s="42"/>
      <c r="QQ62" s="42"/>
      <c r="QR62" s="42"/>
      <c r="QS62" s="42"/>
      <c r="QT62" s="42"/>
      <c r="QU62" s="42"/>
      <c r="QV62" s="42"/>
      <c r="QW62" s="42"/>
      <c r="QX62" s="42"/>
      <c r="QY62" s="42"/>
      <c r="QZ62" s="42"/>
      <c r="RA62" s="42"/>
      <c r="RB62" s="42"/>
      <c r="RC62" s="42"/>
      <c r="RD62" s="42"/>
      <c r="RE62" s="42"/>
      <c r="RF62" s="42"/>
      <c r="RG62" s="42"/>
      <c r="RH62" s="42"/>
      <c r="RI62" s="42"/>
      <c r="RJ62" s="42"/>
      <c r="RK62" s="42"/>
      <c r="RL62" s="42"/>
      <c r="RM62" s="42"/>
      <c r="RN62" s="42"/>
      <c r="RO62" s="42"/>
      <c r="RP62" s="42"/>
      <c r="RQ62" s="42"/>
      <c r="RR62" s="42"/>
      <c r="RS62" s="42"/>
      <c r="RT62" s="42"/>
      <c r="RU62" s="42"/>
      <c r="RV62" s="42"/>
      <c r="RW62" s="42"/>
      <c r="RX62" s="42"/>
      <c r="RY62" s="42"/>
      <c r="RZ62" s="42"/>
      <c r="SA62" s="42"/>
      <c r="SB62" s="42"/>
      <c r="SC62" s="42"/>
      <c r="SD62" s="42"/>
      <c r="SE62" s="42"/>
      <c r="SF62" s="42"/>
      <c r="SG62" s="42"/>
      <c r="SH62" s="42"/>
      <c r="SI62" s="42"/>
      <c r="SJ62" s="42"/>
      <c r="SK62" s="42"/>
      <c r="SL62" s="42"/>
      <c r="SM62" s="42"/>
      <c r="SN62" s="42"/>
      <c r="SO62" s="42"/>
      <c r="SP62" s="42"/>
      <c r="SQ62" s="42"/>
      <c r="SR62" s="42"/>
    </row>
    <row r="63" spans="1:512" ht="33" customHeight="1">
      <c r="A63" s="41"/>
      <c r="B63" s="42">
        <v>201020</v>
      </c>
      <c r="C63" s="42"/>
      <c r="D63" s="43" t="str">
        <f t="shared" si="6"/>
        <v>1-2</v>
      </c>
      <c r="E63" s="43"/>
      <c r="F63" s="43"/>
      <c r="G63" s="70" t="s">
        <v>246</v>
      </c>
      <c r="H63" s="42">
        <f t="shared" si="7"/>
        <v>0</v>
      </c>
      <c r="I63" s="43" t="s">
        <v>247</v>
      </c>
      <c r="J63" s="44">
        <v>0</v>
      </c>
      <c r="K63" s="44">
        <v>0</v>
      </c>
      <c r="L63" s="42">
        <f t="shared" si="8"/>
        <v>1</v>
      </c>
      <c r="M63" s="22">
        <f t="shared" si="9"/>
        <v>201021</v>
      </c>
      <c r="N63" s="50">
        <f t="shared" si="10"/>
        <v>201010</v>
      </c>
      <c r="O63" s="45" t="s">
        <v>244</v>
      </c>
      <c r="P63" s="47" t="s">
        <v>61</v>
      </c>
      <c r="Q63" s="51" t="s">
        <v>244</v>
      </c>
      <c r="R63" s="50">
        <v>2010201</v>
      </c>
      <c r="S63" s="54"/>
      <c r="T63" s="42">
        <v>201020</v>
      </c>
      <c r="U63" s="22" t="s">
        <v>248</v>
      </c>
      <c r="V63" s="42">
        <v>12</v>
      </c>
      <c r="W63" s="51">
        <v>0</v>
      </c>
      <c r="X63" s="51"/>
      <c r="Y63" s="55"/>
      <c r="Z63" s="42"/>
      <c r="AA63" s="43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  <c r="EJ63" s="42"/>
      <c r="EK63" s="42"/>
      <c r="EL63" s="42"/>
      <c r="EM63" s="42"/>
      <c r="EN63" s="42"/>
      <c r="EO63" s="42"/>
      <c r="EP63" s="42"/>
      <c r="EQ63" s="42"/>
      <c r="ER63" s="42"/>
      <c r="ES63" s="42"/>
      <c r="ET63" s="42"/>
      <c r="EU63" s="42"/>
      <c r="EV63" s="42"/>
      <c r="EW63" s="42"/>
      <c r="EX63" s="42"/>
      <c r="EY63" s="42"/>
      <c r="EZ63" s="42"/>
      <c r="FA63" s="42"/>
      <c r="FB63" s="42"/>
      <c r="FC63" s="42"/>
      <c r="FD63" s="42"/>
      <c r="FE63" s="42"/>
      <c r="FF63" s="42"/>
      <c r="FG63" s="42"/>
      <c r="FH63" s="42"/>
      <c r="FI63" s="42"/>
      <c r="FJ63" s="42"/>
      <c r="FK63" s="42"/>
      <c r="FL63" s="42"/>
      <c r="FM63" s="42"/>
      <c r="FN63" s="42"/>
      <c r="FO63" s="42"/>
      <c r="FP63" s="42"/>
      <c r="FQ63" s="42"/>
      <c r="FR63" s="42"/>
      <c r="FS63" s="42"/>
      <c r="FT63" s="42"/>
      <c r="FU63" s="42"/>
      <c r="FV63" s="42"/>
      <c r="FW63" s="42"/>
      <c r="FX63" s="42"/>
      <c r="FY63" s="42"/>
      <c r="FZ63" s="42"/>
      <c r="GA63" s="42"/>
      <c r="GB63" s="42"/>
      <c r="GC63" s="42"/>
      <c r="GD63" s="42"/>
      <c r="GE63" s="42"/>
      <c r="GF63" s="42"/>
      <c r="GG63" s="42"/>
      <c r="GH63" s="42"/>
      <c r="GI63" s="42"/>
      <c r="GJ63" s="42"/>
      <c r="GK63" s="42"/>
      <c r="GL63" s="42"/>
      <c r="GM63" s="42"/>
      <c r="GN63" s="42"/>
      <c r="GO63" s="42"/>
      <c r="GP63" s="42"/>
      <c r="GQ63" s="42"/>
      <c r="GR63" s="42"/>
      <c r="GS63" s="42"/>
      <c r="GT63" s="42"/>
      <c r="GU63" s="42"/>
      <c r="GV63" s="42"/>
      <c r="GW63" s="42"/>
      <c r="GX63" s="42"/>
      <c r="GY63" s="42"/>
      <c r="GZ63" s="42"/>
      <c r="HA63" s="42"/>
      <c r="HB63" s="42"/>
      <c r="HC63" s="42"/>
      <c r="HD63" s="42"/>
      <c r="HE63" s="42"/>
      <c r="HF63" s="42"/>
      <c r="HG63" s="42"/>
      <c r="HH63" s="42"/>
      <c r="HI63" s="42"/>
      <c r="HJ63" s="42"/>
      <c r="HK63" s="42"/>
      <c r="HL63" s="42"/>
      <c r="HM63" s="42"/>
      <c r="HN63" s="42"/>
      <c r="HO63" s="42"/>
      <c r="HP63" s="42"/>
      <c r="HQ63" s="42"/>
      <c r="HR63" s="42"/>
      <c r="HS63" s="42"/>
      <c r="HT63" s="42"/>
      <c r="HU63" s="42"/>
      <c r="HV63" s="42"/>
      <c r="HW63" s="42"/>
      <c r="HX63" s="42"/>
      <c r="HY63" s="42"/>
      <c r="HZ63" s="42"/>
      <c r="IA63" s="42"/>
      <c r="IB63" s="42"/>
      <c r="IC63" s="42"/>
      <c r="ID63" s="42"/>
      <c r="IE63" s="42"/>
      <c r="IF63" s="42"/>
      <c r="IG63" s="42"/>
      <c r="IH63" s="42"/>
      <c r="II63" s="42"/>
      <c r="IJ63" s="42"/>
      <c r="IK63" s="42"/>
      <c r="IL63" s="42"/>
      <c r="IM63" s="42"/>
      <c r="IN63" s="42"/>
      <c r="IO63" s="42"/>
      <c r="IP63" s="42"/>
      <c r="IQ63" s="42"/>
      <c r="IR63" s="42"/>
      <c r="IS63" s="42"/>
      <c r="IT63" s="42"/>
      <c r="IU63" s="42"/>
      <c r="IV63" s="42"/>
      <c r="IW63" s="42"/>
      <c r="IX63" s="42"/>
      <c r="IY63" s="42"/>
      <c r="IZ63" s="42"/>
      <c r="JA63" s="42"/>
      <c r="JB63" s="42"/>
      <c r="JC63" s="42"/>
      <c r="JD63" s="42"/>
      <c r="JE63" s="42"/>
      <c r="JF63" s="42"/>
      <c r="JG63" s="42"/>
      <c r="JH63" s="42"/>
      <c r="JI63" s="42"/>
      <c r="JJ63" s="42"/>
      <c r="JK63" s="42"/>
      <c r="JL63" s="42"/>
      <c r="JM63" s="42"/>
      <c r="JN63" s="42"/>
      <c r="JO63" s="42"/>
      <c r="JP63" s="42"/>
      <c r="JQ63" s="42"/>
      <c r="JR63" s="42"/>
      <c r="JS63" s="42"/>
      <c r="JT63" s="42"/>
      <c r="JU63" s="42"/>
      <c r="JV63" s="42"/>
      <c r="JW63" s="42"/>
      <c r="JX63" s="42"/>
      <c r="JY63" s="42"/>
      <c r="JZ63" s="42"/>
      <c r="KA63" s="42"/>
      <c r="KB63" s="42"/>
      <c r="KC63" s="42"/>
      <c r="KD63" s="42"/>
      <c r="KE63" s="42"/>
      <c r="KF63" s="42"/>
      <c r="KG63" s="42"/>
      <c r="KH63" s="42"/>
      <c r="KI63" s="42"/>
      <c r="KJ63" s="42"/>
      <c r="KK63" s="42"/>
      <c r="KL63" s="42"/>
      <c r="KM63" s="42"/>
      <c r="KN63" s="42"/>
      <c r="KO63" s="42"/>
      <c r="KP63" s="42"/>
      <c r="KQ63" s="42"/>
      <c r="KR63" s="42"/>
      <c r="KS63" s="42"/>
      <c r="KT63" s="42"/>
      <c r="KU63" s="42"/>
      <c r="KV63" s="42"/>
      <c r="KW63" s="42"/>
      <c r="KX63" s="42"/>
      <c r="KY63" s="42"/>
      <c r="KZ63" s="42"/>
      <c r="LA63" s="42"/>
      <c r="LB63" s="42"/>
      <c r="LC63" s="42"/>
      <c r="LD63" s="42"/>
      <c r="LE63" s="42"/>
      <c r="LF63" s="42"/>
      <c r="LG63" s="42"/>
      <c r="LH63" s="42"/>
      <c r="LI63" s="42"/>
      <c r="LJ63" s="42"/>
      <c r="LK63" s="42"/>
      <c r="LL63" s="42"/>
      <c r="LM63" s="42"/>
      <c r="LN63" s="42"/>
      <c r="LO63" s="42"/>
      <c r="LP63" s="42"/>
      <c r="LQ63" s="42"/>
      <c r="LR63" s="42"/>
      <c r="LS63" s="42"/>
      <c r="LT63" s="42"/>
      <c r="LU63" s="42"/>
      <c r="LV63" s="42"/>
      <c r="LW63" s="42"/>
      <c r="LX63" s="42"/>
      <c r="LY63" s="42"/>
      <c r="LZ63" s="42"/>
      <c r="MA63" s="42"/>
      <c r="MB63" s="42"/>
      <c r="MC63" s="42"/>
      <c r="MD63" s="42"/>
      <c r="ME63" s="42"/>
      <c r="MF63" s="42"/>
      <c r="MG63" s="42"/>
      <c r="MH63" s="42"/>
      <c r="MI63" s="42"/>
      <c r="MJ63" s="42"/>
      <c r="MK63" s="42"/>
      <c r="ML63" s="42"/>
      <c r="MM63" s="42"/>
      <c r="MN63" s="42"/>
      <c r="MO63" s="42"/>
      <c r="MP63" s="42"/>
      <c r="MQ63" s="42"/>
      <c r="MR63" s="42"/>
      <c r="MS63" s="42"/>
      <c r="MT63" s="42"/>
      <c r="MU63" s="42"/>
      <c r="MV63" s="42"/>
      <c r="MW63" s="42"/>
      <c r="MX63" s="42"/>
      <c r="MY63" s="42"/>
      <c r="MZ63" s="42"/>
      <c r="NA63" s="42"/>
      <c r="NB63" s="42"/>
      <c r="NC63" s="42"/>
      <c r="ND63" s="42"/>
      <c r="NE63" s="42"/>
      <c r="NF63" s="42"/>
      <c r="NG63" s="42"/>
      <c r="NH63" s="42"/>
      <c r="NI63" s="42"/>
      <c r="NJ63" s="42"/>
      <c r="NK63" s="42"/>
      <c r="NL63" s="42"/>
      <c r="NM63" s="42"/>
      <c r="NN63" s="42"/>
      <c r="NO63" s="42"/>
      <c r="NP63" s="42"/>
      <c r="NQ63" s="42"/>
      <c r="NR63" s="42"/>
      <c r="NS63" s="42"/>
      <c r="NT63" s="42"/>
      <c r="NU63" s="42"/>
      <c r="NV63" s="42"/>
      <c r="NW63" s="42"/>
      <c r="NX63" s="42"/>
      <c r="NY63" s="42"/>
      <c r="NZ63" s="42"/>
      <c r="OA63" s="42"/>
      <c r="OB63" s="42"/>
      <c r="OC63" s="42"/>
      <c r="OD63" s="42"/>
      <c r="OE63" s="42"/>
      <c r="OF63" s="42"/>
      <c r="OG63" s="42"/>
      <c r="OH63" s="42"/>
      <c r="OI63" s="42"/>
      <c r="OJ63" s="42"/>
      <c r="OK63" s="42"/>
      <c r="OL63" s="42"/>
      <c r="OM63" s="42"/>
      <c r="ON63" s="42"/>
      <c r="OO63" s="42"/>
      <c r="OP63" s="42"/>
      <c r="OQ63" s="42"/>
      <c r="OR63" s="42"/>
      <c r="OS63" s="42"/>
      <c r="OT63" s="42"/>
      <c r="OU63" s="42"/>
      <c r="OV63" s="42"/>
      <c r="OW63" s="42"/>
      <c r="OX63" s="42"/>
      <c r="OY63" s="42"/>
      <c r="OZ63" s="42"/>
      <c r="PA63" s="42"/>
      <c r="PB63" s="42"/>
      <c r="PC63" s="42"/>
      <c r="PD63" s="42"/>
      <c r="PE63" s="42"/>
      <c r="PF63" s="42"/>
      <c r="PG63" s="42"/>
      <c r="PH63" s="42"/>
      <c r="PI63" s="42"/>
      <c r="PJ63" s="42"/>
      <c r="PK63" s="42"/>
      <c r="PL63" s="42"/>
      <c r="PM63" s="42"/>
      <c r="PN63" s="42"/>
      <c r="PO63" s="42"/>
      <c r="PP63" s="42"/>
      <c r="PQ63" s="42"/>
      <c r="PR63" s="42"/>
      <c r="PS63" s="42"/>
      <c r="PT63" s="42"/>
      <c r="PU63" s="42"/>
      <c r="PV63" s="42"/>
      <c r="PW63" s="42"/>
      <c r="PX63" s="42"/>
      <c r="PY63" s="42"/>
      <c r="PZ63" s="42"/>
      <c r="QA63" s="42"/>
      <c r="QB63" s="42"/>
      <c r="QC63" s="42"/>
      <c r="QD63" s="42"/>
      <c r="QE63" s="42"/>
      <c r="QF63" s="42"/>
      <c r="QG63" s="42"/>
      <c r="QH63" s="42"/>
      <c r="QI63" s="42"/>
      <c r="QJ63" s="42"/>
      <c r="QK63" s="42"/>
      <c r="QL63" s="42"/>
      <c r="QM63" s="42"/>
      <c r="QN63" s="42"/>
      <c r="QO63" s="42"/>
      <c r="QP63" s="42"/>
      <c r="QQ63" s="42"/>
      <c r="QR63" s="42"/>
      <c r="QS63" s="42"/>
      <c r="QT63" s="42"/>
      <c r="QU63" s="42"/>
      <c r="QV63" s="42"/>
      <c r="QW63" s="42"/>
      <c r="QX63" s="42"/>
      <c r="QY63" s="42"/>
      <c r="QZ63" s="42"/>
      <c r="RA63" s="42"/>
      <c r="RB63" s="42"/>
      <c r="RC63" s="42"/>
      <c r="RD63" s="42"/>
      <c r="RE63" s="42"/>
      <c r="RF63" s="42"/>
      <c r="RG63" s="42"/>
      <c r="RH63" s="42"/>
      <c r="RI63" s="42"/>
      <c r="RJ63" s="42"/>
      <c r="RK63" s="42"/>
      <c r="RL63" s="42"/>
      <c r="RM63" s="42"/>
      <c r="RN63" s="42"/>
      <c r="RO63" s="42"/>
      <c r="RP63" s="42"/>
      <c r="RQ63" s="42"/>
      <c r="RR63" s="42"/>
      <c r="RS63" s="42"/>
      <c r="RT63" s="42"/>
      <c r="RU63" s="42"/>
      <c r="RV63" s="42"/>
      <c r="RW63" s="42"/>
      <c r="RX63" s="42"/>
      <c r="RY63" s="42"/>
      <c r="RZ63" s="42"/>
      <c r="SA63" s="42"/>
      <c r="SB63" s="42"/>
      <c r="SC63" s="42"/>
      <c r="SD63" s="42"/>
      <c r="SE63" s="42"/>
      <c r="SF63" s="42"/>
      <c r="SG63" s="42"/>
      <c r="SH63" s="42"/>
      <c r="SI63" s="42"/>
      <c r="SJ63" s="42"/>
      <c r="SK63" s="42"/>
      <c r="SL63" s="42"/>
      <c r="SM63" s="42"/>
      <c r="SN63" s="42"/>
      <c r="SO63" s="42"/>
      <c r="SP63" s="42"/>
      <c r="SQ63" s="42"/>
      <c r="SR63" s="42"/>
    </row>
    <row r="64" spans="1:512" ht="16.5" customHeight="1">
      <c r="A64" s="41"/>
      <c r="B64" s="42">
        <v>201021</v>
      </c>
      <c r="C64" s="42"/>
      <c r="D64" s="43" t="str">
        <f t="shared" si="6"/>
        <v>1-2特殊</v>
      </c>
      <c r="E64" s="43"/>
      <c r="F64" s="43"/>
      <c r="G64" s="68" t="s">
        <v>249</v>
      </c>
      <c r="H64" s="42">
        <f t="shared" si="7"/>
        <v>2</v>
      </c>
      <c r="I64" s="43">
        <v>340130001</v>
      </c>
      <c r="J64" s="44">
        <v>0</v>
      </c>
      <c r="K64" s="44">
        <v>0</v>
      </c>
      <c r="L64" s="42">
        <f t="shared" si="8"/>
        <v>1</v>
      </c>
      <c r="M64" s="22">
        <f t="shared" si="9"/>
        <v>201030</v>
      </c>
      <c r="N64" s="50">
        <f t="shared" si="10"/>
        <v>201020</v>
      </c>
      <c r="O64" s="45"/>
      <c r="P64" s="47"/>
      <c r="Q64" s="51"/>
      <c r="R64" s="50">
        <v>2010211</v>
      </c>
      <c r="S64" s="54"/>
      <c r="T64" s="42">
        <v>201021</v>
      </c>
      <c r="U64" s="22" t="s">
        <v>250</v>
      </c>
      <c r="V64" s="42">
        <v>12</v>
      </c>
      <c r="W64" s="51">
        <v>0</v>
      </c>
      <c r="X64" s="51"/>
      <c r="Y64" s="55"/>
      <c r="Z64" s="42"/>
      <c r="AA64" s="43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  <c r="EJ64" s="42"/>
      <c r="EK64" s="42"/>
      <c r="EL64" s="42"/>
      <c r="EM64" s="42"/>
      <c r="EN64" s="42"/>
      <c r="EO64" s="42"/>
      <c r="EP64" s="42"/>
      <c r="EQ64" s="42"/>
      <c r="ER64" s="42"/>
      <c r="ES64" s="42"/>
      <c r="ET64" s="42"/>
      <c r="EU64" s="42"/>
      <c r="EV64" s="42"/>
      <c r="EW64" s="42"/>
      <c r="EX64" s="42"/>
      <c r="EY64" s="42"/>
      <c r="EZ64" s="42"/>
      <c r="FA64" s="42"/>
      <c r="FB64" s="42"/>
      <c r="FC64" s="42"/>
      <c r="FD64" s="42"/>
      <c r="FE64" s="42"/>
      <c r="FF64" s="42"/>
      <c r="FG64" s="42"/>
      <c r="FH64" s="42"/>
      <c r="FI64" s="42"/>
      <c r="FJ64" s="42"/>
      <c r="FK64" s="42"/>
      <c r="FL64" s="42"/>
      <c r="FM64" s="42"/>
      <c r="FN64" s="42"/>
      <c r="FO64" s="42"/>
      <c r="FP64" s="42"/>
      <c r="FQ64" s="42"/>
      <c r="FR64" s="42"/>
      <c r="FS64" s="42"/>
      <c r="FT64" s="42"/>
      <c r="FU64" s="42"/>
      <c r="FV64" s="42"/>
      <c r="FW64" s="42"/>
      <c r="FX64" s="42"/>
      <c r="FY64" s="42"/>
      <c r="FZ64" s="42"/>
      <c r="GA64" s="42"/>
      <c r="GB64" s="42"/>
      <c r="GC64" s="42"/>
      <c r="GD64" s="42"/>
      <c r="GE64" s="42"/>
      <c r="GF64" s="42"/>
      <c r="GG64" s="42"/>
      <c r="GH64" s="42"/>
      <c r="GI64" s="42"/>
      <c r="GJ64" s="42"/>
      <c r="GK64" s="42"/>
      <c r="GL64" s="42"/>
      <c r="GM64" s="42"/>
      <c r="GN64" s="42"/>
      <c r="GO64" s="42"/>
      <c r="GP64" s="42"/>
      <c r="GQ64" s="42"/>
      <c r="GR64" s="42"/>
      <c r="GS64" s="42"/>
      <c r="GT64" s="42"/>
      <c r="GU64" s="42"/>
      <c r="GV64" s="42"/>
      <c r="GW64" s="42"/>
      <c r="GX64" s="42"/>
      <c r="GY64" s="42"/>
      <c r="GZ64" s="42"/>
      <c r="HA64" s="42"/>
      <c r="HB64" s="42"/>
      <c r="HC64" s="42"/>
      <c r="HD64" s="42"/>
      <c r="HE64" s="42"/>
      <c r="HF64" s="42"/>
      <c r="HG64" s="42"/>
      <c r="HH64" s="42"/>
      <c r="HI64" s="42"/>
      <c r="HJ64" s="42"/>
      <c r="HK64" s="42"/>
      <c r="HL64" s="42"/>
      <c r="HM64" s="42"/>
      <c r="HN64" s="42"/>
      <c r="HO64" s="42"/>
      <c r="HP64" s="42"/>
      <c r="HQ64" s="42"/>
      <c r="HR64" s="42"/>
      <c r="HS64" s="42"/>
      <c r="HT64" s="42"/>
      <c r="HU64" s="42"/>
      <c r="HV64" s="42"/>
      <c r="HW64" s="42"/>
      <c r="HX64" s="42"/>
      <c r="HY64" s="42"/>
      <c r="HZ64" s="42"/>
      <c r="IA64" s="42"/>
      <c r="IB64" s="42"/>
      <c r="IC64" s="42"/>
      <c r="ID64" s="42"/>
      <c r="IE64" s="42"/>
      <c r="IF64" s="42"/>
      <c r="IG64" s="42"/>
      <c r="IH64" s="42"/>
      <c r="II64" s="42"/>
      <c r="IJ64" s="42"/>
      <c r="IK64" s="42"/>
      <c r="IL64" s="42"/>
      <c r="IM64" s="42"/>
      <c r="IN64" s="42"/>
      <c r="IO64" s="42"/>
      <c r="IP64" s="42"/>
      <c r="IQ64" s="42"/>
      <c r="IR64" s="42"/>
      <c r="IS64" s="42"/>
      <c r="IT64" s="42"/>
      <c r="IU64" s="42"/>
      <c r="IV64" s="42"/>
      <c r="IW64" s="42"/>
      <c r="IX64" s="42"/>
      <c r="IY64" s="42"/>
      <c r="IZ64" s="42"/>
      <c r="JA64" s="42"/>
      <c r="JB64" s="42"/>
      <c r="JC64" s="42"/>
      <c r="JD64" s="42"/>
      <c r="JE64" s="42"/>
      <c r="JF64" s="42"/>
      <c r="JG64" s="42"/>
      <c r="JH64" s="42"/>
      <c r="JI64" s="42"/>
      <c r="JJ64" s="42"/>
      <c r="JK64" s="42"/>
      <c r="JL64" s="42"/>
      <c r="JM64" s="42"/>
      <c r="JN64" s="42"/>
      <c r="JO64" s="42"/>
      <c r="JP64" s="42"/>
      <c r="JQ64" s="42"/>
      <c r="JR64" s="42"/>
      <c r="JS64" s="42"/>
      <c r="JT64" s="42"/>
      <c r="JU64" s="42"/>
      <c r="JV64" s="42"/>
      <c r="JW64" s="42"/>
      <c r="JX64" s="42"/>
      <c r="JY64" s="42"/>
      <c r="JZ64" s="42"/>
      <c r="KA64" s="42"/>
      <c r="KB64" s="42"/>
      <c r="KC64" s="42"/>
      <c r="KD64" s="42"/>
      <c r="KE64" s="42"/>
      <c r="KF64" s="42"/>
      <c r="KG64" s="42"/>
      <c r="KH64" s="42"/>
      <c r="KI64" s="42"/>
      <c r="KJ64" s="42"/>
      <c r="KK64" s="42"/>
      <c r="KL64" s="42"/>
      <c r="KM64" s="42"/>
      <c r="KN64" s="42"/>
      <c r="KO64" s="42"/>
      <c r="KP64" s="42"/>
      <c r="KQ64" s="42"/>
      <c r="KR64" s="42"/>
      <c r="KS64" s="42"/>
      <c r="KT64" s="42"/>
      <c r="KU64" s="42"/>
      <c r="KV64" s="42"/>
      <c r="KW64" s="42"/>
      <c r="KX64" s="42"/>
      <c r="KY64" s="42"/>
      <c r="KZ64" s="42"/>
      <c r="LA64" s="42"/>
      <c r="LB64" s="42"/>
      <c r="LC64" s="42"/>
      <c r="LD64" s="42"/>
      <c r="LE64" s="42"/>
      <c r="LF64" s="42"/>
      <c r="LG64" s="42"/>
      <c r="LH64" s="42"/>
      <c r="LI64" s="42"/>
      <c r="LJ64" s="42"/>
      <c r="LK64" s="42"/>
      <c r="LL64" s="42"/>
      <c r="LM64" s="42"/>
      <c r="LN64" s="42"/>
      <c r="LO64" s="42"/>
      <c r="LP64" s="42"/>
      <c r="LQ64" s="42"/>
      <c r="LR64" s="42"/>
      <c r="LS64" s="42"/>
      <c r="LT64" s="42"/>
      <c r="LU64" s="42"/>
      <c r="LV64" s="42"/>
      <c r="LW64" s="42"/>
      <c r="LX64" s="42"/>
      <c r="LY64" s="42"/>
      <c r="LZ64" s="42"/>
      <c r="MA64" s="42"/>
      <c r="MB64" s="42"/>
      <c r="MC64" s="42"/>
      <c r="MD64" s="42"/>
      <c r="ME64" s="42"/>
      <c r="MF64" s="42"/>
      <c r="MG64" s="42"/>
      <c r="MH64" s="42"/>
      <c r="MI64" s="42"/>
      <c r="MJ64" s="42"/>
      <c r="MK64" s="42"/>
      <c r="ML64" s="42"/>
      <c r="MM64" s="42"/>
      <c r="MN64" s="42"/>
      <c r="MO64" s="42"/>
      <c r="MP64" s="42"/>
      <c r="MQ64" s="42"/>
      <c r="MR64" s="42"/>
      <c r="MS64" s="42"/>
      <c r="MT64" s="42"/>
      <c r="MU64" s="42"/>
      <c r="MV64" s="42"/>
      <c r="MW64" s="42"/>
      <c r="MX64" s="42"/>
      <c r="MY64" s="42"/>
      <c r="MZ64" s="42"/>
      <c r="NA64" s="42"/>
      <c r="NB64" s="42"/>
      <c r="NC64" s="42"/>
      <c r="ND64" s="42"/>
      <c r="NE64" s="42"/>
      <c r="NF64" s="42"/>
      <c r="NG64" s="42"/>
      <c r="NH64" s="42"/>
      <c r="NI64" s="42"/>
      <c r="NJ64" s="42"/>
      <c r="NK64" s="42"/>
      <c r="NL64" s="42"/>
      <c r="NM64" s="42"/>
      <c r="NN64" s="42"/>
      <c r="NO64" s="42"/>
      <c r="NP64" s="42"/>
      <c r="NQ64" s="42"/>
      <c r="NR64" s="42"/>
      <c r="NS64" s="42"/>
      <c r="NT64" s="42"/>
      <c r="NU64" s="42"/>
      <c r="NV64" s="42"/>
      <c r="NW64" s="42"/>
      <c r="NX64" s="42"/>
      <c r="NY64" s="42"/>
      <c r="NZ64" s="42"/>
      <c r="OA64" s="42"/>
      <c r="OB64" s="42"/>
      <c r="OC64" s="42"/>
      <c r="OD64" s="42"/>
      <c r="OE64" s="42"/>
      <c r="OF64" s="42"/>
      <c r="OG64" s="42"/>
      <c r="OH64" s="42"/>
      <c r="OI64" s="42"/>
      <c r="OJ64" s="42"/>
      <c r="OK64" s="42"/>
      <c r="OL64" s="42"/>
      <c r="OM64" s="42"/>
      <c r="ON64" s="42"/>
      <c r="OO64" s="42"/>
      <c r="OP64" s="42"/>
      <c r="OQ64" s="42"/>
      <c r="OR64" s="42"/>
      <c r="OS64" s="42"/>
      <c r="OT64" s="42"/>
      <c r="OU64" s="42"/>
      <c r="OV64" s="42"/>
      <c r="OW64" s="42"/>
      <c r="OX64" s="42"/>
      <c r="OY64" s="42"/>
      <c r="OZ64" s="42"/>
      <c r="PA64" s="42"/>
      <c r="PB64" s="42"/>
      <c r="PC64" s="42"/>
      <c r="PD64" s="42"/>
      <c r="PE64" s="42"/>
      <c r="PF64" s="42"/>
      <c r="PG64" s="42"/>
      <c r="PH64" s="42"/>
      <c r="PI64" s="42"/>
      <c r="PJ64" s="42"/>
      <c r="PK64" s="42"/>
      <c r="PL64" s="42"/>
      <c r="PM64" s="42"/>
      <c r="PN64" s="42"/>
      <c r="PO64" s="42"/>
      <c r="PP64" s="42"/>
      <c r="PQ64" s="42"/>
      <c r="PR64" s="42"/>
      <c r="PS64" s="42"/>
      <c r="PT64" s="42"/>
      <c r="PU64" s="42"/>
      <c r="PV64" s="42"/>
      <c r="PW64" s="42"/>
      <c r="PX64" s="42"/>
      <c r="PY64" s="42"/>
      <c r="PZ64" s="42"/>
      <c r="QA64" s="42"/>
      <c r="QB64" s="42"/>
      <c r="QC64" s="42"/>
      <c r="QD64" s="42"/>
      <c r="QE64" s="42"/>
      <c r="QF64" s="42"/>
      <c r="QG64" s="42"/>
      <c r="QH64" s="42"/>
      <c r="QI64" s="42"/>
      <c r="QJ64" s="42"/>
      <c r="QK64" s="42"/>
      <c r="QL64" s="42"/>
      <c r="QM64" s="42"/>
      <c r="QN64" s="42"/>
      <c r="QO64" s="42"/>
      <c r="QP64" s="42"/>
      <c r="QQ64" s="42"/>
      <c r="QR64" s="42"/>
      <c r="QS64" s="42"/>
      <c r="QT64" s="42"/>
      <c r="QU64" s="42"/>
      <c r="QV64" s="42"/>
      <c r="QW64" s="42"/>
      <c r="QX64" s="42"/>
      <c r="QY64" s="42"/>
      <c r="QZ64" s="42"/>
      <c r="RA64" s="42"/>
      <c r="RB64" s="42"/>
      <c r="RC64" s="42"/>
      <c r="RD64" s="42"/>
      <c r="RE64" s="42"/>
      <c r="RF64" s="42"/>
      <c r="RG64" s="42"/>
      <c r="RH64" s="42"/>
      <c r="RI64" s="42"/>
      <c r="RJ64" s="42"/>
      <c r="RK64" s="42"/>
      <c r="RL64" s="42"/>
      <c r="RM64" s="42"/>
      <c r="RN64" s="42"/>
      <c r="RO64" s="42"/>
      <c r="RP64" s="42"/>
      <c r="RQ64" s="42"/>
      <c r="RR64" s="42"/>
      <c r="RS64" s="42"/>
      <c r="RT64" s="42"/>
      <c r="RU64" s="42"/>
      <c r="RV64" s="42"/>
      <c r="RW64" s="42"/>
      <c r="RX64" s="42"/>
      <c r="RY64" s="42"/>
      <c r="RZ64" s="42"/>
      <c r="SA64" s="42"/>
      <c r="SB64" s="42"/>
      <c r="SC64" s="42"/>
      <c r="SD64" s="42"/>
      <c r="SE64" s="42"/>
      <c r="SF64" s="42"/>
      <c r="SG64" s="42"/>
      <c r="SH64" s="42"/>
      <c r="SI64" s="42"/>
      <c r="SJ64" s="42"/>
      <c r="SK64" s="42"/>
      <c r="SL64" s="42"/>
      <c r="SM64" s="42"/>
      <c r="SN64" s="42"/>
      <c r="SO64" s="42"/>
      <c r="SP64" s="42"/>
      <c r="SQ64" s="42"/>
      <c r="SR64" s="42"/>
    </row>
    <row r="65" spans="1:512" ht="16.5" customHeight="1">
      <c r="A65" s="41"/>
      <c r="B65" s="42">
        <v>201030</v>
      </c>
      <c r="C65" s="42"/>
      <c r="D65" s="43" t="str">
        <f t="shared" si="6"/>
        <v>1-3</v>
      </c>
      <c r="E65" s="43"/>
      <c r="F65" s="43"/>
      <c r="G65" s="68" t="s">
        <v>251</v>
      </c>
      <c r="H65" s="42">
        <f t="shared" si="7"/>
        <v>1</v>
      </c>
      <c r="I65" s="43" t="s">
        <v>252</v>
      </c>
      <c r="J65" s="44">
        <v>0</v>
      </c>
      <c r="K65" s="44">
        <v>0</v>
      </c>
      <c r="L65" s="42">
        <f t="shared" si="8"/>
        <v>1</v>
      </c>
      <c r="M65" s="22">
        <f t="shared" si="9"/>
        <v>0</v>
      </c>
      <c r="N65" s="50">
        <f t="shared" si="10"/>
        <v>201021</v>
      </c>
      <c r="O65" s="45" t="s">
        <v>244</v>
      </c>
      <c r="P65" s="47" t="s">
        <v>61</v>
      </c>
      <c r="Q65" s="51" t="s">
        <v>244</v>
      </c>
      <c r="R65" s="50">
        <v>2010301</v>
      </c>
      <c r="S65" s="54"/>
      <c r="T65" s="42">
        <v>201030</v>
      </c>
      <c r="U65" s="22" t="s">
        <v>253</v>
      </c>
      <c r="V65" s="42">
        <v>12</v>
      </c>
      <c r="W65" s="51">
        <v>0</v>
      </c>
      <c r="X65" s="51"/>
      <c r="Y65" s="55"/>
      <c r="Z65" s="42"/>
      <c r="AA65" s="43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2"/>
      <c r="ET65" s="42"/>
      <c r="EU65" s="42"/>
      <c r="EV65" s="42"/>
      <c r="EW65" s="42"/>
      <c r="EX65" s="42"/>
      <c r="EY65" s="42"/>
      <c r="EZ65" s="42"/>
      <c r="FA65" s="42"/>
      <c r="FB65" s="42"/>
      <c r="FC65" s="42"/>
      <c r="FD65" s="42"/>
      <c r="FE65" s="42"/>
      <c r="FF65" s="42"/>
      <c r="FG65" s="42"/>
      <c r="FH65" s="42"/>
      <c r="FI65" s="42"/>
      <c r="FJ65" s="42"/>
      <c r="FK65" s="42"/>
      <c r="FL65" s="42"/>
      <c r="FM65" s="42"/>
      <c r="FN65" s="42"/>
      <c r="FO65" s="42"/>
      <c r="FP65" s="42"/>
      <c r="FQ65" s="42"/>
      <c r="FR65" s="42"/>
      <c r="FS65" s="42"/>
      <c r="FT65" s="42"/>
      <c r="FU65" s="42"/>
      <c r="FV65" s="42"/>
      <c r="FW65" s="42"/>
      <c r="FX65" s="42"/>
      <c r="FY65" s="42"/>
      <c r="FZ65" s="42"/>
      <c r="GA65" s="42"/>
      <c r="GB65" s="42"/>
      <c r="GC65" s="42"/>
      <c r="GD65" s="42"/>
      <c r="GE65" s="42"/>
      <c r="GF65" s="42"/>
      <c r="GG65" s="42"/>
      <c r="GH65" s="42"/>
      <c r="GI65" s="42"/>
      <c r="GJ65" s="42"/>
      <c r="GK65" s="42"/>
      <c r="GL65" s="42"/>
      <c r="GM65" s="42"/>
      <c r="GN65" s="42"/>
      <c r="GO65" s="42"/>
      <c r="GP65" s="42"/>
      <c r="GQ65" s="42"/>
      <c r="GR65" s="42"/>
      <c r="GS65" s="42"/>
      <c r="GT65" s="42"/>
      <c r="GU65" s="42"/>
      <c r="GV65" s="42"/>
      <c r="GW65" s="42"/>
      <c r="GX65" s="42"/>
      <c r="GY65" s="42"/>
      <c r="GZ65" s="42"/>
      <c r="HA65" s="42"/>
      <c r="HB65" s="42"/>
      <c r="HC65" s="42"/>
      <c r="HD65" s="42"/>
      <c r="HE65" s="42"/>
      <c r="HF65" s="42"/>
      <c r="HG65" s="42"/>
      <c r="HH65" s="42"/>
      <c r="HI65" s="42"/>
      <c r="HJ65" s="42"/>
      <c r="HK65" s="42"/>
      <c r="HL65" s="42"/>
      <c r="HM65" s="42"/>
      <c r="HN65" s="42"/>
      <c r="HO65" s="42"/>
      <c r="HP65" s="42"/>
      <c r="HQ65" s="42"/>
      <c r="HR65" s="42"/>
      <c r="HS65" s="42"/>
      <c r="HT65" s="42"/>
      <c r="HU65" s="42"/>
      <c r="HV65" s="42"/>
      <c r="HW65" s="42"/>
      <c r="HX65" s="42"/>
      <c r="HY65" s="42"/>
      <c r="HZ65" s="42"/>
      <c r="IA65" s="42"/>
      <c r="IB65" s="42"/>
      <c r="IC65" s="42"/>
      <c r="ID65" s="42"/>
      <c r="IE65" s="42"/>
      <c r="IF65" s="42"/>
      <c r="IG65" s="42"/>
      <c r="IH65" s="42"/>
      <c r="II65" s="42"/>
      <c r="IJ65" s="42"/>
      <c r="IK65" s="42"/>
      <c r="IL65" s="42"/>
      <c r="IM65" s="42"/>
      <c r="IN65" s="42"/>
      <c r="IO65" s="42"/>
      <c r="IP65" s="42"/>
      <c r="IQ65" s="42"/>
      <c r="IR65" s="42"/>
      <c r="IS65" s="42"/>
      <c r="IT65" s="42"/>
      <c r="IU65" s="42"/>
      <c r="IV65" s="42"/>
      <c r="IW65" s="42"/>
      <c r="IX65" s="42"/>
      <c r="IY65" s="42"/>
      <c r="IZ65" s="42"/>
      <c r="JA65" s="42"/>
      <c r="JB65" s="42"/>
      <c r="JC65" s="42"/>
      <c r="JD65" s="42"/>
      <c r="JE65" s="42"/>
      <c r="JF65" s="42"/>
      <c r="JG65" s="42"/>
      <c r="JH65" s="42"/>
      <c r="JI65" s="42"/>
      <c r="JJ65" s="42"/>
      <c r="JK65" s="42"/>
      <c r="JL65" s="42"/>
      <c r="JM65" s="42"/>
      <c r="JN65" s="42"/>
      <c r="JO65" s="42"/>
      <c r="JP65" s="42"/>
      <c r="JQ65" s="42"/>
      <c r="JR65" s="42"/>
      <c r="JS65" s="42"/>
      <c r="JT65" s="42"/>
      <c r="JU65" s="42"/>
      <c r="JV65" s="42"/>
      <c r="JW65" s="42"/>
      <c r="JX65" s="42"/>
      <c r="JY65" s="42"/>
      <c r="JZ65" s="42"/>
      <c r="KA65" s="42"/>
      <c r="KB65" s="42"/>
      <c r="KC65" s="42"/>
      <c r="KD65" s="42"/>
      <c r="KE65" s="42"/>
      <c r="KF65" s="42"/>
      <c r="KG65" s="42"/>
      <c r="KH65" s="42"/>
      <c r="KI65" s="42"/>
      <c r="KJ65" s="42"/>
      <c r="KK65" s="42"/>
      <c r="KL65" s="42"/>
      <c r="KM65" s="42"/>
      <c r="KN65" s="42"/>
      <c r="KO65" s="42"/>
      <c r="KP65" s="42"/>
      <c r="KQ65" s="42"/>
      <c r="KR65" s="42"/>
      <c r="KS65" s="42"/>
      <c r="KT65" s="42"/>
      <c r="KU65" s="42"/>
      <c r="KV65" s="42"/>
      <c r="KW65" s="42"/>
      <c r="KX65" s="42"/>
      <c r="KY65" s="42"/>
      <c r="KZ65" s="42"/>
      <c r="LA65" s="42"/>
      <c r="LB65" s="42"/>
      <c r="LC65" s="42"/>
      <c r="LD65" s="42"/>
      <c r="LE65" s="42"/>
      <c r="LF65" s="42"/>
      <c r="LG65" s="42"/>
      <c r="LH65" s="42"/>
      <c r="LI65" s="42"/>
      <c r="LJ65" s="42"/>
      <c r="LK65" s="42"/>
      <c r="LL65" s="42"/>
      <c r="LM65" s="42"/>
      <c r="LN65" s="42"/>
      <c r="LO65" s="42"/>
      <c r="LP65" s="42"/>
      <c r="LQ65" s="42"/>
      <c r="LR65" s="42"/>
      <c r="LS65" s="42"/>
      <c r="LT65" s="42"/>
      <c r="LU65" s="42"/>
      <c r="LV65" s="42"/>
      <c r="LW65" s="42"/>
      <c r="LX65" s="42"/>
      <c r="LY65" s="42"/>
      <c r="LZ65" s="42"/>
      <c r="MA65" s="42"/>
      <c r="MB65" s="42"/>
      <c r="MC65" s="42"/>
      <c r="MD65" s="42"/>
      <c r="ME65" s="42"/>
      <c r="MF65" s="42"/>
      <c r="MG65" s="42"/>
      <c r="MH65" s="42"/>
      <c r="MI65" s="42"/>
      <c r="MJ65" s="42"/>
      <c r="MK65" s="42"/>
      <c r="ML65" s="42"/>
      <c r="MM65" s="42"/>
      <c r="MN65" s="42"/>
      <c r="MO65" s="42"/>
      <c r="MP65" s="42"/>
      <c r="MQ65" s="42"/>
      <c r="MR65" s="42"/>
      <c r="MS65" s="42"/>
      <c r="MT65" s="42"/>
      <c r="MU65" s="42"/>
      <c r="MV65" s="42"/>
      <c r="MW65" s="42"/>
      <c r="MX65" s="42"/>
      <c r="MY65" s="42"/>
      <c r="MZ65" s="42"/>
      <c r="NA65" s="42"/>
      <c r="NB65" s="42"/>
      <c r="NC65" s="42"/>
      <c r="ND65" s="42"/>
      <c r="NE65" s="42"/>
      <c r="NF65" s="42"/>
      <c r="NG65" s="42"/>
      <c r="NH65" s="42"/>
      <c r="NI65" s="42"/>
      <c r="NJ65" s="42"/>
      <c r="NK65" s="42"/>
      <c r="NL65" s="42"/>
      <c r="NM65" s="42"/>
      <c r="NN65" s="42"/>
      <c r="NO65" s="42"/>
      <c r="NP65" s="42"/>
      <c r="NQ65" s="42"/>
      <c r="NR65" s="42"/>
      <c r="NS65" s="42"/>
      <c r="NT65" s="42"/>
      <c r="NU65" s="42"/>
      <c r="NV65" s="42"/>
      <c r="NW65" s="42"/>
      <c r="NX65" s="42"/>
      <c r="NY65" s="42"/>
      <c r="NZ65" s="42"/>
      <c r="OA65" s="42"/>
      <c r="OB65" s="42"/>
      <c r="OC65" s="42"/>
      <c r="OD65" s="42"/>
      <c r="OE65" s="42"/>
      <c r="OF65" s="42"/>
      <c r="OG65" s="42"/>
      <c r="OH65" s="42"/>
      <c r="OI65" s="42"/>
      <c r="OJ65" s="42"/>
      <c r="OK65" s="42"/>
      <c r="OL65" s="42"/>
      <c r="OM65" s="42"/>
      <c r="ON65" s="42"/>
      <c r="OO65" s="42"/>
      <c r="OP65" s="42"/>
      <c r="OQ65" s="42"/>
      <c r="OR65" s="42"/>
      <c r="OS65" s="42"/>
      <c r="OT65" s="42"/>
      <c r="OU65" s="42"/>
      <c r="OV65" s="42"/>
      <c r="OW65" s="42"/>
      <c r="OX65" s="42"/>
      <c r="OY65" s="42"/>
      <c r="OZ65" s="42"/>
      <c r="PA65" s="42"/>
      <c r="PB65" s="42"/>
      <c r="PC65" s="42"/>
      <c r="PD65" s="42"/>
      <c r="PE65" s="42"/>
      <c r="PF65" s="42"/>
      <c r="PG65" s="42"/>
      <c r="PH65" s="42"/>
      <c r="PI65" s="42"/>
      <c r="PJ65" s="42"/>
      <c r="PK65" s="42"/>
      <c r="PL65" s="42"/>
      <c r="PM65" s="42"/>
      <c r="PN65" s="42"/>
      <c r="PO65" s="42"/>
      <c r="PP65" s="42"/>
      <c r="PQ65" s="42"/>
      <c r="PR65" s="42"/>
      <c r="PS65" s="42"/>
      <c r="PT65" s="42"/>
      <c r="PU65" s="42"/>
      <c r="PV65" s="42"/>
      <c r="PW65" s="42"/>
      <c r="PX65" s="42"/>
      <c r="PY65" s="42"/>
      <c r="PZ65" s="42"/>
      <c r="QA65" s="42"/>
      <c r="QB65" s="42"/>
      <c r="QC65" s="42"/>
      <c r="QD65" s="42"/>
      <c r="QE65" s="42"/>
      <c r="QF65" s="42"/>
      <c r="QG65" s="42"/>
      <c r="QH65" s="42"/>
      <c r="QI65" s="42"/>
      <c r="QJ65" s="42"/>
      <c r="QK65" s="42"/>
      <c r="QL65" s="42"/>
      <c r="QM65" s="42"/>
      <c r="QN65" s="42"/>
      <c r="QO65" s="42"/>
      <c r="QP65" s="42"/>
      <c r="QQ65" s="42"/>
      <c r="QR65" s="42"/>
      <c r="QS65" s="42"/>
      <c r="QT65" s="42"/>
      <c r="QU65" s="42"/>
      <c r="QV65" s="42"/>
      <c r="QW65" s="42"/>
      <c r="QX65" s="42"/>
      <c r="QY65" s="42"/>
      <c r="QZ65" s="42"/>
      <c r="RA65" s="42"/>
      <c r="RB65" s="42"/>
      <c r="RC65" s="42"/>
      <c r="RD65" s="42"/>
      <c r="RE65" s="42"/>
      <c r="RF65" s="42"/>
      <c r="RG65" s="42"/>
      <c r="RH65" s="42"/>
      <c r="RI65" s="42"/>
      <c r="RJ65" s="42"/>
      <c r="RK65" s="42"/>
      <c r="RL65" s="42"/>
      <c r="RM65" s="42"/>
      <c r="RN65" s="42"/>
      <c r="RO65" s="42"/>
      <c r="RP65" s="42"/>
      <c r="RQ65" s="42"/>
      <c r="RR65" s="42"/>
      <c r="RS65" s="42"/>
      <c r="RT65" s="42"/>
      <c r="RU65" s="42"/>
      <c r="RV65" s="42"/>
      <c r="RW65" s="42"/>
      <c r="RX65" s="42"/>
      <c r="RY65" s="42"/>
      <c r="RZ65" s="42"/>
      <c r="SA65" s="42"/>
      <c r="SB65" s="42"/>
      <c r="SC65" s="42"/>
      <c r="SD65" s="42"/>
      <c r="SE65" s="42"/>
      <c r="SF65" s="42"/>
      <c r="SG65" s="42"/>
      <c r="SH65" s="42"/>
      <c r="SI65" s="42"/>
      <c r="SJ65" s="42"/>
      <c r="SK65" s="42"/>
      <c r="SL65" s="42"/>
      <c r="SM65" s="42"/>
      <c r="SN65" s="42"/>
      <c r="SO65" s="42"/>
      <c r="SP65" s="42"/>
      <c r="SQ65" s="42"/>
      <c r="SR65" s="42"/>
    </row>
    <row r="66" spans="1:512" ht="16.5" customHeight="1">
      <c r="A66" s="41"/>
      <c r="B66" s="42">
        <v>202010</v>
      </c>
      <c r="C66" s="42"/>
      <c r="D66" s="43" t="str">
        <f t="shared" si="6"/>
        <v>2-1</v>
      </c>
      <c r="E66" s="43"/>
      <c r="F66" s="43"/>
      <c r="G66" s="68" t="s">
        <v>254</v>
      </c>
      <c r="H66" s="42">
        <f t="shared" si="7"/>
        <v>0</v>
      </c>
      <c r="I66" s="43" t="s">
        <v>255</v>
      </c>
      <c r="J66" s="44">
        <v>0</v>
      </c>
      <c r="K66" s="44">
        <v>0</v>
      </c>
      <c r="L66" s="42">
        <f t="shared" si="8"/>
        <v>2</v>
      </c>
      <c r="M66" s="22">
        <f t="shared" si="9"/>
        <v>202020</v>
      </c>
      <c r="N66" s="50">
        <f t="shared" si="10"/>
        <v>0</v>
      </c>
      <c r="O66" s="45" t="s">
        <v>244</v>
      </c>
      <c r="P66" s="47" t="s">
        <v>61</v>
      </c>
      <c r="Q66" s="51" t="s">
        <v>244</v>
      </c>
      <c r="R66" s="50">
        <v>2020101</v>
      </c>
      <c r="S66" s="54"/>
      <c r="T66" s="42">
        <v>202010</v>
      </c>
      <c r="U66" s="22" t="s">
        <v>256</v>
      </c>
      <c r="V66" s="42">
        <v>12</v>
      </c>
      <c r="W66" s="51">
        <v>0</v>
      </c>
      <c r="X66" s="42"/>
      <c r="Y66" s="55"/>
      <c r="Z66" s="42"/>
      <c r="AA66" s="43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42"/>
      <c r="EQ66" s="42"/>
      <c r="ER66" s="42"/>
      <c r="ES66" s="42"/>
      <c r="ET66" s="42"/>
      <c r="EU66" s="42"/>
      <c r="EV66" s="42"/>
      <c r="EW66" s="42"/>
      <c r="EX66" s="42"/>
      <c r="EY66" s="42"/>
      <c r="EZ66" s="42"/>
      <c r="FA66" s="42"/>
      <c r="FB66" s="42"/>
      <c r="FC66" s="42"/>
      <c r="FD66" s="42"/>
      <c r="FE66" s="42"/>
      <c r="FF66" s="42"/>
      <c r="FG66" s="42"/>
      <c r="FH66" s="42"/>
      <c r="FI66" s="42"/>
      <c r="FJ66" s="42"/>
      <c r="FK66" s="42"/>
      <c r="FL66" s="42"/>
      <c r="FM66" s="42"/>
      <c r="FN66" s="42"/>
      <c r="FO66" s="42"/>
      <c r="FP66" s="42"/>
      <c r="FQ66" s="42"/>
      <c r="FR66" s="42"/>
      <c r="FS66" s="42"/>
      <c r="FT66" s="42"/>
      <c r="FU66" s="42"/>
      <c r="FV66" s="42"/>
      <c r="FW66" s="42"/>
      <c r="FX66" s="42"/>
      <c r="FY66" s="42"/>
      <c r="FZ66" s="42"/>
      <c r="GA66" s="42"/>
      <c r="GB66" s="42"/>
      <c r="GC66" s="42"/>
      <c r="GD66" s="42"/>
      <c r="GE66" s="42"/>
      <c r="GF66" s="42"/>
      <c r="GG66" s="42"/>
      <c r="GH66" s="42"/>
      <c r="GI66" s="42"/>
      <c r="GJ66" s="42"/>
      <c r="GK66" s="42"/>
      <c r="GL66" s="42"/>
      <c r="GM66" s="42"/>
      <c r="GN66" s="42"/>
      <c r="GO66" s="42"/>
      <c r="GP66" s="42"/>
      <c r="GQ66" s="42"/>
      <c r="GR66" s="42"/>
      <c r="GS66" s="42"/>
      <c r="GT66" s="42"/>
      <c r="GU66" s="42"/>
      <c r="GV66" s="42"/>
      <c r="GW66" s="42"/>
      <c r="GX66" s="42"/>
      <c r="GY66" s="42"/>
      <c r="GZ66" s="42"/>
      <c r="HA66" s="42"/>
      <c r="HB66" s="42"/>
      <c r="HC66" s="42"/>
      <c r="HD66" s="42"/>
      <c r="HE66" s="42"/>
      <c r="HF66" s="42"/>
      <c r="HG66" s="42"/>
      <c r="HH66" s="42"/>
      <c r="HI66" s="42"/>
      <c r="HJ66" s="42"/>
      <c r="HK66" s="42"/>
      <c r="HL66" s="42"/>
      <c r="HM66" s="42"/>
      <c r="HN66" s="42"/>
      <c r="HO66" s="42"/>
      <c r="HP66" s="42"/>
      <c r="HQ66" s="42"/>
      <c r="HR66" s="42"/>
      <c r="HS66" s="42"/>
      <c r="HT66" s="42"/>
      <c r="HU66" s="42"/>
      <c r="HV66" s="42"/>
      <c r="HW66" s="42"/>
      <c r="HX66" s="42"/>
      <c r="HY66" s="42"/>
      <c r="HZ66" s="42"/>
      <c r="IA66" s="42"/>
      <c r="IB66" s="42"/>
      <c r="IC66" s="42"/>
      <c r="ID66" s="42"/>
      <c r="IE66" s="42"/>
      <c r="IF66" s="42"/>
      <c r="IG66" s="42"/>
      <c r="IH66" s="42"/>
      <c r="II66" s="42"/>
      <c r="IJ66" s="42"/>
      <c r="IK66" s="42"/>
      <c r="IL66" s="42"/>
      <c r="IM66" s="42"/>
      <c r="IN66" s="42"/>
      <c r="IO66" s="42"/>
      <c r="IP66" s="42"/>
      <c r="IQ66" s="42"/>
      <c r="IR66" s="42"/>
      <c r="IS66" s="42"/>
      <c r="IT66" s="42"/>
      <c r="IU66" s="42"/>
      <c r="IV66" s="42"/>
      <c r="IW66" s="42"/>
      <c r="IX66" s="42"/>
      <c r="IY66" s="42"/>
      <c r="IZ66" s="42"/>
      <c r="JA66" s="42"/>
      <c r="JB66" s="42"/>
      <c r="JC66" s="42"/>
      <c r="JD66" s="42"/>
      <c r="JE66" s="42"/>
      <c r="JF66" s="42"/>
      <c r="JG66" s="42"/>
      <c r="JH66" s="42"/>
      <c r="JI66" s="42"/>
      <c r="JJ66" s="42"/>
      <c r="JK66" s="42"/>
      <c r="JL66" s="42"/>
      <c r="JM66" s="42"/>
      <c r="JN66" s="42"/>
      <c r="JO66" s="42"/>
      <c r="JP66" s="42"/>
      <c r="JQ66" s="42"/>
      <c r="JR66" s="42"/>
      <c r="JS66" s="42"/>
      <c r="JT66" s="42"/>
      <c r="JU66" s="42"/>
      <c r="JV66" s="42"/>
      <c r="JW66" s="42"/>
      <c r="JX66" s="42"/>
      <c r="JY66" s="42"/>
      <c r="JZ66" s="42"/>
      <c r="KA66" s="42"/>
      <c r="KB66" s="42"/>
      <c r="KC66" s="42"/>
      <c r="KD66" s="42"/>
      <c r="KE66" s="42"/>
      <c r="KF66" s="42"/>
      <c r="KG66" s="42"/>
      <c r="KH66" s="42"/>
      <c r="KI66" s="42"/>
      <c r="KJ66" s="42"/>
      <c r="KK66" s="42"/>
      <c r="KL66" s="42"/>
      <c r="KM66" s="42"/>
      <c r="KN66" s="42"/>
      <c r="KO66" s="42"/>
      <c r="KP66" s="42"/>
      <c r="KQ66" s="42"/>
      <c r="KR66" s="42"/>
      <c r="KS66" s="42"/>
      <c r="KT66" s="42"/>
      <c r="KU66" s="42"/>
      <c r="KV66" s="42"/>
      <c r="KW66" s="42"/>
      <c r="KX66" s="42"/>
      <c r="KY66" s="42"/>
      <c r="KZ66" s="42"/>
      <c r="LA66" s="42"/>
      <c r="LB66" s="42"/>
      <c r="LC66" s="42"/>
      <c r="LD66" s="42"/>
      <c r="LE66" s="42"/>
      <c r="LF66" s="42"/>
      <c r="LG66" s="42"/>
      <c r="LH66" s="42"/>
      <c r="LI66" s="42"/>
      <c r="LJ66" s="42"/>
      <c r="LK66" s="42"/>
      <c r="LL66" s="42"/>
      <c r="LM66" s="42"/>
      <c r="LN66" s="42"/>
      <c r="LO66" s="42"/>
      <c r="LP66" s="42"/>
      <c r="LQ66" s="42"/>
      <c r="LR66" s="42"/>
      <c r="LS66" s="42"/>
      <c r="LT66" s="42"/>
      <c r="LU66" s="42"/>
      <c r="LV66" s="42"/>
      <c r="LW66" s="42"/>
      <c r="LX66" s="42"/>
      <c r="LY66" s="42"/>
      <c r="LZ66" s="42"/>
      <c r="MA66" s="42"/>
      <c r="MB66" s="42"/>
      <c r="MC66" s="42"/>
      <c r="MD66" s="42"/>
      <c r="ME66" s="42"/>
      <c r="MF66" s="42"/>
      <c r="MG66" s="42"/>
      <c r="MH66" s="42"/>
      <c r="MI66" s="42"/>
      <c r="MJ66" s="42"/>
      <c r="MK66" s="42"/>
      <c r="ML66" s="42"/>
      <c r="MM66" s="42"/>
      <c r="MN66" s="42"/>
      <c r="MO66" s="42"/>
      <c r="MP66" s="42"/>
      <c r="MQ66" s="42"/>
      <c r="MR66" s="42"/>
      <c r="MS66" s="42"/>
      <c r="MT66" s="42"/>
      <c r="MU66" s="42"/>
      <c r="MV66" s="42"/>
      <c r="MW66" s="42"/>
      <c r="MX66" s="42"/>
      <c r="MY66" s="42"/>
      <c r="MZ66" s="42"/>
      <c r="NA66" s="42"/>
      <c r="NB66" s="42"/>
      <c r="NC66" s="42"/>
      <c r="ND66" s="42"/>
      <c r="NE66" s="42"/>
      <c r="NF66" s="42"/>
      <c r="NG66" s="42"/>
      <c r="NH66" s="42"/>
      <c r="NI66" s="42"/>
      <c r="NJ66" s="42"/>
      <c r="NK66" s="42"/>
      <c r="NL66" s="42"/>
      <c r="NM66" s="42"/>
      <c r="NN66" s="42"/>
      <c r="NO66" s="42"/>
      <c r="NP66" s="42"/>
      <c r="NQ66" s="42"/>
      <c r="NR66" s="42"/>
      <c r="NS66" s="42"/>
      <c r="NT66" s="42"/>
      <c r="NU66" s="42"/>
      <c r="NV66" s="42"/>
      <c r="NW66" s="42"/>
      <c r="NX66" s="42"/>
      <c r="NY66" s="42"/>
      <c r="NZ66" s="42"/>
      <c r="OA66" s="42"/>
      <c r="OB66" s="42"/>
      <c r="OC66" s="42"/>
      <c r="OD66" s="42"/>
      <c r="OE66" s="42"/>
      <c r="OF66" s="42"/>
      <c r="OG66" s="42"/>
      <c r="OH66" s="42"/>
      <c r="OI66" s="42"/>
      <c r="OJ66" s="42"/>
      <c r="OK66" s="42"/>
      <c r="OL66" s="42"/>
      <c r="OM66" s="42"/>
      <c r="ON66" s="42"/>
      <c r="OO66" s="42"/>
      <c r="OP66" s="42"/>
      <c r="OQ66" s="42"/>
      <c r="OR66" s="42"/>
      <c r="OS66" s="42"/>
      <c r="OT66" s="42"/>
      <c r="OU66" s="42"/>
      <c r="OV66" s="42"/>
      <c r="OW66" s="42"/>
      <c r="OX66" s="42"/>
      <c r="OY66" s="42"/>
      <c r="OZ66" s="42"/>
      <c r="PA66" s="42"/>
      <c r="PB66" s="42"/>
      <c r="PC66" s="42"/>
      <c r="PD66" s="42"/>
      <c r="PE66" s="42"/>
      <c r="PF66" s="42"/>
      <c r="PG66" s="42"/>
      <c r="PH66" s="42"/>
      <c r="PI66" s="42"/>
      <c r="PJ66" s="42"/>
      <c r="PK66" s="42"/>
      <c r="PL66" s="42"/>
      <c r="PM66" s="42"/>
      <c r="PN66" s="42"/>
      <c r="PO66" s="42"/>
      <c r="PP66" s="42"/>
      <c r="PQ66" s="42"/>
      <c r="PR66" s="42"/>
      <c r="PS66" s="42"/>
      <c r="PT66" s="42"/>
      <c r="PU66" s="42"/>
      <c r="PV66" s="42"/>
      <c r="PW66" s="42"/>
      <c r="PX66" s="42"/>
      <c r="PY66" s="42"/>
      <c r="PZ66" s="42"/>
      <c r="QA66" s="42"/>
      <c r="QB66" s="42"/>
      <c r="QC66" s="42"/>
      <c r="QD66" s="42"/>
      <c r="QE66" s="42"/>
      <c r="QF66" s="42"/>
      <c r="QG66" s="42"/>
      <c r="QH66" s="42"/>
      <c r="QI66" s="42"/>
      <c r="QJ66" s="42"/>
      <c r="QK66" s="42"/>
      <c r="QL66" s="42"/>
      <c r="QM66" s="42"/>
      <c r="QN66" s="42"/>
      <c r="QO66" s="42"/>
      <c r="QP66" s="42"/>
      <c r="QQ66" s="42"/>
      <c r="QR66" s="42"/>
      <c r="QS66" s="42"/>
      <c r="QT66" s="42"/>
      <c r="QU66" s="42"/>
      <c r="QV66" s="42"/>
      <c r="QW66" s="42"/>
      <c r="QX66" s="42"/>
      <c r="QY66" s="42"/>
      <c r="QZ66" s="42"/>
      <c r="RA66" s="42"/>
      <c r="RB66" s="42"/>
      <c r="RC66" s="42"/>
      <c r="RD66" s="42"/>
      <c r="RE66" s="42"/>
      <c r="RF66" s="42"/>
      <c r="RG66" s="42"/>
      <c r="RH66" s="42"/>
      <c r="RI66" s="42"/>
      <c r="RJ66" s="42"/>
      <c r="RK66" s="42"/>
      <c r="RL66" s="42"/>
      <c r="RM66" s="42"/>
      <c r="RN66" s="42"/>
      <c r="RO66" s="42"/>
      <c r="RP66" s="42"/>
      <c r="RQ66" s="42"/>
      <c r="RR66" s="42"/>
      <c r="RS66" s="42"/>
      <c r="RT66" s="42"/>
      <c r="RU66" s="42"/>
      <c r="RV66" s="42"/>
      <c r="RW66" s="42"/>
      <c r="RX66" s="42"/>
      <c r="RY66" s="42"/>
      <c r="RZ66" s="42"/>
      <c r="SA66" s="42"/>
      <c r="SB66" s="42"/>
      <c r="SC66" s="42"/>
      <c r="SD66" s="42"/>
      <c r="SE66" s="42"/>
      <c r="SF66" s="42"/>
      <c r="SG66" s="42"/>
      <c r="SH66" s="42"/>
      <c r="SI66" s="42"/>
      <c r="SJ66" s="42"/>
      <c r="SK66" s="42"/>
      <c r="SL66" s="42"/>
      <c r="SM66" s="42"/>
      <c r="SN66" s="42"/>
      <c r="SO66" s="42"/>
      <c r="SP66" s="42"/>
      <c r="SQ66" s="42"/>
      <c r="SR66" s="42"/>
    </row>
    <row r="67" spans="1:512" ht="16.5" customHeight="1">
      <c r="A67" s="41"/>
      <c r="B67" s="42">
        <v>202020</v>
      </c>
      <c r="C67" s="42"/>
      <c r="D67" s="43" t="str">
        <f t="shared" si="6"/>
        <v>2-2</v>
      </c>
      <c r="E67" s="43"/>
      <c r="F67" s="43"/>
      <c r="G67" s="68" t="s">
        <v>246</v>
      </c>
      <c r="H67" s="42">
        <f t="shared" si="7"/>
        <v>0</v>
      </c>
      <c r="I67" s="43" t="s">
        <v>247</v>
      </c>
      <c r="J67" s="44">
        <v>0</v>
      </c>
      <c r="K67" s="44">
        <v>0</v>
      </c>
      <c r="L67" s="42">
        <f t="shared" si="8"/>
        <v>2</v>
      </c>
      <c r="M67" s="22">
        <f t="shared" si="9"/>
        <v>202021</v>
      </c>
      <c r="N67" s="50">
        <f t="shared" si="10"/>
        <v>202010</v>
      </c>
      <c r="O67" s="45" t="s">
        <v>244</v>
      </c>
      <c r="P67" s="47" t="s">
        <v>61</v>
      </c>
      <c r="Q67" s="51" t="s">
        <v>244</v>
      </c>
      <c r="R67" s="50">
        <v>2020201</v>
      </c>
      <c r="S67" s="54"/>
      <c r="T67" s="42">
        <v>202020</v>
      </c>
      <c r="U67" s="22" t="s">
        <v>257</v>
      </c>
      <c r="V67" s="42">
        <v>12</v>
      </c>
      <c r="W67" s="51">
        <v>0</v>
      </c>
      <c r="X67" s="42"/>
      <c r="Y67" s="55"/>
      <c r="Z67" s="42"/>
      <c r="AA67" s="43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  <c r="EH67" s="42"/>
      <c r="EI67" s="42"/>
      <c r="EJ67" s="42"/>
      <c r="EK67" s="42"/>
      <c r="EL67" s="42"/>
      <c r="EM67" s="42"/>
      <c r="EN67" s="42"/>
      <c r="EO67" s="42"/>
      <c r="EP67" s="42"/>
      <c r="EQ67" s="42"/>
      <c r="ER67" s="42"/>
      <c r="ES67" s="42"/>
      <c r="ET67" s="42"/>
      <c r="EU67" s="42"/>
      <c r="EV67" s="42"/>
      <c r="EW67" s="42"/>
      <c r="EX67" s="42"/>
      <c r="EY67" s="42"/>
      <c r="EZ67" s="42"/>
      <c r="FA67" s="42"/>
      <c r="FB67" s="42"/>
      <c r="FC67" s="42"/>
      <c r="FD67" s="42"/>
      <c r="FE67" s="42"/>
      <c r="FF67" s="42"/>
      <c r="FG67" s="42"/>
      <c r="FH67" s="42"/>
      <c r="FI67" s="42"/>
      <c r="FJ67" s="42"/>
      <c r="FK67" s="42"/>
      <c r="FL67" s="42"/>
      <c r="FM67" s="42"/>
      <c r="FN67" s="42"/>
      <c r="FO67" s="42"/>
      <c r="FP67" s="42"/>
      <c r="FQ67" s="42"/>
      <c r="FR67" s="42"/>
      <c r="FS67" s="42"/>
      <c r="FT67" s="42"/>
      <c r="FU67" s="42"/>
      <c r="FV67" s="42"/>
      <c r="FW67" s="42"/>
      <c r="FX67" s="42"/>
      <c r="FY67" s="42"/>
      <c r="FZ67" s="42"/>
      <c r="GA67" s="42"/>
      <c r="GB67" s="42"/>
      <c r="GC67" s="42"/>
      <c r="GD67" s="42"/>
      <c r="GE67" s="42"/>
      <c r="GF67" s="42"/>
      <c r="GG67" s="42"/>
      <c r="GH67" s="42"/>
      <c r="GI67" s="42"/>
      <c r="GJ67" s="42"/>
      <c r="GK67" s="42"/>
      <c r="GL67" s="42"/>
      <c r="GM67" s="42"/>
      <c r="GN67" s="42"/>
      <c r="GO67" s="42"/>
      <c r="GP67" s="42"/>
      <c r="GQ67" s="42"/>
      <c r="GR67" s="42"/>
      <c r="GS67" s="42"/>
      <c r="GT67" s="42"/>
      <c r="GU67" s="42"/>
      <c r="GV67" s="42"/>
      <c r="GW67" s="42"/>
      <c r="GX67" s="42"/>
      <c r="GY67" s="42"/>
      <c r="GZ67" s="42"/>
      <c r="HA67" s="42"/>
      <c r="HB67" s="42"/>
      <c r="HC67" s="42"/>
      <c r="HD67" s="42"/>
      <c r="HE67" s="42"/>
      <c r="HF67" s="42"/>
      <c r="HG67" s="42"/>
      <c r="HH67" s="42"/>
      <c r="HI67" s="42"/>
      <c r="HJ67" s="42"/>
      <c r="HK67" s="42"/>
      <c r="HL67" s="42"/>
      <c r="HM67" s="42"/>
      <c r="HN67" s="42"/>
      <c r="HO67" s="42"/>
      <c r="HP67" s="42"/>
      <c r="HQ67" s="42"/>
      <c r="HR67" s="42"/>
      <c r="HS67" s="42"/>
      <c r="HT67" s="42"/>
      <c r="HU67" s="42"/>
      <c r="HV67" s="42"/>
      <c r="HW67" s="42"/>
      <c r="HX67" s="42"/>
      <c r="HY67" s="42"/>
      <c r="HZ67" s="42"/>
      <c r="IA67" s="42"/>
      <c r="IB67" s="42"/>
      <c r="IC67" s="42"/>
      <c r="ID67" s="42"/>
      <c r="IE67" s="42"/>
      <c r="IF67" s="42"/>
      <c r="IG67" s="42"/>
      <c r="IH67" s="42"/>
      <c r="II67" s="42"/>
      <c r="IJ67" s="42"/>
      <c r="IK67" s="42"/>
      <c r="IL67" s="42"/>
      <c r="IM67" s="42"/>
      <c r="IN67" s="42"/>
      <c r="IO67" s="42"/>
      <c r="IP67" s="42"/>
      <c r="IQ67" s="42"/>
      <c r="IR67" s="42"/>
      <c r="IS67" s="42"/>
      <c r="IT67" s="42"/>
      <c r="IU67" s="42"/>
      <c r="IV67" s="42"/>
      <c r="IW67" s="42"/>
      <c r="IX67" s="42"/>
      <c r="IY67" s="42"/>
      <c r="IZ67" s="42"/>
      <c r="JA67" s="42"/>
      <c r="JB67" s="42"/>
      <c r="JC67" s="42"/>
      <c r="JD67" s="42"/>
      <c r="JE67" s="42"/>
      <c r="JF67" s="42"/>
      <c r="JG67" s="42"/>
      <c r="JH67" s="42"/>
      <c r="JI67" s="42"/>
      <c r="JJ67" s="42"/>
      <c r="JK67" s="42"/>
      <c r="JL67" s="42"/>
      <c r="JM67" s="42"/>
      <c r="JN67" s="42"/>
      <c r="JO67" s="42"/>
      <c r="JP67" s="42"/>
      <c r="JQ67" s="42"/>
      <c r="JR67" s="42"/>
      <c r="JS67" s="42"/>
      <c r="JT67" s="42"/>
      <c r="JU67" s="42"/>
      <c r="JV67" s="42"/>
      <c r="JW67" s="42"/>
      <c r="JX67" s="42"/>
      <c r="JY67" s="42"/>
      <c r="JZ67" s="42"/>
      <c r="KA67" s="42"/>
      <c r="KB67" s="42"/>
      <c r="KC67" s="42"/>
      <c r="KD67" s="42"/>
      <c r="KE67" s="42"/>
      <c r="KF67" s="42"/>
      <c r="KG67" s="42"/>
      <c r="KH67" s="42"/>
      <c r="KI67" s="42"/>
      <c r="KJ67" s="42"/>
      <c r="KK67" s="42"/>
      <c r="KL67" s="42"/>
      <c r="KM67" s="42"/>
      <c r="KN67" s="42"/>
      <c r="KO67" s="42"/>
      <c r="KP67" s="42"/>
      <c r="KQ67" s="42"/>
      <c r="KR67" s="42"/>
      <c r="KS67" s="42"/>
      <c r="KT67" s="42"/>
      <c r="KU67" s="42"/>
      <c r="KV67" s="42"/>
      <c r="KW67" s="42"/>
      <c r="KX67" s="42"/>
      <c r="KY67" s="42"/>
      <c r="KZ67" s="42"/>
      <c r="LA67" s="42"/>
      <c r="LB67" s="42"/>
      <c r="LC67" s="42"/>
      <c r="LD67" s="42"/>
      <c r="LE67" s="42"/>
      <c r="LF67" s="42"/>
      <c r="LG67" s="42"/>
      <c r="LH67" s="42"/>
      <c r="LI67" s="42"/>
      <c r="LJ67" s="42"/>
      <c r="LK67" s="42"/>
      <c r="LL67" s="42"/>
      <c r="LM67" s="42"/>
      <c r="LN67" s="42"/>
      <c r="LO67" s="42"/>
      <c r="LP67" s="42"/>
      <c r="LQ67" s="42"/>
      <c r="LR67" s="42"/>
      <c r="LS67" s="42"/>
      <c r="LT67" s="42"/>
      <c r="LU67" s="42"/>
      <c r="LV67" s="42"/>
      <c r="LW67" s="42"/>
      <c r="LX67" s="42"/>
      <c r="LY67" s="42"/>
      <c r="LZ67" s="42"/>
      <c r="MA67" s="42"/>
      <c r="MB67" s="42"/>
      <c r="MC67" s="42"/>
      <c r="MD67" s="42"/>
      <c r="ME67" s="42"/>
      <c r="MF67" s="42"/>
      <c r="MG67" s="42"/>
      <c r="MH67" s="42"/>
      <c r="MI67" s="42"/>
      <c r="MJ67" s="42"/>
      <c r="MK67" s="42"/>
      <c r="ML67" s="42"/>
      <c r="MM67" s="42"/>
      <c r="MN67" s="42"/>
      <c r="MO67" s="42"/>
      <c r="MP67" s="42"/>
      <c r="MQ67" s="42"/>
      <c r="MR67" s="42"/>
      <c r="MS67" s="42"/>
      <c r="MT67" s="42"/>
      <c r="MU67" s="42"/>
      <c r="MV67" s="42"/>
      <c r="MW67" s="42"/>
      <c r="MX67" s="42"/>
      <c r="MY67" s="42"/>
      <c r="MZ67" s="42"/>
      <c r="NA67" s="42"/>
      <c r="NB67" s="42"/>
      <c r="NC67" s="42"/>
      <c r="ND67" s="42"/>
      <c r="NE67" s="42"/>
      <c r="NF67" s="42"/>
      <c r="NG67" s="42"/>
      <c r="NH67" s="42"/>
      <c r="NI67" s="42"/>
      <c r="NJ67" s="42"/>
      <c r="NK67" s="42"/>
      <c r="NL67" s="42"/>
      <c r="NM67" s="42"/>
      <c r="NN67" s="42"/>
      <c r="NO67" s="42"/>
      <c r="NP67" s="42"/>
      <c r="NQ67" s="42"/>
      <c r="NR67" s="42"/>
      <c r="NS67" s="42"/>
      <c r="NT67" s="42"/>
      <c r="NU67" s="42"/>
      <c r="NV67" s="42"/>
      <c r="NW67" s="42"/>
      <c r="NX67" s="42"/>
      <c r="NY67" s="42"/>
      <c r="NZ67" s="42"/>
      <c r="OA67" s="42"/>
      <c r="OB67" s="42"/>
      <c r="OC67" s="42"/>
      <c r="OD67" s="42"/>
      <c r="OE67" s="42"/>
      <c r="OF67" s="42"/>
      <c r="OG67" s="42"/>
      <c r="OH67" s="42"/>
      <c r="OI67" s="42"/>
      <c r="OJ67" s="42"/>
      <c r="OK67" s="42"/>
      <c r="OL67" s="42"/>
      <c r="OM67" s="42"/>
      <c r="ON67" s="42"/>
      <c r="OO67" s="42"/>
      <c r="OP67" s="42"/>
      <c r="OQ67" s="42"/>
      <c r="OR67" s="42"/>
      <c r="OS67" s="42"/>
      <c r="OT67" s="42"/>
      <c r="OU67" s="42"/>
      <c r="OV67" s="42"/>
      <c r="OW67" s="42"/>
      <c r="OX67" s="42"/>
      <c r="OY67" s="42"/>
      <c r="OZ67" s="42"/>
      <c r="PA67" s="42"/>
      <c r="PB67" s="42"/>
      <c r="PC67" s="42"/>
      <c r="PD67" s="42"/>
      <c r="PE67" s="42"/>
      <c r="PF67" s="42"/>
      <c r="PG67" s="42"/>
      <c r="PH67" s="42"/>
      <c r="PI67" s="42"/>
      <c r="PJ67" s="42"/>
      <c r="PK67" s="42"/>
      <c r="PL67" s="42"/>
      <c r="PM67" s="42"/>
      <c r="PN67" s="42"/>
      <c r="PO67" s="42"/>
      <c r="PP67" s="42"/>
      <c r="PQ67" s="42"/>
      <c r="PR67" s="42"/>
      <c r="PS67" s="42"/>
      <c r="PT67" s="42"/>
      <c r="PU67" s="42"/>
      <c r="PV67" s="42"/>
      <c r="PW67" s="42"/>
      <c r="PX67" s="42"/>
      <c r="PY67" s="42"/>
      <c r="PZ67" s="42"/>
      <c r="QA67" s="42"/>
      <c r="QB67" s="42"/>
      <c r="QC67" s="42"/>
      <c r="QD67" s="42"/>
      <c r="QE67" s="42"/>
      <c r="QF67" s="42"/>
      <c r="QG67" s="42"/>
      <c r="QH67" s="42"/>
      <c r="QI67" s="42"/>
      <c r="QJ67" s="42"/>
      <c r="QK67" s="42"/>
      <c r="QL67" s="42"/>
      <c r="QM67" s="42"/>
      <c r="QN67" s="42"/>
      <c r="QO67" s="42"/>
      <c r="QP67" s="42"/>
      <c r="QQ67" s="42"/>
      <c r="QR67" s="42"/>
      <c r="QS67" s="42"/>
      <c r="QT67" s="42"/>
      <c r="QU67" s="42"/>
      <c r="QV67" s="42"/>
      <c r="QW67" s="42"/>
      <c r="QX67" s="42"/>
      <c r="QY67" s="42"/>
      <c r="QZ67" s="42"/>
      <c r="RA67" s="42"/>
      <c r="RB67" s="42"/>
      <c r="RC67" s="42"/>
      <c r="RD67" s="42"/>
      <c r="RE67" s="42"/>
      <c r="RF67" s="42"/>
      <c r="RG67" s="42"/>
      <c r="RH67" s="42"/>
      <c r="RI67" s="42"/>
      <c r="RJ67" s="42"/>
      <c r="RK67" s="42"/>
      <c r="RL67" s="42"/>
      <c r="RM67" s="42"/>
      <c r="RN67" s="42"/>
      <c r="RO67" s="42"/>
      <c r="RP67" s="42"/>
      <c r="RQ67" s="42"/>
      <c r="RR67" s="42"/>
      <c r="RS67" s="42"/>
      <c r="RT67" s="42"/>
      <c r="RU67" s="42"/>
      <c r="RV67" s="42"/>
      <c r="RW67" s="42"/>
      <c r="RX67" s="42"/>
      <c r="RY67" s="42"/>
      <c r="RZ67" s="42"/>
      <c r="SA67" s="42"/>
      <c r="SB67" s="42"/>
      <c r="SC67" s="42"/>
      <c r="SD67" s="42"/>
      <c r="SE67" s="42"/>
      <c r="SF67" s="42"/>
      <c r="SG67" s="42"/>
      <c r="SH67" s="42"/>
      <c r="SI67" s="42"/>
      <c r="SJ67" s="42"/>
      <c r="SK67" s="42"/>
      <c r="SL67" s="42"/>
      <c r="SM67" s="42"/>
      <c r="SN67" s="42"/>
      <c r="SO67" s="42"/>
      <c r="SP67" s="42"/>
      <c r="SQ67" s="42"/>
      <c r="SR67" s="42"/>
    </row>
    <row r="68" spans="1:512" ht="16.5" customHeight="1">
      <c r="A68" s="41"/>
      <c r="B68" s="42">
        <v>202021</v>
      </c>
      <c r="C68" s="42"/>
      <c r="D68" s="43" t="str">
        <f t="shared" si="6"/>
        <v>2-2特殊</v>
      </c>
      <c r="E68" s="43"/>
      <c r="F68" s="43"/>
      <c r="G68" s="68" t="s">
        <v>249</v>
      </c>
      <c r="H68" s="42">
        <f t="shared" si="7"/>
        <v>2</v>
      </c>
      <c r="I68" s="43">
        <v>340130001</v>
      </c>
      <c r="J68" s="44">
        <v>0</v>
      </c>
      <c r="K68" s="44">
        <v>0</v>
      </c>
      <c r="L68" s="42">
        <f t="shared" si="8"/>
        <v>2</v>
      </c>
      <c r="M68" s="22">
        <f t="shared" si="9"/>
        <v>202030</v>
      </c>
      <c r="N68" s="50">
        <f t="shared" si="10"/>
        <v>202020</v>
      </c>
      <c r="O68" s="45"/>
      <c r="P68" s="47"/>
      <c r="Q68" s="51"/>
      <c r="R68" s="50">
        <v>2020211</v>
      </c>
      <c r="S68" s="54"/>
      <c r="T68" s="42">
        <v>202021</v>
      </c>
      <c r="U68" s="22" t="s">
        <v>258</v>
      </c>
      <c r="V68" s="42">
        <v>12</v>
      </c>
      <c r="W68" s="51">
        <v>0</v>
      </c>
      <c r="X68" s="42"/>
      <c r="Y68" s="55"/>
      <c r="Z68" s="42"/>
      <c r="AA68" s="43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  <c r="EH68" s="42"/>
      <c r="EI68" s="42"/>
      <c r="EJ68" s="42"/>
      <c r="EK68" s="42"/>
      <c r="EL68" s="42"/>
      <c r="EM68" s="42"/>
      <c r="EN68" s="42"/>
      <c r="EO68" s="42"/>
      <c r="EP68" s="42"/>
      <c r="EQ68" s="42"/>
      <c r="ER68" s="42"/>
      <c r="ES68" s="42"/>
      <c r="ET68" s="42"/>
      <c r="EU68" s="42"/>
      <c r="EV68" s="42"/>
      <c r="EW68" s="42"/>
      <c r="EX68" s="42"/>
      <c r="EY68" s="42"/>
      <c r="EZ68" s="42"/>
      <c r="FA68" s="42"/>
      <c r="FB68" s="42"/>
      <c r="FC68" s="42"/>
      <c r="FD68" s="42"/>
      <c r="FE68" s="42"/>
      <c r="FF68" s="42"/>
      <c r="FG68" s="42"/>
      <c r="FH68" s="42"/>
      <c r="FI68" s="42"/>
      <c r="FJ68" s="42"/>
      <c r="FK68" s="42"/>
      <c r="FL68" s="42"/>
      <c r="FM68" s="42"/>
      <c r="FN68" s="42"/>
      <c r="FO68" s="42"/>
      <c r="FP68" s="42"/>
      <c r="FQ68" s="42"/>
      <c r="FR68" s="42"/>
      <c r="FS68" s="42"/>
      <c r="FT68" s="42"/>
      <c r="FU68" s="42"/>
      <c r="FV68" s="42"/>
      <c r="FW68" s="42"/>
      <c r="FX68" s="42"/>
      <c r="FY68" s="42"/>
      <c r="FZ68" s="42"/>
      <c r="GA68" s="42"/>
      <c r="GB68" s="42"/>
      <c r="GC68" s="42"/>
      <c r="GD68" s="42"/>
      <c r="GE68" s="42"/>
      <c r="GF68" s="42"/>
      <c r="GG68" s="42"/>
      <c r="GH68" s="42"/>
      <c r="GI68" s="42"/>
      <c r="GJ68" s="42"/>
      <c r="GK68" s="42"/>
      <c r="GL68" s="42"/>
      <c r="GM68" s="42"/>
      <c r="GN68" s="42"/>
      <c r="GO68" s="42"/>
      <c r="GP68" s="42"/>
      <c r="GQ68" s="42"/>
      <c r="GR68" s="42"/>
      <c r="GS68" s="42"/>
      <c r="GT68" s="42"/>
      <c r="GU68" s="42"/>
      <c r="GV68" s="42"/>
      <c r="GW68" s="42"/>
      <c r="GX68" s="42"/>
      <c r="GY68" s="42"/>
      <c r="GZ68" s="42"/>
      <c r="HA68" s="42"/>
      <c r="HB68" s="42"/>
      <c r="HC68" s="42"/>
      <c r="HD68" s="42"/>
      <c r="HE68" s="42"/>
      <c r="HF68" s="42"/>
      <c r="HG68" s="42"/>
      <c r="HH68" s="42"/>
      <c r="HI68" s="42"/>
      <c r="HJ68" s="42"/>
      <c r="HK68" s="42"/>
      <c r="HL68" s="42"/>
      <c r="HM68" s="42"/>
      <c r="HN68" s="42"/>
      <c r="HO68" s="42"/>
      <c r="HP68" s="42"/>
      <c r="HQ68" s="42"/>
      <c r="HR68" s="42"/>
      <c r="HS68" s="42"/>
      <c r="HT68" s="42"/>
      <c r="HU68" s="42"/>
      <c r="HV68" s="42"/>
      <c r="HW68" s="42"/>
      <c r="HX68" s="42"/>
      <c r="HY68" s="42"/>
      <c r="HZ68" s="42"/>
      <c r="IA68" s="42"/>
      <c r="IB68" s="42"/>
      <c r="IC68" s="42"/>
      <c r="ID68" s="42"/>
      <c r="IE68" s="42"/>
      <c r="IF68" s="42"/>
      <c r="IG68" s="42"/>
      <c r="IH68" s="42"/>
      <c r="II68" s="42"/>
      <c r="IJ68" s="42"/>
      <c r="IK68" s="42"/>
      <c r="IL68" s="42"/>
      <c r="IM68" s="42"/>
      <c r="IN68" s="42"/>
      <c r="IO68" s="42"/>
      <c r="IP68" s="42"/>
      <c r="IQ68" s="42"/>
      <c r="IR68" s="42"/>
      <c r="IS68" s="42"/>
      <c r="IT68" s="42"/>
      <c r="IU68" s="42"/>
      <c r="IV68" s="42"/>
      <c r="IW68" s="42"/>
      <c r="IX68" s="42"/>
      <c r="IY68" s="42"/>
      <c r="IZ68" s="42"/>
      <c r="JA68" s="42"/>
      <c r="JB68" s="42"/>
      <c r="JC68" s="42"/>
      <c r="JD68" s="42"/>
      <c r="JE68" s="42"/>
      <c r="JF68" s="42"/>
      <c r="JG68" s="42"/>
      <c r="JH68" s="42"/>
      <c r="JI68" s="42"/>
      <c r="JJ68" s="42"/>
      <c r="JK68" s="42"/>
      <c r="JL68" s="42"/>
      <c r="JM68" s="42"/>
      <c r="JN68" s="42"/>
      <c r="JO68" s="42"/>
      <c r="JP68" s="42"/>
      <c r="JQ68" s="42"/>
      <c r="JR68" s="42"/>
      <c r="JS68" s="42"/>
      <c r="JT68" s="42"/>
      <c r="JU68" s="42"/>
      <c r="JV68" s="42"/>
      <c r="JW68" s="42"/>
      <c r="JX68" s="42"/>
      <c r="JY68" s="42"/>
      <c r="JZ68" s="42"/>
      <c r="KA68" s="42"/>
      <c r="KB68" s="42"/>
      <c r="KC68" s="42"/>
      <c r="KD68" s="42"/>
      <c r="KE68" s="42"/>
      <c r="KF68" s="42"/>
      <c r="KG68" s="42"/>
      <c r="KH68" s="42"/>
      <c r="KI68" s="42"/>
      <c r="KJ68" s="42"/>
      <c r="KK68" s="42"/>
      <c r="KL68" s="42"/>
      <c r="KM68" s="42"/>
      <c r="KN68" s="42"/>
      <c r="KO68" s="42"/>
      <c r="KP68" s="42"/>
      <c r="KQ68" s="42"/>
      <c r="KR68" s="42"/>
      <c r="KS68" s="42"/>
      <c r="KT68" s="42"/>
      <c r="KU68" s="42"/>
      <c r="KV68" s="42"/>
      <c r="KW68" s="42"/>
      <c r="KX68" s="42"/>
      <c r="KY68" s="42"/>
      <c r="KZ68" s="42"/>
      <c r="LA68" s="42"/>
      <c r="LB68" s="42"/>
      <c r="LC68" s="42"/>
      <c r="LD68" s="42"/>
      <c r="LE68" s="42"/>
      <c r="LF68" s="42"/>
      <c r="LG68" s="42"/>
      <c r="LH68" s="42"/>
      <c r="LI68" s="42"/>
      <c r="LJ68" s="42"/>
      <c r="LK68" s="42"/>
      <c r="LL68" s="42"/>
      <c r="LM68" s="42"/>
      <c r="LN68" s="42"/>
      <c r="LO68" s="42"/>
      <c r="LP68" s="42"/>
      <c r="LQ68" s="42"/>
      <c r="LR68" s="42"/>
      <c r="LS68" s="42"/>
      <c r="LT68" s="42"/>
      <c r="LU68" s="42"/>
      <c r="LV68" s="42"/>
      <c r="LW68" s="42"/>
      <c r="LX68" s="42"/>
      <c r="LY68" s="42"/>
      <c r="LZ68" s="42"/>
      <c r="MA68" s="42"/>
      <c r="MB68" s="42"/>
      <c r="MC68" s="42"/>
      <c r="MD68" s="42"/>
      <c r="ME68" s="42"/>
      <c r="MF68" s="42"/>
      <c r="MG68" s="42"/>
      <c r="MH68" s="42"/>
      <c r="MI68" s="42"/>
      <c r="MJ68" s="42"/>
      <c r="MK68" s="42"/>
      <c r="ML68" s="42"/>
      <c r="MM68" s="42"/>
      <c r="MN68" s="42"/>
      <c r="MO68" s="42"/>
      <c r="MP68" s="42"/>
      <c r="MQ68" s="42"/>
      <c r="MR68" s="42"/>
      <c r="MS68" s="42"/>
      <c r="MT68" s="42"/>
      <c r="MU68" s="42"/>
      <c r="MV68" s="42"/>
      <c r="MW68" s="42"/>
      <c r="MX68" s="42"/>
      <c r="MY68" s="42"/>
      <c r="MZ68" s="42"/>
      <c r="NA68" s="42"/>
      <c r="NB68" s="42"/>
      <c r="NC68" s="42"/>
      <c r="ND68" s="42"/>
      <c r="NE68" s="42"/>
      <c r="NF68" s="42"/>
      <c r="NG68" s="42"/>
      <c r="NH68" s="42"/>
      <c r="NI68" s="42"/>
      <c r="NJ68" s="42"/>
      <c r="NK68" s="42"/>
      <c r="NL68" s="42"/>
      <c r="NM68" s="42"/>
      <c r="NN68" s="42"/>
      <c r="NO68" s="42"/>
      <c r="NP68" s="42"/>
      <c r="NQ68" s="42"/>
      <c r="NR68" s="42"/>
      <c r="NS68" s="42"/>
      <c r="NT68" s="42"/>
      <c r="NU68" s="42"/>
      <c r="NV68" s="42"/>
      <c r="NW68" s="42"/>
      <c r="NX68" s="42"/>
      <c r="NY68" s="42"/>
      <c r="NZ68" s="42"/>
      <c r="OA68" s="42"/>
      <c r="OB68" s="42"/>
      <c r="OC68" s="42"/>
      <c r="OD68" s="42"/>
      <c r="OE68" s="42"/>
      <c r="OF68" s="42"/>
      <c r="OG68" s="42"/>
      <c r="OH68" s="42"/>
      <c r="OI68" s="42"/>
      <c r="OJ68" s="42"/>
      <c r="OK68" s="42"/>
      <c r="OL68" s="42"/>
      <c r="OM68" s="42"/>
      <c r="ON68" s="42"/>
      <c r="OO68" s="42"/>
      <c r="OP68" s="42"/>
      <c r="OQ68" s="42"/>
      <c r="OR68" s="42"/>
      <c r="OS68" s="42"/>
      <c r="OT68" s="42"/>
      <c r="OU68" s="42"/>
      <c r="OV68" s="42"/>
      <c r="OW68" s="42"/>
      <c r="OX68" s="42"/>
      <c r="OY68" s="42"/>
      <c r="OZ68" s="42"/>
      <c r="PA68" s="42"/>
      <c r="PB68" s="42"/>
      <c r="PC68" s="42"/>
      <c r="PD68" s="42"/>
      <c r="PE68" s="42"/>
      <c r="PF68" s="42"/>
      <c r="PG68" s="42"/>
      <c r="PH68" s="42"/>
      <c r="PI68" s="42"/>
      <c r="PJ68" s="42"/>
      <c r="PK68" s="42"/>
      <c r="PL68" s="42"/>
      <c r="PM68" s="42"/>
      <c r="PN68" s="42"/>
      <c r="PO68" s="42"/>
      <c r="PP68" s="42"/>
      <c r="PQ68" s="42"/>
      <c r="PR68" s="42"/>
      <c r="PS68" s="42"/>
      <c r="PT68" s="42"/>
      <c r="PU68" s="42"/>
      <c r="PV68" s="42"/>
      <c r="PW68" s="42"/>
      <c r="PX68" s="42"/>
      <c r="PY68" s="42"/>
      <c r="PZ68" s="42"/>
      <c r="QA68" s="42"/>
      <c r="QB68" s="42"/>
      <c r="QC68" s="42"/>
      <c r="QD68" s="42"/>
      <c r="QE68" s="42"/>
      <c r="QF68" s="42"/>
      <c r="QG68" s="42"/>
      <c r="QH68" s="42"/>
      <c r="QI68" s="42"/>
      <c r="QJ68" s="42"/>
      <c r="QK68" s="42"/>
      <c r="QL68" s="42"/>
      <c r="QM68" s="42"/>
      <c r="QN68" s="42"/>
      <c r="QO68" s="42"/>
      <c r="QP68" s="42"/>
      <c r="QQ68" s="42"/>
      <c r="QR68" s="42"/>
      <c r="QS68" s="42"/>
      <c r="QT68" s="42"/>
      <c r="QU68" s="42"/>
      <c r="QV68" s="42"/>
      <c r="QW68" s="42"/>
      <c r="QX68" s="42"/>
      <c r="QY68" s="42"/>
      <c r="QZ68" s="42"/>
      <c r="RA68" s="42"/>
      <c r="RB68" s="42"/>
      <c r="RC68" s="42"/>
      <c r="RD68" s="42"/>
      <c r="RE68" s="42"/>
      <c r="RF68" s="42"/>
      <c r="RG68" s="42"/>
      <c r="RH68" s="42"/>
      <c r="RI68" s="42"/>
      <c r="RJ68" s="42"/>
      <c r="RK68" s="42"/>
      <c r="RL68" s="42"/>
      <c r="RM68" s="42"/>
      <c r="RN68" s="42"/>
      <c r="RO68" s="42"/>
      <c r="RP68" s="42"/>
      <c r="RQ68" s="42"/>
      <c r="RR68" s="42"/>
      <c r="RS68" s="42"/>
      <c r="RT68" s="42"/>
      <c r="RU68" s="42"/>
      <c r="RV68" s="42"/>
      <c r="RW68" s="42"/>
      <c r="RX68" s="42"/>
      <c r="RY68" s="42"/>
      <c r="RZ68" s="42"/>
      <c r="SA68" s="42"/>
      <c r="SB68" s="42"/>
      <c r="SC68" s="42"/>
      <c r="SD68" s="42"/>
      <c r="SE68" s="42"/>
      <c r="SF68" s="42"/>
      <c r="SG68" s="42"/>
      <c r="SH68" s="42"/>
      <c r="SI68" s="42"/>
      <c r="SJ68" s="42"/>
      <c r="SK68" s="42"/>
      <c r="SL68" s="42"/>
      <c r="SM68" s="42"/>
      <c r="SN68" s="42"/>
      <c r="SO68" s="42"/>
      <c r="SP68" s="42"/>
      <c r="SQ68" s="42"/>
      <c r="SR68" s="42"/>
    </row>
    <row r="69" spans="1:512" ht="16.5" customHeight="1">
      <c r="A69" s="41"/>
      <c r="B69" s="42">
        <v>202030</v>
      </c>
      <c r="C69" s="42"/>
      <c r="D69" s="43" t="str">
        <f t="shared" si="6"/>
        <v>2-3</v>
      </c>
      <c r="E69" s="43"/>
      <c r="F69" s="43"/>
      <c r="G69" s="68" t="s">
        <v>251</v>
      </c>
      <c r="H69" s="42">
        <f t="shared" si="7"/>
        <v>0</v>
      </c>
      <c r="I69" s="43" t="s">
        <v>252</v>
      </c>
      <c r="J69" s="44">
        <v>0</v>
      </c>
      <c r="K69" s="44">
        <v>0</v>
      </c>
      <c r="L69" s="42">
        <f t="shared" si="8"/>
        <v>2</v>
      </c>
      <c r="M69" s="22">
        <f t="shared" si="9"/>
        <v>202040</v>
      </c>
      <c r="N69" s="50">
        <f t="shared" si="10"/>
        <v>202021</v>
      </c>
      <c r="O69" s="45" t="s">
        <v>244</v>
      </c>
      <c r="P69" s="47" t="s">
        <v>61</v>
      </c>
      <c r="Q69" s="51" t="s">
        <v>244</v>
      </c>
      <c r="R69" s="50">
        <v>2020301</v>
      </c>
      <c r="S69" s="54"/>
      <c r="T69" s="42">
        <v>202030</v>
      </c>
      <c r="U69" s="22" t="s">
        <v>259</v>
      </c>
      <c r="V69" s="42">
        <v>12</v>
      </c>
      <c r="W69" s="51">
        <v>0</v>
      </c>
      <c r="X69" s="42"/>
      <c r="Y69" s="55"/>
      <c r="Z69" s="42"/>
      <c r="AA69" s="43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2"/>
      <c r="FJ69" s="42"/>
      <c r="FK69" s="42"/>
      <c r="FL69" s="42"/>
      <c r="FM69" s="42"/>
      <c r="FN69" s="42"/>
      <c r="FO69" s="42"/>
      <c r="FP69" s="42"/>
      <c r="FQ69" s="42"/>
      <c r="FR69" s="42"/>
      <c r="FS69" s="42"/>
      <c r="FT69" s="42"/>
      <c r="FU69" s="42"/>
      <c r="FV69" s="42"/>
      <c r="FW69" s="42"/>
      <c r="FX69" s="42"/>
      <c r="FY69" s="42"/>
      <c r="FZ69" s="42"/>
      <c r="GA69" s="42"/>
      <c r="GB69" s="42"/>
      <c r="GC69" s="42"/>
      <c r="GD69" s="42"/>
      <c r="GE69" s="42"/>
      <c r="GF69" s="42"/>
      <c r="GG69" s="42"/>
      <c r="GH69" s="42"/>
      <c r="GI69" s="42"/>
      <c r="GJ69" s="42"/>
      <c r="GK69" s="42"/>
      <c r="GL69" s="42"/>
      <c r="GM69" s="42"/>
      <c r="GN69" s="42"/>
      <c r="GO69" s="42"/>
      <c r="GP69" s="42"/>
      <c r="GQ69" s="42"/>
      <c r="GR69" s="42"/>
      <c r="GS69" s="42"/>
      <c r="GT69" s="42"/>
      <c r="GU69" s="42"/>
      <c r="GV69" s="42"/>
      <c r="GW69" s="42"/>
      <c r="GX69" s="42"/>
      <c r="GY69" s="42"/>
      <c r="GZ69" s="42"/>
      <c r="HA69" s="42"/>
      <c r="HB69" s="42"/>
      <c r="HC69" s="42"/>
      <c r="HD69" s="42"/>
      <c r="HE69" s="42"/>
      <c r="HF69" s="42"/>
      <c r="HG69" s="42"/>
      <c r="HH69" s="42"/>
      <c r="HI69" s="42"/>
      <c r="HJ69" s="42"/>
      <c r="HK69" s="42"/>
      <c r="HL69" s="42"/>
      <c r="HM69" s="42"/>
      <c r="HN69" s="42"/>
      <c r="HO69" s="42"/>
      <c r="HP69" s="42"/>
      <c r="HQ69" s="42"/>
      <c r="HR69" s="42"/>
      <c r="HS69" s="42"/>
      <c r="HT69" s="42"/>
      <c r="HU69" s="42"/>
      <c r="HV69" s="42"/>
      <c r="HW69" s="42"/>
      <c r="HX69" s="42"/>
      <c r="HY69" s="42"/>
      <c r="HZ69" s="42"/>
      <c r="IA69" s="42"/>
      <c r="IB69" s="42"/>
      <c r="IC69" s="42"/>
      <c r="ID69" s="42"/>
      <c r="IE69" s="42"/>
      <c r="IF69" s="42"/>
      <c r="IG69" s="42"/>
      <c r="IH69" s="42"/>
      <c r="II69" s="42"/>
      <c r="IJ69" s="42"/>
      <c r="IK69" s="42"/>
      <c r="IL69" s="42"/>
      <c r="IM69" s="42"/>
      <c r="IN69" s="42"/>
      <c r="IO69" s="42"/>
      <c r="IP69" s="42"/>
      <c r="IQ69" s="42"/>
      <c r="IR69" s="42"/>
      <c r="IS69" s="42"/>
      <c r="IT69" s="42"/>
      <c r="IU69" s="42"/>
      <c r="IV69" s="42"/>
      <c r="IW69" s="42"/>
      <c r="IX69" s="42"/>
      <c r="IY69" s="42"/>
      <c r="IZ69" s="42"/>
      <c r="JA69" s="42"/>
      <c r="JB69" s="42"/>
      <c r="JC69" s="42"/>
      <c r="JD69" s="42"/>
      <c r="JE69" s="42"/>
      <c r="JF69" s="42"/>
      <c r="JG69" s="42"/>
      <c r="JH69" s="42"/>
      <c r="JI69" s="42"/>
      <c r="JJ69" s="42"/>
      <c r="JK69" s="42"/>
      <c r="JL69" s="42"/>
      <c r="JM69" s="42"/>
      <c r="JN69" s="42"/>
      <c r="JO69" s="42"/>
      <c r="JP69" s="42"/>
      <c r="JQ69" s="42"/>
      <c r="JR69" s="42"/>
      <c r="JS69" s="42"/>
      <c r="JT69" s="42"/>
      <c r="JU69" s="42"/>
      <c r="JV69" s="42"/>
      <c r="JW69" s="42"/>
      <c r="JX69" s="42"/>
      <c r="JY69" s="42"/>
      <c r="JZ69" s="42"/>
      <c r="KA69" s="42"/>
      <c r="KB69" s="42"/>
      <c r="KC69" s="42"/>
      <c r="KD69" s="42"/>
      <c r="KE69" s="42"/>
      <c r="KF69" s="42"/>
      <c r="KG69" s="42"/>
      <c r="KH69" s="42"/>
      <c r="KI69" s="42"/>
      <c r="KJ69" s="42"/>
      <c r="KK69" s="42"/>
      <c r="KL69" s="42"/>
      <c r="KM69" s="42"/>
      <c r="KN69" s="42"/>
      <c r="KO69" s="42"/>
      <c r="KP69" s="42"/>
      <c r="KQ69" s="42"/>
      <c r="KR69" s="42"/>
      <c r="KS69" s="42"/>
      <c r="KT69" s="42"/>
      <c r="KU69" s="42"/>
      <c r="KV69" s="42"/>
      <c r="KW69" s="42"/>
      <c r="KX69" s="42"/>
      <c r="KY69" s="42"/>
      <c r="KZ69" s="42"/>
      <c r="LA69" s="42"/>
      <c r="LB69" s="42"/>
      <c r="LC69" s="42"/>
      <c r="LD69" s="42"/>
      <c r="LE69" s="42"/>
      <c r="LF69" s="42"/>
      <c r="LG69" s="42"/>
      <c r="LH69" s="42"/>
      <c r="LI69" s="42"/>
      <c r="LJ69" s="42"/>
      <c r="LK69" s="42"/>
      <c r="LL69" s="42"/>
      <c r="LM69" s="42"/>
      <c r="LN69" s="42"/>
      <c r="LO69" s="42"/>
      <c r="LP69" s="42"/>
      <c r="LQ69" s="42"/>
      <c r="LR69" s="42"/>
      <c r="LS69" s="42"/>
      <c r="LT69" s="42"/>
      <c r="LU69" s="42"/>
      <c r="LV69" s="42"/>
      <c r="LW69" s="42"/>
      <c r="LX69" s="42"/>
      <c r="LY69" s="42"/>
      <c r="LZ69" s="42"/>
      <c r="MA69" s="42"/>
      <c r="MB69" s="42"/>
      <c r="MC69" s="42"/>
      <c r="MD69" s="42"/>
      <c r="ME69" s="42"/>
      <c r="MF69" s="42"/>
      <c r="MG69" s="42"/>
      <c r="MH69" s="42"/>
      <c r="MI69" s="42"/>
      <c r="MJ69" s="42"/>
      <c r="MK69" s="42"/>
      <c r="ML69" s="42"/>
      <c r="MM69" s="42"/>
      <c r="MN69" s="42"/>
      <c r="MO69" s="42"/>
      <c r="MP69" s="42"/>
      <c r="MQ69" s="42"/>
      <c r="MR69" s="42"/>
      <c r="MS69" s="42"/>
      <c r="MT69" s="42"/>
      <c r="MU69" s="42"/>
      <c r="MV69" s="42"/>
      <c r="MW69" s="42"/>
      <c r="MX69" s="42"/>
      <c r="MY69" s="42"/>
      <c r="MZ69" s="42"/>
      <c r="NA69" s="42"/>
      <c r="NB69" s="42"/>
      <c r="NC69" s="42"/>
      <c r="ND69" s="42"/>
      <c r="NE69" s="42"/>
      <c r="NF69" s="42"/>
      <c r="NG69" s="42"/>
      <c r="NH69" s="42"/>
      <c r="NI69" s="42"/>
      <c r="NJ69" s="42"/>
      <c r="NK69" s="42"/>
      <c r="NL69" s="42"/>
      <c r="NM69" s="42"/>
      <c r="NN69" s="42"/>
      <c r="NO69" s="42"/>
      <c r="NP69" s="42"/>
      <c r="NQ69" s="42"/>
      <c r="NR69" s="42"/>
      <c r="NS69" s="42"/>
      <c r="NT69" s="42"/>
      <c r="NU69" s="42"/>
      <c r="NV69" s="42"/>
      <c r="NW69" s="42"/>
      <c r="NX69" s="42"/>
      <c r="NY69" s="42"/>
      <c r="NZ69" s="42"/>
      <c r="OA69" s="42"/>
      <c r="OB69" s="42"/>
      <c r="OC69" s="42"/>
      <c r="OD69" s="42"/>
      <c r="OE69" s="42"/>
      <c r="OF69" s="42"/>
      <c r="OG69" s="42"/>
      <c r="OH69" s="42"/>
      <c r="OI69" s="42"/>
      <c r="OJ69" s="42"/>
      <c r="OK69" s="42"/>
      <c r="OL69" s="42"/>
      <c r="OM69" s="42"/>
      <c r="ON69" s="42"/>
      <c r="OO69" s="42"/>
      <c r="OP69" s="42"/>
      <c r="OQ69" s="42"/>
      <c r="OR69" s="42"/>
      <c r="OS69" s="42"/>
      <c r="OT69" s="42"/>
      <c r="OU69" s="42"/>
      <c r="OV69" s="42"/>
      <c r="OW69" s="42"/>
      <c r="OX69" s="42"/>
      <c r="OY69" s="42"/>
      <c r="OZ69" s="42"/>
      <c r="PA69" s="42"/>
      <c r="PB69" s="42"/>
      <c r="PC69" s="42"/>
      <c r="PD69" s="42"/>
      <c r="PE69" s="42"/>
      <c r="PF69" s="42"/>
      <c r="PG69" s="42"/>
      <c r="PH69" s="42"/>
      <c r="PI69" s="42"/>
      <c r="PJ69" s="42"/>
      <c r="PK69" s="42"/>
      <c r="PL69" s="42"/>
      <c r="PM69" s="42"/>
      <c r="PN69" s="42"/>
      <c r="PO69" s="42"/>
      <c r="PP69" s="42"/>
      <c r="PQ69" s="42"/>
      <c r="PR69" s="42"/>
      <c r="PS69" s="42"/>
      <c r="PT69" s="42"/>
      <c r="PU69" s="42"/>
      <c r="PV69" s="42"/>
      <c r="PW69" s="42"/>
      <c r="PX69" s="42"/>
      <c r="PY69" s="42"/>
      <c r="PZ69" s="42"/>
      <c r="QA69" s="42"/>
      <c r="QB69" s="42"/>
      <c r="QC69" s="42"/>
      <c r="QD69" s="42"/>
      <c r="QE69" s="42"/>
      <c r="QF69" s="42"/>
      <c r="QG69" s="42"/>
      <c r="QH69" s="42"/>
      <c r="QI69" s="42"/>
      <c r="QJ69" s="42"/>
      <c r="QK69" s="42"/>
      <c r="QL69" s="42"/>
      <c r="QM69" s="42"/>
      <c r="QN69" s="42"/>
      <c r="QO69" s="42"/>
      <c r="QP69" s="42"/>
      <c r="QQ69" s="42"/>
      <c r="QR69" s="42"/>
      <c r="QS69" s="42"/>
      <c r="QT69" s="42"/>
      <c r="QU69" s="42"/>
      <c r="QV69" s="42"/>
      <c r="QW69" s="42"/>
      <c r="QX69" s="42"/>
      <c r="QY69" s="42"/>
      <c r="QZ69" s="42"/>
      <c r="RA69" s="42"/>
      <c r="RB69" s="42"/>
      <c r="RC69" s="42"/>
      <c r="RD69" s="42"/>
      <c r="RE69" s="42"/>
      <c r="RF69" s="42"/>
      <c r="RG69" s="42"/>
      <c r="RH69" s="42"/>
      <c r="RI69" s="42"/>
      <c r="RJ69" s="42"/>
      <c r="RK69" s="42"/>
      <c r="RL69" s="42"/>
      <c r="RM69" s="42"/>
      <c r="RN69" s="42"/>
      <c r="RO69" s="42"/>
      <c r="RP69" s="42"/>
      <c r="RQ69" s="42"/>
      <c r="RR69" s="42"/>
      <c r="RS69" s="42"/>
      <c r="RT69" s="42"/>
      <c r="RU69" s="42"/>
      <c r="RV69" s="42"/>
      <c r="RW69" s="42"/>
      <c r="RX69" s="42"/>
      <c r="RY69" s="42"/>
      <c r="RZ69" s="42"/>
      <c r="SA69" s="42"/>
      <c r="SB69" s="42"/>
      <c r="SC69" s="42"/>
      <c r="SD69" s="42"/>
      <c r="SE69" s="42"/>
      <c r="SF69" s="42"/>
      <c r="SG69" s="42"/>
      <c r="SH69" s="42"/>
      <c r="SI69" s="42"/>
      <c r="SJ69" s="42"/>
      <c r="SK69" s="42"/>
      <c r="SL69" s="42"/>
      <c r="SM69" s="42"/>
      <c r="SN69" s="42"/>
      <c r="SO69" s="42"/>
      <c r="SP69" s="42"/>
      <c r="SQ69" s="42"/>
      <c r="SR69" s="42"/>
    </row>
    <row r="70" spans="1:512" ht="16.5" customHeight="1">
      <c r="A70" s="41"/>
      <c r="B70" s="42">
        <v>202040</v>
      </c>
      <c r="C70" s="42"/>
      <c r="D70" s="43" t="str">
        <f t="shared" si="6"/>
        <v>2-4</v>
      </c>
      <c r="E70" s="43"/>
      <c r="F70" s="43"/>
      <c r="G70" s="68" t="s">
        <v>243</v>
      </c>
      <c r="H70" s="42">
        <f t="shared" si="7"/>
        <v>1</v>
      </c>
      <c r="I70" s="43">
        <v>313101200</v>
      </c>
      <c r="J70" s="44">
        <v>0</v>
      </c>
      <c r="K70" s="44">
        <v>0</v>
      </c>
      <c r="L70" s="42">
        <f t="shared" si="8"/>
        <v>2</v>
      </c>
      <c r="M70" s="22">
        <f t="shared" si="9"/>
        <v>0</v>
      </c>
      <c r="N70" s="50">
        <f t="shared" si="10"/>
        <v>202030</v>
      </c>
      <c r="O70" s="45" t="s">
        <v>244</v>
      </c>
      <c r="P70" s="47" t="s">
        <v>61</v>
      </c>
      <c r="Q70" s="51" t="s">
        <v>244</v>
      </c>
      <c r="R70" s="50">
        <v>2020401</v>
      </c>
      <c r="S70" s="54"/>
      <c r="T70" s="42">
        <v>202040</v>
      </c>
      <c r="U70" s="22" t="s">
        <v>260</v>
      </c>
      <c r="V70" s="42">
        <v>12</v>
      </c>
      <c r="W70" s="51">
        <v>0</v>
      </c>
      <c r="X70" s="42"/>
      <c r="Y70" s="55"/>
      <c r="Z70" s="42"/>
      <c r="AA70" s="43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42"/>
      <c r="EF70" s="42"/>
      <c r="EG70" s="42"/>
      <c r="EH70" s="42"/>
      <c r="EI70" s="42"/>
      <c r="EJ70" s="42"/>
      <c r="EK70" s="42"/>
      <c r="EL70" s="42"/>
      <c r="EM70" s="42"/>
      <c r="EN70" s="42"/>
      <c r="EO70" s="42"/>
      <c r="EP70" s="42"/>
      <c r="EQ70" s="42"/>
      <c r="ER70" s="42"/>
      <c r="ES70" s="42"/>
      <c r="ET70" s="42"/>
      <c r="EU70" s="42"/>
      <c r="EV70" s="42"/>
      <c r="EW70" s="42"/>
      <c r="EX70" s="42"/>
      <c r="EY70" s="42"/>
      <c r="EZ70" s="42"/>
      <c r="FA70" s="42"/>
      <c r="FB70" s="42"/>
      <c r="FC70" s="42"/>
      <c r="FD70" s="42"/>
      <c r="FE70" s="42"/>
      <c r="FF70" s="42"/>
      <c r="FG70" s="42"/>
      <c r="FH70" s="42"/>
      <c r="FI70" s="42"/>
      <c r="FJ70" s="42"/>
      <c r="FK70" s="42"/>
      <c r="FL70" s="42"/>
      <c r="FM70" s="42"/>
      <c r="FN70" s="42"/>
      <c r="FO70" s="42"/>
      <c r="FP70" s="42"/>
      <c r="FQ70" s="42"/>
      <c r="FR70" s="42"/>
      <c r="FS70" s="42"/>
      <c r="FT70" s="42"/>
      <c r="FU70" s="42"/>
      <c r="FV70" s="42"/>
      <c r="FW70" s="42"/>
      <c r="FX70" s="42"/>
      <c r="FY70" s="42"/>
      <c r="FZ70" s="42"/>
      <c r="GA70" s="42"/>
      <c r="GB70" s="42"/>
      <c r="GC70" s="42"/>
      <c r="GD70" s="42"/>
      <c r="GE70" s="42"/>
      <c r="GF70" s="42"/>
      <c r="GG70" s="42"/>
      <c r="GH70" s="42"/>
      <c r="GI70" s="42"/>
      <c r="GJ70" s="42"/>
      <c r="GK70" s="42"/>
      <c r="GL70" s="42"/>
      <c r="GM70" s="42"/>
      <c r="GN70" s="42"/>
      <c r="GO70" s="42"/>
      <c r="GP70" s="42"/>
      <c r="GQ70" s="42"/>
      <c r="GR70" s="42"/>
      <c r="GS70" s="42"/>
      <c r="GT70" s="42"/>
      <c r="GU70" s="42"/>
      <c r="GV70" s="42"/>
      <c r="GW70" s="42"/>
      <c r="GX70" s="42"/>
      <c r="GY70" s="42"/>
      <c r="GZ70" s="42"/>
      <c r="HA70" s="42"/>
      <c r="HB70" s="42"/>
      <c r="HC70" s="42"/>
      <c r="HD70" s="42"/>
      <c r="HE70" s="42"/>
      <c r="HF70" s="42"/>
      <c r="HG70" s="42"/>
      <c r="HH70" s="42"/>
      <c r="HI70" s="42"/>
      <c r="HJ70" s="42"/>
      <c r="HK70" s="42"/>
      <c r="HL70" s="42"/>
      <c r="HM70" s="42"/>
      <c r="HN70" s="42"/>
      <c r="HO70" s="42"/>
      <c r="HP70" s="42"/>
      <c r="HQ70" s="42"/>
      <c r="HR70" s="42"/>
      <c r="HS70" s="42"/>
      <c r="HT70" s="42"/>
      <c r="HU70" s="42"/>
      <c r="HV70" s="42"/>
      <c r="HW70" s="42"/>
      <c r="HX70" s="42"/>
      <c r="HY70" s="42"/>
      <c r="HZ70" s="42"/>
      <c r="IA70" s="42"/>
      <c r="IB70" s="42"/>
      <c r="IC70" s="42"/>
      <c r="ID70" s="42"/>
      <c r="IE70" s="42"/>
      <c r="IF70" s="42"/>
      <c r="IG70" s="42"/>
      <c r="IH70" s="42"/>
      <c r="II70" s="42"/>
      <c r="IJ70" s="42"/>
      <c r="IK70" s="42"/>
      <c r="IL70" s="42"/>
      <c r="IM70" s="42"/>
      <c r="IN70" s="42"/>
      <c r="IO70" s="42"/>
      <c r="IP70" s="42"/>
      <c r="IQ70" s="42"/>
      <c r="IR70" s="42"/>
      <c r="IS70" s="42"/>
      <c r="IT70" s="42"/>
      <c r="IU70" s="42"/>
      <c r="IV70" s="42"/>
      <c r="IW70" s="42"/>
      <c r="IX70" s="42"/>
      <c r="IY70" s="42"/>
      <c r="IZ70" s="42"/>
      <c r="JA70" s="42"/>
      <c r="JB70" s="42"/>
      <c r="JC70" s="42"/>
      <c r="JD70" s="42"/>
      <c r="JE70" s="42"/>
      <c r="JF70" s="42"/>
      <c r="JG70" s="42"/>
      <c r="JH70" s="42"/>
      <c r="JI70" s="42"/>
      <c r="JJ70" s="42"/>
      <c r="JK70" s="42"/>
      <c r="JL70" s="42"/>
      <c r="JM70" s="42"/>
      <c r="JN70" s="42"/>
      <c r="JO70" s="42"/>
      <c r="JP70" s="42"/>
      <c r="JQ70" s="42"/>
      <c r="JR70" s="42"/>
      <c r="JS70" s="42"/>
      <c r="JT70" s="42"/>
      <c r="JU70" s="42"/>
      <c r="JV70" s="42"/>
      <c r="JW70" s="42"/>
      <c r="JX70" s="42"/>
      <c r="JY70" s="42"/>
      <c r="JZ70" s="42"/>
      <c r="KA70" s="42"/>
      <c r="KB70" s="42"/>
      <c r="KC70" s="42"/>
      <c r="KD70" s="42"/>
      <c r="KE70" s="42"/>
      <c r="KF70" s="42"/>
      <c r="KG70" s="42"/>
      <c r="KH70" s="42"/>
      <c r="KI70" s="42"/>
      <c r="KJ70" s="42"/>
      <c r="KK70" s="42"/>
      <c r="KL70" s="42"/>
      <c r="KM70" s="42"/>
      <c r="KN70" s="42"/>
      <c r="KO70" s="42"/>
      <c r="KP70" s="42"/>
      <c r="KQ70" s="42"/>
      <c r="KR70" s="42"/>
      <c r="KS70" s="42"/>
      <c r="KT70" s="42"/>
      <c r="KU70" s="42"/>
      <c r="KV70" s="42"/>
      <c r="KW70" s="42"/>
      <c r="KX70" s="42"/>
      <c r="KY70" s="42"/>
      <c r="KZ70" s="42"/>
      <c r="LA70" s="42"/>
      <c r="LB70" s="42"/>
      <c r="LC70" s="42"/>
      <c r="LD70" s="42"/>
      <c r="LE70" s="42"/>
      <c r="LF70" s="42"/>
      <c r="LG70" s="42"/>
      <c r="LH70" s="42"/>
      <c r="LI70" s="42"/>
      <c r="LJ70" s="42"/>
      <c r="LK70" s="42"/>
      <c r="LL70" s="42"/>
      <c r="LM70" s="42"/>
      <c r="LN70" s="42"/>
      <c r="LO70" s="42"/>
      <c r="LP70" s="42"/>
      <c r="LQ70" s="42"/>
      <c r="LR70" s="42"/>
      <c r="LS70" s="42"/>
      <c r="LT70" s="42"/>
      <c r="LU70" s="42"/>
      <c r="LV70" s="42"/>
      <c r="LW70" s="42"/>
      <c r="LX70" s="42"/>
      <c r="LY70" s="42"/>
      <c r="LZ70" s="42"/>
      <c r="MA70" s="42"/>
      <c r="MB70" s="42"/>
      <c r="MC70" s="42"/>
      <c r="MD70" s="42"/>
      <c r="ME70" s="42"/>
      <c r="MF70" s="42"/>
      <c r="MG70" s="42"/>
      <c r="MH70" s="42"/>
      <c r="MI70" s="42"/>
      <c r="MJ70" s="42"/>
      <c r="MK70" s="42"/>
      <c r="ML70" s="42"/>
      <c r="MM70" s="42"/>
      <c r="MN70" s="42"/>
      <c r="MO70" s="42"/>
      <c r="MP70" s="42"/>
      <c r="MQ70" s="42"/>
      <c r="MR70" s="42"/>
      <c r="MS70" s="42"/>
      <c r="MT70" s="42"/>
      <c r="MU70" s="42"/>
      <c r="MV70" s="42"/>
      <c r="MW70" s="42"/>
      <c r="MX70" s="42"/>
      <c r="MY70" s="42"/>
      <c r="MZ70" s="42"/>
      <c r="NA70" s="42"/>
      <c r="NB70" s="42"/>
      <c r="NC70" s="42"/>
      <c r="ND70" s="42"/>
      <c r="NE70" s="42"/>
      <c r="NF70" s="42"/>
      <c r="NG70" s="42"/>
      <c r="NH70" s="42"/>
      <c r="NI70" s="42"/>
      <c r="NJ70" s="42"/>
      <c r="NK70" s="42"/>
      <c r="NL70" s="42"/>
      <c r="NM70" s="42"/>
      <c r="NN70" s="42"/>
      <c r="NO70" s="42"/>
      <c r="NP70" s="42"/>
      <c r="NQ70" s="42"/>
      <c r="NR70" s="42"/>
      <c r="NS70" s="42"/>
      <c r="NT70" s="42"/>
      <c r="NU70" s="42"/>
      <c r="NV70" s="42"/>
      <c r="NW70" s="42"/>
      <c r="NX70" s="42"/>
      <c r="NY70" s="42"/>
      <c r="NZ70" s="42"/>
      <c r="OA70" s="42"/>
      <c r="OB70" s="42"/>
      <c r="OC70" s="42"/>
      <c r="OD70" s="42"/>
      <c r="OE70" s="42"/>
      <c r="OF70" s="42"/>
      <c r="OG70" s="42"/>
      <c r="OH70" s="42"/>
      <c r="OI70" s="42"/>
      <c r="OJ70" s="42"/>
      <c r="OK70" s="42"/>
      <c r="OL70" s="42"/>
      <c r="OM70" s="42"/>
      <c r="ON70" s="42"/>
      <c r="OO70" s="42"/>
      <c r="OP70" s="42"/>
      <c r="OQ70" s="42"/>
      <c r="OR70" s="42"/>
      <c r="OS70" s="42"/>
      <c r="OT70" s="42"/>
      <c r="OU70" s="42"/>
      <c r="OV70" s="42"/>
      <c r="OW70" s="42"/>
      <c r="OX70" s="42"/>
      <c r="OY70" s="42"/>
      <c r="OZ70" s="42"/>
      <c r="PA70" s="42"/>
      <c r="PB70" s="42"/>
      <c r="PC70" s="42"/>
      <c r="PD70" s="42"/>
      <c r="PE70" s="42"/>
      <c r="PF70" s="42"/>
      <c r="PG70" s="42"/>
      <c r="PH70" s="42"/>
      <c r="PI70" s="42"/>
      <c r="PJ70" s="42"/>
      <c r="PK70" s="42"/>
      <c r="PL70" s="42"/>
      <c r="PM70" s="42"/>
      <c r="PN70" s="42"/>
      <c r="PO70" s="42"/>
      <c r="PP70" s="42"/>
      <c r="PQ70" s="42"/>
      <c r="PR70" s="42"/>
      <c r="PS70" s="42"/>
      <c r="PT70" s="42"/>
      <c r="PU70" s="42"/>
      <c r="PV70" s="42"/>
      <c r="PW70" s="42"/>
      <c r="PX70" s="42"/>
      <c r="PY70" s="42"/>
      <c r="PZ70" s="42"/>
      <c r="QA70" s="42"/>
      <c r="QB70" s="42"/>
      <c r="QC70" s="42"/>
      <c r="QD70" s="42"/>
      <c r="QE70" s="42"/>
      <c r="QF70" s="42"/>
      <c r="QG70" s="42"/>
      <c r="QH70" s="42"/>
      <c r="QI70" s="42"/>
      <c r="QJ70" s="42"/>
      <c r="QK70" s="42"/>
      <c r="QL70" s="42"/>
      <c r="QM70" s="42"/>
      <c r="QN70" s="42"/>
      <c r="QO70" s="42"/>
      <c r="QP70" s="42"/>
      <c r="QQ70" s="42"/>
      <c r="QR70" s="42"/>
      <c r="QS70" s="42"/>
      <c r="QT70" s="42"/>
      <c r="QU70" s="42"/>
      <c r="QV70" s="42"/>
      <c r="QW70" s="42"/>
      <c r="QX70" s="42"/>
      <c r="QY70" s="42"/>
      <c r="QZ70" s="42"/>
      <c r="RA70" s="42"/>
      <c r="RB70" s="42"/>
      <c r="RC70" s="42"/>
      <c r="RD70" s="42"/>
      <c r="RE70" s="42"/>
      <c r="RF70" s="42"/>
      <c r="RG70" s="42"/>
      <c r="RH70" s="42"/>
      <c r="RI70" s="42"/>
      <c r="RJ70" s="42"/>
      <c r="RK70" s="42"/>
      <c r="RL70" s="42"/>
      <c r="RM70" s="42"/>
      <c r="RN70" s="42"/>
      <c r="RO70" s="42"/>
      <c r="RP70" s="42"/>
      <c r="RQ70" s="42"/>
      <c r="RR70" s="42"/>
      <c r="RS70" s="42"/>
      <c r="RT70" s="42"/>
      <c r="RU70" s="42"/>
      <c r="RV70" s="42"/>
      <c r="RW70" s="42"/>
      <c r="RX70" s="42"/>
      <c r="RY70" s="42"/>
      <c r="RZ70" s="42"/>
      <c r="SA70" s="42"/>
      <c r="SB70" s="42"/>
      <c r="SC70" s="42"/>
      <c r="SD70" s="42"/>
      <c r="SE70" s="42"/>
      <c r="SF70" s="42"/>
      <c r="SG70" s="42"/>
      <c r="SH70" s="42"/>
      <c r="SI70" s="42"/>
      <c r="SJ70" s="42"/>
      <c r="SK70" s="42"/>
      <c r="SL70" s="42"/>
      <c r="SM70" s="42"/>
      <c r="SN70" s="42"/>
      <c r="SO70" s="42"/>
      <c r="SP70" s="42"/>
      <c r="SQ70" s="42"/>
      <c r="SR70" s="42"/>
    </row>
    <row r="71" spans="1:512" ht="16.5" customHeight="1">
      <c r="A71" s="41"/>
      <c r="B71" s="42">
        <v>203010</v>
      </c>
      <c r="C71" s="42"/>
      <c r="D71" s="43" t="str">
        <f t="shared" si="6"/>
        <v>3-1</v>
      </c>
      <c r="E71" s="43"/>
      <c r="F71" s="43"/>
      <c r="G71" s="68" t="s">
        <v>254</v>
      </c>
      <c r="H71" s="42">
        <f t="shared" si="7"/>
        <v>0</v>
      </c>
      <c r="I71" s="43" t="s">
        <v>255</v>
      </c>
      <c r="J71" s="44">
        <v>0</v>
      </c>
      <c r="K71" s="44">
        <v>0</v>
      </c>
      <c r="L71" s="42">
        <f t="shared" si="8"/>
        <v>3</v>
      </c>
      <c r="M71" s="22">
        <f t="shared" si="9"/>
        <v>203020</v>
      </c>
      <c r="N71" s="50">
        <f t="shared" si="10"/>
        <v>0</v>
      </c>
      <c r="O71" s="45" t="s">
        <v>244</v>
      </c>
      <c r="P71" s="47" t="s">
        <v>61</v>
      </c>
      <c r="Q71" s="51" t="s">
        <v>244</v>
      </c>
      <c r="R71" s="50">
        <v>2030101</v>
      </c>
      <c r="S71" s="54"/>
      <c r="T71" s="42">
        <v>203010</v>
      </c>
      <c r="U71" s="22" t="s">
        <v>261</v>
      </c>
      <c r="V71" s="42">
        <v>12</v>
      </c>
      <c r="W71" s="51">
        <v>0</v>
      </c>
      <c r="X71" s="42"/>
      <c r="Y71" s="55"/>
      <c r="Z71" s="42"/>
      <c r="AA71" s="43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42"/>
      <c r="EF71" s="42"/>
      <c r="EG71" s="42"/>
      <c r="EH71" s="42"/>
      <c r="EI71" s="42"/>
      <c r="EJ71" s="42"/>
      <c r="EK71" s="42"/>
      <c r="EL71" s="42"/>
      <c r="EM71" s="42"/>
      <c r="EN71" s="42"/>
      <c r="EO71" s="42"/>
      <c r="EP71" s="42"/>
      <c r="EQ71" s="42"/>
      <c r="ER71" s="42"/>
      <c r="ES71" s="42"/>
      <c r="ET71" s="42"/>
      <c r="EU71" s="42"/>
      <c r="EV71" s="42"/>
      <c r="EW71" s="42"/>
      <c r="EX71" s="42"/>
      <c r="EY71" s="42"/>
      <c r="EZ71" s="42"/>
      <c r="FA71" s="42"/>
      <c r="FB71" s="42"/>
      <c r="FC71" s="42"/>
      <c r="FD71" s="42"/>
      <c r="FE71" s="42"/>
      <c r="FF71" s="42"/>
      <c r="FG71" s="42"/>
      <c r="FH71" s="42"/>
      <c r="FI71" s="42"/>
      <c r="FJ71" s="42"/>
      <c r="FK71" s="42"/>
      <c r="FL71" s="42"/>
      <c r="FM71" s="42"/>
      <c r="FN71" s="42"/>
      <c r="FO71" s="42"/>
      <c r="FP71" s="42"/>
      <c r="FQ71" s="42"/>
      <c r="FR71" s="42"/>
      <c r="FS71" s="42"/>
      <c r="FT71" s="42"/>
      <c r="FU71" s="42"/>
      <c r="FV71" s="42"/>
      <c r="FW71" s="42"/>
      <c r="FX71" s="42"/>
      <c r="FY71" s="42"/>
      <c r="FZ71" s="42"/>
      <c r="GA71" s="42"/>
      <c r="GB71" s="42"/>
      <c r="GC71" s="42"/>
      <c r="GD71" s="42"/>
      <c r="GE71" s="42"/>
      <c r="GF71" s="42"/>
      <c r="GG71" s="42"/>
      <c r="GH71" s="42"/>
      <c r="GI71" s="42"/>
      <c r="GJ71" s="42"/>
      <c r="GK71" s="42"/>
      <c r="GL71" s="42"/>
      <c r="GM71" s="42"/>
      <c r="GN71" s="42"/>
      <c r="GO71" s="42"/>
      <c r="GP71" s="42"/>
      <c r="GQ71" s="42"/>
      <c r="GR71" s="42"/>
      <c r="GS71" s="42"/>
      <c r="GT71" s="42"/>
      <c r="GU71" s="42"/>
      <c r="GV71" s="42"/>
      <c r="GW71" s="42"/>
      <c r="GX71" s="42"/>
      <c r="GY71" s="42"/>
      <c r="GZ71" s="42"/>
      <c r="HA71" s="42"/>
      <c r="HB71" s="42"/>
      <c r="HC71" s="42"/>
      <c r="HD71" s="42"/>
      <c r="HE71" s="42"/>
      <c r="HF71" s="42"/>
      <c r="HG71" s="42"/>
      <c r="HH71" s="42"/>
      <c r="HI71" s="42"/>
      <c r="HJ71" s="42"/>
      <c r="HK71" s="42"/>
      <c r="HL71" s="42"/>
      <c r="HM71" s="42"/>
      <c r="HN71" s="42"/>
      <c r="HO71" s="42"/>
      <c r="HP71" s="42"/>
      <c r="HQ71" s="42"/>
      <c r="HR71" s="42"/>
      <c r="HS71" s="42"/>
      <c r="HT71" s="42"/>
      <c r="HU71" s="42"/>
      <c r="HV71" s="42"/>
      <c r="HW71" s="42"/>
      <c r="HX71" s="42"/>
      <c r="HY71" s="42"/>
      <c r="HZ71" s="42"/>
      <c r="IA71" s="42"/>
      <c r="IB71" s="42"/>
      <c r="IC71" s="42"/>
      <c r="ID71" s="42"/>
      <c r="IE71" s="42"/>
      <c r="IF71" s="42"/>
      <c r="IG71" s="42"/>
      <c r="IH71" s="42"/>
      <c r="II71" s="42"/>
      <c r="IJ71" s="42"/>
      <c r="IK71" s="42"/>
      <c r="IL71" s="42"/>
      <c r="IM71" s="42"/>
      <c r="IN71" s="42"/>
      <c r="IO71" s="42"/>
      <c r="IP71" s="42"/>
      <c r="IQ71" s="42"/>
      <c r="IR71" s="42"/>
      <c r="IS71" s="42"/>
      <c r="IT71" s="42"/>
      <c r="IU71" s="42"/>
      <c r="IV71" s="42"/>
      <c r="IW71" s="42"/>
      <c r="IX71" s="42"/>
      <c r="IY71" s="42"/>
      <c r="IZ71" s="42"/>
      <c r="JA71" s="42"/>
      <c r="JB71" s="42"/>
      <c r="JC71" s="42"/>
      <c r="JD71" s="42"/>
      <c r="JE71" s="42"/>
      <c r="JF71" s="42"/>
      <c r="JG71" s="42"/>
      <c r="JH71" s="42"/>
      <c r="JI71" s="42"/>
      <c r="JJ71" s="42"/>
      <c r="JK71" s="42"/>
      <c r="JL71" s="42"/>
      <c r="JM71" s="42"/>
      <c r="JN71" s="42"/>
      <c r="JO71" s="42"/>
      <c r="JP71" s="42"/>
      <c r="JQ71" s="42"/>
      <c r="JR71" s="42"/>
      <c r="JS71" s="42"/>
      <c r="JT71" s="42"/>
      <c r="JU71" s="42"/>
      <c r="JV71" s="42"/>
      <c r="JW71" s="42"/>
      <c r="JX71" s="42"/>
      <c r="JY71" s="42"/>
      <c r="JZ71" s="42"/>
      <c r="KA71" s="42"/>
      <c r="KB71" s="42"/>
      <c r="KC71" s="42"/>
      <c r="KD71" s="42"/>
      <c r="KE71" s="42"/>
      <c r="KF71" s="42"/>
      <c r="KG71" s="42"/>
      <c r="KH71" s="42"/>
      <c r="KI71" s="42"/>
      <c r="KJ71" s="42"/>
      <c r="KK71" s="42"/>
      <c r="KL71" s="42"/>
      <c r="KM71" s="42"/>
      <c r="KN71" s="42"/>
      <c r="KO71" s="42"/>
      <c r="KP71" s="42"/>
      <c r="KQ71" s="42"/>
      <c r="KR71" s="42"/>
      <c r="KS71" s="42"/>
      <c r="KT71" s="42"/>
      <c r="KU71" s="42"/>
      <c r="KV71" s="42"/>
      <c r="KW71" s="42"/>
      <c r="KX71" s="42"/>
      <c r="KY71" s="42"/>
      <c r="KZ71" s="42"/>
      <c r="LA71" s="42"/>
      <c r="LB71" s="42"/>
      <c r="LC71" s="42"/>
      <c r="LD71" s="42"/>
      <c r="LE71" s="42"/>
      <c r="LF71" s="42"/>
      <c r="LG71" s="42"/>
      <c r="LH71" s="42"/>
      <c r="LI71" s="42"/>
      <c r="LJ71" s="42"/>
      <c r="LK71" s="42"/>
      <c r="LL71" s="42"/>
      <c r="LM71" s="42"/>
      <c r="LN71" s="42"/>
      <c r="LO71" s="42"/>
      <c r="LP71" s="42"/>
      <c r="LQ71" s="42"/>
      <c r="LR71" s="42"/>
      <c r="LS71" s="42"/>
      <c r="LT71" s="42"/>
      <c r="LU71" s="42"/>
      <c r="LV71" s="42"/>
      <c r="LW71" s="42"/>
      <c r="LX71" s="42"/>
      <c r="LY71" s="42"/>
      <c r="LZ71" s="42"/>
      <c r="MA71" s="42"/>
      <c r="MB71" s="42"/>
      <c r="MC71" s="42"/>
      <c r="MD71" s="42"/>
      <c r="ME71" s="42"/>
      <c r="MF71" s="42"/>
      <c r="MG71" s="42"/>
      <c r="MH71" s="42"/>
      <c r="MI71" s="42"/>
      <c r="MJ71" s="42"/>
      <c r="MK71" s="42"/>
      <c r="ML71" s="42"/>
      <c r="MM71" s="42"/>
      <c r="MN71" s="42"/>
      <c r="MO71" s="42"/>
      <c r="MP71" s="42"/>
      <c r="MQ71" s="42"/>
      <c r="MR71" s="42"/>
      <c r="MS71" s="42"/>
      <c r="MT71" s="42"/>
      <c r="MU71" s="42"/>
      <c r="MV71" s="42"/>
      <c r="MW71" s="42"/>
      <c r="MX71" s="42"/>
      <c r="MY71" s="42"/>
      <c r="MZ71" s="42"/>
      <c r="NA71" s="42"/>
      <c r="NB71" s="42"/>
      <c r="NC71" s="42"/>
      <c r="ND71" s="42"/>
      <c r="NE71" s="42"/>
      <c r="NF71" s="42"/>
      <c r="NG71" s="42"/>
      <c r="NH71" s="42"/>
      <c r="NI71" s="42"/>
      <c r="NJ71" s="42"/>
      <c r="NK71" s="42"/>
      <c r="NL71" s="42"/>
      <c r="NM71" s="42"/>
      <c r="NN71" s="42"/>
      <c r="NO71" s="42"/>
      <c r="NP71" s="42"/>
      <c r="NQ71" s="42"/>
      <c r="NR71" s="42"/>
      <c r="NS71" s="42"/>
      <c r="NT71" s="42"/>
      <c r="NU71" s="42"/>
      <c r="NV71" s="42"/>
      <c r="NW71" s="42"/>
      <c r="NX71" s="42"/>
      <c r="NY71" s="42"/>
      <c r="NZ71" s="42"/>
      <c r="OA71" s="42"/>
      <c r="OB71" s="42"/>
      <c r="OC71" s="42"/>
      <c r="OD71" s="42"/>
      <c r="OE71" s="42"/>
      <c r="OF71" s="42"/>
      <c r="OG71" s="42"/>
      <c r="OH71" s="42"/>
      <c r="OI71" s="42"/>
      <c r="OJ71" s="42"/>
      <c r="OK71" s="42"/>
      <c r="OL71" s="42"/>
      <c r="OM71" s="42"/>
      <c r="ON71" s="42"/>
      <c r="OO71" s="42"/>
      <c r="OP71" s="42"/>
      <c r="OQ71" s="42"/>
      <c r="OR71" s="42"/>
      <c r="OS71" s="42"/>
      <c r="OT71" s="42"/>
      <c r="OU71" s="42"/>
      <c r="OV71" s="42"/>
      <c r="OW71" s="42"/>
      <c r="OX71" s="42"/>
      <c r="OY71" s="42"/>
      <c r="OZ71" s="42"/>
      <c r="PA71" s="42"/>
      <c r="PB71" s="42"/>
      <c r="PC71" s="42"/>
      <c r="PD71" s="42"/>
      <c r="PE71" s="42"/>
      <c r="PF71" s="42"/>
      <c r="PG71" s="42"/>
      <c r="PH71" s="42"/>
      <c r="PI71" s="42"/>
      <c r="PJ71" s="42"/>
      <c r="PK71" s="42"/>
      <c r="PL71" s="42"/>
      <c r="PM71" s="42"/>
      <c r="PN71" s="42"/>
      <c r="PO71" s="42"/>
      <c r="PP71" s="42"/>
      <c r="PQ71" s="42"/>
      <c r="PR71" s="42"/>
      <c r="PS71" s="42"/>
      <c r="PT71" s="42"/>
      <c r="PU71" s="42"/>
      <c r="PV71" s="42"/>
      <c r="PW71" s="42"/>
      <c r="PX71" s="42"/>
      <c r="PY71" s="42"/>
      <c r="PZ71" s="42"/>
      <c r="QA71" s="42"/>
      <c r="QB71" s="42"/>
      <c r="QC71" s="42"/>
      <c r="QD71" s="42"/>
      <c r="QE71" s="42"/>
      <c r="QF71" s="42"/>
      <c r="QG71" s="42"/>
      <c r="QH71" s="42"/>
      <c r="QI71" s="42"/>
      <c r="QJ71" s="42"/>
      <c r="QK71" s="42"/>
      <c r="QL71" s="42"/>
      <c r="QM71" s="42"/>
      <c r="QN71" s="42"/>
      <c r="QO71" s="42"/>
      <c r="QP71" s="42"/>
      <c r="QQ71" s="42"/>
      <c r="QR71" s="42"/>
      <c r="QS71" s="42"/>
      <c r="QT71" s="42"/>
      <c r="QU71" s="42"/>
      <c r="QV71" s="42"/>
      <c r="QW71" s="42"/>
      <c r="QX71" s="42"/>
      <c r="QY71" s="42"/>
      <c r="QZ71" s="42"/>
      <c r="RA71" s="42"/>
      <c r="RB71" s="42"/>
      <c r="RC71" s="42"/>
      <c r="RD71" s="42"/>
      <c r="RE71" s="42"/>
      <c r="RF71" s="42"/>
      <c r="RG71" s="42"/>
      <c r="RH71" s="42"/>
      <c r="RI71" s="42"/>
      <c r="RJ71" s="42"/>
      <c r="RK71" s="42"/>
      <c r="RL71" s="42"/>
      <c r="RM71" s="42"/>
      <c r="RN71" s="42"/>
      <c r="RO71" s="42"/>
      <c r="RP71" s="42"/>
      <c r="RQ71" s="42"/>
      <c r="RR71" s="42"/>
      <c r="RS71" s="42"/>
      <c r="RT71" s="42"/>
      <c r="RU71" s="42"/>
      <c r="RV71" s="42"/>
      <c r="RW71" s="42"/>
      <c r="RX71" s="42"/>
      <c r="RY71" s="42"/>
      <c r="RZ71" s="42"/>
      <c r="SA71" s="42"/>
      <c r="SB71" s="42"/>
      <c r="SC71" s="42"/>
      <c r="SD71" s="42"/>
      <c r="SE71" s="42"/>
      <c r="SF71" s="42"/>
      <c r="SG71" s="42"/>
      <c r="SH71" s="42"/>
      <c r="SI71" s="42"/>
      <c r="SJ71" s="42"/>
      <c r="SK71" s="42"/>
      <c r="SL71" s="42"/>
      <c r="SM71" s="42"/>
      <c r="SN71" s="42"/>
      <c r="SO71" s="42"/>
      <c r="SP71" s="42"/>
      <c r="SQ71" s="42"/>
      <c r="SR71" s="42"/>
    </row>
    <row r="72" spans="1:512" ht="16.5" customHeight="1">
      <c r="A72" s="41"/>
      <c r="B72" s="42">
        <v>203020</v>
      </c>
      <c r="C72" s="42"/>
      <c r="D72" s="43" t="str">
        <f t="shared" si="6"/>
        <v>3-2</v>
      </c>
      <c r="E72" s="43"/>
      <c r="F72" s="43"/>
      <c r="G72" s="68" t="s">
        <v>246</v>
      </c>
      <c r="H72" s="42">
        <f t="shared" si="7"/>
        <v>0</v>
      </c>
      <c r="I72" s="43" t="s">
        <v>247</v>
      </c>
      <c r="J72" s="44">
        <v>0</v>
      </c>
      <c r="K72" s="44">
        <v>0</v>
      </c>
      <c r="L72" s="42">
        <f t="shared" si="8"/>
        <v>3</v>
      </c>
      <c r="M72" s="22">
        <f t="shared" si="9"/>
        <v>203021</v>
      </c>
      <c r="N72" s="50">
        <f t="shared" si="10"/>
        <v>203010</v>
      </c>
      <c r="O72" s="45" t="s">
        <v>244</v>
      </c>
      <c r="P72" s="47" t="s">
        <v>61</v>
      </c>
      <c r="Q72" s="51" t="s">
        <v>244</v>
      </c>
      <c r="R72" s="50">
        <v>2030201</v>
      </c>
      <c r="S72" s="54"/>
      <c r="T72" s="42">
        <v>203020</v>
      </c>
      <c r="U72" s="22" t="s">
        <v>262</v>
      </c>
      <c r="V72" s="42">
        <v>12</v>
      </c>
      <c r="W72" s="51">
        <v>0</v>
      </c>
      <c r="X72" s="42"/>
      <c r="Y72" s="55"/>
      <c r="Z72" s="42"/>
      <c r="AA72" s="43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/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42"/>
      <c r="EF72" s="42"/>
      <c r="EG72" s="42"/>
      <c r="EH72" s="42"/>
      <c r="EI72" s="42"/>
      <c r="EJ72" s="42"/>
      <c r="EK72" s="42"/>
      <c r="EL72" s="42"/>
      <c r="EM72" s="42"/>
      <c r="EN72" s="42"/>
      <c r="EO72" s="42"/>
      <c r="EP72" s="42"/>
      <c r="EQ72" s="42"/>
      <c r="ER72" s="42"/>
      <c r="ES72" s="42"/>
      <c r="ET72" s="42"/>
      <c r="EU72" s="42"/>
      <c r="EV72" s="42"/>
      <c r="EW72" s="42"/>
      <c r="EX72" s="42"/>
      <c r="EY72" s="42"/>
      <c r="EZ72" s="42"/>
      <c r="FA72" s="42"/>
      <c r="FB72" s="42"/>
      <c r="FC72" s="42"/>
      <c r="FD72" s="42"/>
      <c r="FE72" s="42"/>
      <c r="FF72" s="42"/>
      <c r="FG72" s="42"/>
      <c r="FH72" s="42"/>
      <c r="FI72" s="42"/>
      <c r="FJ72" s="42"/>
      <c r="FK72" s="42"/>
      <c r="FL72" s="42"/>
      <c r="FM72" s="42"/>
      <c r="FN72" s="42"/>
      <c r="FO72" s="42"/>
      <c r="FP72" s="42"/>
      <c r="FQ72" s="42"/>
      <c r="FR72" s="42"/>
      <c r="FS72" s="42"/>
      <c r="FT72" s="42"/>
      <c r="FU72" s="42"/>
      <c r="FV72" s="42"/>
      <c r="FW72" s="42"/>
      <c r="FX72" s="42"/>
      <c r="FY72" s="42"/>
      <c r="FZ72" s="42"/>
      <c r="GA72" s="42"/>
      <c r="GB72" s="42"/>
      <c r="GC72" s="42"/>
      <c r="GD72" s="42"/>
      <c r="GE72" s="42"/>
      <c r="GF72" s="42"/>
      <c r="GG72" s="42"/>
      <c r="GH72" s="42"/>
      <c r="GI72" s="42"/>
      <c r="GJ72" s="42"/>
      <c r="GK72" s="42"/>
      <c r="GL72" s="42"/>
      <c r="GM72" s="42"/>
      <c r="GN72" s="42"/>
      <c r="GO72" s="42"/>
      <c r="GP72" s="42"/>
      <c r="GQ72" s="42"/>
      <c r="GR72" s="42"/>
      <c r="GS72" s="42"/>
      <c r="GT72" s="42"/>
      <c r="GU72" s="42"/>
      <c r="GV72" s="42"/>
      <c r="GW72" s="42"/>
      <c r="GX72" s="42"/>
      <c r="GY72" s="42"/>
      <c r="GZ72" s="42"/>
      <c r="HA72" s="42"/>
      <c r="HB72" s="42"/>
      <c r="HC72" s="42"/>
      <c r="HD72" s="42"/>
      <c r="HE72" s="42"/>
      <c r="HF72" s="42"/>
      <c r="HG72" s="42"/>
      <c r="HH72" s="42"/>
      <c r="HI72" s="42"/>
      <c r="HJ72" s="42"/>
      <c r="HK72" s="42"/>
      <c r="HL72" s="42"/>
      <c r="HM72" s="42"/>
      <c r="HN72" s="42"/>
      <c r="HO72" s="42"/>
      <c r="HP72" s="42"/>
      <c r="HQ72" s="42"/>
      <c r="HR72" s="42"/>
      <c r="HS72" s="42"/>
      <c r="HT72" s="42"/>
      <c r="HU72" s="42"/>
      <c r="HV72" s="42"/>
      <c r="HW72" s="42"/>
      <c r="HX72" s="42"/>
      <c r="HY72" s="42"/>
      <c r="HZ72" s="42"/>
      <c r="IA72" s="42"/>
      <c r="IB72" s="42"/>
      <c r="IC72" s="42"/>
      <c r="ID72" s="42"/>
      <c r="IE72" s="42"/>
      <c r="IF72" s="42"/>
      <c r="IG72" s="42"/>
      <c r="IH72" s="42"/>
      <c r="II72" s="42"/>
      <c r="IJ72" s="42"/>
      <c r="IK72" s="42"/>
      <c r="IL72" s="42"/>
      <c r="IM72" s="42"/>
      <c r="IN72" s="42"/>
      <c r="IO72" s="42"/>
      <c r="IP72" s="42"/>
      <c r="IQ72" s="42"/>
      <c r="IR72" s="42"/>
      <c r="IS72" s="42"/>
      <c r="IT72" s="42"/>
      <c r="IU72" s="42"/>
      <c r="IV72" s="42"/>
      <c r="IW72" s="42"/>
      <c r="IX72" s="42"/>
      <c r="IY72" s="42"/>
      <c r="IZ72" s="42"/>
      <c r="JA72" s="42"/>
      <c r="JB72" s="42"/>
      <c r="JC72" s="42"/>
      <c r="JD72" s="42"/>
      <c r="JE72" s="42"/>
      <c r="JF72" s="42"/>
      <c r="JG72" s="42"/>
      <c r="JH72" s="42"/>
      <c r="JI72" s="42"/>
      <c r="JJ72" s="42"/>
      <c r="JK72" s="42"/>
      <c r="JL72" s="42"/>
      <c r="JM72" s="42"/>
      <c r="JN72" s="42"/>
      <c r="JO72" s="42"/>
      <c r="JP72" s="42"/>
      <c r="JQ72" s="42"/>
      <c r="JR72" s="42"/>
      <c r="JS72" s="42"/>
      <c r="JT72" s="42"/>
      <c r="JU72" s="42"/>
      <c r="JV72" s="42"/>
      <c r="JW72" s="42"/>
      <c r="JX72" s="42"/>
      <c r="JY72" s="42"/>
      <c r="JZ72" s="42"/>
      <c r="KA72" s="42"/>
      <c r="KB72" s="42"/>
      <c r="KC72" s="42"/>
      <c r="KD72" s="42"/>
      <c r="KE72" s="42"/>
      <c r="KF72" s="42"/>
      <c r="KG72" s="42"/>
      <c r="KH72" s="42"/>
      <c r="KI72" s="42"/>
      <c r="KJ72" s="42"/>
      <c r="KK72" s="42"/>
      <c r="KL72" s="42"/>
      <c r="KM72" s="42"/>
      <c r="KN72" s="42"/>
      <c r="KO72" s="42"/>
      <c r="KP72" s="42"/>
      <c r="KQ72" s="42"/>
      <c r="KR72" s="42"/>
      <c r="KS72" s="42"/>
      <c r="KT72" s="42"/>
      <c r="KU72" s="42"/>
      <c r="KV72" s="42"/>
      <c r="KW72" s="42"/>
      <c r="KX72" s="42"/>
      <c r="KY72" s="42"/>
      <c r="KZ72" s="42"/>
      <c r="LA72" s="42"/>
      <c r="LB72" s="42"/>
      <c r="LC72" s="42"/>
      <c r="LD72" s="42"/>
      <c r="LE72" s="42"/>
      <c r="LF72" s="42"/>
      <c r="LG72" s="42"/>
      <c r="LH72" s="42"/>
      <c r="LI72" s="42"/>
      <c r="LJ72" s="42"/>
      <c r="LK72" s="42"/>
      <c r="LL72" s="42"/>
      <c r="LM72" s="42"/>
      <c r="LN72" s="42"/>
      <c r="LO72" s="42"/>
      <c r="LP72" s="42"/>
      <c r="LQ72" s="42"/>
      <c r="LR72" s="42"/>
      <c r="LS72" s="42"/>
      <c r="LT72" s="42"/>
      <c r="LU72" s="42"/>
      <c r="LV72" s="42"/>
      <c r="LW72" s="42"/>
      <c r="LX72" s="42"/>
      <c r="LY72" s="42"/>
      <c r="LZ72" s="42"/>
      <c r="MA72" s="42"/>
      <c r="MB72" s="42"/>
      <c r="MC72" s="42"/>
      <c r="MD72" s="42"/>
      <c r="ME72" s="42"/>
      <c r="MF72" s="42"/>
      <c r="MG72" s="42"/>
      <c r="MH72" s="42"/>
      <c r="MI72" s="42"/>
      <c r="MJ72" s="42"/>
      <c r="MK72" s="42"/>
      <c r="ML72" s="42"/>
      <c r="MM72" s="42"/>
      <c r="MN72" s="42"/>
      <c r="MO72" s="42"/>
      <c r="MP72" s="42"/>
      <c r="MQ72" s="42"/>
      <c r="MR72" s="42"/>
      <c r="MS72" s="42"/>
      <c r="MT72" s="42"/>
      <c r="MU72" s="42"/>
      <c r="MV72" s="42"/>
      <c r="MW72" s="42"/>
      <c r="MX72" s="42"/>
      <c r="MY72" s="42"/>
      <c r="MZ72" s="42"/>
      <c r="NA72" s="42"/>
      <c r="NB72" s="42"/>
      <c r="NC72" s="42"/>
      <c r="ND72" s="42"/>
      <c r="NE72" s="42"/>
      <c r="NF72" s="42"/>
      <c r="NG72" s="42"/>
      <c r="NH72" s="42"/>
      <c r="NI72" s="42"/>
      <c r="NJ72" s="42"/>
      <c r="NK72" s="42"/>
      <c r="NL72" s="42"/>
      <c r="NM72" s="42"/>
      <c r="NN72" s="42"/>
      <c r="NO72" s="42"/>
      <c r="NP72" s="42"/>
      <c r="NQ72" s="42"/>
      <c r="NR72" s="42"/>
      <c r="NS72" s="42"/>
      <c r="NT72" s="42"/>
      <c r="NU72" s="42"/>
      <c r="NV72" s="42"/>
      <c r="NW72" s="42"/>
      <c r="NX72" s="42"/>
      <c r="NY72" s="42"/>
      <c r="NZ72" s="42"/>
      <c r="OA72" s="42"/>
      <c r="OB72" s="42"/>
      <c r="OC72" s="42"/>
      <c r="OD72" s="42"/>
      <c r="OE72" s="42"/>
      <c r="OF72" s="42"/>
      <c r="OG72" s="42"/>
      <c r="OH72" s="42"/>
      <c r="OI72" s="42"/>
      <c r="OJ72" s="42"/>
      <c r="OK72" s="42"/>
      <c r="OL72" s="42"/>
      <c r="OM72" s="42"/>
      <c r="ON72" s="42"/>
      <c r="OO72" s="42"/>
      <c r="OP72" s="42"/>
      <c r="OQ72" s="42"/>
      <c r="OR72" s="42"/>
      <c r="OS72" s="42"/>
      <c r="OT72" s="42"/>
      <c r="OU72" s="42"/>
      <c r="OV72" s="42"/>
      <c r="OW72" s="42"/>
      <c r="OX72" s="42"/>
      <c r="OY72" s="42"/>
      <c r="OZ72" s="42"/>
      <c r="PA72" s="42"/>
      <c r="PB72" s="42"/>
      <c r="PC72" s="42"/>
      <c r="PD72" s="42"/>
      <c r="PE72" s="42"/>
      <c r="PF72" s="42"/>
      <c r="PG72" s="42"/>
      <c r="PH72" s="42"/>
      <c r="PI72" s="42"/>
      <c r="PJ72" s="42"/>
      <c r="PK72" s="42"/>
      <c r="PL72" s="42"/>
      <c r="PM72" s="42"/>
      <c r="PN72" s="42"/>
      <c r="PO72" s="42"/>
      <c r="PP72" s="42"/>
      <c r="PQ72" s="42"/>
      <c r="PR72" s="42"/>
      <c r="PS72" s="42"/>
      <c r="PT72" s="42"/>
      <c r="PU72" s="42"/>
      <c r="PV72" s="42"/>
      <c r="PW72" s="42"/>
      <c r="PX72" s="42"/>
      <c r="PY72" s="42"/>
      <c r="PZ72" s="42"/>
      <c r="QA72" s="42"/>
      <c r="QB72" s="42"/>
      <c r="QC72" s="42"/>
      <c r="QD72" s="42"/>
      <c r="QE72" s="42"/>
      <c r="QF72" s="42"/>
      <c r="QG72" s="42"/>
      <c r="QH72" s="42"/>
      <c r="QI72" s="42"/>
      <c r="QJ72" s="42"/>
      <c r="QK72" s="42"/>
      <c r="QL72" s="42"/>
      <c r="QM72" s="42"/>
      <c r="QN72" s="42"/>
      <c r="QO72" s="42"/>
      <c r="QP72" s="42"/>
      <c r="QQ72" s="42"/>
      <c r="QR72" s="42"/>
      <c r="QS72" s="42"/>
      <c r="QT72" s="42"/>
      <c r="QU72" s="42"/>
      <c r="QV72" s="42"/>
      <c r="QW72" s="42"/>
      <c r="QX72" s="42"/>
      <c r="QY72" s="42"/>
      <c r="QZ72" s="42"/>
      <c r="RA72" s="42"/>
      <c r="RB72" s="42"/>
      <c r="RC72" s="42"/>
      <c r="RD72" s="42"/>
      <c r="RE72" s="42"/>
      <c r="RF72" s="42"/>
      <c r="RG72" s="42"/>
      <c r="RH72" s="42"/>
      <c r="RI72" s="42"/>
      <c r="RJ72" s="42"/>
      <c r="RK72" s="42"/>
      <c r="RL72" s="42"/>
      <c r="RM72" s="42"/>
      <c r="RN72" s="42"/>
      <c r="RO72" s="42"/>
      <c r="RP72" s="42"/>
      <c r="RQ72" s="42"/>
      <c r="RR72" s="42"/>
      <c r="RS72" s="42"/>
      <c r="RT72" s="42"/>
      <c r="RU72" s="42"/>
      <c r="RV72" s="42"/>
      <c r="RW72" s="42"/>
      <c r="RX72" s="42"/>
      <c r="RY72" s="42"/>
      <c r="RZ72" s="42"/>
      <c r="SA72" s="42"/>
      <c r="SB72" s="42"/>
      <c r="SC72" s="42"/>
      <c r="SD72" s="42"/>
      <c r="SE72" s="42"/>
      <c r="SF72" s="42"/>
      <c r="SG72" s="42"/>
      <c r="SH72" s="42"/>
      <c r="SI72" s="42"/>
      <c r="SJ72" s="42"/>
      <c r="SK72" s="42"/>
      <c r="SL72" s="42"/>
      <c r="SM72" s="42"/>
      <c r="SN72" s="42"/>
      <c r="SO72" s="42"/>
      <c r="SP72" s="42"/>
      <c r="SQ72" s="42"/>
      <c r="SR72" s="42"/>
    </row>
    <row r="73" spans="1:512" ht="16.5" customHeight="1">
      <c r="A73" s="41"/>
      <c r="B73" s="42">
        <v>203021</v>
      </c>
      <c r="C73" s="42"/>
      <c r="D73" s="43" t="str">
        <f t="shared" si="6"/>
        <v>3-2特殊</v>
      </c>
      <c r="E73" s="43"/>
      <c r="F73" s="43"/>
      <c r="G73" s="68" t="s">
        <v>263</v>
      </c>
      <c r="H73" s="42">
        <f t="shared" si="7"/>
        <v>2</v>
      </c>
      <c r="I73" s="43">
        <v>340130001</v>
      </c>
      <c r="J73" s="44">
        <v>0</v>
      </c>
      <c r="K73" s="44">
        <v>0</v>
      </c>
      <c r="L73" s="42">
        <f t="shared" si="8"/>
        <v>3</v>
      </c>
      <c r="M73" s="22">
        <f t="shared" si="9"/>
        <v>203030</v>
      </c>
      <c r="N73" s="50">
        <f t="shared" si="10"/>
        <v>203020</v>
      </c>
      <c r="O73" s="45"/>
      <c r="P73" s="47"/>
      <c r="Q73" s="51"/>
      <c r="R73" s="50">
        <v>2030211</v>
      </c>
      <c r="S73" s="54"/>
      <c r="T73" s="42">
        <v>203021</v>
      </c>
      <c r="U73" s="22" t="s">
        <v>264</v>
      </c>
      <c r="V73" s="42">
        <v>12</v>
      </c>
      <c r="W73" s="51">
        <v>0</v>
      </c>
      <c r="X73" s="42"/>
      <c r="Y73" s="55"/>
      <c r="Z73" s="42"/>
      <c r="AA73" s="43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2"/>
      <c r="ET73" s="42"/>
      <c r="EU73" s="42"/>
      <c r="EV73" s="42"/>
      <c r="EW73" s="42"/>
      <c r="EX73" s="42"/>
      <c r="EY73" s="42"/>
      <c r="EZ73" s="42"/>
      <c r="FA73" s="42"/>
      <c r="FB73" s="42"/>
      <c r="FC73" s="42"/>
      <c r="FD73" s="42"/>
      <c r="FE73" s="42"/>
      <c r="FF73" s="42"/>
      <c r="FG73" s="42"/>
      <c r="FH73" s="42"/>
      <c r="FI73" s="42"/>
      <c r="FJ73" s="42"/>
      <c r="FK73" s="42"/>
      <c r="FL73" s="42"/>
      <c r="FM73" s="42"/>
      <c r="FN73" s="42"/>
      <c r="FO73" s="42"/>
      <c r="FP73" s="42"/>
      <c r="FQ73" s="42"/>
      <c r="FR73" s="42"/>
      <c r="FS73" s="42"/>
      <c r="FT73" s="42"/>
      <c r="FU73" s="42"/>
      <c r="FV73" s="42"/>
      <c r="FW73" s="42"/>
      <c r="FX73" s="42"/>
      <c r="FY73" s="42"/>
      <c r="FZ73" s="42"/>
      <c r="GA73" s="42"/>
      <c r="GB73" s="42"/>
      <c r="GC73" s="42"/>
      <c r="GD73" s="42"/>
      <c r="GE73" s="42"/>
      <c r="GF73" s="42"/>
      <c r="GG73" s="42"/>
      <c r="GH73" s="42"/>
      <c r="GI73" s="42"/>
      <c r="GJ73" s="42"/>
      <c r="GK73" s="42"/>
      <c r="GL73" s="42"/>
      <c r="GM73" s="42"/>
      <c r="GN73" s="42"/>
      <c r="GO73" s="42"/>
      <c r="GP73" s="42"/>
      <c r="GQ73" s="42"/>
      <c r="GR73" s="42"/>
      <c r="GS73" s="42"/>
      <c r="GT73" s="42"/>
      <c r="GU73" s="42"/>
      <c r="GV73" s="42"/>
      <c r="GW73" s="42"/>
      <c r="GX73" s="42"/>
      <c r="GY73" s="42"/>
      <c r="GZ73" s="42"/>
      <c r="HA73" s="42"/>
      <c r="HB73" s="42"/>
      <c r="HC73" s="42"/>
      <c r="HD73" s="42"/>
      <c r="HE73" s="42"/>
      <c r="HF73" s="42"/>
      <c r="HG73" s="42"/>
      <c r="HH73" s="42"/>
      <c r="HI73" s="42"/>
      <c r="HJ73" s="42"/>
      <c r="HK73" s="42"/>
      <c r="HL73" s="42"/>
      <c r="HM73" s="42"/>
      <c r="HN73" s="42"/>
      <c r="HO73" s="42"/>
      <c r="HP73" s="42"/>
      <c r="HQ73" s="42"/>
      <c r="HR73" s="42"/>
      <c r="HS73" s="42"/>
      <c r="HT73" s="42"/>
      <c r="HU73" s="42"/>
      <c r="HV73" s="42"/>
      <c r="HW73" s="42"/>
      <c r="HX73" s="42"/>
      <c r="HY73" s="42"/>
      <c r="HZ73" s="42"/>
      <c r="IA73" s="42"/>
      <c r="IB73" s="42"/>
      <c r="IC73" s="42"/>
      <c r="ID73" s="42"/>
      <c r="IE73" s="42"/>
      <c r="IF73" s="42"/>
      <c r="IG73" s="42"/>
      <c r="IH73" s="42"/>
      <c r="II73" s="42"/>
      <c r="IJ73" s="42"/>
      <c r="IK73" s="42"/>
      <c r="IL73" s="42"/>
      <c r="IM73" s="42"/>
      <c r="IN73" s="42"/>
      <c r="IO73" s="42"/>
      <c r="IP73" s="42"/>
      <c r="IQ73" s="42"/>
      <c r="IR73" s="42"/>
      <c r="IS73" s="42"/>
      <c r="IT73" s="42"/>
      <c r="IU73" s="42"/>
      <c r="IV73" s="42"/>
      <c r="IW73" s="42"/>
      <c r="IX73" s="42"/>
      <c r="IY73" s="42"/>
      <c r="IZ73" s="42"/>
      <c r="JA73" s="42"/>
      <c r="JB73" s="42"/>
      <c r="JC73" s="42"/>
      <c r="JD73" s="42"/>
      <c r="JE73" s="42"/>
      <c r="JF73" s="42"/>
      <c r="JG73" s="42"/>
      <c r="JH73" s="42"/>
      <c r="JI73" s="42"/>
      <c r="JJ73" s="42"/>
      <c r="JK73" s="42"/>
      <c r="JL73" s="42"/>
      <c r="JM73" s="42"/>
      <c r="JN73" s="42"/>
      <c r="JO73" s="42"/>
      <c r="JP73" s="42"/>
      <c r="JQ73" s="42"/>
      <c r="JR73" s="42"/>
      <c r="JS73" s="42"/>
      <c r="JT73" s="42"/>
      <c r="JU73" s="42"/>
      <c r="JV73" s="42"/>
      <c r="JW73" s="42"/>
      <c r="JX73" s="42"/>
      <c r="JY73" s="42"/>
      <c r="JZ73" s="42"/>
      <c r="KA73" s="42"/>
      <c r="KB73" s="42"/>
      <c r="KC73" s="42"/>
      <c r="KD73" s="42"/>
      <c r="KE73" s="42"/>
      <c r="KF73" s="42"/>
      <c r="KG73" s="42"/>
      <c r="KH73" s="42"/>
      <c r="KI73" s="42"/>
      <c r="KJ73" s="42"/>
      <c r="KK73" s="42"/>
      <c r="KL73" s="42"/>
      <c r="KM73" s="42"/>
      <c r="KN73" s="42"/>
      <c r="KO73" s="42"/>
      <c r="KP73" s="42"/>
      <c r="KQ73" s="42"/>
      <c r="KR73" s="42"/>
      <c r="KS73" s="42"/>
      <c r="KT73" s="42"/>
      <c r="KU73" s="42"/>
      <c r="KV73" s="42"/>
      <c r="KW73" s="42"/>
      <c r="KX73" s="42"/>
      <c r="KY73" s="42"/>
      <c r="KZ73" s="42"/>
      <c r="LA73" s="42"/>
      <c r="LB73" s="42"/>
      <c r="LC73" s="42"/>
      <c r="LD73" s="42"/>
      <c r="LE73" s="42"/>
      <c r="LF73" s="42"/>
      <c r="LG73" s="42"/>
      <c r="LH73" s="42"/>
      <c r="LI73" s="42"/>
      <c r="LJ73" s="42"/>
      <c r="LK73" s="42"/>
      <c r="LL73" s="42"/>
      <c r="LM73" s="42"/>
      <c r="LN73" s="42"/>
      <c r="LO73" s="42"/>
      <c r="LP73" s="42"/>
      <c r="LQ73" s="42"/>
      <c r="LR73" s="42"/>
      <c r="LS73" s="42"/>
      <c r="LT73" s="42"/>
      <c r="LU73" s="42"/>
      <c r="LV73" s="42"/>
      <c r="LW73" s="42"/>
      <c r="LX73" s="42"/>
      <c r="LY73" s="42"/>
      <c r="LZ73" s="42"/>
      <c r="MA73" s="42"/>
      <c r="MB73" s="42"/>
      <c r="MC73" s="42"/>
      <c r="MD73" s="42"/>
      <c r="ME73" s="42"/>
      <c r="MF73" s="42"/>
      <c r="MG73" s="42"/>
      <c r="MH73" s="42"/>
      <c r="MI73" s="42"/>
      <c r="MJ73" s="42"/>
      <c r="MK73" s="42"/>
      <c r="ML73" s="42"/>
      <c r="MM73" s="42"/>
      <c r="MN73" s="42"/>
      <c r="MO73" s="42"/>
      <c r="MP73" s="42"/>
      <c r="MQ73" s="42"/>
      <c r="MR73" s="42"/>
      <c r="MS73" s="42"/>
      <c r="MT73" s="42"/>
      <c r="MU73" s="42"/>
      <c r="MV73" s="42"/>
      <c r="MW73" s="42"/>
      <c r="MX73" s="42"/>
      <c r="MY73" s="42"/>
      <c r="MZ73" s="42"/>
      <c r="NA73" s="42"/>
      <c r="NB73" s="42"/>
      <c r="NC73" s="42"/>
      <c r="ND73" s="42"/>
      <c r="NE73" s="42"/>
      <c r="NF73" s="42"/>
      <c r="NG73" s="42"/>
      <c r="NH73" s="42"/>
      <c r="NI73" s="42"/>
      <c r="NJ73" s="42"/>
      <c r="NK73" s="42"/>
      <c r="NL73" s="42"/>
      <c r="NM73" s="42"/>
      <c r="NN73" s="42"/>
      <c r="NO73" s="42"/>
      <c r="NP73" s="42"/>
      <c r="NQ73" s="42"/>
      <c r="NR73" s="42"/>
      <c r="NS73" s="42"/>
      <c r="NT73" s="42"/>
      <c r="NU73" s="42"/>
      <c r="NV73" s="42"/>
      <c r="NW73" s="42"/>
      <c r="NX73" s="42"/>
      <c r="NY73" s="42"/>
      <c r="NZ73" s="42"/>
      <c r="OA73" s="42"/>
      <c r="OB73" s="42"/>
      <c r="OC73" s="42"/>
      <c r="OD73" s="42"/>
      <c r="OE73" s="42"/>
      <c r="OF73" s="42"/>
      <c r="OG73" s="42"/>
      <c r="OH73" s="42"/>
      <c r="OI73" s="42"/>
      <c r="OJ73" s="42"/>
      <c r="OK73" s="42"/>
      <c r="OL73" s="42"/>
      <c r="OM73" s="42"/>
      <c r="ON73" s="42"/>
      <c r="OO73" s="42"/>
      <c r="OP73" s="42"/>
      <c r="OQ73" s="42"/>
      <c r="OR73" s="42"/>
      <c r="OS73" s="42"/>
      <c r="OT73" s="42"/>
      <c r="OU73" s="42"/>
      <c r="OV73" s="42"/>
      <c r="OW73" s="42"/>
      <c r="OX73" s="42"/>
      <c r="OY73" s="42"/>
      <c r="OZ73" s="42"/>
      <c r="PA73" s="42"/>
      <c r="PB73" s="42"/>
      <c r="PC73" s="42"/>
      <c r="PD73" s="42"/>
      <c r="PE73" s="42"/>
      <c r="PF73" s="42"/>
      <c r="PG73" s="42"/>
      <c r="PH73" s="42"/>
      <c r="PI73" s="42"/>
      <c r="PJ73" s="42"/>
      <c r="PK73" s="42"/>
      <c r="PL73" s="42"/>
      <c r="PM73" s="42"/>
      <c r="PN73" s="42"/>
      <c r="PO73" s="42"/>
      <c r="PP73" s="42"/>
      <c r="PQ73" s="42"/>
      <c r="PR73" s="42"/>
      <c r="PS73" s="42"/>
      <c r="PT73" s="42"/>
      <c r="PU73" s="42"/>
      <c r="PV73" s="42"/>
      <c r="PW73" s="42"/>
      <c r="PX73" s="42"/>
      <c r="PY73" s="42"/>
      <c r="PZ73" s="42"/>
      <c r="QA73" s="42"/>
      <c r="QB73" s="42"/>
      <c r="QC73" s="42"/>
      <c r="QD73" s="42"/>
      <c r="QE73" s="42"/>
      <c r="QF73" s="42"/>
      <c r="QG73" s="42"/>
      <c r="QH73" s="42"/>
      <c r="QI73" s="42"/>
      <c r="QJ73" s="42"/>
      <c r="QK73" s="42"/>
      <c r="QL73" s="42"/>
      <c r="QM73" s="42"/>
      <c r="QN73" s="42"/>
      <c r="QO73" s="42"/>
      <c r="QP73" s="42"/>
      <c r="QQ73" s="42"/>
      <c r="QR73" s="42"/>
      <c r="QS73" s="42"/>
      <c r="QT73" s="42"/>
      <c r="QU73" s="42"/>
      <c r="QV73" s="42"/>
      <c r="QW73" s="42"/>
      <c r="QX73" s="42"/>
      <c r="QY73" s="42"/>
      <c r="QZ73" s="42"/>
      <c r="RA73" s="42"/>
      <c r="RB73" s="42"/>
      <c r="RC73" s="42"/>
      <c r="RD73" s="42"/>
      <c r="RE73" s="42"/>
      <c r="RF73" s="42"/>
      <c r="RG73" s="42"/>
      <c r="RH73" s="42"/>
      <c r="RI73" s="42"/>
      <c r="RJ73" s="42"/>
      <c r="RK73" s="42"/>
      <c r="RL73" s="42"/>
      <c r="RM73" s="42"/>
      <c r="RN73" s="42"/>
      <c r="RO73" s="42"/>
      <c r="RP73" s="42"/>
      <c r="RQ73" s="42"/>
      <c r="RR73" s="42"/>
      <c r="RS73" s="42"/>
      <c r="RT73" s="42"/>
      <c r="RU73" s="42"/>
      <c r="RV73" s="42"/>
      <c r="RW73" s="42"/>
      <c r="RX73" s="42"/>
      <c r="RY73" s="42"/>
      <c r="RZ73" s="42"/>
      <c r="SA73" s="42"/>
      <c r="SB73" s="42"/>
      <c r="SC73" s="42"/>
      <c r="SD73" s="42"/>
      <c r="SE73" s="42"/>
      <c r="SF73" s="42"/>
      <c r="SG73" s="42"/>
      <c r="SH73" s="42"/>
      <c r="SI73" s="42"/>
      <c r="SJ73" s="42"/>
      <c r="SK73" s="42"/>
      <c r="SL73" s="42"/>
      <c r="SM73" s="42"/>
      <c r="SN73" s="42"/>
      <c r="SO73" s="42"/>
      <c r="SP73" s="42"/>
      <c r="SQ73" s="42"/>
      <c r="SR73" s="42"/>
    </row>
    <row r="74" spans="1:512" ht="16.5" customHeight="1">
      <c r="A74" s="41"/>
      <c r="B74" s="42">
        <v>203030</v>
      </c>
      <c r="C74" s="42"/>
      <c r="D74" s="43" t="str">
        <f t="shared" si="6"/>
        <v>3-3</v>
      </c>
      <c r="E74" s="43"/>
      <c r="F74" s="43"/>
      <c r="G74" s="68" t="s">
        <v>243</v>
      </c>
      <c r="H74" s="42">
        <f t="shared" si="7"/>
        <v>0</v>
      </c>
      <c r="I74" s="43" t="s">
        <v>67</v>
      </c>
      <c r="J74" s="44">
        <v>0</v>
      </c>
      <c r="K74" s="44">
        <v>0</v>
      </c>
      <c r="L74" s="42">
        <f t="shared" si="8"/>
        <v>3</v>
      </c>
      <c r="M74" s="22">
        <f t="shared" si="9"/>
        <v>203040</v>
      </c>
      <c r="N74" s="50">
        <f t="shared" si="10"/>
        <v>203021</v>
      </c>
      <c r="O74" s="45" t="s">
        <v>244</v>
      </c>
      <c r="P74" s="47" t="s">
        <v>61</v>
      </c>
      <c r="Q74" s="51" t="s">
        <v>244</v>
      </c>
      <c r="R74" s="50">
        <v>2030301</v>
      </c>
      <c r="S74" s="54"/>
      <c r="T74" s="42">
        <v>203030</v>
      </c>
      <c r="U74" s="22" t="s">
        <v>265</v>
      </c>
      <c r="V74" s="42">
        <v>12</v>
      </c>
      <c r="W74" s="51">
        <v>0</v>
      </c>
      <c r="X74" s="42"/>
      <c r="Y74" s="55"/>
      <c r="Z74" s="42"/>
      <c r="AA74" s="43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2"/>
      <c r="CD74" s="42"/>
      <c r="CE74" s="42"/>
      <c r="CF74" s="42"/>
      <c r="CG74" s="42"/>
      <c r="CH74" s="42"/>
      <c r="CI74" s="42"/>
      <c r="CJ74" s="42"/>
      <c r="CK74" s="42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  <c r="EA74" s="42"/>
      <c r="EB74" s="42"/>
      <c r="EC74" s="42"/>
      <c r="ED74" s="42"/>
      <c r="EE74" s="42"/>
      <c r="EF74" s="42"/>
      <c r="EG74" s="42"/>
      <c r="EH74" s="42"/>
      <c r="EI74" s="42"/>
      <c r="EJ74" s="42"/>
      <c r="EK74" s="42"/>
      <c r="EL74" s="42"/>
      <c r="EM74" s="42"/>
      <c r="EN74" s="42"/>
      <c r="EO74" s="42"/>
      <c r="EP74" s="42"/>
      <c r="EQ74" s="42"/>
      <c r="ER74" s="42"/>
      <c r="ES74" s="42"/>
      <c r="ET74" s="42"/>
      <c r="EU74" s="42"/>
      <c r="EV74" s="42"/>
      <c r="EW74" s="42"/>
      <c r="EX74" s="42"/>
      <c r="EY74" s="42"/>
      <c r="EZ74" s="42"/>
      <c r="FA74" s="42"/>
      <c r="FB74" s="42"/>
      <c r="FC74" s="42"/>
      <c r="FD74" s="42"/>
      <c r="FE74" s="42"/>
      <c r="FF74" s="42"/>
      <c r="FG74" s="42"/>
      <c r="FH74" s="42"/>
      <c r="FI74" s="42"/>
      <c r="FJ74" s="42"/>
      <c r="FK74" s="42"/>
      <c r="FL74" s="42"/>
      <c r="FM74" s="42"/>
      <c r="FN74" s="42"/>
      <c r="FO74" s="42"/>
      <c r="FP74" s="42"/>
      <c r="FQ74" s="42"/>
      <c r="FR74" s="42"/>
      <c r="FS74" s="42"/>
      <c r="FT74" s="42"/>
      <c r="FU74" s="42"/>
      <c r="FV74" s="42"/>
      <c r="FW74" s="42"/>
      <c r="FX74" s="42"/>
      <c r="FY74" s="42"/>
      <c r="FZ74" s="42"/>
      <c r="GA74" s="42"/>
      <c r="GB74" s="42"/>
      <c r="GC74" s="42"/>
      <c r="GD74" s="42"/>
      <c r="GE74" s="42"/>
      <c r="GF74" s="42"/>
      <c r="GG74" s="42"/>
      <c r="GH74" s="42"/>
      <c r="GI74" s="42"/>
      <c r="GJ74" s="42"/>
      <c r="GK74" s="42"/>
      <c r="GL74" s="42"/>
      <c r="GM74" s="42"/>
      <c r="GN74" s="42"/>
      <c r="GO74" s="42"/>
      <c r="GP74" s="42"/>
      <c r="GQ74" s="42"/>
      <c r="GR74" s="42"/>
      <c r="GS74" s="42"/>
      <c r="GT74" s="42"/>
      <c r="GU74" s="42"/>
      <c r="GV74" s="42"/>
      <c r="GW74" s="42"/>
      <c r="GX74" s="42"/>
      <c r="GY74" s="42"/>
      <c r="GZ74" s="42"/>
      <c r="HA74" s="42"/>
      <c r="HB74" s="42"/>
      <c r="HC74" s="42"/>
      <c r="HD74" s="42"/>
      <c r="HE74" s="42"/>
      <c r="HF74" s="42"/>
      <c r="HG74" s="42"/>
      <c r="HH74" s="42"/>
      <c r="HI74" s="42"/>
      <c r="HJ74" s="42"/>
      <c r="HK74" s="42"/>
      <c r="HL74" s="42"/>
      <c r="HM74" s="42"/>
      <c r="HN74" s="42"/>
      <c r="HO74" s="42"/>
      <c r="HP74" s="42"/>
      <c r="HQ74" s="42"/>
      <c r="HR74" s="42"/>
      <c r="HS74" s="42"/>
      <c r="HT74" s="42"/>
      <c r="HU74" s="42"/>
      <c r="HV74" s="42"/>
      <c r="HW74" s="42"/>
      <c r="HX74" s="42"/>
      <c r="HY74" s="42"/>
      <c r="HZ74" s="42"/>
      <c r="IA74" s="42"/>
      <c r="IB74" s="42"/>
      <c r="IC74" s="42"/>
      <c r="ID74" s="42"/>
      <c r="IE74" s="42"/>
      <c r="IF74" s="42"/>
      <c r="IG74" s="42"/>
      <c r="IH74" s="42"/>
      <c r="II74" s="42"/>
      <c r="IJ74" s="42"/>
      <c r="IK74" s="42"/>
      <c r="IL74" s="42"/>
      <c r="IM74" s="42"/>
      <c r="IN74" s="42"/>
      <c r="IO74" s="42"/>
      <c r="IP74" s="42"/>
      <c r="IQ74" s="42"/>
      <c r="IR74" s="42"/>
      <c r="IS74" s="42"/>
      <c r="IT74" s="42"/>
      <c r="IU74" s="42"/>
      <c r="IV74" s="42"/>
      <c r="IW74" s="42"/>
      <c r="IX74" s="42"/>
      <c r="IY74" s="42"/>
      <c r="IZ74" s="42"/>
      <c r="JA74" s="42"/>
      <c r="JB74" s="42"/>
      <c r="JC74" s="42"/>
      <c r="JD74" s="42"/>
      <c r="JE74" s="42"/>
      <c r="JF74" s="42"/>
      <c r="JG74" s="42"/>
      <c r="JH74" s="42"/>
      <c r="JI74" s="42"/>
      <c r="JJ74" s="42"/>
      <c r="JK74" s="42"/>
      <c r="JL74" s="42"/>
      <c r="JM74" s="42"/>
      <c r="JN74" s="42"/>
      <c r="JO74" s="42"/>
      <c r="JP74" s="42"/>
      <c r="JQ74" s="42"/>
      <c r="JR74" s="42"/>
      <c r="JS74" s="42"/>
      <c r="JT74" s="42"/>
      <c r="JU74" s="42"/>
      <c r="JV74" s="42"/>
      <c r="JW74" s="42"/>
      <c r="JX74" s="42"/>
      <c r="JY74" s="42"/>
      <c r="JZ74" s="42"/>
      <c r="KA74" s="42"/>
      <c r="KB74" s="42"/>
      <c r="KC74" s="42"/>
      <c r="KD74" s="42"/>
      <c r="KE74" s="42"/>
      <c r="KF74" s="42"/>
      <c r="KG74" s="42"/>
      <c r="KH74" s="42"/>
      <c r="KI74" s="42"/>
      <c r="KJ74" s="42"/>
      <c r="KK74" s="42"/>
      <c r="KL74" s="42"/>
      <c r="KM74" s="42"/>
      <c r="KN74" s="42"/>
      <c r="KO74" s="42"/>
      <c r="KP74" s="42"/>
      <c r="KQ74" s="42"/>
      <c r="KR74" s="42"/>
      <c r="KS74" s="42"/>
      <c r="KT74" s="42"/>
      <c r="KU74" s="42"/>
      <c r="KV74" s="42"/>
      <c r="KW74" s="42"/>
      <c r="KX74" s="42"/>
      <c r="KY74" s="42"/>
      <c r="KZ74" s="42"/>
      <c r="LA74" s="42"/>
      <c r="LB74" s="42"/>
      <c r="LC74" s="42"/>
      <c r="LD74" s="42"/>
      <c r="LE74" s="42"/>
      <c r="LF74" s="42"/>
      <c r="LG74" s="42"/>
      <c r="LH74" s="42"/>
      <c r="LI74" s="42"/>
      <c r="LJ74" s="42"/>
      <c r="LK74" s="42"/>
      <c r="LL74" s="42"/>
      <c r="LM74" s="42"/>
      <c r="LN74" s="42"/>
      <c r="LO74" s="42"/>
      <c r="LP74" s="42"/>
      <c r="LQ74" s="42"/>
      <c r="LR74" s="42"/>
      <c r="LS74" s="42"/>
      <c r="LT74" s="42"/>
      <c r="LU74" s="42"/>
      <c r="LV74" s="42"/>
      <c r="LW74" s="42"/>
      <c r="LX74" s="42"/>
      <c r="LY74" s="42"/>
      <c r="LZ74" s="42"/>
      <c r="MA74" s="42"/>
      <c r="MB74" s="42"/>
      <c r="MC74" s="42"/>
      <c r="MD74" s="42"/>
      <c r="ME74" s="42"/>
      <c r="MF74" s="42"/>
      <c r="MG74" s="42"/>
      <c r="MH74" s="42"/>
      <c r="MI74" s="42"/>
      <c r="MJ74" s="42"/>
      <c r="MK74" s="42"/>
      <c r="ML74" s="42"/>
      <c r="MM74" s="42"/>
      <c r="MN74" s="42"/>
      <c r="MO74" s="42"/>
      <c r="MP74" s="42"/>
      <c r="MQ74" s="42"/>
      <c r="MR74" s="42"/>
      <c r="MS74" s="42"/>
      <c r="MT74" s="42"/>
      <c r="MU74" s="42"/>
      <c r="MV74" s="42"/>
      <c r="MW74" s="42"/>
      <c r="MX74" s="42"/>
      <c r="MY74" s="42"/>
      <c r="MZ74" s="42"/>
      <c r="NA74" s="42"/>
      <c r="NB74" s="42"/>
      <c r="NC74" s="42"/>
      <c r="ND74" s="42"/>
      <c r="NE74" s="42"/>
      <c r="NF74" s="42"/>
      <c r="NG74" s="42"/>
      <c r="NH74" s="42"/>
      <c r="NI74" s="42"/>
      <c r="NJ74" s="42"/>
      <c r="NK74" s="42"/>
      <c r="NL74" s="42"/>
      <c r="NM74" s="42"/>
      <c r="NN74" s="42"/>
      <c r="NO74" s="42"/>
      <c r="NP74" s="42"/>
      <c r="NQ74" s="42"/>
      <c r="NR74" s="42"/>
      <c r="NS74" s="42"/>
      <c r="NT74" s="42"/>
      <c r="NU74" s="42"/>
      <c r="NV74" s="42"/>
      <c r="NW74" s="42"/>
      <c r="NX74" s="42"/>
      <c r="NY74" s="42"/>
      <c r="NZ74" s="42"/>
      <c r="OA74" s="42"/>
      <c r="OB74" s="42"/>
      <c r="OC74" s="42"/>
      <c r="OD74" s="42"/>
      <c r="OE74" s="42"/>
      <c r="OF74" s="42"/>
      <c r="OG74" s="42"/>
      <c r="OH74" s="42"/>
      <c r="OI74" s="42"/>
      <c r="OJ74" s="42"/>
      <c r="OK74" s="42"/>
      <c r="OL74" s="42"/>
      <c r="OM74" s="42"/>
      <c r="ON74" s="42"/>
      <c r="OO74" s="42"/>
      <c r="OP74" s="42"/>
      <c r="OQ74" s="42"/>
      <c r="OR74" s="42"/>
      <c r="OS74" s="42"/>
      <c r="OT74" s="42"/>
      <c r="OU74" s="42"/>
      <c r="OV74" s="42"/>
      <c r="OW74" s="42"/>
      <c r="OX74" s="42"/>
      <c r="OY74" s="42"/>
      <c r="OZ74" s="42"/>
      <c r="PA74" s="42"/>
      <c r="PB74" s="42"/>
      <c r="PC74" s="42"/>
      <c r="PD74" s="42"/>
      <c r="PE74" s="42"/>
      <c r="PF74" s="42"/>
      <c r="PG74" s="42"/>
      <c r="PH74" s="42"/>
      <c r="PI74" s="42"/>
      <c r="PJ74" s="42"/>
      <c r="PK74" s="42"/>
      <c r="PL74" s="42"/>
      <c r="PM74" s="42"/>
      <c r="PN74" s="42"/>
      <c r="PO74" s="42"/>
      <c r="PP74" s="42"/>
      <c r="PQ74" s="42"/>
      <c r="PR74" s="42"/>
      <c r="PS74" s="42"/>
      <c r="PT74" s="42"/>
      <c r="PU74" s="42"/>
      <c r="PV74" s="42"/>
      <c r="PW74" s="42"/>
      <c r="PX74" s="42"/>
      <c r="PY74" s="42"/>
      <c r="PZ74" s="42"/>
      <c r="QA74" s="42"/>
      <c r="QB74" s="42"/>
      <c r="QC74" s="42"/>
      <c r="QD74" s="42"/>
      <c r="QE74" s="42"/>
      <c r="QF74" s="42"/>
      <c r="QG74" s="42"/>
      <c r="QH74" s="42"/>
      <c r="QI74" s="42"/>
      <c r="QJ74" s="42"/>
      <c r="QK74" s="42"/>
      <c r="QL74" s="42"/>
      <c r="QM74" s="42"/>
      <c r="QN74" s="42"/>
      <c r="QO74" s="42"/>
      <c r="QP74" s="42"/>
      <c r="QQ74" s="42"/>
      <c r="QR74" s="42"/>
      <c r="QS74" s="42"/>
      <c r="QT74" s="42"/>
      <c r="QU74" s="42"/>
      <c r="QV74" s="42"/>
      <c r="QW74" s="42"/>
      <c r="QX74" s="42"/>
      <c r="QY74" s="42"/>
      <c r="QZ74" s="42"/>
      <c r="RA74" s="42"/>
      <c r="RB74" s="42"/>
      <c r="RC74" s="42"/>
      <c r="RD74" s="42"/>
      <c r="RE74" s="42"/>
      <c r="RF74" s="42"/>
      <c r="RG74" s="42"/>
      <c r="RH74" s="42"/>
      <c r="RI74" s="42"/>
      <c r="RJ74" s="42"/>
      <c r="RK74" s="42"/>
      <c r="RL74" s="42"/>
      <c r="RM74" s="42"/>
      <c r="RN74" s="42"/>
      <c r="RO74" s="42"/>
      <c r="RP74" s="42"/>
      <c r="RQ74" s="42"/>
      <c r="RR74" s="42"/>
      <c r="RS74" s="42"/>
      <c r="RT74" s="42"/>
      <c r="RU74" s="42"/>
      <c r="RV74" s="42"/>
      <c r="RW74" s="42"/>
      <c r="RX74" s="42"/>
      <c r="RY74" s="42"/>
      <c r="RZ74" s="42"/>
      <c r="SA74" s="42"/>
      <c r="SB74" s="42"/>
      <c r="SC74" s="42"/>
      <c r="SD74" s="42"/>
      <c r="SE74" s="42"/>
      <c r="SF74" s="42"/>
      <c r="SG74" s="42"/>
      <c r="SH74" s="42"/>
      <c r="SI74" s="42"/>
      <c r="SJ74" s="42"/>
      <c r="SK74" s="42"/>
      <c r="SL74" s="42"/>
      <c r="SM74" s="42"/>
      <c r="SN74" s="42"/>
      <c r="SO74" s="42"/>
      <c r="SP74" s="42"/>
      <c r="SQ74" s="42"/>
      <c r="SR74" s="42"/>
    </row>
    <row r="75" spans="1:512" ht="16.5" customHeight="1">
      <c r="A75" s="41"/>
      <c r="B75" s="42">
        <v>203040</v>
      </c>
      <c r="C75" s="42"/>
      <c r="D75" s="43" t="str">
        <f t="shared" si="6"/>
        <v>3-4</v>
      </c>
      <c r="E75" s="43"/>
      <c r="F75" s="43"/>
      <c r="G75" s="68" t="s">
        <v>266</v>
      </c>
      <c r="H75" s="42">
        <f t="shared" si="7"/>
        <v>0</v>
      </c>
      <c r="I75" s="43" t="s">
        <v>267</v>
      </c>
      <c r="J75" s="44">
        <v>0</v>
      </c>
      <c r="K75" s="44">
        <v>0</v>
      </c>
      <c r="L75" s="42">
        <f t="shared" si="8"/>
        <v>3</v>
      </c>
      <c r="M75" s="22">
        <f t="shared" si="9"/>
        <v>203050</v>
      </c>
      <c r="N75" s="50">
        <f t="shared" si="10"/>
        <v>203030</v>
      </c>
      <c r="O75" s="45" t="s">
        <v>244</v>
      </c>
      <c r="P75" s="47" t="s">
        <v>61</v>
      </c>
      <c r="Q75" s="51" t="s">
        <v>244</v>
      </c>
      <c r="R75" s="50">
        <v>2030401</v>
      </c>
      <c r="S75" s="54"/>
      <c r="T75" s="42">
        <v>203040</v>
      </c>
      <c r="U75" s="22" t="s">
        <v>268</v>
      </c>
      <c r="V75" s="42">
        <v>12</v>
      </c>
      <c r="W75" s="51">
        <v>0</v>
      </c>
      <c r="X75" s="42"/>
      <c r="Y75" s="55"/>
      <c r="Z75" s="42"/>
      <c r="AA75" s="43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  <c r="EH75" s="42"/>
      <c r="EI75" s="42"/>
      <c r="EJ75" s="42"/>
      <c r="EK75" s="42"/>
      <c r="EL75" s="42"/>
      <c r="EM75" s="42"/>
      <c r="EN75" s="42"/>
      <c r="EO75" s="42"/>
      <c r="EP75" s="42"/>
      <c r="EQ75" s="42"/>
      <c r="ER75" s="42"/>
      <c r="ES75" s="42"/>
      <c r="ET75" s="42"/>
      <c r="EU75" s="42"/>
      <c r="EV75" s="42"/>
      <c r="EW75" s="42"/>
      <c r="EX75" s="42"/>
      <c r="EY75" s="42"/>
      <c r="EZ75" s="42"/>
      <c r="FA75" s="42"/>
      <c r="FB75" s="42"/>
      <c r="FC75" s="42"/>
      <c r="FD75" s="42"/>
      <c r="FE75" s="42"/>
      <c r="FF75" s="42"/>
      <c r="FG75" s="42"/>
      <c r="FH75" s="42"/>
      <c r="FI75" s="42"/>
      <c r="FJ75" s="42"/>
      <c r="FK75" s="42"/>
      <c r="FL75" s="42"/>
      <c r="FM75" s="42"/>
      <c r="FN75" s="42"/>
      <c r="FO75" s="42"/>
      <c r="FP75" s="42"/>
      <c r="FQ75" s="42"/>
      <c r="FR75" s="42"/>
      <c r="FS75" s="42"/>
      <c r="FT75" s="42"/>
      <c r="FU75" s="42"/>
      <c r="FV75" s="42"/>
      <c r="FW75" s="42"/>
      <c r="FX75" s="42"/>
      <c r="FY75" s="42"/>
      <c r="FZ75" s="42"/>
      <c r="GA75" s="42"/>
      <c r="GB75" s="42"/>
      <c r="GC75" s="42"/>
      <c r="GD75" s="42"/>
      <c r="GE75" s="42"/>
      <c r="GF75" s="42"/>
      <c r="GG75" s="42"/>
      <c r="GH75" s="42"/>
      <c r="GI75" s="42"/>
      <c r="GJ75" s="42"/>
      <c r="GK75" s="42"/>
      <c r="GL75" s="42"/>
      <c r="GM75" s="42"/>
      <c r="GN75" s="42"/>
      <c r="GO75" s="42"/>
      <c r="GP75" s="42"/>
      <c r="GQ75" s="42"/>
      <c r="GR75" s="42"/>
      <c r="GS75" s="42"/>
      <c r="GT75" s="42"/>
      <c r="GU75" s="42"/>
      <c r="GV75" s="42"/>
      <c r="GW75" s="42"/>
      <c r="GX75" s="42"/>
      <c r="GY75" s="42"/>
      <c r="GZ75" s="42"/>
      <c r="HA75" s="42"/>
      <c r="HB75" s="42"/>
      <c r="HC75" s="42"/>
      <c r="HD75" s="42"/>
      <c r="HE75" s="42"/>
      <c r="HF75" s="42"/>
      <c r="HG75" s="42"/>
      <c r="HH75" s="42"/>
      <c r="HI75" s="42"/>
      <c r="HJ75" s="42"/>
      <c r="HK75" s="42"/>
      <c r="HL75" s="42"/>
      <c r="HM75" s="42"/>
      <c r="HN75" s="42"/>
      <c r="HO75" s="42"/>
      <c r="HP75" s="42"/>
      <c r="HQ75" s="42"/>
      <c r="HR75" s="42"/>
      <c r="HS75" s="42"/>
      <c r="HT75" s="42"/>
      <c r="HU75" s="42"/>
      <c r="HV75" s="42"/>
      <c r="HW75" s="42"/>
      <c r="HX75" s="42"/>
      <c r="HY75" s="42"/>
      <c r="HZ75" s="42"/>
      <c r="IA75" s="42"/>
      <c r="IB75" s="42"/>
      <c r="IC75" s="42"/>
      <c r="ID75" s="42"/>
      <c r="IE75" s="42"/>
      <c r="IF75" s="42"/>
      <c r="IG75" s="42"/>
      <c r="IH75" s="42"/>
      <c r="II75" s="42"/>
      <c r="IJ75" s="42"/>
      <c r="IK75" s="42"/>
      <c r="IL75" s="42"/>
      <c r="IM75" s="42"/>
      <c r="IN75" s="42"/>
      <c r="IO75" s="42"/>
      <c r="IP75" s="42"/>
      <c r="IQ75" s="42"/>
      <c r="IR75" s="42"/>
      <c r="IS75" s="42"/>
      <c r="IT75" s="42"/>
      <c r="IU75" s="42"/>
      <c r="IV75" s="42"/>
      <c r="IW75" s="42"/>
      <c r="IX75" s="42"/>
      <c r="IY75" s="42"/>
      <c r="IZ75" s="42"/>
      <c r="JA75" s="42"/>
      <c r="JB75" s="42"/>
      <c r="JC75" s="42"/>
      <c r="JD75" s="42"/>
      <c r="JE75" s="42"/>
      <c r="JF75" s="42"/>
      <c r="JG75" s="42"/>
      <c r="JH75" s="42"/>
      <c r="JI75" s="42"/>
      <c r="JJ75" s="42"/>
      <c r="JK75" s="42"/>
      <c r="JL75" s="42"/>
      <c r="JM75" s="42"/>
      <c r="JN75" s="42"/>
      <c r="JO75" s="42"/>
      <c r="JP75" s="42"/>
      <c r="JQ75" s="42"/>
      <c r="JR75" s="42"/>
      <c r="JS75" s="42"/>
      <c r="JT75" s="42"/>
      <c r="JU75" s="42"/>
      <c r="JV75" s="42"/>
      <c r="JW75" s="42"/>
      <c r="JX75" s="42"/>
      <c r="JY75" s="42"/>
      <c r="JZ75" s="42"/>
      <c r="KA75" s="42"/>
      <c r="KB75" s="42"/>
      <c r="KC75" s="42"/>
      <c r="KD75" s="42"/>
      <c r="KE75" s="42"/>
      <c r="KF75" s="42"/>
      <c r="KG75" s="42"/>
      <c r="KH75" s="42"/>
      <c r="KI75" s="42"/>
      <c r="KJ75" s="42"/>
      <c r="KK75" s="42"/>
      <c r="KL75" s="42"/>
      <c r="KM75" s="42"/>
      <c r="KN75" s="42"/>
      <c r="KO75" s="42"/>
      <c r="KP75" s="42"/>
      <c r="KQ75" s="42"/>
      <c r="KR75" s="42"/>
      <c r="KS75" s="42"/>
      <c r="KT75" s="42"/>
      <c r="KU75" s="42"/>
      <c r="KV75" s="42"/>
      <c r="KW75" s="42"/>
      <c r="KX75" s="42"/>
      <c r="KY75" s="42"/>
      <c r="KZ75" s="42"/>
      <c r="LA75" s="42"/>
      <c r="LB75" s="42"/>
      <c r="LC75" s="42"/>
      <c r="LD75" s="42"/>
      <c r="LE75" s="42"/>
      <c r="LF75" s="42"/>
      <c r="LG75" s="42"/>
      <c r="LH75" s="42"/>
      <c r="LI75" s="42"/>
      <c r="LJ75" s="42"/>
      <c r="LK75" s="42"/>
      <c r="LL75" s="42"/>
      <c r="LM75" s="42"/>
      <c r="LN75" s="42"/>
      <c r="LO75" s="42"/>
      <c r="LP75" s="42"/>
      <c r="LQ75" s="42"/>
      <c r="LR75" s="42"/>
      <c r="LS75" s="42"/>
      <c r="LT75" s="42"/>
      <c r="LU75" s="42"/>
      <c r="LV75" s="42"/>
      <c r="LW75" s="42"/>
      <c r="LX75" s="42"/>
      <c r="LY75" s="42"/>
      <c r="LZ75" s="42"/>
      <c r="MA75" s="42"/>
      <c r="MB75" s="42"/>
      <c r="MC75" s="42"/>
      <c r="MD75" s="42"/>
      <c r="ME75" s="42"/>
      <c r="MF75" s="42"/>
      <c r="MG75" s="42"/>
      <c r="MH75" s="42"/>
      <c r="MI75" s="42"/>
      <c r="MJ75" s="42"/>
      <c r="MK75" s="42"/>
      <c r="ML75" s="42"/>
      <c r="MM75" s="42"/>
      <c r="MN75" s="42"/>
      <c r="MO75" s="42"/>
      <c r="MP75" s="42"/>
      <c r="MQ75" s="42"/>
      <c r="MR75" s="42"/>
      <c r="MS75" s="42"/>
      <c r="MT75" s="42"/>
      <c r="MU75" s="42"/>
      <c r="MV75" s="42"/>
      <c r="MW75" s="42"/>
      <c r="MX75" s="42"/>
      <c r="MY75" s="42"/>
      <c r="MZ75" s="42"/>
      <c r="NA75" s="42"/>
      <c r="NB75" s="42"/>
      <c r="NC75" s="42"/>
      <c r="ND75" s="42"/>
      <c r="NE75" s="42"/>
      <c r="NF75" s="42"/>
      <c r="NG75" s="42"/>
      <c r="NH75" s="42"/>
      <c r="NI75" s="42"/>
      <c r="NJ75" s="42"/>
      <c r="NK75" s="42"/>
      <c r="NL75" s="42"/>
      <c r="NM75" s="42"/>
      <c r="NN75" s="42"/>
      <c r="NO75" s="42"/>
      <c r="NP75" s="42"/>
      <c r="NQ75" s="42"/>
      <c r="NR75" s="42"/>
      <c r="NS75" s="42"/>
      <c r="NT75" s="42"/>
      <c r="NU75" s="42"/>
      <c r="NV75" s="42"/>
      <c r="NW75" s="42"/>
      <c r="NX75" s="42"/>
      <c r="NY75" s="42"/>
      <c r="NZ75" s="42"/>
      <c r="OA75" s="42"/>
      <c r="OB75" s="42"/>
      <c r="OC75" s="42"/>
      <c r="OD75" s="42"/>
      <c r="OE75" s="42"/>
      <c r="OF75" s="42"/>
      <c r="OG75" s="42"/>
      <c r="OH75" s="42"/>
      <c r="OI75" s="42"/>
      <c r="OJ75" s="42"/>
      <c r="OK75" s="42"/>
      <c r="OL75" s="42"/>
      <c r="OM75" s="42"/>
      <c r="ON75" s="42"/>
      <c r="OO75" s="42"/>
      <c r="OP75" s="42"/>
      <c r="OQ75" s="42"/>
      <c r="OR75" s="42"/>
      <c r="OS75" s="42"/>
      <c r="OT75" s="42"/>
      <c r="OU75" s="42"/>
      <c r="OV75" s="42"/>
      <c r="OW75" s="42"/>
      <c r="OX75" s="42"/>
      <c r="OY75" s="42"/>
      <c r="OZ75" s="42"/>
      <c r="PA75" s="42"/>
      <c r="PB75" s="42"/>
      <c r="PC75" s="42"/>
      <c r="PD75" s="42"/>
      <c r="PE75" s="42"/>
      <c r="PF75" s="42"/>
      <c r="PG75" s="42"/>
      <c r="PH75" s="42"/>
      <c r="PI75" s="42"/>
      <c r="PJ75" s="42"/>
      <c r="PK75" s="42"/>
      <c r="PL75" s="42"/>
      <c r="PM75" s="42"/>
      <c r="PN75" s="42"/>
      <c r="PO75" s="42"/>
      <c r="PP75" s="42"/>
      <c r="PQ75" s="42"/>
      <c r="PR75" s="42"/>
      <c r="PS75" s="42"/>
      <c r="PT75" s="42"/>
      <c r="PU75" s="42"/>
      <c r="PV75" s="42"/>
      <c r="PW75" s="42"/>
      <c r="PX75" s="42"/>
      <c r="PY75" s="42"/>
      <c r="PZ75" s="42"/>
      <c r="QA75" s="42"/>
      <c r="QB75" s="42"/>
      <c r="QC75" s="42"/>
      <c r="QD75" s="42"/>
      <c r="QE75" s="42"/>
      <c r="QF75" s="42"/>
      <c r="QG75" s="42"/>
      <c r="QH75" s="42"/>
      <c r="QI75" s="42"/>
      <c r="QJ75" s="42"/>
      <c r="QK75" s="42"/>
      <c r="QL75" s="42"/>
      <c r="QM75" s="42"/>
      <c r="QN75" s="42"/>
      <c r="QO75" s="42"/>
      <c r="QP75" s="42"/>
      <c r="QQ75" s="42"/>
      <c r="QR75" s="42"/>
      <c r="QS75" s="42"/>
      <c r="QT75" s="42"/>
      <c r="QU75" s="42"/>
      <c r="QV75" s="42"/>
      <c r="QW75" s="42"/>
      <c r="QX75" s="42"/>
      <c r="QY75" s="42"/>
      <c r="QZ75" s="42"/>
      <c r="RA75" s="42"/>
      <c r="RB75" s="42"/>
      <c r="RC75" s="42"/>
      <c r="RD75" s="42"/>
      <c r="RE75" s="42"/>
      <c r="RF75" s="42"/>
      <c r="RG75" s="42"/>
      <c r="RH75" s="42"/>
      <c r="RI75" s="42"/>
      <c r="RJ75" s="42"/>
      <c r="RK75" s="42"/>
      <c r="RL75" s="42"/>
      <c r="RM75" s="42"/>
      <c r="RN75" s="42"/>
      <c r="RO75" s="42"/>
      <c r="RP75" s="42"/>
      <c r="RQ75" s="42"/>
      <c r="RR75" s="42"/>
      <c r="RS75" s="42"/>
      <c r="RT75" s="42"/>
      <c r="RU75" s="42"/>
      <c r="RV75" s="42"/>
      <c r="RW75" s="42"/>
      <c r="RX75" s="42"/>
      <c r="RY75" s="42"/>
      <c r="RZ75" s="42"/>
      <c r="SA75" s="42"/>
      <c r="SB75" s="42"/>
      <c r="SC75" s="42"/>
      <c r="SD75" s="42"/>
      <c r="SE75" s="42"/>
      <c r="SF75" s="42"/>
      <c r="SG75" s="42"/>
      <c r="SH75" s="42"/>
      <c r="SI75" s="42"/>
      <c r="SJ75" s="42"/>
      <c r="SK75" s="42"/>
      <c r="SL75" s="42"/>
      <c r="SM75" s="42"/>
      <c r="SN75" s="42"/>
      <c r="SO75" s="42"/>
      <c r="SP75" s="42"/>
      <c r="SQ75" s="42"/>
      <c r="SR75" s="42"/>
    </row>
    <row r="76" spans="1:512" ht="16.5" customHeight="1">
      <c r="A76" s="41"/>
      <c r="B76" s="42">
        <v>203050</v>
      </c>
      <c r="C76" s="42"/>
      <c r="D76" s="43" t="str">
        <f t="shared" si="6"/>
        <v>3-5</v>
      </c>
      <c r="E76" s="43"/>
      <c r="F76" s="43"/>
      <c r="G76" s="68" t="s">
        <v>251</v>
      </c>
      <c r="H76" s="42">
        <f t="shared" si="7"/>
        <v>1</v>
      </c>
      <c r="I76" s="43" t="s">
        <v>252</v>
      </c>
      <c r="J76" s="44">
        <v>0</v>
      </c>
      <c r="K76" s="44">
        <v>0</v>
      </c>
      <c r="L76" s="42">
        <f t="shared" si="8"/>
        <v>3</v>
      </c>
      <c r="M76" s="22">
        <f t="shared" si="9"/>
        <v>0</v>
      </c>
      <c r="N76" s="50">
        <f t="shared" si="10"/>
        <v>203040</v>
      </c>
      <c r="O76" s="45" t="s">
        <v>244</v>
      </c>
      <c r="P76" s="47" t="s">
        <v>61</v>
      </c>
      <c r="Q76" s="51" t="s">
        <v>244</v>
      </c>
      <c r="R76" s="50">
        <v>2030501</v>
      </c>
      <c r="S76" s="54"/>
      <c r="T76" s="42">
        <v>203050</v>
      </c>
      <c r="U76" s="22" t="s">
        <v>269</v>
      </c>
      <c r="V76" s="42">
        <v>12</v>
      </c>
      <c r="W76" s="51">
        <v>0</v>
      </c>
      <c r="X76" s="42"/>
      <c r="Y76" s="55"/>
      <c r="Z76" s="42"/>
      <c r="AA76" s="43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  <c r="EA76" s="42"/>
      <c r="EB76" s="42"/>
      <c r="EC76" s="42"/>
      <c r="ED76" s="42"/>
      <c r="EE76" s="42"/>
      <c r="EF76" s="42"/>
      <c r="EG76" s="42"/>
      <c r="EH76" s="42"/>
      <c r="EI76" s="42"/>
      <c r="EJ76" s="42"/>
      <c r="EK76" s="42"/>
      <c r="EL76" s="42"/>
      <c r="EM76" s="42"/>
      <c r="EN76" s="42"/>
      <c r="EO76" s="42"/>
      <c r="EP76" s="42"/>
      <c r="EQ76" s="42"/>
      <c r="ER76" s="42"/>
      <c r="ES76" s="42"/>
      <c r="ET76" s="42"/>
      <c r="EU76" s="42"/>
      <c r="EV76" s="42"/>
      <c r="EW76" s="42"/>
      <c r="EX76" s="42"/>
      <c r="EY76" s="42"/>
      <c r="EZ76" s="42"/>
      <c r="FA76" s="42"/>
      <c r="FB76" s="42"/>
      <c r="FC76" s="42"/>
      <c r="FD76" s="42"/>
      <c r="FE76" s="42"/>
      <c r="FF76" s="42"/>
      <c r="FG76" s="42"/>
      <c r="FH76" s="42"/>
      <c r="FI76" s="42"/>
      <c r="FJ76" s="42"/>
      <c r="FK76" s="42"/>
      <c r="FL76" s="42"/>
      <c r="FM76" s="42"/>
      <c r="FN76" s="42"/>
      <c r="FO76" s="42"/>
      <c r="FP76" s="42"/>
      <c r="FQ76" s="42"/>
      <c r="FR76" s="42"/>
      <c r="FS76" s="42"/>
      <c r="FT76" s="42"/>
      <c r="FU76" s="42"/>
      <c r="FV76" s="42"/>
      <c r="FW76" s="42"/>
      <c r="FX76" s="42"/>
      <c r="FY76" s="42"/>
      <c r="FZ76" s="42"/>
      <c r="GA76" s="42"/>
      <c r="GB76" s="42"/>
      <c r="GC76" s="42"/>
      <c r="GD76" s="42"/>
      <c r="GE76" s="42"/>
      <c r="GF76" s="42"/>
      <c r="GG76" s="42"/>
      <c r="GH76" s="42"/>
      <c r="GI76" s="42"/>
      <c r="GJ76" s="42"/>
      <c r="GK76" s="42"/>
      <c r="GL76" s="42"/>
      <c r="GM76" s="42"/>
      <c r="GN76" s="42"/>
      <c r="GO76" s="42"/>
      <c r="GP76" s="42"/>
      <c r="GQ76" s="42"/>
      <c r="GR76" s="42"/>
      <c r="GS76" s="42"/>
      <c r="GT76" s="42"/>
      <c r="GU76" s="42"/>
      <c r="GV76" s="42"/>
      <c r="GW76" s="42"/>
      <c r="GX76" s="42"/>
      <c r="GY76" s="42"/>
      <c r="GZ76" s="42"/>
      <c r="HA76" s="42"/>
      <c r="HB76" s="42"/>
      <c r="HC76" s="42"/>
      <c r="HD76" s="42"/>
      <c r="HE76" s="42"/>
      <c r="HF76" s="42"/>
      <c r="HG76" s="42"/>
      <c r="HH76" s="42"/>
      <c r="HI76" s="42"/>
      <c r="HJ76" s="42"/>
      <c r="HK76" s="42"/>
      <c r="HL76" s="42"/>
      <c r="HM76" s="42"/>
      <c r="HN76" s="42"/>
      <c r="HO76" s="42"/>
      <c r="HP76" s="42"/>
      <c r="HQ76" s="42"/>
      <c r="HR76" s="42"/>
      <c r="HS76" s="42"/>
      <c r="HT76" s="42"/>
      <c r="HU76" s="42"/>
      <c r="HV76" s="42"/>
      <c r="HW76" s="42"/>
      <c r="HX76" s="42"/>
      <c r="HY76" s="42"/>
      <c r="HZ76" s="42"/>
      <c r="IA76" s="42"/>
      <c r="IB76" s="42"/>
      <c r="IC76" s="42"/>
      <c r="ID76" s="42"/>
      <c r="IE76" s="42"/>
      <c r="IF76" s="42"/>
      <c r="IG76" s="42"/>
      <c r="IH76" s="42"/>
      <c r="II76" s="42"/>
      <c r="IJ76" s="42"/>
      <c r="IK76" s="42"/>
      <c r="IL76" s="42"/>
      <c r="IM76" s="42"/>
      <c r="IN76" s="42"/>
      <c r="IO76" s="42"/>
      <c r="IP76" s="42"/>
      <c r="IQ76" s="42"/>
      <c r="IR76" s="42"/>
      <c r="IS76" s="42"/>
      <c r="IT76" s="42"/>
      <c r="IU76" s="42"/>
      <c r="IV76" s="42"/>
      <c r="IW76" s="42"/>
      <c r="IX76" s="42"/>
      <c r="IY76" s="42"/>
      <c r="IZ76" s="42"/>
      <c r="JA76" s="42"/>
      <c r="JB76" s="42"/>
      <c r="JC76" s="42"/>
      <c r="JD76" s="42"/>
      <c r="JE76" s="42"/>
      <c r="JF76" s="42"/>
      <c r="JG76" s="42"/>
      <c r="JH76" s="42"/>
      <c r="JI76" s="42"/>
      <c r="JJ76" s="42"/>
      <c r="JK76" s="42"/>
      <c r="JL76" s="42"/>
      <c r="JM76" s="42"/>
      <c r="JN76" s="42"/>
      <c r="JO76" s="42"/>
      <c r="JP76" s="42"/>
      <c r="JQ76" s="42"/>
      <c r="JR76" s="42"/>
      <c r="JS76" s="42"/>
      <c r="JT76" s="42"/>
      <c r="JU76" s="42"/>
      <c r="JV76" s="42"/>
      <c r="JW76" s="42"/>
      <c r="JX76" s="42"/>
      <c r="JY76" s="42"/>
      <c r="JZ76" s="42"/>
      <c r="KA76" s="42"/>
      <c r="KB76" s="42"/>
      <c r="KC76" s="42"/>
      <c r="KD76" s="42"/>
      <c r="KE76" s="42"/>
      <c r="KF76" s="42"/>
      <c r="KG76" s="42"/>
      <c r="KH76" s="42"/>
      <c r="KI76" s="42"/>
      <c r="KJ76" s="42"/>
      <c r="KK76" s="42"/>
      <c r="KL76" s="42"/>
      <c r="KM76" s="42"/>
      <c r="KN76" s="42"/>
      <c r="KO76" s="42"/>
      <c r="KP76" s="42"/>
      <c r="KQ76" s="42"/>
      <c r="KR76" s="42"/>
      <c r="KS76" s="42"/>
      <c r="KT76" s="42"/>
      <c r="KU76" s="42"/>
      <c r="KV76" s="42"/>
      <c r="KW76" s="42"/>
      <c r="KX76" s="42"/>
      <c r="KY76" s="42"/>
      <c r="KZ76" s="42"/>
      <c r="LA76" s="42"/>
      <c r="LB76" s="42"/>
      <c r="LC76" s="42"/>
      <c r="LD76" s="42"/>
      <c r="LE76" s="42"/>
      <c r="LF76" s="42"/>
      <c r="LG76" s="42"/>
      <c r="LH76" s="42"/>
      <c r="LI76" s="42"/>
      <c r="LJ76" s="42"/>
      <c r="LK76" s="42"/>
      <c r="LL76" s="42"/>
      <c r="LM76" s="42"/>
      <c r="LN76" s="42"/>
      <c r="LO76" s="42"/>
      <c r="LP76" s="42"/>
      <c r="LQ76" s="42"/>
      <c r="LR76" s="42"/>
      <c r="LS76" s="42"/>
      <c r="LT76" s="42"/>
      <c r="LU76" s="42"/>
      <c r="LV76" s="42"/>
      <c r="LW76" s="42"/>
      <c r="LX76" s="42"/>
      <c r="LY76" s="42"/>
      <c r="LZ76" s="42"/>
      <c r="MA76" s="42"/>
      <c r="MB76" s="42"/>
      <c r="MC76" s="42"/>
      <c r="MD76" s="42"/>
      <c r="ME76" s="42"/>
      <c r="MF76" s="42"/>
      <c r="MG76" s="42"/>
      <c r="MH76" s="42"/>
      <c r="MI76" s="42"/>
      <c r="MJ76" s="42"/>
      <c r="MK76" s="42"/>
      <c r="ML76" s="42"/>
      <c r="MM76" s="42"/>
      <c r="MN76" s="42"/>
      <c r="MO76" s="42"/>
      <c r="MP76" s="42"/>
      <c r="MQ76" s="42"/>
      <c r="MR76" s="42"/>
      <c r="MS76" s="42"/>
      <c r="MT76" s="42"/>
      <c r="MU76" s="42"/>
      <c r="MV76" s="42"/>
      <c r="MW76" s="42"/>
      <c r="MX76" s="42"/>
      <c r="MY76" s="42"/>
      <c r="MZ76" s="42"/>
      <c r="NA76" s="42"/>
      <c r="NB76" s="42"/>
      <c r="NC76" s="42"/>
      <c r="ND76" s="42"/>
      <c r="NE76" s="42"/>
      <c r="NF76" s="42"/>
      <c r="NG76" s="42"/>
      <c r="NH76" s="42"/>
      <c r="NI76" s="42"/>
      <c r="NJ76" s="42"/>
      <c r="NK76" s="42"/>
      <c r="NL76" s="42"/>
      <c r="NM76" s="42"/>
      <c r="NN76" s="42"/>
      <c r="NO76" s="42"/>
      <c r="NP76" s="42"/>
      <c r="NQ76" s="42"/>
      <c r="NR76" s="42"/>
      <c r="NS76" s="42"/>
      <c r="NT76" s="42"/>
      <c r="NU76" s="42"/>
      <c r="NV76" s="42"/>
      <c r="NW76" s="42"/>
      <c r="NX76" s="42"/>
      <c r="NY76" s="42"/>
      <c r="NZ76" s="42"/>
      <c r="OA76" s="42"/>
      <c r="OB76" s="42"/>
      <c r="OC76" s="42"/>
      <c r="OD76" s="42"/>
      <c r="OE76" s="42"/>
      <c r="OF76" s="42"/>
      <c r="OG76" s="42"/>
      <c r="OH76" s="42"/>
      <c r="OI76" s="42"/>
      <c r="OJ76" s="42"/>
      <c r="OK76" s="42"/>
      <c r="OL76" s="42"/>
      <c r="OM76" s="42"/>
      <c r="ON76" s="42"/>
      <c r="OO76" s="42"/>
      <c r="OP76" s="42"/>
      <c r="OQ76" s="42"/>
      <c r="OR76" s="42"/>
      <c r="OS76" s="42"/>
      <c r="OT76" s="42"/>
      <c r="OU76" s="42"/>
      <c r="OV76" s="42"/>
      <c r="OW76" s="42"/>
      <c r="OX76" s="42"/>
      <c r="OY76" s="42"/>
      <c r="OZ76" s="42"/>
      <c r="PA76" s="42"/>
      <c r="PB76" s="42"/>
      <c r="PC76" s="42"/>
      <c r="PD76" s="42"/>
      <c r="PE76" s="42"/>
      <c r="PF76" s="42"/>
      <c r="PG76" s="42"/>
      <c r="PH76" s="42"/>
      <c r="PI76" s="42"/>
      <c r="PJ76" s="42"/>
      <c r="PK76" s="42"/>
      <c r="PL76" s="42"/>
      <c r="PM76" s="42"/>
      <c r="PN76" s="42"/>
      <c r="PO76" s="42"/>
      <c r="PP76" s="42"/>
      <c r="PQ76" s="42"/>
      <c r="PR76" s="42"/>
      <c r="PS76" s="42"/>
      <c r="PT76" s="42"/>
      <c r="PU76" s="42"/>
      <c r="PV76" s="42"/>
      <c r="PW76" s="42"/>
      <c r="PX76" s="42"/>
      <c r="PY76" s="42"/>
      <c r="PZ76" s="42"/>
      <c r="QA76" s="42"/>
      <c r="QB76" s="42"/>
      <c r="QC76" s="42"/>
      <c r="QD76" s="42"/>
      <c r="QE76" s="42"/>
      <c r="QF76" s="42"/>
      <c r="QG76" s="42"/>
      <c r="QH76" s="42"/>
      <c r="QI76" s="42"/>
      <c r="QJ76" s="42"/>
      <c r="QK76" s="42"/>
      <c r="QL76" s="42"/>
      <c r="QM76" s="42"/>
      <c r="QN76" s="42"/>
      <c r="QO76" s="42"/>
      <c r="QP76" s="42"/>
      <c r="QQ76" s="42"/>
      <c r="QR76" s="42"/>
      <c r="QS76" s="42"/>
      <c r="QT76" s="42"/>
      <c r="QU76" s="42"/>
      <c r="QV76" s="42"/>
      <c r="QW76" s="42"/>
      <c r="QX76" s="42"/>
      <c r="QY76" s="42"/>
      <c r="QZ76" s="42"/>
      <c r="RA76" s="42"/>
      <c r="RB76" s="42"/>
      <c r="RC76" s="42"/>
      <c r="RD76" s="42"/>
      <c r="RE76" s="42"/>
      <c r="RF76" s="42"/>
      <c r="RG76" s="42"/>
      <c r="RH76" s="42"/>
      <c r="RI76" s="42"/>
      <c r="RJ76" s="42"/>
      <c r="RK76" s="42"/>
      <c r="RL76" s="42"/>
      <c r="RM76" s="42"/>
      <c r="RN76" s="42"/>
      <c r="RO76" s="42"/>
      <c r="RP76" s="42"/>
      <c r="RQ76" s="42"/>
      <c r="RR76" s="42"/>
      <c r="RS76" s="42"/>
      <c r="RT76" s="42"/>
      <c r="RU76" s="42"/>
      <c r="RV76" s="42"/>
      <c r="RW76" s="42"/>
      <c r="RX76" s="42"/>
      <c r="RY76" s="42"/>
      <c r="RZ76" s="42"/>
      <c r="SA76" s="42"/>
      <c r="SB76" s="42"/>
      <c r="SC76" s="42"/>
      <c r="SD76" s="42"/>
      <c r="SE76" s="42"/>
      <c r="SF76" s="42"/>
      <c r="SG76" s="42"/>
      <c r="SH76" s="42"/>
      <c r="SI76" s="42"/>
      <c r="SJ76" s="42"/>
      <c r="SK76" s="42"/>
      <c r="SL76" s="42"/>
      <c r="SM76" s="42"/>
      <c r="SN76" s="42"/>
      <c r="SO76" s="42"/>
      <c r="SP76" s="42"/>
      <c r="SQ76" s="42"/>
      <c r="SR76" s="42"/>
    </row>
    <row r="77" spans="1:512" ht="16.5" customHeight="1">
      <c r="A77" s="41"/>
      <c r="B77" s="42">
        <v>204010</v>
      </c>
      <c r="C77" s="42"/>
      <c r="D77" s="43" t="str">
        <f t="shared" si="6"/>
        <v>4-1</v>
      </c>
      <c r="E77" s="43"/>
      <c r="F77" s="43"/>
      <c r="G77" s="68" t="s">
        <v>270</v>
      </c>
      <c r="H77" s="42">
        <f t="shared" si="7"/>
        <v>0</v>
      </c>
      <c r="I77" s="43" t="s">
        <v>110</v>
      </c>
      <c r="J77" s="44">
        <v>0</v>
      </c>
      <c r="K77" s="44">
        <v>0</v>
      </c>
      <c r="L77" s="42">
        <f t="shared" si="8"/>
        <v>4</v>
      </c>
      <c r="M77" s="22">
        <f t="shared" si="9"/>
        <v>204020</v>
      </c>
      <c r="N77" s="50">
        <f t="shared" si="10"/>
        <v>0</v>
      </c>
      <c r="O77" s="45" t="s">
        <v>244</v>
      </c>
      <c r="P77" s="47" t="s">
        <v>61</v>
      </c>
      <c r="Q77" s="51" t="s">
        <v>244</v>
      </c>
      <c r="R77" s="50">
        <v>2040101</v>
      </c>
      <c r="S77" s="54"/>
      <c r="T77" s="42">
        <v>204010</v>
      </c>
      <c r="U77" s="22" t="s">
        <v>271</v>
      </c>
      <c r="V77" s="42">
        <v>12</v>
      </c>
      <c r="W77" s="51">
        <v>0</v>
      </c>
      <c r="X77" s="42"/>
      <c r="Y77" s="55"/>
      <c r="Z77" s="42"/>
      <c r="AA77" s="43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  <c r="EA77" s="42"/>
      <c r="EB77" s="42"/>
      <c r="EC77" s="42"/>
      <c r="ED77" s="42"/>
      <c r="EE77" s="42"/>
      <c r="EF77" s="42"/>
      <c r="EG77" s="42"/>
      <c r="EH77" s="42"/>
      <c r="EI77" s="42"/>
      <c r="EJ77" s="42"/>
      <c r="EK77" s="42"/>
      <c r="EL77" s="42"/>
      <c r="EM77" s="42"/>
      <c r="EN77" s="42"/>
      <c r="EO77" s="42"/>
      <c r="EP77" s="42"/>
      <c r="EQ77" s="42"/>
      <c r="ER77" s="42"/>
      <c r="ES77" s="42"/>
      <c r="ET77" s="42"/>
      <c r="EU77" s="42"/>
      <c r="EV77" s="42"/>
      <c r="EW77" s="42"/>
      <c r="EX77" s="42"/>
      <c r="EY77" s="42"/>
      <c r="EZ77" s="42"/>
      <c r="FA77" s="42"/>
      <c r="FB77" s="42"/>
      <c r="FC77" s="42"/>
      <c r="FD77" s="42"/>
      <c r="FE77" s="42"/>
      <c r="FF77" s="42"/>
      <c r="FG77" s="42"/>
      <c r="FH77" s="42"/>
      <c r="FI77" s="42"/>
      <c r="FJ77" s="42"/>
      <c r="FK77" s="42"/>
      <c r="FL77" s="42"/>
      <c r="FM77" s="42"/>
      <c r="FN77" s="42"/>
      <c r="FO77" s="42"/>
      <c r="FP77" s="42"/>
      <c r="FQ77" s="42"/>
      <c r="FR77" s="42"/>
      <c r="FS77" s="42"/>
      <c r="FT77" s="42"/>
      <c r="FU77" s="42"/>
      <c r="FV77" s="42"/>
      <c r="FW77" s="42"/>
      <c r="FX77" s="42"/>
      <c r="FY77" s="42"/>
      <c r="FZ77" s="42"/>
      <c r="GA77" s="42"/>
      <c r="GB77" s="42"/>
      <c r="GC77" s="42"/>
      <c r="GD77" s="42"/>
      <c r="GE77" s="42"/>
      <c r="GF77" s="42"/>
      <c r="GG77" s="42"/>
      <c r="GH77" s="42"/>
      <c r="GI77" s="42"/>
      <c r="GJ77" s="42"/>
      <c r="GK77" s="42"/>
      <c r="GL77" s="42"/>
      <c r="GM77" s="42"/>
      <c r="GN77" s="42"/>
      <c r="GO77" s="42"/>
      <c r="GP77" s="42"/>
      <c r="GQ77" s="42"/>
      <c r="GR77" s="42"/>
      <c r="GS77" s="42"/>
      <c r="GT77" s="42"/>
      <c r="GU77" s="42"/>
      <c r="GV77" s="42"/>
      <c r="GW77" s="42"/>
      <c r="GX77" s="42"/>
      <c r="GY77" s="42"/>
      <c r="GZ77" s="42"/>
      <c r="HA77" s="42"/>
      <c r="HB77" s="42"/>
      <c r="HC77" s="42"/>
      <c r="HD77" s="42"/>
      <c r="HE77" s="42"/>
      <c r="HF77" s="42"/>
      <c r="HG77" s="42"/>
      <c r="HH77" s="42"/>
      <c r="HI77" s="42"/>
      <c r="HJ77" s="42"/>
      <c r="HK77" s="42"/>
      <c r="HL77" s="42"/>
      <c r="HM77" s="42"/>
      <c r="HN77" s="42"/>
      <c r="HO77" s="42"/>
      <c r="HP77" s="42"/>
      <c r="HQ77" s="42"/>
      <c r="HR77" s="42"/>
      <c r="HS77" s="42"/>
      <c r="HT77" s="42"/>
      <c r="HU77" s="42"/>
      <c r="HV77" s="42"/>
      <c r="HW77" s="42"/>
      <c r="HX77" s="42"/>
      <c r="HY77" s="42"/>
      <c r="HZ77" s="42"/>
      <c r="IA77" s="42"/>
      <c r="IB77" s="42"/>
      <c r="IC77" s="42"/>
      <c r="ID77" s="42"/>
      <c r="IE77" s="42"/>
      <c r="IF77" s="42"/>
      <c r="IG77" s="42"/>
      <c r="IH77" s="42"/>
      <c r="II77" s="42"/>
      <c r="IJ77" s="42"/>
      <c r="IK77" s="42"/>
      <c r="IL77" s="42"/>
      <c r="IM77" s="42"/>
      <c r="IN77" s="42"/>
      <c r="IO77" s="42"/>
      <c r="IP77" s="42"/>
      <c r="IQ77" s="42"/>
      <c r="IR77" s="42"/>
      <c r="IS77" s="42"/>
      <c r="IT77" s="42"/>
      <c r="IU77" s="42"/>
      <c r="IV77" s="42"/>
      <c r="IW77" s="42"/>
      <c r="IX77" s="42"/>
      <c r="IY77" s="42"/>
      <c r="IZ77" s="42"/>
      <c r="JA77" s="42"/>
      <c r="JB77" s="42"/>
      <c r="JC77" s="42"/>
      <c r="JD77" s="42"/>
      <c r="JE77" s="42"/>
      <c r="JF77" s="42"/>
      <c r="JG77" s="42"/>
      <c r="JH77" s="42"/>
      <c r="JI77" s="42"/>
      <c r="JJ77" s="42"/>
      <c r="JK77" s="42"/>
      <c r="JL77" s="42"/>
      <c r="JM77" s="42"/>
      <c r="JN77" s="42"/>
      <c r="JO77" s="42"/>
      <c r="JP77" s="42"/>
      <c r="JQ77" s="42"/>
      <c r="JR77" s="42"/>
      <c r="JS77" s="42"/>
      <c r="JT77" s="42"/>
      <c r="JU77" s="42"/>
      <c r="JV77" s="42"/>
      <c r="JW77" s="42"/>
      <c r="JX77" s="42"/>
      <c r="JY77" s="42"/>
      <c r="JZ77" s="42"/>
      <c r="KA77" s="42"/>
      <c r="KB77" s="42"/>
      <c r="KC77" s="42"/>
      <c r="KD77" s="42"/>
      <c r="KE77" s="42"/>
      <c r="KF77" s="42"/>
      <c r="KG77" s="42"/>
      <c r="KH77" s="42"/>
      <c r="KI77" s="42"/>
      <c r="KJ77" s="42"/>
      <c r="KK77" s="42"/>
      <c r="KL77" s="42"/>
      <c r="KM77" s="42"/>
      <c r="KN77" s="42"/>
      <c r="KO77" s="42"/>
      <c r="KP77" s="42"/>
      <c r="KQ77" s="42"/>
      <c r="KR77" s="42"/>
      <c r="KS77" s="42"/>
      <c r="KT77" s="42"/>
      <c r="KU77" s="42"/>
      <c r="KV77" s="42"/>
      <c r="KW77" s="42"/>
      <c r="KX77" s="42"/>
      <c r="KY77" s="42"/>
      <c r="KZ77" s="42"/>
      <c r="LA77" s="42"/>
      <c r="LB77" s="42"/>
      <c r="LC77" s="42"/>
      <c r="LD77" s="42"/>
      <c r="LE77" s="42"/>
      <c r="LF77" s="42"/>
      <c r="LG77" s="42"/>
      <c r="LH77" s="42"/>
      <c r="LI77" s="42"/>
      <c r="LJ77" s="42"/>
      <c r="LK77" s="42"/>
      <c r="LL77" s="42"/>
      <c r="LM77" s="42"/>
      <c r="LN77" s="42"/>
      <c r="LO77" s="42"/>
      <c r="LP77" s="42"/>
      <c r="LQ77" s="42"/>
      <c r="LR77" s="42"/>
      <c r="LS77" s="42"/>
      <c r="LT77" s="42"/>
      <c r="LU77" s="42"/>
      <c r="LV77" s="42"/>
      <c r="LW77" s="42"/>
      <c r="LX77" s="42"/>
      <c r="LY77" s="42"/>
      <c r="LZ77" s="42"/>
      <c r="MA77" s="42"/>
      <c r="MB77" s="42"/>
      <c r="MC77" s="42"/>
      <c r="MD77" s="42"/>
      <c r="ME77" s="42"/>
      <c r="MF77" s="42"/>
      <c r="MG77" s="42"/>
      <c r="MH77" s="42"/>
      <c r="MI77" s="42"/>
      <c r="MJ77" s="42"/>
      <c r="MK77" s="42"/>
      <c r="ML77" s="42"/>
      <c r="MM77" s="42"/>
      <c r="MN77" s="42"/>
      <c r="MO77" s="42"/>
      <c r="MP77" s="42"/>
      <c r="MQ77" s="42"/>
      <c r="MR77" s="42"/>
      <c r="MS77" s="42"/>
      <c r="MT77" s="42"/>
      <c r="MU77" s="42"/>
      <c r="MV77" s="42"/>
      <c r="MW77" s="42"/>
      <c r="MX77" s="42"/>
      <c r="MY77" s="42"/>
      <c r="MZ77" s="42"/>
      <c r="NA77" s="42"/>
      <c r="NB77" s="42"/>
      <c r="NC77" s="42"/>
      <c r="ND77" s="42"/>
      <c r="NE77" s="42"/>
      <c r="NF77" s="42"/>
      <c r="NG77" s="42"/>
      <c r="NH77" s="42"/>
      <c r="NI77" s="42"/>
      <c r="NJ77" s="42"/>
      <c r="NK77" s="42"/>
      <c r="NL77" s="42"/>
      <c r="NM77" s="42"/>
      <c r="NN77" s="42"/>
      <c r="NO77" s="42"/>
      <c r="NP77" s="42"/>
      <c r="NQ77" s="42"/>
      <c r="NR77" s="42"/>
      <c r="NS77" s="42"/>
      <c r="NT77" s="42"/>
      <c r="NU77" s="42"/>
      <c r="NV77" s="42"/>
      <c r="NW77" s="42"/>
      <c r="NX77" s="42"/>
      <c r="NY77" s="42"/>
      <c r="NZ77" s="42"/>
      <c r="OA77" s="42"/>
      <c r="OB77" s="42"/>
      <c r="OC77" s="42"/>
      <c r="OD77" s="42"/>
      <c r="OE77" s="42"/>
      <c r="OF77" s="42"/>
      <c r="OG77" s="42"/>
      <c r="OH77" s="42"/>
      <c r="OI77" s="42"/>
      <c r="OJ77" s="42"/>
      <c r="OK77" s="42"/>
      <c r="OL77" s="42"/>
      <c r="OM77" s="42"/>
      <c r="ON77" s="42"/>
      <c r="OO77" s="42"/>
      <c r="OP77" s="42"/>
      <c r="OQ77" s="42"/>
      <c r="OR77" s="42"/>
      <c r="OS77" s="42"/>
      <c r="OT77" s="42"/>
      <c r="OU77" s="42"/>
      <c r="OV77" s="42"/>
      <c r="OW77" s="42"/>
      <c r="OX77" s="42"/>
      <c r="OY77" s="42"/>
      <c r="OZ77" s="42"/>
      <c r="PA77" s="42"/>
      <c r="PB77" s="42"/>
      <c r="PC77" s="42"/>
      <c r="PD77" s="42"/>
      <c r="PE77" s="42"/>
      <c r="PF77" s="42"/>
      <c r="PG77" s="42"/>
      <c r="PH77" s="42"/>
      <c r="PI77" s="42"/>
      <c r="PJ77" s="42"/>
      <c r="PK77" s="42"/>
      <c r="PL77" s="42"/>
      <c r="PM77" s="42"/>
      <c r="PN77" s="42"/>
      <c r="PO77" s="42"/>
      <c r="PP77" s="42"/>
      <c r="PQ77" s="42"/>
      <c r="PR77" s="42"/>
      <c r="PS77" s="42"/>
      <c r="PT77" s="42"/>
      <c r="PU77" s="42"/>
      <c r="PV77" s="42"/>
      <c r="PW77" s="42"/>
      <c r="PX77" s="42"/>
      <c r="PY77" s="42"/>
      <c r="PZ77" s="42"/>
      <c r="QA77" s="42"/>
      <c r="QB77" s="42"/>
      <c r="QC77" s="42"/>
      <c r="QD77" s="42"/>
      <c r="QE77" s="42"/>
      <c r="QF77" s="42"/>
      <c r="QG77" s="42"/>
      <c r="QH77" s="42"/>
      <c r="QI77" s="42"/>
      <c r="QJ77" s="42"/>
      <c r="QK77" s="42"/>
      <c r="QL77" s="42"/>
      <c r="QM77" s="42"/>
      <c r="QN77" s="42"/>
      <c r="QO77" s="42"/>
      <c r="QP77" s="42"/>
      <c r="QQ77" s="42"/>
      <c r="QR77" s="42"/>
      <c r="QS77" s="42"/>
      <c r="QT77" s="42"/>
      <c r="QU77" s="42"/>
      <c r="QV77" s="42"/>
      <c r="QW77" s="42"/>
      <c r="QX77" s="42"/>
      <c r="QY77" s="42"/>
      <c r="QZ77" s="42"/>
      <c r="RA77" s="42"/>
      <c r="RB77" s="42"/>
      <c r="RC77" s="42"/>
      <c r="RD77" s="42"/>
      <c r="RE77" s="42"/>
      <c r="RF77" s="42"/>
      <c r="RG77" s="42"/>
      <c r="RH77" s="42"/>
      <c r="RI77" s="42"/>
      <c r="RJ77" s="42"/>
      <c r="RK77" s="42"/>
      <c r="RL77" s="42"/>
      <c r="RM77" s="42"/>
      <c r="RN77" s="42"/>
      <c r="RO77" s="42"/>
      <c r="RP77" s="42"/>
      <c r="RQ77" s="42"/>
      <c r="RR77" s="42"/>
      <c r="RS77" s="42"/>
      <c r="RT77" s="42"/>
      <c r="RU77" s="42"/>
      <c r="RV77" s="42"/>
      <c r="RW77" s="42"/>
      <c r="RX77" s="42"/>
      <c r="RY77" s="42"/>
      <c r="RZ77" s="42"/>
      <c r="SA77" s="42"/>
      <c r="SB77" s="42"/>
      <c r="SC77" s="42"/>
      <c r="SD77" s="42"/>
      <c r="SE77" s="42"/>
      <c r="SF77" s="42"/>
      <c r="SG77" s="42"/>
      <c r="SH77" s="42"/>
      <c r="SI77" s="42"/>
      <c r="SJ77" s="42"/>
      <c r="SK77" s="42"/>
      <c r="SL77" s="42"/>
      <c r="SM77" s="42"/>
      <c r="SN77" s="42"/>
      <c r="SO77" s="42"/>
      <c r="SP77" s="42"/>
      <c r="SQ77" s="42"/>
      <c r="SR77" s="42"/>
    </row>
    <row r="78" spans="1:512" ht="16.5" customHeight="1">
      <c r="A78" s="41"/>
      <c r="B78" s="42">
        <v>204020</v>
      </c>
      <c r="C78" s="42"/>
      <c r="D78" s="43" t="str">
        <f t="shared" si="6"/>
        <v>4-2</v>
      </c>
      <c r="E78" s="43"/>
      <c r="F78" s="43"/>
      <c r="G78" s="68" t="s">
        <v>263</v>
      </c>
      <c r="H78" s="42">
        <f t="shared" si="7"/>
        <v>0</v>
      </c>
      <c r="I78" s="43" t="s">
        <v>272</v>
      </c>
      <c r="J78" s="44">
        <v>0</v>
      </c>
      <c r="K78" s="44">
        <v>0</v>
      </c>
      <c r="L78" s="42">
        <f t="shared" si="8"/>
        <v>4</v>
      </c>
      <c r="M78" s="22">
        <f t="shared" si="9"/>
        <v>204021</v>
      </c>
      <c r="N78" s="50">
        <f t="shared" si="10"/>
        <v>204010</v>
      </c>
      <c r="O78" s="45" t="s">
        <v>244</v>
      </c>
      <c r="P78" s="47" t="s">
        <v>61</v>
      </c>
      <c r="Q78" s="51" t="s">
        <v>244</v>
      </c>
      <c r="R78" s="50">
        <v>2040201</v>
      </c>
      <c r="S78" s="54"/>
      <c r="T78" s="42">
        <v>204020</v>
      </c>
      <c r="U78" s="22" t="s">
        <v>273</v>
      </c>
      <c r="V78" s="42">
        <v>12</v>
      </c>
      <c r="W78" s="51">
        <v>0</v>
      </c>
      <c r="X78" s="42"/>
      <c r="Y78" s="55"/>
      <c r="Z78" s="42"/>
      <c r="AA78" s="43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EF78" s="42"/>
      <c r="EG78" s="42"/>
      <c r="EH78" s="42"/>
      <c r="EI78" s="42"/>
      <c r="EJ78" s="42"/>
      <c r="EK78" s="42"/>
      <c r="EL78" s="42"/>
      <c r="EM78" s="42"/>
      <c r="EN78" s="42"/>
      <c r="EO78" s="42"/>
      <c r="EP78" s="42"/>
      <c r="EQ78" s="42"/>
      <c r="ER78" s="42"/>
      <c r="ES78" s="42"/>
      <c r="ET78" s="42"/>
      <c r="EU78" s="42"/>
      <c r="EV78" s="42"/>
      <c r="EW78" s="42"/>
      <c r="EX78" s="42"/>
      <c r="EY78" s="42"/>
      <c r="EZ78" s="42"/>
      <c r="FA78" s="42"/>
      <c r="FB78" s="42"/>
      <c r="FC78" s="42"/>
      <c r="FD78" s="42"/>
      <c r="FE78" s="42"/>
      <c r="FF78" s="42"/>
      <c r="FG78" s="42"/>
      <c r="FH78" s="42"/>
      <c r="FI78" s="42"/>
      <c r="FJ78" s="42"/>
      <c r="FK78" s="42"/>
      <c r="FL78" s="42"/>
      <c r="FM78" s="42"/>
      <c r="FN78" s="42"/>
      <c r="FO78" s="42"/>
      <c r="FP78" s="42"/>
      <c r="FQ78" s="42"/>
      <c r="FR78" s="42"/>
      <c r="FS78" s="42"/>
      <c r="FT78" s="42"/>
      <c r="FU78" s="42"/>
      <c r="FV78" s="42"/>
      <c r="FW78" s="42"/>
      <c r="FX78" s="42"/>
      <c r="FY78" s="42"/>
      <c r="FZ78" s="42"/>
      <c r="GA78" s="42"/>
      <c r="GB78" s="42"/>
      <c r="GC78" s="42"/>
      <c r="GD78" s="42"/>
      <c r="GE78" s="42"/>
      <c r="GF78" s="42"/>
      <c r="GG78" s="42"/>
      <c r="GH78" s="42"/>
      <c r="GI78" s="42"/>
      <c r="GJ78" s="42"/>
      <c r="GK78" s="42"/>
      <c r="GL78" s="42"/>
      <c r="GM78" s="42"/>
      <c r="GN78" s="42"/>
      <c r="GO78" s="42"/>
      <c r="GP78" s="42"/>
      <c r="GQ78" s="42"/>
      <c r="GR78" s="42"/>
      <c r="GS78" s="42"/>
      <c r="GT78" s="42"/>
      <c r="GU78" s="42"/>
      <c r="GV78" s="42"/>
      <c r="GW78" s="42"/>
      <c r="GX78" s="42"/>
      <c r="GY78" s="42"/>
      <c r="GZ78" s="42"/>
      <c r="HA78" s="42"/>
      <c r="HB78" s="42"/>
      <c r="HC78" s="42"/>
      <c r="HD78" s="42"/>
      <c r="HE78" s="42"/>
      <c r="HF78" s="42"/>
      <c r="HG78" s="42"/>
      <c r="HH78" s="42"/>
      <c r="HI78" s="42"/>
      <c r="HJ78" s="42"/>
      <c r="HK78" s="42"/>
      <c r="HL78" s="42"/>
      <c r="HM78" s="42"/>
      <c r="HN78" s="42"/>
      <c r="HO78" s="42"/>
      <c r="HP78" s="42"/>
      <c r="HQ78" s="42"/>
      <c r="HR78" s="42"/>
      <c r="HS78" s="42"/>
      <c r="HT78" s="42"/>
      <c r="HU78" s="42"/>
      <c r="HV78" s="42"/>
      <c r="HW78" s="42"/>
      <c r="HX78" s="42"/>
      <c r="HY78" s="42"/>
      <c r="HZ78" s="42"/>
      <c r="IA78" s="42"/>
      <c r="IB78" s="42"/>
      <c r="IC78" s="42"/>
      <c r="ID78" s="42"/>
      <c r="IE78" s="42"/>
      <c r="IF78" s="42"/>
      <c r="IG78" s="42"/>
      <c r="IH78" s="42"/>
      <c r="II78" s="42"/>
      <c r="IJ78" s="42"/>
      <c r="IK78" s="42"/>
      <c r="IL78" s="42"/>
      <c r="IM78" s="42"/>
      <c r="IN78" s="42"/>
      <c r="IO78" s="42"/>
      <c r="IP78" s="42"/>
      <c r="IQ78" s="42"/>
      <c r="IR78" s="42"/>
      <c r="IS78" s="42"/>
      <c r="IT78" s="42"/>
      <c r="IU78" s="42"/>
      <c r="IV78" s="42"/>
      <c r="IW78" s="42"/>
      <c r="IX78" s="42"/>
      <c r="IY78" s="42"/>
      <c r="IZ78" s="42"/>
      <c r="JA78" s="42"/>
      <c r="JB78" s="42"/>
      <c r="JC78" s="42"/>
      <c r="JD78" s="42"/>
      <c r="JE78" s="42"/>
      <c r="JF78" s="42"/>
      <c r="JG78" s="42"/>
      <c r="JH78" s="42"/>
      <c r="JI78" s="42"/>
      <c r="JJ78" s="42"/>
      <c r="JK78" s="42"/>
      <c r="JL78" s="42"/>
      <c r="JM78" s="42"/>
      <c r="JN78" s="42"/>
      <c r="JO78" s="42"/>
      <c r="JP78" s="42"/>
      <c r="JQ78" s="42"/>
      <c r="JR78" s="42"/>
      <c r="JS78" s="42"/>
      <c r="JT78" s="42"/>
      <c r="JU78" s="42"/>
      <c r="JV78" s="42"/>
      <c r="JW78" s="42"/>
      <c r="JX78" s="42"/>
      <c r="JY78" s="42"/>
      <c r="JZ78" s="42"/>
      <c r="KA78" s="42"/>
      <c r="KB78" s="42"/>
      <c r="KC78" s="42"/>
      <c r="KD78" s="42"/>
      <c r="KE78" s="42"/>
      <c r="KF78" s="42"/>
      <c r="KG78" s="42"/>
      <c r="KH78" s="42"/>
      <c r="KI78" s="42"/>
      <c r="KJ78" s="42"/>
      <c r="KK78" s="42"/>
      <c r="KL78" s="42"/>
      <c r="KM78" s="42"/>
      <c r="KN78" s="42"/>
      <c r="KO78" s="42"/>
      <c r="KP78" s="42"/>
      <c r="KQ78" s="42"/>
      <c r="KR78" s="42"/>
      <c r="KS78" s="42"/>
      <c r="KT78" s="42"/>
      <c r="KU78" s="42"/>
      <c r="KV78" s="42"/>
      <c r="KW78" s="42"/>
      <c r="KX78" s="42"/>
      <c r="KY78" s="42"/>
      <c r="KZ78" s="42"/>
      <c r="LA78" s="42"/>
      <c r="LB78" s="42"/>
      <c r="LC78" s="42"/>
      <c r="LD78" s="42"/>
      <c r="LE78" s="42"/>
      <c r="LF78" s="42"/>
      <c r="LG78" s="42"/>
      <c r="LH78" s="42"/>
      <c r="LI78" s="42"/>
      <c r="LJ78" s="42"/>
      <c r="LK78" s="42"/>
      <c r="LL78" s="42"/>
      <c r="LM78" s="42"/>
      <c r="LN78" s="42"/>
      <c r="LO78" s="42"/>
      <c r="LP78" s="42"/>
      <c r="LQ78" s="42"/>
      <c r="LR78" s="42"/>
      <c r="LS78" s="42"/>
      <c r="LT78" s="42"/>
      <c r="LU78" s="42"/>
      <c r="LV78" s="42"/>
      <c r="LW78" s="42"/>
      <c r="LX78" s="42"/>
      <c r="LY78" s="42"/>
      <c r="LZ78" s="42"/>
      <c r="MA78" s="42"/>
      <c r="MB78" s="42"/>
      <c r="MC78" s="42"/>
      <c r="MD78" s="42"/>
      <c r="ME78" s="42"/>
      <c r="MF78" s="42"/>
      <c r="MG78" s="42"/>
      <c r="MH78" s="42"/>
      <c r="MI78" s="42"/>
      <c r="MJ78" s="42"/>
      <c r="MK78" s="42"/>
      <c r="ML78" s="42"/>
      <c r="MM78" s="42"/>
      <c r="MN78" s="42"/>
      <c r="MO78" s="42"/>
      <c r="MP78" s="42"/>
      <c r="MQ78" s="42"/>
      <c r="MR78" s="42"/>
      <c r="MS78" s="42"/>
      <c r="MT78" s="42"/>
      <c r="MU78" s="42"/>
      <c r="MV78" s="42"/>
      <c r="MW78" s="42"/>
      <c r="MX78" s="42"/>
      <c r="MY78" s="42"/>
      <c r="MZ78" s="42"/>
      <c r="NA78" s="42"/>
      <c r="NB78" s="42"/>
      <c r="NC78" s="42"/>
      <c r="ND78" s="42"/>
      <c r="NE78" s="42"/>
      <c r="NF78" s="42"/>
      <c r="NG78" s="42"/>
      <c r="NH78" s="42"/>
      <c r="NI78" s="42"/>
      <c r="NJ78" s="42"/>
      <c r="NK78" s="42"/>
      <c r="NL78" s="42"/>
      <c r="NM78" s="42"/>
      <c r="NN78" s="42"/>
      <c r="NO78" s="42"/>
      <c r="NP78" s="42"/>
      <c r="NQ78" s="42"/>
      <c r="NR78" s="42"/>
      <c r="NS78" s="42"/>
      <c r="NT78" s="42"/>
      <c r="NU78" s="42"/>
      <c r="NV78" s="42"/>
      <c r="NW78" s="42"/>
      <c r="NX78" s="42"/>
      <c r="NY78" s="42"/>
      <c r="NZ78" s="42"/>
      <c r="OA78" s="42"/>
      <c r="OB78" s="42"/>
      <c r="OC78" s="42"/>
      <c r="OD78" s="42"/>
      <c r="OE78" s="42"/>
      <c r="OF78" s="42"/>
      <c r="OG78" s="42"/>
      <c r="OH78" s="42"/>
      <c r="OI78" s="42"/>
      <c r="OJ78" s="42"/>
      <c r="OK78" s="42"/>
      <c r="OL78" s="42"/>
      <c r="OM78" s="42"/>
      <c r="ON78" s="42"/>
      <c r="OO78" s="42"/>
      <c r="OP78" s="42"/>
      <c r="OQ78" s="42"/>
      <c r="OR78" s="42"/>
      <c r="OS78" s="42"/>
      <c r="OT78" s="42"/>
      <c r="OU78" s="42"/>
      <c r="OV78" s="42"/>
      <c r="OW78" s="42"/>
      <c r="OX78" s="42"/>
      <c r="OY78" s="42"/>
      <c r="OZ78" s="42"/>
      <c r="PA78" s="42"/>
      <c r="PB78" s="42"/>
      <c r="PC78" s="42"/>
      <c r="PD78" s="42"/>
      <c r="PE78" s="42"/>
      <c r="PF78" s="42"/>
      <c r="PG78" s="42"/>
      <c r="PH78" s="42"/>
      <c r="PI78" s="42"/>
      <c r="PJ78" s="42"/>
      <c r="PK78" s="42"/>
      <c r="PL78" s="42"/>
      <c r="PM78" s="42"/>
      <c r="PN78" s="42"/>
      <c r="PO78" s="42"/>
      <c r="PP78" s="42"/>
      <c r="PQ78" s="42"/>
      <c r="PR78" s="42"/>
      <c r="PS78" s="42"/>
      <c r="PT78" s="42"/>
      <c r="PU78" s="42"/>
      <c r="PV78" s="42"/>
      <c r="PW78" s="42"/>
      <c r="PX78" s="42"/>
      <c r="PY78" s="42"/>
      <c r="PZ78" s="42"/>
      <c r="QA78" s="42"/>
      <c r="QB78" s="42"/>
      <c r="QC78" s="42"/>
      <c r="QD78" s="42"/>
      <c r="QE78" s="42"/>
      <c r="QF78" s="42"/>
      <c r="QG78" s="42"/>
      <c r="QH78" s="42"/>
      <c r="QI78" s="42"/>
      <c r="QJ78" s="42"/>
      <c r="QK78" s="42"/>
      <c r="QL78" s="42"/>
      <c r="QM78" s="42"/>
      <c r="QN78" s="42"/>
      <c r="QO78" s="42"/>
      <c r="QP78" s="42"/>
      <c r="QQ78" s="42"/>
      <c r="QR78" s="42"/>
      <c r="QS78" s="42"/>
      <c r="QT78" s="42"/>
      <c r="QU78" s="42"/>
      <c r="QV78" s="42"/>
      <c r="QW78" s="42"/>
      <c r="QX78" s="42"/>
      <c r="QY78" s="42"/>
      <c r="QZ78" s="42"/>
      <c r="RA78" s="42"/>
      <c r="RB78" s="42"/>
      <c r="RC78" s="42"/>
      <c r="RD78" s="42"/>
      <c r="RE78" s="42"/>
      <c r="RF78" s="42"/>
      <c r="RG78" s="42"/>
      <c r="RH78" s="42"/>
      <c r="RI78" s="42"/>
      <c r="RJ78" s="42"/>
      <c r="RK78" s="42"/>
      <c r="RL78" s="42"/>
      <c r="RM78" s="42"/>
      <c r="RN78" s="42"/>
      <c r="RO78" s="42"/>
      <c r="RP78" s="42"/>
      <c r="RQ78" s="42"/>
      <c r="RR78" s="42"/>
      <c r="RS78" s="42"/>
      <c r="RT78" s="42"/>
      <c r="RU78" s="42"/>
      <c r="RV78" s="42"/>
      <c r="RW78" s="42"/>
      <c r="RX78" s="42"/>
      <c r="RY78" s="42"/>
      <c r="RZ78" s="42"/>
      <c r="SA78" s="42"/>
      <c r="SB78" s="42"/>
      <c r="SC78" s="42"/>
      <c r="SD78" s="42"/>
      <c r="SE78" s="42"/>
      <c r="SF78" s="42"/>
      <c r="SG78" s="42"/>
      <c r="SH78" s="42"/>
      <c r="SI78" s="42"/>
      <c r="SJ78" s="42"/>
      <c r="SK78" s="42"/>
      <c r="SL78" s="42"/>
      <c r="SM78" s="42"/>
      <c r="SN78" s="42"/>
      <c r="SO78" s="42"/>
      <c r="SP78" s="42"/>
      <c r="SQ78" s="42"/>
      <c r="SR78" s="42"/>
    </row>
    <row r="79" spans="1:512" ht="16.5" customHeight="1">
      <c r="A79" s="41"/>
      <c r="B79" s="42">
        <v>204021</v>
      </c>
      <c r="C79" s="42"/>
      <c r="D79" s="43" t="str">
        <f t="shared" si="6"/>
        <v>4-2特殊</v>
      </c>
      <c r="E79" s="43"/>
      <c r="F79" s="43"/>
      <c r="G79" s="68" t="s">
        <v>246</v>
      </c>
      <c r="H79" s="42">
        <f t="shared" si="7"/>
        <v>2</v>
      </c>
      <c r="I79" s="43" t="s">
        <v>274</v>
      </c>
      <c r="J79" s="44">
        <v>0</v>
      </c>
      <c r="K79" s="44">
        <v>0</v>
      </c>
      <c r="L79" s="42">
        <f t="shared" si="8"/>
        <v>4</v>
      </c>
      <c r="M79" s="22">
        <f t="shared" si="9"/>
        <v>204030</v>
      </c>
      <c r="N79" s="50">
        <f t="shared" si="10"/>
        <v>204020</v>
      </c>
      <c r="O79" s="45"/>
      <c r="P79" s="47"/>
      <c r="Q79" s="51"/>
      <c r="R79" s="50">
        <v>2040211</v>
      </c>
      <c r="S79" s="54"/>
      <c r="T79" s="42">
        <v>204021</v>
      </c>
      <c r="U79" s="22" t="s">
        <v>275</v>
      </c>
      <c r="V79" s="42">
        <v>12</v>
      </c>
      <c r="W79" s="51">
        <v>0</v>
      </c>
      <c r="X79" s="42"/>
      <c r="Y79" s="55"/>
      <c r="Z79" s="42"/>
      <c r="AA79" s="43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42"/>
      <c r="EF79" s="42"/>
      <c r="EG79" s="42"/>
      <c r="EH79" s="42"/>
      <c r="EI79" s="42"/>
      <c r="EJ79" s="42"/>
      <c r="EK79" s="42"/>
      <c r="EL79" s="42"/>
      <c r="EM79" s="42"/>
      <c r="EN79" s="42"/>
      <c r="EO79" s="42"/>
      <c r="EP79" s="42"/>
      <c r="EQ79" s="42"/>
      <c r="ER79" s="42"/>
      <c r="ES79" s="42"/>
      <c r="ET79" s="42"/>
      <c r="EU79" s="42"/>
      <c r="EV79" s="42"/>
      <c r="EW79" s="42"/>
      <c r="EX79" s="42"/>
      <c r="EY79" s="42"/>
      <c r="EZ79" s="42"/>
      <c r="FA79" s="42"/>
      <c r="FB79" s="42"/>
      <c r="FC79" s="42"/>
      <c r="FD79" s="42"/>
      <c r="FE79" s="42"/>
      <c r="FF79" s="42"/>
      <c r="FG79" s="42"/>
      <c r="FH79" s="42"/>
      <c r="FI79" s="42"/>
      <c r="FJ79" s="42"/>
      <c r="FK79" s="42"/>
      <c r="FL79" s="42"/>
      <c r="FM79" s="42"/>
      <c r="FN79" s="42"/>
      <c r="FO79" s="42"/>
      <c r="FP79" s="42"/>
      <c r="FQ79" s="42"/>
      <c r="FR79" s="42"/>
      <c r="FS79" s="42"/>
      <c r="FT79" s="42"/>
      <c r="FU79" s="42"/>
      <c r="FV79" s="42"/>
      <c r="FW79" s="42"/>
      <c r="FX79" s="42"/>
      <c r="FY79" s="42"/>
      <c r="FZ79" s="42"/>
      <c r="GA79" s="42"/>
      <c r="GB79" s="42"/>
      <c r="GC79" s="42"/>
      <c r="GD79" s="42"/>
      <c r="GE79" s="42"/>
      <c r="GF79" s="42"/>
      <c r="GG79" s="42"/>
      <c r="GH79" s="42"/>
      <c r="GI79" s="42"/>
      <c r="GJ79" s="42"/>
      <c r="GK79" s="42"/>
      <c r="GL79" s="42"/>
      <c r="GM79" s="42"/>
      <c r="GN79" s="42"/>
      <c r="GO79" s="42"/>
      <c r="GP79" s="42"/>
      <c r="GQ79" s="42"/>
      <c r="GR79" s="42"/>
      <c r="GS79" s="42"/>
      <c r="GT79" s="42"/>
      <c r="GU79" s="42"/>
      <c r="GV79" s="42"/>
      <c r="GW79" s="42"/>
      <c r="GX79" s="42"/>
      <c r="GY79" s="42"/>
      <c r="GZ79" s="42"/>
      <c r="HA79" s="42"/>
      <c r="HB79" s="42"/>
      <c r="HC79" s="42"/>
      <c r="HD79" s="42"/>
      <c r="HE79" s="42"/>
      <c r="HF79" s="42"/>
      <c r="HG79" s="42"/>
      <c r="HH79" s="42"/>
      <c r="HI79" s="42"/>
      <c r="HJ79" s="42"/>
      <c r="HK79" s="42"/>
      <c r="HL79" s="42"/>
      <c r="HM79" s="42"/>
      <c r="HN79" s="42"/>
      <c r="HO79" s="42"/>
      <c r="HP79" s="42"/>
      <c r="HQ79" s="42"/>
      <c r="HR79" s="42"/>
      <c r="HS79" s="42"/>
      <c r="HT79" s="42"/>
      <c r="HU79" s="42"/>
      <c r="HV79" s="42"/>
      <c r="HW79" s="42"/>
      <c r="HX79" s="42"/>
      <c r="HY79" s="42"/>
      <c r="HZ79" s="42"/>
      <c r="IA79" s="42"/>
      <c r="IB79" s="42"/>
      <c r="IC79" s="42"/>
      <c r="ID79" s="42"/>
      <c r="IE79" s="42"/>
      <c r="IF79" s="42"/>
      <c r="IG79" s="42"/>
      <c r="IH79" s="42"/>
      <c r="II79" s="42"/>
      <c r="IJ79" s="42"/>
      <c r="IK79" s="42"/>
      <c r="IL79" s="42"/>
      <c r="IM79" s="42"/>
      <c r="IN79" s="42"/>
      <c r="IO79" s="42"/>
      <c r="IP79" s="42"/>
      <c r="IQ79" s="42"/>
      <c r="IR79" s="42"/>
      <c r="IS79" s="42"/>
      <c r="IT79" s="42"/>
      <c r="IU79" s="42"/>
      <c r="IV79" s="42"/>
      <c r="IW79" s="42"/>
      <c r="IX79" s="42"/>
      <c r="IY79" s="42"/>
      <c r="IZ79" s="42"/>
      <c r="JA79" s="42"/>
      <c r="JB79" s="42"/>
      <c r="JC79" s="42"/>
      <c r="JD79" s="42"/>
      <c r="JE79" s="42"/>
      <c r="JF79" s="42"/>
      <c r="JG79" s="42"/>
      <c r="JH79" s="42"/>
      <c r="JI79" s="42"/>
      <c r="JJ79" s="42"/>
      <c r="JK79" s="42"/>
      <c r="JL79" s="42"/>
      <c r="JM79" s="42"/>
      <c r="JN79" s="42"/>
      <c r="JO79" s="42"/>
      <c r="JP79" s="42"/>
      <c r="JQ79" s="42"/>
      <c r="JR79" s="42"/>
      <c r="JS79" s="42"/>
      <c r="JT79" s="42"/>
      <c r="JU79" s="42"/>
      <c r="JV79" s="42"/>
      <c r="JW79" s="42"/>
      <c r="JX79" s="42"/>
      <c r="JY79" s="42"/>
      <c r="JZ79" s="42"/>
      <c r="KA79" s="42"/>
      <c r="KB79" s="42"/>
      <c r="KC79" s="42"/>
      <c r="KD79" s="42"/>
      <c r="KE79" s="42"/>
      <c r="KF79" s="42"/>
      <c r="KG79" s="42"/>
      <c r="KH79" s="42"/>
      <c r="KI79" s="42"/>
      <c r="KJ79" s="42"/>
      <c r="KK79" s="42"/>
      <c r="KL79" s="42"/>
      <c r="KM79" s="42"/>
      <c r="KN79" s="42"/>
      <c r="KO79" s="42"/>
      <c r="KP79" s="42"/>
      <c r="KQ79" s="42"/>
      <c r="KR79" s="42"/>
      <c r="KS79" s="42"/>
      <c r="KT79" s="42"/>
      <c r="KU79" s="42"/>
      <c r="KV79" s="42"/>
      <c r="KW79" s="42"/>
      <c r="KX79" s="42"/>
      <c r="KY79" s="42"/>
      <c r="KZ79" s="42"/>
      <c r="LA79" s="42"/>
      <c r="LB79" s="42"/>
      <c r="LC79" s="42"/>
      <c r="LD79" s="42"/>
      <c r="LE79" s="42"/>
      <c r="LF79" s="42"/>
      <c r="LG79" s="42"/>
      <c r="LH79" s="42"/>
      <c r="LI79" s="42"/>
      <c r="LJ79" s="42"/>
      <c r="LK79" s="42"/>
      <c r="LL79" s="42"/>
      <c r="LM79" s="42"/>
      <c r="LN79" s="42"/>
      <c r="LO79" s="42"/>
      <c r="LP79" s="42"/>
      <c r="LQ79" s="42"/>
      <c r="LR79" s="42"/>
      <c r="LS79" s="42"/>
      <c r="LT79" s="42"/>
      <c r="LU79" s="42"/>
      <c r="LV79" s="42"/>
      <c r="LW79" s="42"/>
      <c r="LX79" s="42"/>
      <c r="LY79" s="42"/>
      <c r="LZ79" s="42"/>
      <c r="MA79" s="42"/>
      <c r="MB79" s="42"/>
      <c r="MC79" s="42"/>
      <c r="MD79" s="42"/>
      <c r="ME79" s="42"/>
      <c r="MF79" s="42"/>
      <c r="MG79" s="42"/>
      <c r="MH79" s="42"/>
      <c r="MI79" s="42"/>
      <c r="MJ79" s="42"/>
      <c r="MK79" s="42"/>
      <c r="ML79" s="42"/>
      <c r="MM79" s="42"/>
      <c r="MN79" s="42"/>
      <c r="MO79" s="42"/>
      <c r="MP79" s="42"/>
      <c r="MQ79" s="42"/>
      <c r="MR79" s="42"/>
      <c r="MS79" s="42"/>
      <c r="MT79" s="42"/>
      <c r="MU79" s="42"/>
      <c r="MV79" s="42"/>
      <c r="MW79" s="42"/>
      <c r="MX79" s="42"/>
      <c r="MY79" s="42"/>
      <c r="MZ79" s="42"/>
      <c r="NA79" s="42"/>
      <c r="NB79" s="42"/>
      <c r="NC79" s="42"/>
      <c r="ND79" s="42"/>
      <c r="NE79" s="42"/>
      <c r="NF79" s="42"/>
      <c r="NG79" s="42"/>
      <c r="NH79" s="42"/>
      <c r="NI79" s="42"/>
      <c r="NJ79" s="42"/>
      <c r="NK79" s="42"/>
      <c r="NL79" s="42"/>
      <c r="NM79" s="42"/>
      <c r="NN79" s="42"/>
      <c r="NO79" s="42"/>
      <c r="NP79" s="42"/>
      <c r="NQ79" s="42"/>
      <c r="NR79" s="42"/>
      <c r="NS79" s="42"/>
      <c r="NT79" s="42"/>
      <c r="NU79" s="42"/>
      <c r="NV79" s="42"/>
      <c r="NW79" s="42"/>
      <c r="NX79" s="42"/>
      <c r="NY79" s="42"/>
      <c r="NZ79" s="42"/>
      <c r="OA79" s="42"/>
      <c r="OB79" s="42"/>
      <c r="OC79" s="42"/>
      <c r="OD79" s="42"/>
      <c r="OE79" s="42"/>
      <c r="OF79" s="42"/>
      <c r="OG79" s="42"/>
      <c r="OH79" s="42"/>
      <c r="OI79" s="42"/>
      <c r="OJ79" s="42"/>
      <c r="OK79" s="42"/>
      <c r="OL79" s="42"/>
      <c r="OM79" s="42"/>
      <c r="ON79" s="42"/>
      <c r="OO79" s="42"/>
      <c r="OP79" s="42"/>
      <c r="OQ79" s="42"/>
      <c r="OR79" s="42"/>
      <c r="OS79" s="42"/>
      <c r="OT79" s="42"/>
      <c r="OU79" s="42"/>
      <c r="OV79" s="42"/>
      <c r="OW79" s="42"/>
      <c r="OX79" s="42"/>
      <c r="OY79" s="42"/>
      <c r="OZ79" s="42"/>
      <c r="PA79" s="42"/>
      <c r="PB79" s="42"/>
      <c r="PC79" s="42"/>
      <c r="PD79" s="42"/>
      <c r="PE79" s="42"/>
      <c r="PF79" s="42"/>
      <c r="PG79" s="42"/>
      <c r="PH79" s="42"/>
      <c r="PI79" s="42"/>
      <c r="PJ79" s="42"/>
      <c r="PK79" s="42"/>
      <c r="PL79" s="42"/>
      <c r="PM79" s="42"/>
      <c r="PN79" s="42"/>
      <c r="PO79" s="42"/>
      <c r="PP79" s="42"/>
      <c r="PQ79" s="42"/>
      <c r="PR79" s="42"/>
      <c r="PS79" s="42"/>
      <c r="PT79" s="42"/>
      <c r="PU79" s="42"/>
      <c r="PV79" s="42"/>
      <c r="PW79" s="42"/>
      <c r="PX79" s="42"/>
      <c r="PY79" s="42"/>
      <c r="PZ79" s="42"/>
      <c r="QA79" s="42"/>
      <c r="QB79" s="42"/>
      <c r="QC79" s="42"/>
      <c r="QD79" s="42"/>
      <c r="QE79" s="42"/>
      <c r="QF79" s="42"/>
      <c r="QG79" s="42"/>
      <c r="QH79" s="42"/>
      <c r="QI79" s="42"/>
      <c r="QJ79" s="42"/>
      <c r="QK79" s="42"/>
      <c r="QL79" s="42"/>
      <c r="QM79" s="42"/>
      <c r="QN79" s="42"/>
      <c r="QO79" s="42"/>
      <c r="QP79" s="42"/>
      <c r="QQ79" s="42"/>
      <c r="QR79" s="42"/>
      <c r="QS79" s="42"/>
      <c r="QT79" s="42"/>
      <c r="QU79" s="42"/>
      <c r="QV79" s="42"/>
      <c r="QW79" s="42"/>
      <c r="QX79" s="42"/>
      <c r="QY79" s="42"/>
      <c r="QZ79" s="42"/>
      <c r="RA79" s="42"/>
      <c r="RB79" s="42"/>
      <c r="RC79" s="42"/>
      <c r="RD79" s="42"/>
      <c r="RE79" s="42"/>
      <c r="RF79" s="42"/>
      <c r="RG79" s="42"/>
      <c r="RH79" s="42"/>
      <c r="RI79" s="42"/>
      <c r="RJ79" s="42"/>
      <c r="RK79" s="42"/>
      <c r="RL79" s="42"/>
      <c r="RM79" s="42"/>
      <c r="RN79" s="42"/>
      <c r="RO79" s="42"/>
      <c r="RP79" s="42"/>
      <c r="RQ79" s="42"/>
      <c r="RR79" s="42"/>
      <c r="RS79" s="42"/>
      <c r="RT79" s="42"/>
      <c r="RU79" s="42"/>
      <c r="RV79" s="42"/>
      <c r="RW79" s="42"/>
      <c r="RX79" s="42"/>
      <c r="RY79" s="42"/>
      <c r="RZ79" s="42"/>
      <c r="SA79" s="42"/>
      <c r="SB79" s="42"/>
      <c r="SC79" s="42"/>
      <c r="SD79" s="42"/>
      <c r="SE79" s="42"/>
      <c r="SF79" s="42"/>
      <c r="SG79" s="42"/>
      <c r="SH79" s="42"/>
      <c r="SI79" s="42"/>
      <c r="SJ79" s="42"/>
      <c r="SK79" s="42"/>
      <c r="SL79" s="42"/>
      <c r="SM79" s="42"/>
      <c r="SN79" s="42"/>
      <c r="SO79" s="42"/>
      <c r="SP79" s="42"/>
      <c r="SQ79" s="42"/>
      <c r="SR79" s="42"/>
    </row>
    <row r="80" spans="1:512" ht="16.5" customHeight="1">
      <c r="A80" s="41"/>
      <c r="B80" s="42">
        <v>204030</v>
      </c>
      <c r="C80" s="42"/>
      <c r="D80" s="43" t="str">
        <f t="shared" si="6"/>
        <v>4-3</v>
      </c>
      <c r="E80" s="43"/>
      <c r="F80" s="43"/>
      <c r="G80" s="68" t="s">
        <v>276</v>
      </c>
      <c r="H80" s="42">
        <f t="shared" si="7"/>
        <v>0</v>
      </c>
      <c r="I80" s="43" t="s">
        <v>185</v>
      </c>
      <c r="J80" s="44">
        <v>0</v>
      </c>
      <c r="K80" s="44">
        <v>0</v>
      </c>
      <c r="L80" s="42">
        <f t="shared" si="8"/>
        <v>4</v>
      </c>
      <c r="M80" s="22">
        <f t="shared" si="9"/>
        <v>204040</v>
      </c>
      <c r="N80" s="50">
        <f t="shared" si="10"/>
        <v>204021</v>
      </c>
      <c r="O80" s="45" t="s">
        <v>244</v>
      </c>
      <c r="P80" s="47" t="s">
        <v>61</v>
      </c>
      <c r="Q80" s="51" t="s">
        <v>244</v>
      </c>
      <c r="R80" s="50">
        <v>2040301</v>
      </c>
      <c r="S80" s="54"/>
      <c r="T80" s="42">
        <v>204030</v>
      </c>
      <c r="U80" s="22" t="s">
        <v>277</v>
      </c>
      <c r="V80" s="42">
        <v>12</v>
      </c>
      <c r="W80" s="51">
        <v>0</v>
      </c>
      <c r="X80" s="42"/>
      <c r="Y80" s="55"/>
      <c r="Z80" s="42"/>
      <c r="AA80" s="43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  <c r="EA80" s="42"/>
      <c r="EB80" s="42"/>
      <c r="EC80" s="42"/>
      <c r="ED80" s="42"/>
      <c r="EE80" s="42"/>
      <c r="EF80" s="42"/>
      <c r="EG80" s="42"/>
      <c r="EH80" s="42"/>
      <c r="EI80" s="42"/>
      <c r="EJ80" s="42"/>
      <c r="EK80" s="42"/>
      <c r="EL80" s="42"/>
      <c r="EM80" s="42"/>
      <c r="EN80" s="42"/>
      <c r="EO80" s="42"/>
      <c r="EP80" s="42"/>
      <c r="EQ80" s="42"/>
      <c r="ER80" s="42"/>
      <c r="ES80" s="42"/>
      <c r="ET80" s="42"/>
      <c r="EU80" s="42"/>
      <c r="EV80" s="42"/>
      <c r="EW80" s="42"/>
      <c r="EX80" s="42"/>
      <c r="EY80" s="42"/>
      <c r="EZ80" s="42"/>
      <c r="FA80" s="42"/>
      <c r="FB80" s="42"/>
      <c r="FC80" s="42"/>
      <c r="FD80" s="42"/>
      <c r="FE80" s="42"/>
      <c r="FF80" s="42"/>
      <c r="FG80" s="42"/>
      <c r="FH80" s="42"/>
      <c r="FI80" s="42"/>
      <c r="FJ80" s="42"/>
      <c r="FK80" s="42"/>
      <c r="FL80" s="42"/>
      <c r="FM80" s="42"/>
      <c r="FN80" s="42"/>
      <c r="FO80" s="42"/>
      <c r="FP80" s="42"/>
      <c r="FQ80" s="42"/>
      <c r="FR80" s="42"/>
      <c r="FS80" s="42"/>
      <c r="FT80" s="42"/>
      <c r="FU80" s="42"/>
      <c r="FV80" s="42"/>
      <c r="FW80" s="42"/>
      <c r="FX80" s="42"/>
      <c r="FY80" s="42"/>
      <c r="FZ80" s="42"/>
      <c r="GA80" s="42"/>
      <c r="GB80" s="42"/>
      <c r="GC80" s="42"/>
      <c r="GD80" s="42"/>
      <c r="GE80" s="42"/>
      <c r="GF80" s="42"/>
      <c r="GG80" s="42"/>
      <c r="GH80" s="42"/>
      <c r="GI80" s="42"/>
      <c r="GJ80" s="42"/>
      <c r="GK80" s="42"/>
      <c r="GL80" s="42"/>
      <c r="GM80" s="42"/>
      <c r="GN80" s="42"/>
      <c r="GO80" s="42"/>
      <c r="GP80" s="42"/>
      <c r="GQ80" s="42"/>
      <c r="GR80" s="42"/>
      <c r="GS80" s="42"/>
      <c r="GT80" s="42"/>
      <c r="GU80" s="42"/>
      <c r="GV80" s="42"/>
      <c r="GW80" s="42"/>
      <c r="GX80" s="42"/>
      <c r="GY80" s="42"/>
      <c r="GZ80" s="42"/>
      <c r="HA80" s="42"/>
      <c r="HB80" s="42"/>
      <c r="HC80" s="42"/>
      <c r="HD80" s="42"/>
      <c r="HE80" s="42"/>
      <c r="HF80" s="42"/>
      <c r="HG80" s="42"/>
      <c r="HH80" s="42"/>
      <c r="HI80" s="42"/>
      <c r="HJ80" s="42"/>
      <c r="HK80" s="42"/>
      <c r="HL80" s="42"/>
      <c r="HM80" s="42"/>
      <c r="HN80" s="42"/>
      <c r="HO80" s="42"/>
      <c r="HP80" s="42"/>
      <c r="HQ80" s="42"/>
      <c r="HR80" s="42"/>
      <c r="HS80" s="42"/>
      <c r="HT80" s="42"/>
      <c r="HU80" s="42"/>
      <c r="HV80" s="42"/>
      <c r="HW80" s="42"/>
      <c r="HX80" s="42"/>
      <c r="HY80" s="42"/>
      <c r="HZ80" s="42"/>
      <c r="IA80" s="42"/>
      <c r="IB80" s="42"/>
      <c r="IC80" s="42"/>
      <c r="ID80" s="42"/>
      <c r="IE80" s="42"/>
      <c r="IF80" s="42"/>
      <c r="IG80" s="42"/>
      <c r="IH80" s="42"/>
      <c r="II80" s="42"/>
      <c r="IJ80" s="42"/>
      <c r="IK80" s="42"/>
      <c r="IL80" s="42"/>
      <c r="IM80" s="42"/>
      <c r="IN80" s="42"/>
      <c r="IO80" s="42"/>
      <c r="IP80" s="42"/>
      <c r="IQ80" s="42"/>
      <c r="IR80" s="42"/>
      <c r="IS80" s="42"/>
      <c r="IT80" s="42"/>
      <c r="IU80" s="42"/>
      <c r="IV80" s="42"/>
      <c r="IW80" s="42"/>
      <c r="IX80" s="42"/>
      <c r="IY80" s="42"/>
      <c r="IZ80" s="42"/>
      <c r="JA80" s="42"/>
      <c r="JB80" s="42"/>
      <c r="JC80" s="42"/>
      <c r="JD80" s="42"/>
      <c r="JE80" s="42"/>
      <c r="JF80" s="42"/>
      <c r="JG80" s="42"/>
      <c r="JH80" s="42"/>
      <c r="JI80" s="42"/>
      <c r="JJ80" s="42"/>
      <c r="JK80" s="42"/>
      <c r="JL80" s="42"/>
      <c r="JM80" s="42"/>
      <c r="JN80" s="42"/>
      <c r="JO80" s="42"/>
      <c r="JP80" s="42"/>
      <c r="JQ80" s="42"/>
      <c r="JR80" s="42"/>
      <c r="JS80" s="42"/>
      <c r="JT80" s="42"/>
      <c r="JU80" s="42"/>
      <c r="JV80" s="42"/>
      <c r="JW80" s="42"/>
      <c r="JX80" s="42"/>
      <c r="JY80" s="42"/>
      <c r="JZ80" s="42"/>
      <c r="KA80" s="42"/>
      <c r="KB80" s="42"/>
      <c r="KC80" s="42"/>
      <c r="KD80" s="42"/>
      <c r="KE80" s="42"/>
      <c r="KF80" s="42"/>
      <c r="KG80" s="42"/>
      <c r="KH80" s="42"/>
      <c r="KI80" s="42"/>
      <c r="KJ80" s="42"/>
      <c r="KK80" s="42"/>
      <c r="KL80" s="42"/>
      <c r="KM80" s="42"/>
      <c r="KN80" s="42"/>
      <c r="KO80" s="42"/>
      <c r="KP80" s="42"/>
      <c r="KQ80" s="42"/>
      <c r="KR80" s="42"/>
      <c r="KS80" s="42"/>
      <c r="KT80" s="42"/>
      <c r="KU80" s="42"/>
      <c r="KV80" s="42"/>
      <c r="KW80" s="42"/>
      <c r="KX80" s="42"/>
      <c r="KY80" s="42"/>
      <c r="KZ80" s="42"/>
      <c r="LA80" s="42"/>
      <c r="LB80" s="42"/>
      <c r="LC80" s="42"/>
      <c r="LD80" s="42"/>
      <c r="LE80" s="42"/>
      <c r="LF80" s="42"/>
      <c r="LG80" s="42"/>
      <c r="LH80" s="42"/>
      <c r="LI80" s="42"/>
      <c r="LJ80" s="42"/>
      <c r="LK80" s="42"/>
      <c r="LL80" s="42"/>
      <c r="LM80" s="42"/>
      <c r="LN80" s="42"/>
      <c r="LO80" s="42"/>
      <c r="LP80" s="42"/>
      <c r="LQ80" s="42"/>
      <c r="LR80" s="42"/>
      <c r="LS80" s="42"/>
      <c r="LT80" s="42"/>
      <c r="LU80" s="42"/>
      <c r="LV80" s="42"/>
      <c r="LW80" s="42"/>
      <c r="LX80" s="42"/>
      <c r="LY80" s="42"/>
      <c r="LZ80" s="42"/>
      <c r="MA80" s="42"/>
      <c r="MB80" s="42"/>
      <c r="MC80" s="42"/>
      <c r="MD80" s="42"/>
      <c r="ME80" s="42"/>
      <c r="MF80" s="42"/>
      <c r="MG80" s="42"/>
      <c r="MH80" s="42"/>
      <c r="MI80" s="42"/>
      <c r="MJ80" s="42"/>
      <c r="MK80" s="42"/>
      <c r="ML80" s="42"/>
      <c r="MM80" s="42"/>
      <c r="MN80" s="42"/>
      <c r="MO80" s="42"/>
      <c r="MP80" s="42"/>
      <c r="MQ80" s="42"/>
      <c r="MR80" s="42"/>
      <c r="MS80" s="42"/>
      <c r="MT80" s="42"/>
      <c r="MU80" s="42"/>
      <c r="MV80" s="42"/>
      <c r="MW80" s="42"/>
      <c r="MX80" s="42"/>
      <c r="MY80" s="42"/>
      <c r="MZ80" s="42"/>
      <c r="NA80" s="42"/>
      <c r="NB80" s="42"/>
      <c r="NC80" s="42"/>
      <c r="ND80" s="42"/>
      <c r="NE80" s="42"/>
      <c r="NF80" s="42"/>
      <c r="NG80" s="42"/>
      <c r="NH80" s="42"/>
      <c r="NI80" s="42"/>
      <c r="NJ80" s="42"/>
      <c r="NK80" s="42"/>
      <c r="NL80" s="42"/>
      <c r="NM80" s="42"/>
      <c r="NN80" s="42"/>
      <c r="NO80" s="42"/>
      <c r="NP80" s="42"/>
      <c r="NQ80" s="42"/>
      <c r="NR80" s="42"/>
      <c r="NS80" s="42"/>
      <c r="NT80" s="42"/>
      <c r="NU80" s="42"/>
      <c r="NV80" s="42"/>
      <c r="NW80" s="42"/>
      <c r="NX80" s="42"/>
      <c r="NY80" s="42"/>
      <c r="NZ80" s="42"/>
      <c r="OA80" s="42"/>
      <c r="OB80" s="42"/>
      <c r="OC80" s="42"/>
      <c r="OD80" s="42"/>
      <c r="OE80" s="42"/>
      <c r="OF80" s="42"/>
      <c r="OG80" s="42"/>
      <c r="OH80" s="42"/>
      <c r="OI80" s="42"/>
      <c r="OJ80" s="42"/>
      <c r="OK80" s="42"/>
      <c r="OL80" s="42"/>
      <c r="OM80" s="42"/>
      <c r="ON80" s="42"/>
      <c r="OO80" s="42"/>
      <c r="OP80" s="42"/>
      <c r="OQ80" s="42"/>
      <c r="OR80" s="42"/>
      <c r="OS80" s="42"/>
      <c r="OT80" s="42"/>
      <c r="OU80" s="42"/>
      <c r="OV80" s="42"/>
      <c r="OW80" s="42"/>
      <c r="OX80" s="42"/>
      <c r="OY80" s="42"/>
      <c r="OZ80" s="42"/>
      <c r="PA80" s="42"/>
      <c r="PB80" s="42"/>
      <c r="PC80" s="42"/>
      <c r="PD80" s="42"/>
      <c r="PE80" s="42"/>
      <c r="PF80" s="42"/>
      <c r="PG80" s="42"/>
      <c r="PH80" s="42"/>
      <c r="PI80" s="42"/>
      <c r="PJ80" s="42"/>
      <c r="PK80" s="42"/>
      <c r="PL80" s="42"/>
      <c r="PM80" s="42"/>
      <c r="PN80" s="42"/>
      <c r="PO80" s="42"/>
      <c r="PP80" s="42"/>
      <c r="PQ80" s="42"/>
      <c r="PR80" s="42"/>
      <c r="PS80" s="42"/>
      <c r="PT80" s="42"/>
      <c r="PU80" s="42"/>
      <c r="PV80" s="42"/>
      <c r="PW80" s="42"/>
      <c r="PX80" s="42"/>
      <c r="PY80" s="42"/>
      <c r="PZ80" s="42"/>
      <c r="QA80" s="42"/>
      <c r="QB80" s="42"/>
      <c r="QC80" s="42"/>
      <c r="QD80" s="42"/>
      <c r="QE80" s="42"/>
      <c r="QF80" s="42"/>
      <c r="QG80" s="42"/>
      <c r="QH80" s="42"/>
      <c r="QI80" s="42"/>
      <c r="QJ80" s="42"/>
      <c r="QK80" s="42"/>
      <c r="QL80" s="42"/>
      <c r="QM80" s="42"/>
      <c r="QN80" s="42"/>
      <c r="QO80" s="42"/>
      <c r="QP80" s="42"/>
      <c r="QQ80" s="42"/>
      <c r="QR80" s="42"/>
      <c r="QS80" s="42"/>
      <c r="QT80" s="42"/>
      <c r="QU80" s="42"/>
      <c r="QV80" s="42"/>
      <c r="QW80" s="42"/>
      <c r="QX80" s="42"/>
      <c r="QY80" s="42"/>
      <c r="QZ80" s="42"/>
      <c r="RA80" s="42"/>
      <c r="RB80" s="42"/>
      <c r="RC80" s="42"/>
      <c r="RD80" s="42"/>
      <c r="RE80" s="42"/>
      <c r="RF80" s="42"/>
      <c r="RG80" s="42"/>
      <c r="RH80" s="42"/>
      <c r="RI80" s="42"/>
      <c r="RJ80" s="42"/>
      <c r="RK80" s="42"/>
      <c r="RL80" s="42"/>
      <c r="RM80" s="42"/>
      <c r="RN80" s="42"/>
      <c r="RO80" s="42"/>
      <c r="RP80" s="42"/>
      <c r="RQ80" s="42"/>
      <c r="RR80" s="42"/>
      <c r="RS80" s="42"/>
      <c r="RT80" s="42"/>
      <c r="RU80" s="42"/>
      <c r="RV80" s="42"/>
      <c r="RW80" s="42"/>
      <c r="RX80" s="42"/>
      <c r="RY80" s="42"/>
      <c r="RZ80" s="42"/>
      <c r="SA80" s="42"/>
      <c r="SB80" s="42"/>
      <c r="SC80" s="42"/>
      <c r="SD80" s="42"/>
      <c r="SE80" s="42"/>
      <c r="SF80" s="42"/>
      <c r="SG80" s="42"/>
      <c r="SH80" s="42"/>
      <c r="SI80" s="42"/>
      <c r="SJ80" s="42"/>
      <c r="SK80" s="42"/>
      <c r="SL80" s="42"/>
      <c r="SM80" s="42"/>
      <c r="SN80" s="42"/>
      <c r="SO80" s="42"/>
      <c r="SP80" s="42"/>
      <c r="SQ80" s="42"/>
      <c r="SR80" s="42"/>
    </row>
    <row r="81" spans="1:512" ht="16.5" customHeight="1">
      <c r="A81" s="41"/>
      <c r="B81" s="42">
        <v>204040</v>
      </c>
      <c r="C81" s="42"/>
      <c r="D81" s="43" t="str">
        <f t="shared" si="6"/>
        <v>4-4</v>
      </c>
      <c r="E81" s="43"/>
      <c r="F81" s="43"/>
      <c r="G81" s="68" t="s">
        <v>263</v>
      </c>
      <c r="H81" s="42">
        <f t="shared" si="7"/>
        <v>0</v>
      </c>
      <c r="I81" s="43" t="s">
        <v>278</v>
      </c>
      <c r="J81" s="44">
        <v>0</v>
      </c>
      <c r="K81" s="44">
        <v>0</v>
      </c>
      <c r="L81" s="42">
        <f t="shared" si="8"/>
        <v>4</v>
      </c>
      <c r="M81" s="22">
        <f t="shared" si="9"/>
        <v>204050</v>
      </c>
      <c r="N81" s="50">
        <f t="shared" si="10"/>
        <v>204030</v>
      </c>
      <c r="O81" s="45" t="s">
        <v>244</v>
      </c>
      <c r="P81" s="47" t="s">
        <v>61</v>
      </c>
      <c r="Q81" s="51" t="s">
        <v>244</v>
      </c>
      <c r="R81" s="50">
        <v>2040401</v>
      </c>
      <c r="S81" s="54"/>
      <c r="T81" s="42">
        <v>204040</v>
      </c>
      <c r="U81" s="22" t="s">
        <v>279</v>
      </c>
      <c r="V81" s="42">
        <v>12</v>
      </c>
      <c r="W81" s="51">
        <v>0</v>
      </c>
      <c r="X81" s="42"/>
      <c r="Y81" s="55"/>
      <c r="Z81" s="42"/>
      <c r="AA81" s="43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  <c r="EA81" s="42"/>
      <c r="EB81" s="42"/>
      <c r="EC81" s="42"/>
      <c r="ED81" s="42"/>
      <c r="EE81" s="42"/>
      <c r="EF81" s="42"/>
      <c r="EG81" s="42"/>
      <c r="EH81" s="42"/>
      <c r="EI81" s="42"/>
      <c r="EJ81" s="42"/>
      <c r="EK81" s="42"/>
      <c r="EL81" s="42"/>
      <c r="EM81" s="42"/>
      <c r="EN81" s="42"/>
      <c r="EO81" s="42"/>
      <c r="EP81" s="42"/>
      <c r="EQ81" s="42"/>
      <c r="ER81" s="42"/>
      <c r="ES81" s="42"/>
      <c r="ET81" s="42"/>
      <c r="EU81" s="42"/>
      <c r="EV81" s="42"/>
      <c r="EW81" s="42"/>
      <c r="EX81" s="42"/>
      <c r="EY81" s="42"/>
      <c r="EZ81" s="42"/>
      <c r="FA81" s="42"/>
      <c r="FB81" s="42"/>
      <c r="FC81" s="42"/>
      <c r="FD81" s="42"/>
      <c r="FE81" s="42"/>
      <c r="FF81" s="42"/>
      <c r="FG81" s="42"/>
      <c r="FH81" s="42"/>
      <c r="FI81" s="42"/>
      <c r="FJ81" s="42"/>
      <c r="FK81" s="42"/>
      <c r="FL81" s="42"/>
      <c r="FM81" s="42"/>
      <c r="FN81" s="42"/>
      <c r="FO81" s="42"/>
      <c r="FP81" s="42"/>
      <c r="FQ81" s="42"/>
      <c r="FR81" s="42"/>
      <c r="FS81" s="42"/>
      <c r="FT81" s="42"/>
      <c r="FU81" s="42"/>
      <c r="FV81" s="42"/>
      <c r="FW81" s="42"/>
      <c r="FX81" s="42"/>
      <c r="FY81" s="42"/>
      <c r="FZ81" s="42"/>
      <c r="GA81" s="42"/>
      <c r="GB81" s="42"/>
      <c r="GC81" s="42"/>
      <c r="GD81" s="42"/>
      <c r="GE81" s="42"/>
      <c r="GF81" s="42"/>
      <c r="GG81" s="42"/>
      <c r="GH81" s="42"/>
      <c r="GI81" s="42"/>
      <c r="GJ81" s="42"/>
      <c r="GK81" s="42"/>
      <c r="GL81" s="42"/>
      <c r="GM81" s="42"/>
      <c r="GN81" s="42"/>
      <c r="GO81" s="42"/>
      <c r="GP81" s="42"/>
      <c r="GQ81" s="42"/>
      <c r="GR81" s="42"/>
      <c r="GS81" s="42"/>
      <c r="GT81" s="42"/>
      <c r="GU81" s="42"/>
      <c r="GV81" s="42"/>
      <c r="GW81" s="42"/>
      <c r="GX81" s="42"/>
      <c r="GY81" s="42"/>
      <c r="GZ81" s="42"/>
      <c r="HA81" s="42"/>
      <c r="HB81" s="42"/>
      <c r="HC81" s="42"/>
      <c r="HD81" s="42"/>
      <c r="HE81" s="42"/>
      <c r="HF81" s="42"/>
      <c r="HG81" s="42"/>
      <c r="HH81" s="42"/>
      <c r="HI81" s="42"/>
      <c r="HJ81" s="42"/>
      <c r="HK81" s="42"/>
      <c r="HL81" s="42"/>
      <c r="HM81" s="42"/>
      <c r="HN81" s="42"/>
      <c r="HO81" s="42"/>
      <c r="HP81" s="42"/>
      <c r="HQ81" s="42"/>
      <c r="HR81" s="42"/>
      <c r="HS81" s="42"/>
      <c r="HT81" s="42"/>
      <c r="HU81" s="42"/>
      <c r="HV81" s="42"/>
      <c r="HW81" s="42"/>
      <c r="HX81" s="42"/>
      <c r="HY81" s="42"/>
      <c r="HZ81" s="42"/>
      <c r="IA81" s="42"/>
      <c r="IB81" s="42"/>
      <c r="IC81" s="42"/>
      <c r="ID81" s="42"/>
      <c r="IE81" s="42"/>
      <c r="IF81" s="42"/>
      <c r="IG81" s="42"/>
      <c r="IH81" s="42"/>
      <c r="II81" s="42"/>
      <c r="IJ81" s="42"/>
      <c r="IK81" s="42"/>
      <c r="IL81" s="42"/>
      <c r="IM81" s="42"/>
      <c r="IN81" s="42"/>
      <c r="IO81" s="42"/>
      <c r="IP81" s="42"/>
      <c r="IQ81" s="42"/>
      <c r="IR81" s="42"/>
      <c r="IS81" s="42"/>
      <c r="IT81" s="42"/>
      <c r="IU81" s="42"/>
      <c r="IV81" s="42"/>
      <c r="IW81" s="42"/>
      <c r="IX81" s="42"/>
      <c r="IY81" s="42"/>
      <c r="IZ81" s="42"/>
      <c r="JA81" s="42"/>
      <c r="JB81" s="42"/>
      <c r="JC81" s="42"/>
      <c r="JD81" s="42"/>
      <c r="JE81" s="42"/>
      <c r="JF81" s="42"/>
      <c r="JG81" s="42"/>
      <c r="JH81" s="42"/>
      <c r="JI81" s="42"/>
      <c r="JJ81" s="42"/>
      <c r="JK81" s="42"/>
      <c r="JL81" s="42"/>
      <c r="JM81" s="42"/>
      <c r="JN81" s="42"/>
      <c r="JO81" s="42"/>
      <c r="JP81" s="42"/>
      <c r="JQ81" s="42"/>
      <c r="JR81" s="42"/>
      <c r="JS81" s="42"/>
      <c r="JT81" s="42"/>
      <c r="JU81" s="42"/>
      <c r="JV81" s="42"/>
      <c r="JW81" s="42"/>
      <c r="JX81" s="42"/>
      <c r="JY81" s="42"/>
      <c r="JZ81" s="42"/>
      <c r="KA81" s="42"/>
      <c r="KB81" s="42"/>
      <c r="KC81" s="42"/>
      <c r="KD81" s="42"/>
      <c r="KE81" s="42"/>
      <c r="KF81" s="42"/>
      <c r="KG81" s="42"/>
      <c r="KH81" s="42"/>
      <c r="KI81" s="42"/>
      <c r="KJ81" s="42"/>
      <c r="KK81" s="42"/>
      <c r="KL81" s="42"/>
      <c r="KM81" s="42"/>
      <c r="KN81" s="42"/>
      <c r="KO81" s="42"/>
      <c r="KP81" s="42"/>
      <c r="KQ81" s="42"/>
      <c r="KR81" s="42"/>
      <c r="KS81" s="42"/>
      <c r="KT81" s="42"/>
      <c r="KU81" s="42"/>
      <c r="KV81" s="42"/>
      <c r="KW81" s="42"/>
      <c r="KX81" s="42"/>
      <c r="KY81" s="42"/>
      <c r="KZ81" s="42"/>
      <c r="LA81" s="42"/>
      <c r="LB81" s="42"/>
      <c r="LC81" s="42"/>
      <c r="LD81" s="42"/>
      <c r="LE81" s="42"/>
      <c r="LF81" s="42"/>
      <c r="LG81" s="42"/>
      <c r="LH81" s="42"/>
      <c r="LI81" s="42"/>
      <c r="LJ81" s="42"/>
      <c r="LK81" s="42"/>
      <c r="LL81" s="42"/>
      <c r="LM81" s="42"/>
      <c r="LN81" s="42"/>
      <c r="LO81" s="42"/>
      <c r="LP81" s="42"/>
      <c r="LQ81" s="42"/>
      <c r="LR81" s="42"/>
      <c r="LS81" s="42"/>
      <c r="LT81" s="42"/>
      <c r="LU81" s="42"/>
      <c r="LV81" s="42"/>
      <c r="LW81" s="42"/>
      <c r="LX81" s="42"/>
      <c r="LY81" s="42"/>
      <c r="LZ81" s="42"/>
      <c r="MA81" s="42"/>
      <c r="MB81" s="42"/>
      <c r="MC81" s="42"/>
      <c r="MD81" s="42"/>
      <c r="ME81" s="42"/>
      <c r="MF81" s="42"/>
      <c r="MG81" s="42"/>
      <c r="MH81" s="42"/>
      <c r="MI81" s="42"/>
      <c r="MJ81" s="42"/>
      <c r="MK81" s="42"/>
      <c r="ML81" s="42"/>
      <c r="MM81" s="42"/>
      <c r="MN81" s="42"/>
      <c r="MO81" s="42"/>
      <c r="MP81" s="42"/>
      <c r="MQ81" s="42"/>
      <c r="MR81" s="42"/>
      <c r="MS81" s="42"/>
      <c r="MT81" s="42"/>
      <c r="MU81" s="42"/>
      <c r="MV81" s="42"/>
      <c r="MW81" s="42"/>
      <c r="MX81" s="42"/>
      <c r="MY81" s="42"/>
      <c r="MZ81" s="42"/>
      <c r="NA81" s="42"/>
      <c r="NB81" s="42"/>
      <c r="NC81" s="42"/>
      <c r="ND81" s="42"/>
      <c r="NE81" s="42"/>
      <c r="NF81" s="42"/>
      <c r="NG81" s="42"/>
      <c r="NH81" s="42"/>
      <c r="NI81" s="42"/>
      <c r="NJ81" s="42"/>
      <c r="NK81" s="42"/>
      <c r="NL81" s="42"/>
      <c r="NM81" s="42"/>
      <c r="NN81" s="42"/>
      <c r="NO81" s="42"/>
      <c r="NP81" s="42"/>
      <c r="NQ81" s="42"/>
      <c r="NR81" s="42"/>
      <c r="NS81" s="42"/>
      <c r="NT81" s="42"/>
      <c r="NU81" s="42"/>
      <c r="NV81" s="42"/>
      <c r="NW81" s="42"/>
      <c r="NX81" s="42"/>
      <c r="NY81" s="42"/>
      <c r="NZ81" s="42"/>
      <c r="OA81" s="42"/>
      <c r="OB81" s="42"/>
      <c r="OC81" s="42"/>
      <c r="OD81" s="42"/>
      <c r="OE81" s="42"/>
      <c r="OF81" s="42"/>
      <c r="OG81" s="42"/>
      <c r="OH81" s="42"/>
      <c r="OI81" s="42"/>
      <c r="OJ81" s="42"/>
      <c r="OK81" s="42"/>
      <c r="OL81" s="42"/>
      <c r="OM81" s="42"/>
      <c r="ON81" s="42"/>
      <c r="OO81" s="42"/>
      <c r="OP81" s="42"/>
      <c r="OQ81" s="42"/>
      <c r="OR81" s="42"/>
      <c r="OS81" s="42"/>
      <c r="OT81" s="42"/>
      <c r="OU81" s="42"/>
      <c r="OV81" s="42"/>
      <c r="OW81" s="42"/>
      <c r="OX81" s="42"/>
      <c r="OY81" s="42"/>
      <c r="OZ81" s="42"/>
      <c r="PA81" s="42"/>
      <c r="PB81" s="42"/>
      <c r="PC81" s="42"/>
      <c r="PD81" s="42"/>
      <c r="PE81" s="42"/>
      <c r="PF81" s="42"/>
      <c r="PG81" s="42"/>
      <c r="PH81" s="42"/>
      <c r="PI81" s="42"/>
      <c r="PJ81" s="42"/>
      <c r="PK81" s="42"/>
      <c r="PL81" s="42"/>
      <c r="PM81" s="42"/>
      <c r="PN81" s="42"/>
      <c r="PO81" s="42"/>
      <c r="PP81" s="42"/>
      <c r="PQ81" s="42"/>
      <c r="PR81" s="42"/>
      <c r="PS81" s="42"/>
      <c r="PT81" s="42"/>
      <c r="PU81" s="42"/>
      <c r="PV81" s="42"/>
      <c r="PW81" s="42"/>
      <c r="PX81" s="42"/>
      <c r="PY81" s="42"/>
      <c r="PZ81" s="42"/>
      <c r="QA81" s="42"/>
      <c r="QB81" s="42"/>
      <c r="QC81" s="42"/>
      <c r="QD81" s="42"/>
      <c r="QE81" s="42"/>
      <c r="QF81" s="42"/>
      <c r="QG81" s="42"/>
      <c r="QH81" s="42"/>
      <c r="QI81" s="42"/>
      <c r="QJ81" s="42"/>
      <c r="QK81" s="42"/>
      <c r="QL81" s="42"/>
      <c r="QM81" s="42"/>
      <c r="QN81" s="42"/>
      <c r="QO81" s="42"/>
      <c r="QP81" s="42"/>
      <c r="QQ81" s="42"/>
      <c r="QR81" s="42"/>
      <c r="QS81" s="42"/>
      <c r="QT81" s="42"/>
      <c r="QU81" s="42"/>
      <c r="QV81" s="42"/>
      <c r="QW81" s="42"/>
      <c r="QX81" s="42"/>
      <c r="QY81" s="42"/>
      <c r="QZ81" s="42"/>
      <c r="RA81" s="42"/>
      <c r="RB81" s="42"/>
      <c r="RC81" s="42"/>
      <c r="RD81" s="42"/>
      <c r="RE81" s="42"/>
      <c r="RF81" s="42"/>
      <c r="RG81" s="42"/>
      <c r="RH81" s="42"/>
      <c r="RI81" s="42"/>
      <c r="RJ81" s="42"/>
      <c r="RK81" s="42"/>
      <c r="RL81" s="42"/>
      <c r="RM81" s="42"/>
      <c r="RN81" s="42"/>
      <c r="RO81" s="42"/>
      <c r="RP81" s="42"/>
      <c r="RQ81" s="42"/>
      <c r="RR81" s="42"/>
      <c r="RS81" s="42"/>
      <c r="RT81" s="42"/>
      <c r="RU81" s="42"/>
      <c r="RV81" s="42"/>
      <c r="RW81" s="42"/>
      <c r="RX81" s="42"/>
      <c r="RY81" s="42"/>
      <c r="RZ81" s="42"/>
      <c r="SA81" s="42"/>
      <c r="SB81" s="42"/>
      <c r="SC81" s="42"/>
      <c r="SD81" s="42"/>
      <c r="SE81" s="42"/>
      <c r="SF81" s="42"/>
      <c r="SG81" s="42"/>
      <c r="SH81" s="42"/>
      <c r="SI81" s="42"/>
      <c r="SJ81" s="42"/>
      <c r="SK81" s="42"/>
      <c r="SL81" s="42"/>
      <c r="SM81" s="42"/>
      <c r="SN81" s="42"/>
      <c r="SO81" s="42"/>
      <c r="SP81" s="42"/>
      <c r="SQ81" s="42"/>
      <c r="SR81" s="42"/>
    </row>
    <row r="82" spans="1:512" ht="16.5" customHeight="1">
      <c r="A82" s="41"/>
      <c r="B82" s="42">
        <v>204050</v>
      </c>
      <c r="C82" s="42"/>
      <c r="D82" s="43" t="str">
        <f t="shared" si="6"/>
        <v>4-5</v>
      </c>
      <c r="E82" s="43"/>
      <c r="F82" s="43"/>
      <c r="G82" s="68" t="s">
        <v>276</v>
      </c>
      <c r="H82" s="42">
        <f t="shared" si="7"/>
        <v>1</v>
      </c>
      <c r="I82" s="43" t="s">
        <v>103</v>
      </c>
      <c r="J82" s="44">
        <v>0</v>
      </c>
      <c r="K82" s="44">
        <v>0</v>
      </c>
      <c r="L82" s="42">
        <f t="shared" si="8"/>
        <v>4</v>
      </c>
      <c r="M82" s="22">
        <f t="shared" si="9"/>
        <v>0</v>
      </c>
      <c r="N82" s="50">
        <f t="shared" si="10"/>
        <v>204040</v>
      </c>
      <c r="O82" s="45" t="s">
        <v>244</v>
      </c>
      <c r="P82" s="47" t="s">
        <v>61</v>
      </c>
      <c r="Q82" s="51" t="s">
        <v>244</v>
      </c>
      <c r="R82" s="50">
        <v>2040501</v>
      </c>
      <c r="S82" s="54"/>
      <c r="T82" s="42">
        <v>204050</v>
      </c>
      <c r="U82" s="22" t="s">
        <v>280</v>
      </c>
      <c r="V82" s="42">
        <v>12</v>
      </c>
      <c r="W82" s="51">
        <v>0</v>
      </c>
      <c r="X82" s="42"/>
      <c r="Y82" s="55"/>
      <c r="Z82" s="42"/>
      <c r="AA82" s="43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  <c r="EJ82" s="42"/>
      <c r="EK82" s="42"/>
      <c r="EL82" s="42"/>
      <c r="EM82" s="42"/>
      <c r="EN82" s="42"/>
      <c r="EO82" s="42"/>
      <c r="EP82" s="42"/>
      <c r="EQ82" s="42"/>
      <c r="ER82" s="42"/>
      <c r="ES82" s="42"/>
      <c r="ET82" s="42"/>
      <c r="EU82" s="42"/>
      <c r="EV82" s="42"/>
      <c r="EW82" s="42"/>
      <c r="EX82" s="42"/>
      <c r="EY82" s="42"/>
      <c r="EZ82" s="42"/>
      <c r="FA82" s="42"/>
      <c r="FB82" s="42"/>
      <c r="FC82" s="42"/>
      <c r="FD82" s="42"/>
      <c r="FE82" s="42"/>
      <c r="FF82" s="42"/>
      <c r="FG82" s="42"/>
      <c r="FH82" s="42"/>
      <c r="FI82" s="42"/>
      <c r="FJ82" s="42"/>
      <c r="FK82" s="42"/>
      <c r="FL82" s="42"/>
      <c r="FM82" s="42"/>
      <c r="FN82" s="42"/>
      <c r="FO82" s="42"/>
      <c r="FP82" s="42"/>
      <c r="FQ82" s="42"/>
      <c r="FR82" s="42"/>
      <c r="FS82" s="42"/>
      <c r="FT82" s="42"/>
      <c r="FU82" s="42"/>
      <c r="FV82" s="42"/>
      <c r="FW82" s="42"/>
      <c r="FX82" s="42"/>
      <c r="FY82" s="42"/>
      <c r="FZ82" s="42"/>
      <c r="GA82" s="42"/>
      <c r="GB82" s="42"/>
      <c r="GC82" s="42"/>
      <c r="GD82" s="42"/>
      <c r="GE82" s="42"/>
      <c r="GF82" s="42"/>
      <c r="GG82" s="42"/>
      <c r="GH82" s="42"/>
      <c r="GI82" s="42"/>
      <c r="GJ82" s="42"/>
      <c r="GK82" s="42"/>
      <c r="GL82" s="42"/>
      <c r="GM82" s="42"/>
      <c r="GN82" s="42"/>
      <c r="GO82" s="42"/>
      <c r="GP82" s="42"/>
      <c r="GQ82" s="42"/>
      <c r="GR82" s="42"/>
      <c r="GS82" s="42"/>
      <c r="GT82" s="42"/>
      <c r="GU82" s="42"/>
      <c r="GV82" s="42"/>
      <c r="GW82" s="42"/>
      <c r="GX82" s="42"/>
      <c r="GY82" s="42"/>
      <c r="GZ82" s="42"/>
      <c r="HA82" s="42"/>
      <c r="HB82" s="42"/>
      <c r="HC82" s="42"/>
      <c r="HD82" s="42"/>
      <c r="HE82" s="42"/>
      <c r="HF82" s="42"/>
      <c r="HG82" s="42"/>
      <c r="HH82" s="42"/>
      <c r="HI82" s="42"/>
      <c r="HJ82" s="42"/>
      <c r="HK82" s="42"/>
      <c r="HL82" s="42"/>
      <c r="HM82" s="42"/>
      <c r="HN82" s="42"/>
      <c r="HO82" s="42"/>
      <c r="HP82" s="42"/>
      <c r="HQ82" s="42"/>
      <c r="HR82" s="42"/>
      <c r="HS82" s="42"/>
      <c r="HT82" s="42"/>
      <c r="HU82" s="42"/>
      <c r="HV82" s="42"/>
      <c r="HW82" s="42"/>
      <c r="HX82" s="42"/>
      <c r="HY82" s="42"/>
      <c r="HZ82" s="42"/>
      <c r="IA82" s="42"/>
      <c r="IB82" s="42"/>
      <c r="IC82" s="42"/>
      <c r="ID82" s="42"/>
      <c r="IE82" s="42"/>
      <c r="IF82" s="42"/>
      <c r="IG82" s="42"/>
      <c r="IH82" s="42"/>
      <c r="II82" s="42"/>
      <c r="IJ82" s="42"/>
      <c r="IK82" s="42"/>
      <c r="IL82" s="42"/>
      <c r="IM82" s="42"/>
      <c r="IN82" s="42"/>
      <c r="IO82" s="42"/>
      <c r="IP82" s="42"/>
      <c r="IQ82" s="42"/>
      <c r="IR82" s="42"/>
      <c r="IS82" s="42"/>
      <c r="IT82" s="42"/>
      <c r="IU82" s="42"/>
      <c r="IV82" s="42"/>
      <c r="IW82" s="42"/>
      <c r="IX82" s="42"/>
      <c r="IY82" s="42"/>
      <c r="IZ82" s="42"/>
      <c r="JA82" s="42"/>
      <c r="JB82" s="42"/>
      <c r="JC82" s="42"/>
      <c r="JD82" s="42"/>
      <c r="JE82" s="42"/>
      <c r="JF82" s="42"/>
      <c r="JG82" s="42"/>
      <c r="JH82" s="42"/>
      <c r="JI82" s="42"/>
      <c r="JJ82" s="42"/>
      <c r="JK82" s="42"/>
      <c r="JL82" s="42"/>
      <c r="JM82" s="42"/>
      <c r="JN82" s="42"/>
      <c r="JO82" s="42"/>
      <c r="JP82" s="42"/>
      <c r="JQ82" s="42"/>
      <c r="JR82" s="42"/>
      <c r="JS82" s="42"/>
      <c r="JT82" s="42"/>
      <c r="JU82" s="42"/>
      <c r="JV82" s="42"/>
      <c r="JW82" s="42"/>
      <c r="JX82" s="42"/>
      <c r="JY82" s="42"/>
      <c r="JZ82" s="42"/>
      <c r="KA82" s="42"/>
      <c r="KB82" s="42"/>
      <c r="KC82" s="42"/>
      <c r="KD82" s="42"/>
      <c r="KE82" s="42"/>
      <c r="KF82" s="42"/>
      <c r="KG82" s="42"/>
      <c r="KH82" s="42"/>
      <c r="KI82" s="42"/>
      <c r="KJ82" s="42"/>
      <c r="KK82" s="42"/>
      <c r="KL82" s="42"/>
      <c r="KM82" s="42"/>
      <c r="KN82" s="42"/>
      <c r="KO82" s="42"/>
      <c r="KP82" s="42"/>
      <c r="KQ82" s="42"/>
      <c r="KR82" s="42"/>
      <c r="KS82" s="42"/>
      <c r="KT82" s="42"/>
      <c r="KU82" s="42"/>
      <c r="KV82" s="42"/>
      <c r="KW82" s="42"/>
      <c r="KX82" s="42"/>
      <c r="KY82" s="42"/>
      <c r="KZ82" s="42"/>
      <c r="LA82" s="42"/>
      <c r="LB82" s="42"/>
      <c r="LC82" s="42"/>
      <c r="LD82" s="42"/>
      <c r="LE82" s="42"/>
      <c r="LF82" s="42"/>
      <c r="LG82" s="42"/>
      <c r="LH82" s="42"/>
      <c r="LI82" s="42"/>
      <c r="LJ82" s="42"/>
      <c r="LK82" s="42"/>
      <c r="LL82" s="42"/>
      <c r="LM82" s="42"/>
      <c r="LN82" s="42"/>
      <c r="LO82" s="42"/>
      <c r="LP82" s="42"/>
      <c r="LQ82" s="42"/>
      <c r="LR82" s="42"/>
      <c r="LS82" s="42"/>
      <c r="LT82" s="42"/>
      <c r="LU82" s="42"/>
      <c r="LV82" s="42"/>
      <c r="LW82" s="42"/>
      <c r="LX82" s="42"/>
      <c r="LY82" s="42"/>
      <c r="LZ82" s="42"/>
      <c r="MA82" s="42"/>
      <c r="MB82" s="42"/>
      <c r="MC82" s="42"/>
      <c r="MD82" s="42"/>
      <c r="ME82" s="42"/>
      <c r="MF82" s="42"/>
      <c r="MG82" s="42"/>
      <c r="MH82" s="42"/>
      <c r="MI82" s="42"/>
      <c r="MJ82" s="42"/>
      <c r="MK82" s="42"/>
      <c r="ML82" s="42"/>
      <c r="MM82" s="42"/>
      <c r="MN82" s="42"/>
      <c r="MO82" s="42"/>
      <c r="MP82" s="42"/>
      <c r="MQ82" s="42"/>
      <c r="MR82" s="42"/>
      <c r="MS82" s="42"/>
      <c r="MT82" s="42"/>
      <c r="MU82" s="42"/>
      <c r="MV82" s="42"/>
      <c r="MW82" s="42"/>
      <c r="MX82" s="42"/>
      <c r="MY82" s="42"/>
      <c r="MZ82" s="42"/>
      <c r="NA82" s="42"/>
      <c r="NB82" s="42"/>
      <c r="NC82" s="42"/>
      <c r="ND82" s="42"/>
      <c r="NE82" s="42"/>
      <c r="NF82" s="42"/>
      <c r="NG82" s="42"/>
      <c r="NH82" s="42"/>
      <c r="NI82" s="42"/>
      <c r="NJ82" s="42"/>
      <c r="NK82" s="42"/>
      <c r="NL82" s="42"/>
      <c r="NM82" s="42"/>
      <c r="NN82" s="42"/>
      <c r="NO82" s="42"/>
      <c r="NP82" s="42"/>
      <c r="NQ82" s="42"/>
      <c r="NR82" s="42"/>
      <c r="NS82" s="42"/>
      <c r="NT82" s="42"/>
      <c r="NU82" s="42"/>
      <c r="NV82" s="42"/>
      <c r="NW82" s="42"/>
      <c r="NX82" s="42"/>
      <c r="NY82" s="42"/>
      <c r="NZ82" s="42"/>
      <c r="OA82" s="42"/>
      <c r="OB82" s="42"/>
      <c r="OC82" s="42"/>
      <c r="OD82" s="42"/>
      <c r="OE82" s="42"/>
      <c r="OF82" s="42"/>
      <c r="OG82" s="42"/>
      <c r="OH82" s="42"/>
      <c r="OI82" s="42"/>
      <c r="OJ82" s="42"/>
      <c r="OK82" s="42"/>
      <c r="OL82" s="42"/>
      <c r="OM82" s="42"/>
      <c r="ON82" s="42"/>
      <c r="OO82" s="42"/>
      <c r="OP82" s="42"/>
      <c r="OQ82" s="42"/>
      <c r="OR82" s="42"/>
      <c r="OS82" s="42"/>
      <c r="OT82" s="42"/>
      <c r="OU82" s="42"/>
      <c r="OV82" s="42"/>
      <c r="OW82" s="42"/>
      <c r="OX82" s="42"/>
      <c r="OY82" s="42"/>
      <c r="OZ82" s="42"/>
      <c r="PA82" s="42"/>
      <c r="PB82" s="42"/>
      <c r="PC82" s="42"/>
      <c r="PD82" s="42"/>
      <c r="PE82" s="42"/>
      <c r="PF82" s="42"/>
      <c r="PG82" s="42"/>
      <c r="PH82" s="42"/>
      <c r="PI82" s="42"/>
      <c r="PJ82" s="42"/>
      <c r="PK82" s="42"/>
      <c r="PL82" s="42"/>
      <c r="PM82" s="42"/>
      <c r="PN82" s="42"/>
      <c r="PO82" s="42"/>
      <c r="PP82" s="42"/>
      <c r="PQ82" s="42"/>
      <c r="PR82" s="42"/>
      <c r="PS82" s="42"/>
      <c r="PT82" s="42"/>
      <c r="PU82" s="42"/>
      <c r="PV82" s="42"/>
      <c r="PW82" s="42"/>
      <c r="PX82" s="42"/>
      <c r="PY82" s="42"/>
      <c r="PZ82" s="42"/>
      <c r="QA82" s="42"/>
      <c r="QB82" s="42"/>
      <c r="QC82" s="42"/>
      <c r="QD82" s="42"/>
      <c r="QE82" s="42"/>
      <c r="QF82" s="42"/>
      <c r="QG82" s="42"/>
      <c r="QH82" s="42"/>
      <c r="QI82" s="42"/>
      <c r="QJ82" s="42"/>
      <c r="QK82" s="42"/>
      <c r="QL82" s="42"/>
      <c r="QM82" s="42"/>
      <c r="QN82" s="42"/>
      <c r="QO82" s="42"/>
      <c r="QP82" s="42"/>
      <c r="QQ82" s="42"/>
      <c r="QR82" s="42"/>
      <c r="QS82" s="42"/>
      <c r="QT82" s="42"/>
      <c r="QU82" s="42"/>
      <c r="QV82" s="42"/>
      <c r="QW82" s="42"/>
      <c r="QX82" s="42"/>
      <c r="QY82" s="42"/>
      <c r="QZ82" s="42"/>
      <c r="RA82" s="42"/>
      <c r="RB82" s="42"/>
      <c r="RC82" s="42"/>
      <c r="RD82" s="42"/>
      <c r="RE82" s="42"/>
      <c r="RF82" s="42"/>
      <c r="RG82" s="42"/>
      <c r="RH82" s="42"/>
      <c r="RI82" s="42"/>
      <c r="RJ82" s="42"/>
      <c r="RK82" s="42"/>
      <c r="RL82" s="42"/>
      <c r="RM82" s="42"/>
      <c r="RN82" s="42"/>
      <c r="RO82" s="42"/>
      <c r="RP82" s="42"/>
      <c r="RQ82" s="42"/>
      <c r="RR82" s="42"/>
      <c r="RS82" s="42"/>
      <c r="RT82" s="42"/>
      <c r="RU82" s="42"/>
      <c r="RV82" s="42"/>
      <c r="RW82" s="42"/>
      <c r="RX82" s="42"/>
      <c r="RY82" s="42"/>
      <c r="RZ82" s="42"/>
      <c r="SA82" s="42"/>
      <c r="SB82" s="42"/>
      <c r="SC82" s="42"/>
      <c r="SD82" s="42"/>
      <c r="SE82" s="42"/>
      <c r="SF82" s="42"/>
      <c r="SG82" s="42"/>
      <c r="SH82" s="42"/>
      <c r="SI82" s="42"/>
      <c r="SJ82" s="42"/>
      <c r="SK82" s="42"/>
      <c r="SL82" s="42"/>
      <c r="SM82" s="42"/>
      <c r="SN82" s="42"/>
      <c r="SO82" s="42"/>
      <c r="SP82" s="42"/>
      <c r="SQ82" s="42"/>
      <c r="SR82" s="42"/>
    </row>
    <row r="83" spans="1:512" ht="16.5" customHeight="1">
      <c r="A83" s="41"/>
      <c r="B83" s="1">
        <v>205010</v>
      </c>
      <c r="D83" s="43" t="str">
        <f t="shared" si="6"/>
        <v>5-1</v>
      </c>
      <c r="E83" s="43"/>
      <c r="F83" s="43"/>
      <c r="G83" s="68" t="s">
        <v>249</v>
      </c>
      <c r="H83" s="42">
        <f t="shared" si="7"/>
        <v>0</v>
      </c>
      <c r="I83" s="43" t="s">
        <v>267</v>
      </c>
      <c r="J83" s="44">
        <v>0</v>
      </c>
      <c r="K83" s="44">
        <v>0</v>
      </c>
      <c r="L83" s="42">
        <f t="shared" si="8"/>
        <v>5</v>
      </c>
      <c r="M83" s="22">
        <f t="shared" si="9"/>
        <v>205020</v>
      </c>
      <c r="N83" s="50">
        <f t="shared" si="10"/>
        <v>0</v>
      </c>
      <c r="O83" s="45" t="s">
        <v>244</v>
      </c>
      <c r="P83" s="47" t="s">
        <v>61</v>
      </c>
      <c r="Q83" s="51" t="s">
        <v>244</v>
      </c>
      <c r="R83" s="50" t="s">
        <v>281</v>
      </c>
      <c r="S83" s="54"/>
      <c r="T83" s="1">
        <v>205010</v>
      </c>
      <c r="U83" s="22" t="s">
        <v>282</v>
      </c>
      <c r="V83" s="42">
        <v>12</v>
      </c>
      <c r="W83" s="51">
        <v>0</v>
      </c>
      <c r="X83" s="42"/>
      <c r="Y83" s="55"/>
      <c r="Z83" s="42"/>
      <c r="AA83" s="43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  <c r="EA83" s="42"/>
      <c r="EB83" s="42"/>
      <c r="EC83" s="42"/>
      <c r="ED83" s="42"/>
      <c r="EE83" s="42"/>
      <c r="EF83" s="42"/>
      <c r="EG83" s="42"/>
      <c r="EH83" s="42"/>
      <c r="EI83" s="42"/>
      <c r="EJ83" s="42"/>
      <c r="EK83" s="42"/>
      <c r="EL83" s="42"/>
      <c r="EM83" s="42"/>
      <c r="EN83" s="42"/>
      <c r="EO83" s="42"/>
      <c r="EP83" s="42"/>
      <c r="EQ83" s="42"/>
      <c r="ER83" s="42"/>
      <c r="ES83" s="42"/>
      <c r="ET83" s="42"/>
      <c r="EU83" s="42"/>
      <c r="EV83" s="42"/>
      <c r="EW83" s="42"/>
      <c r="EX83" s="42"/>
      <c r="EY83" s="42"/>
      <c r="EZ83" s="42"/>
      <c r="FA83" s="42"/>
      <c r="FB83" s="42"/>
      <c r="FC83" s="42"/>
      <c r="FD83" s="42"/>
      <c r="FE83" s="42"/>
      <c r="FF83" s="42"/>
      <c r="FG83" s="42"/>
      <c r="FH83" s="42"/>
      <c r="FI83" s="42"/>
      <c r="FJ83" s="42"/>
      <c r="FK83" s="42"/>
      <c r="FL83" s="42"/>
      <c r="FM83" s="42"/>
      <c r="FN83" s="42"/>
      <c r="FO83" s="42"/>
      <c r="FP83" s="42"/>
      <c r="FQ83" s="42"/>
      <c r="FR83" s="42"/>
      <c r="FS83" s="42"/>
      <c r="FT83" s="42"/>
      <c r="FU83" s="42"/>
      <c r="FV83" s="42"/>
      <c r="FW83" s="42"/>
      <c r="FX83" s="42"/>
      <c r="FY83" s="42"/>
      <c r="FZ83" s="42"/>
      <c r="GA83" s="42"/>
      <c r="GB83" s="42"/>
      <c r="GC83" s="42"/>
      <c r="GD83" s="42"/>
      <c r="GE83" s="42"/>
      <c r="GF83" s="42"/>
      <c r="GG83" s="42"/>
      <c r="GH83" s="42"/>
      <c r="GI83" s="42"/>
      <c r="GJ83" s="42"/>
      <c r="GK83" s="42"/>
      <c r="GL83" s="42"/>
      <c r="GM83" s="42"/>
      <c r="GN83" s="42"/>
      <c r="GO83" s="42"/>
      <c r="GP83" s="42"/>
      <c r="GQ83" s="42"/>
      <c r="GR83" s="42"/>
      <c r="GS83" s="42"/>
      <c r="GT83" s="42"/>
      <c r="GU83" s="42"/>
      <c r="GV83" s="42"/>
      <c r="GW83" s="42"/>
      <c r="GX83" s="42"/>
      <c r="GY83" s="42"/>
      <c r="GZ83" s="42"/>
      <c r="HA83" s="42"/>
      <c r="HB83" s="42"/>
      <c r="HC83" s="42"/>
      <c r="HD83" s="42"/>
      <c r="HE83" s="42"/>
      <c r="HF83" s="42"/>
      <c r="HG83" s="42"/>
      <c r="HH83" s="42"/>
      <c r="HI83" s="42"/>
      <c r="HJ83" s="42"/>
      <c r="HK83" s="42"/>
      <c r="HL83" s="42"/>
      <c r="HM83" s="42"/>
      <c r="HN83" s="42"/>
      <c r="HO83" s="42"/>
      <c r="HP83" s="42"/>
      <c r="HQ83" s="42"/>
      <c r="HR83" s="42"/>
      <c r="HS83" s="42"/>
      <c r="HT83" s="42"/>
      <c r="HU83" s="42"/>
      <c r="HV83" s="42"/>
      <c r="HW83" s="42"/>
      <c r="HX83" s="42"/>
      <c r="HY83" s="42"/>
      <c r="HZ83" s="42"/>
      <c r="IA83" s="42"/>
      <c r="IB83" s="42"/>
      <c r="IC83" s="42"/>
      <c r="ID83" s="42"/>
      <c r="IE83" s="42"/>
      <c r="IF83" s="42"/>
      <c r="IG83" s="42"/>
      <c r="IH83" s="42"/>
      <c r="II83" s="42"/>
      <c r="IJ83" s="42"/>
      <c r="IK83" s="42"/>
      <c r="IL83" s="42"/>
      <c r="IM83" s="42"/>
      <c r="IN83" s="42"/>
      <c r="IO83" s="42"/>
      <c r="IP83" s="42"/>
      <c r="IQ83" s="42"/>
      <c r="IR83" s="42"/>
      <c r="IS83" s="42"/>
      <c r="IT83" s="42"/>
      <c r="IU83" s="42"/>
      <c r="IV83" s="42"/>
      <c r="IW83" s="42"/>
      <c r="IX83" s="42"/>
      <c r="IY83" s="42"/>
      <c r="IZ83" s="42"/>
      <c r="JA83" s="42"/>
      <c r="JB83" s="42"/>
      <c r="JC83" s="42"/>
      <c r="JD83" s="42"/>
      <c r="JE83" s="42"/>
      <c r="JF83" s="42"/>
      <c r="JG83" s="42"/>
      <c r="JH83" s="42"/>
      <c r="JI83" s="42"/>
      <c r="JJ83" s="42"/>
      <c r="JK83" s="42"/>
      <c r="JL83" s="42"/>
      <c r="JM83" s="42"/>
      <c r="JN83" s="42"/>
      <c r="JO83" s="42"/>
      <c r="JP83" s="42"/>
      <c r="JQ83" s="42"/>
      <c r="JR83" s="42"/>
      <c r="JS83" s="42"/>
      <c r="JT83" s="42"/>
      <c r="JU83" s="42"/>
      <c r="JV83" s="42"/>
      <c r="JW83" s="42"/>
      <c r="JX83" s="42"/>
      <c r="JY83" s="42"/>
      <c r="JZ83" s="42"/>
      <c r="KA83" s="42"/>
      <c r="KB83" s="42"/>
      <c r="KC83" s="42"/>
      <c r="KD83" s="42"/>
      <c r="KE83" s="42"/>
      <c r="KF83" s="42"/>
      <c r="KG83" s="42"/>
      <c r="KH83" s="42"/>
      <c r="KI83" s="42"/>
      <c r="KJ83" s="42"/>
      <c r="KK83" s="42"/>
      <c r="KL83" s="42"/>
      <c r="KM83" s="42"/>
      <c r="KN83" s="42"/>
      <c r="KO83" s="42"/>
      <c r="KP83" s="42"/>
      <c r="KQ83" s="42"/>
      <c r="KR83" s="42"/>
      <c r="KS83" s="42"/>
      <c r="KT83" s="42"/>
      <c r="KU83" s="42"/>
      <c r="KV83" s="42"/>
      <c r="KW83" s="42"/>
      <c r="KX83" s="42"/>
      <c r="KY83" s="42"/>
      <c r="KZ83" s="42"/>
      <c r="LA83" s="42"/>
      <c r="LB83" s="42"/>
      <c r="LC83" s="42"/>
      <c r="LD83" s="42"/>
      <c r="LE83" s="42"/>
      <c r="LF83" s="42"/>
      <c r="LG83" s="42"/>
      <c r="LH83" s="42"/>
      <c r="LI83" s="42"/>
      <c r="LJ83" s="42"/>
      <c r="LK83" s="42"/>
      <c r="LL83" s="42"/>
      <c r="LM83" s="42"/>
      <c r="LN83" s="42"/>
      <c r="LO83" s="42"/>
      <c r="LP83" s="42"/>
      <c r="LQ83" s="42"/>
      <c r="LR83" s="42"/>
      <c r="LS83" s="42"/>
      <c r="LT83" s="42"/>
      <c r="LU83" s="42"/>
      <c r="LV83" s="42"/>
      <c r="LW83" s="42"/>
      <c r="LX83" s="42"/>
      <c r="LY83" s="42"/>
      <c r="LZ83" s="42"/>
      <c r="MA83" s="42"/>
      <c r="MB83" s="42"/>
      <c r="MC83" s="42"/>
      <c r="MD83" s="42"/>
      <c r="ME83" s="42"/>
      <c r="MF83" s="42"/>
      <c r="MG83" s="42"/>
      <c r="MH83" s="42"/>
      <c r="MI83" s="42"/>
      <c r="MJ83" s="42"/>
      <c r="MK83" s="42"/>
      <c r="ML83" s="42"/>
      <c r="MM83" s="42"/>
      <c r="MN83" s="42"/>
      <c r="MO83" s="42"/>
      <c r="MP83" s="42"/>
      <c r="MQ83" s="42"/>
      <c r="MR83" s="42"/>
      <c r="MS83" s="42"/>
      <c r="MT83" s="42"/>
      <c r="MU83" s="42"/>
      <c r="MV83" s="42"/>
      <c r="MW83" s="42"/>
      <c r="MX83" s="42"/>
      <c r="MY83" s="42"/>
      <c r="MZ83" s="42"/>
      <c r="NA83" s="42"/>
      <c r="NB83" s="42"/>
      <c r="NC83" s="42"/>
      <c r="ND83" s="42"/>
      <c r="NE83" s="42"/>
      <c r="NF83" s="42"/>
      <c r="NG83" s="42"/>
      <c r="NH83" s="42"/>
      <c r="NI83" s="42"/>
      <c r="NJ83" s="42"/>
      <c r="NK83" s="42"/>
      <c r="NL83" s="42"/>
      <c r="NM83" s="42"/>
      <c r="NN83" s="42"/>
      <c r="NO83" s="42"/>
      <c r="NP83" s="42"/>
      <c r="NQ83" s="42"/>
      <c r="NR83" s="42"/>
      <c r="NS83" s="42"/>
      <c r="NT83" s="42"/>
      <c r="NU83" s="42"/>
      <c r="NV83" s="42"/>
      <c r="NW83" s="42"/>
      <c r="NX83" s="42"/>
      <c r="NY83" s="42"/>
      <c r="NZ83" s="42"/>
      <c r="OA83" s="42"/>
      <c r="OB83" s="42"/>
      <c r="OC83" s="42"/>
      <c r="OD83" s="42"/>
      <c r="OE83" s="42"/>
      <c r="OF83" s="42"/>
      <c r="OG83" s="42"/>
      <c r="OH83" s="42"/>
      <c r="OI83" s="42"/>
      <c r="OJ83" s="42"/>
      <c r="OK83" s="42"/>
      <c r="OL83" s="42"/>
      <c r="OM83" s="42"/>
      <c r="ON83" s="42"/>
      <c r="OO83" s="42"/>
      <c r="OP83" s="42"/>
      <c r="OQ83" s="42"/>
      <c r="OR83" s="42"/>
      <c r="OS83" s="42"/>
      <c r="OT83" s="42"/>
      <c r="OU83" s="42"/>
      <c r="OV83" s="42"/>
      <c r="OW83" s="42"/>
      <c r="OX83" s="42"/>
      <c r="OY83" s="42"/>
      <c r="OZ83" s="42"/>
      <c r="PA83" s="42"/>
      <c r="PB83" s="42"/>
      <c r="PC83" s="42"/>
      <c r="PD83" s="42"/>
      <c r="PE83" s="42"/>
      <c r="PF83" s="42"/>
      <c r="PG83" s="42"/>
      <c r="PH83" s="42"/>
      <c r="PI83" s="42"/>
      <c r="PJ83" s="42"/>
      <c r="PK83" s="42"/>
      <c r="PL83" s="42"/>
      <c r="PM83" s="42"/>
      <c r="PN83" s="42"/>
      <c r="PO83" s="42"/>
      <c r="PP83" s="42"/>
      <c r="PQ83" s="42"/>
      <c r="PR83" s="42"/>
      <c r="PS83" s="42"/>
      <c r="PT83" s="42"/>
      <c r="PU83" s="42"/>
      <c r="PV83" s="42"/>
      <c r="PW83" s="42"/>
      <c r="PX83" s="42"/>
      <c r="PY83" s="42"/>
      <c r="PZ83" s="42"/>
      <c r="QA83" s="42"/>
      <c r="QB83" s="42"/>
      <c r="QC83" s="42"/>
      <c r="QD83" s="42"/>
      <c r="QE83" s="42"/>
      <c r="QF83" s="42"/>
      <c r="QG83" s="42"/>
      <c r="QH83" s="42"/>
      <c r="QI83" s="42"/>
      <c r="QJ83" s="42"/>
      <c r="QK83" s="42"/>
      <c r="QL83" s="42"/>
      <c r="QM83" s="42"/>
      <c r="QN83" s="42"/>
      <c r="QO83" s="42"/>
      <c r="QP83" s="42"/>
      <c r="QQ83" s="42"/>
      <c r="QR83" s="42"/>
      <c r="QS83" s="42"/>
      <c r="QT83" s="42"/>
      <c r="QU83" s="42"/>
      <c r="QV83" s="42"/>
      <c r="QW83" s="42"/>
      <c r="QX83" s="42"/>
      <c r="QY83" s="42"/>
      <c r="QZ83" s="42"/>
      <c r="RA83" s="42"/>
      <c r="RB83" s="42"/>
      <c r="RC83" s="42"/>
      <c r="RD83" s="42"/>
      <c r="RE83" s="42"/>
      <c r="RF83" s="42"/>
      <c r="RG83" s="42"/>
      <c r="RH83" s="42"/>
      <c r="RI83" s="42"/>
      <c r="RJ83" s="42"/>
      <c r="RK83" s="42"/>
      <c r="RL83" s="42"/>
      <c r="RM83" s="42"/>
      <c r="RN83" s="42"/>
      <c r="RO83" s="42"/>
      <c r="RP83" s="42"/>
      <c r="RQ83" s="42"/>
      <c r="RR83" s="42"/>
      <c r="RS83" s="42"/>
      <c r="RT83" s="42"/>
      <c r="RU83" s="42"/>
      <c r="RV83" s="42"/>
      <c r="RW83" s="42"/>
      <c r="RX83" s="42"/>
      <c r="RY83" s="42"/>
      <c r="RZ83" s="42"/>
      <c r="SA83" s="42"/>
      <c r="SB83" s="42"/>
      <c r="SC83" s="42"/>
      <c r="SD83" s="42"/>
      <c r="SE83" s="42"/>
      <c r="SF83" s="42"/>
      <c r="SG83" s="42"/>
      <c r="SH83" s="42"/>
      <c r="SI83" s="42"/>
      <c r="SJ83" s="42"/>
      <c r="SK83" s="42"/>
      <c r="SL83" s="42"/>
      <c r="SM83" s="42"/>
      <c r="SN83" s="42"/>
      <c r="SO83" s="42"/>
      <c r="SP83" s="42"/>
      <c r="SQ83" s="42"/>
      <c r="SR83" s="42"/>
    </row>
    <row r="84" spans="1:512" ht="16.5" customHeight="1">
      <c r="A84" s="41"/>
      <c r="B84" s="1">
        <v>205020</v>
      </c>
      <c r="D84" s="43" t="str">
        <f t="shared" si="6"/>
        <v>5-2</v>
      </c>
      <c r="E84" s="43"/>
      <c r="F84" s="43"/>
      <c r="G84" s="68" t="s">
        <v>266</v>
      </c>
      <c r="H84" s="42">
        <f t="shared" si="7"/>
        <v>0</v>
      </c>
      <c r="I84" s="43" t="s">
        <v>283</v>
      </c>
      <c r="J84" s="44">
        <v>0</v>
      </c>
      <c r="K84" s="44">
        <v>0</v>
      </c>
      <c r="L84" s="42">
        <f t="shared" si="8"/>
        <v>5</v>
      </c>
      <c r="M84" s="22">
        <f t="shared" si="9"/>
        <v>205030</v>
      </c>
      <c r="N84" s="50">
        <f t="shared" si="10"/>
        <v>205010</v>
      </c>
      <c r="O84" s="45" t="s">
        <v>284</v>
      </c>
      <c r="P84" s="47" t="s">
        <v>285</v>
      </c>
      <c r="Q84" s="51" t="s">
        <v>244</v>
      </c>
      <c r="R84" s="50" t="s">
        <v>286</v>
      </c>
      <c r="S84" s="54"/>
      <c r="T84" s="1">
        <v>205020</v>
      </c>
      <c r="U84" s="22" t="s">
        <v>287</v>
      </c>
      <c r="V84" s="42">
        <v>12</v>
      </c>
      <c r="W84" s="51">
        <v>0</v>
      </c>
      <c r="X84" s="42"/>
      <c r="Y84" s="55"/>
      <c r="Z84" s="42"/>
      <c r="AA84" s="43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  <c r="EJ84" s="42"/>
      <c r="EK84" s="42"/>
      <c r="EL84" s="42"/>
      <c r="EM84" s="42"/>
      <c r="EN84" s="42"/>
      <c r="EO84" s="42"/>
      <c r="EP84" s="42"/>
      <c r="EQ84" s="42"/>
      <c r="ER84" s="42"/>
      <c r="ES84" s="42"/>
      <c r="ET84" s="42"/>
      <c r="EU84" s="42"/>
      <c r="EV84" s="42"/>
      <c r="EW84" s="42"/>
      <c r="EX84" s="42"/>
      <c r="EY84" s="42"/>
      <c r="EZ84" s="42"/>
      <c r="FA84" s="42"/>
      <c r="FB84" s="42"/>
      <c r="FC84" s="42"/>
      <c r="FD84" s="42"/>
      <c r="FE84" s="42"/>
      <c r="FF84" s="42"/>
      <c r="FG84" s="42"/>
      <c r="FH84" s="42"/>
      <c r="FI84" s="42"/>
      <c r="FJ84" s="42"/>
      <c r="FK84" s="42"/>
      <c r="FL84" s="42"/>
      <c r="FM84" s="42"/>
      <c r="FN84" s="42"/>
      <c r="FO84" s="42"/>
      <c r="FP84" s="42"/>
      <c r="FQ84" s="42"/>
      <c r="FR84" s="42"/>
      <c r="FS84" s="42"/>
      <c r="FT84" s="42"/>
      <c r="FU84" s="42"/>
      <c r="FV84" s="42"/>
      <c r="FW84" s="42"/>
      <c r="FX84" s="42"/>
      <c r="FY84" s="42"/>
      <c r="FZ84" s="42"/>
      <c r="GA84" s="42"/>
      <c r="GB84" s="42"/>
      <c r="GC84" s="42"/>
      <c r="GD84" s="42"/>
      <c r="GE84" s="42"/>
      <c r="GF84" s="42"/>
      <c r="GG84" s="42"/>
      <c r="GH84" s="42"/>
      <c r="GI84" s="42"/>
      <c r="GJ84" s="42"/>
      <c r="GK84" s="42"/>
      <c r="GL84" s="42"/>
      <c r="GM84" s="42"/>
      <c r="GN84" s="42"/>
      <c r="GO84" s="42"/>
      <c r="GP84" s="42"/>
      <c r="GQ84" s="42"/>
      <c r="GR84" s="42"/>
      <c r="GS84" s="42"/>
      <c r="GT84" s="42"/>
      <c r="GU84" s="42"/>
      <c r="GV84" s="42"/>
      <c r="GW84" s="42"/>
      <c r="GX84" s="42"/>
      <c r="GY84" s="42"/>
      <c r="GZ84" s="42"/>
      <c r="HA84" s="42"/>
      <c r="HB84" s="42"/>
      <c r="HC84" s="42"/>
      <c r="HD84" s="42"/>
      <c r="HE84" s="42"/>
      <c r="HF84" s="42"/>
      <c r="HG84" s="42"/>
      <c r="HH84" s="42"/>
      <c r="HI84" s="42"/>
      <c r="HJ84" s="42"/>
      <c r="HK84" s="42"/>
      <c r="HL84" s="42"/>
      <c r="HM84" s="42"/>
      <c r="HN84" s="42"/>
      <c r="HO84" s="42"/>
      <c r="HP84" s="42"/>
      <c r="HQ84" s="42"/>
      <c r="HR84" s="42"/>
      <c r="HS84" s="42"/>
      <c r="HT84" s="42"/>
      <c r="HU84" s="42"/>
      <c r="HV84" s="42"/>
      <c r="HW84" s="42"/>
      <c r="HX84" s="42"/>
      <c r="HY84" s="42"/>
      <c r="HZ84" s="42"/>
      <c r="IA84" s="42"/>
      <c r="IB84" s="42"/>
      <c r="IC84" s="42"/>
      <c r="ID84" s="42"/>
      <c r="IE84" s="42"/>
      <c r="IF84" s="42"/>
      <c r="IG84" s="42"/>
      <c r="IH84" s="42"/>
      <c r="II84" s="42"/>
      <c r="IJ84" s="42"/>
      <c r="IK84" s="42"/>
      <c r="IL84" s="42"/>
      <c r="IM84" s="42"/>
      <c r="IN84" s="42"/>
      <c r="IO84" s="42"/>
      <c r="IP84" s="42"/>
      <c r="IQ84" s="42"/>
      <c r="IR84" s="42"/>
      <c r="IS84" s="42"/>
      <c r="IT84" s="42"/>
      <c r="IU84" s="42"/>
      <c r="IV84" s="42"/>
      <c r="IW84" s="42"/>
      <c r="IX84" s="42"/>
      <c r="IY84" s="42"/>
      <c r="IZ84" s="42"/>
      <c r="JA84" s="42"/>
      <c r="JB84" s="42"/>
      <c r="JC84" s="42"/>
      <c r="JD84" s="42"/>
      <c r="JE84" s="42"/>
      <c r="JF84" s="42"/>
      <c r="JG84" s="42"/>
      <c r="JH84" s="42"/>
      <c r="JI84" s="42"/>
      <c r="JJ84" s="42"/>
      <c r="JK84" s="42"/>
      <c r="JL84" s="42"/>
      <c r="JM84" s="42"/>
      <c r="JN84" s="42"/>
      <c r="JO84" s="42"/>
      <c r="JP84" s="42"/>
      <c r="JQ84" s="42"/>
      <c r="JR84" s="42"/>
      <c r="JS84" s="42"/>
      <c r="JT84" s="42"/>
      <c r="JU84" s="42"/>
      <c r="JV84" s="42"/>
      <c r="JW84" s="42"/>
      <c r="JX84" s="42"/>
      <c r="JY84" s="42"/>
      <c r="JZ84" s="42"/>
      <c r="KA84" s="42"/>
      <c r="KB84" s="42"/>
      <c r="KC84" s="42"/>
      <c r="KD84" s="42"/>
      <c r="KE84" s="42"/>
      <c r="KF84" s="42"/>
      <c r="KG84" s="42"/>
      <c r="KH84" s="42"/>
      <c r="KI84" s="42"/>
      <c r="KJ84" s="42"/>
      <c r="KK84" s="42"/>
      <c r="KL84" s="42"/>
      <c r="KM84" s="42"/>
      <c r="KN84" s="42"/>
      <c r="KO84" s="42"/>
      <c r="KP84" s="42"/>
      <c r="KQ84" s="42"/>
      <c r="KR84" s="42"/>
      <c r="KS84" s="42"/>
      <c r="KT84" s="42"/>
      <c r="KU84" s="42"/>
      <c r="KV84" s="42"/>
      <c r="KW84" s="42"/>
      <c r="KX84" s="42"/>
      <c r="KY84" s="42"/>
      <c r="KZ84" s="42"/>
      <c r="LA84" s="42"/>
      <c r="LB84" s="42"/>
      <c r="LC84" s="42"/>
      <c r="LD84" s="42"/>
      <c r="LE84" s="42"/>
      <c r="LF84" s="42"/>
      <c r="LG84" s="42"/>
      <c r="LH84" s="42"/>
      <c r="LI84" s="42"/>
      <c r="LJ84" s="42"/>
      <c r="LK84" s="42"/>
      <c r="LL84" s="42"/>
      <c r="LM84" s="42"/>
      <c r="LN84" s="42"/>
      <c r="LO84" s="42"/>
      <c r="LP84" s="42"/>
      <c r="LQ84" s="42"/>
      <c r="LR84" s="42"/>
      <c r="LS84" s="42"/>
      <c r="LT84" s="42"/>
      <c r="LU84" s="42"/>
      <c r="LV84" s="42"/>
      <c r="LW84" s="42"/>
      <c r="LX84" s="42"/>
      <c r="LY84" s="42"/>
      <c r="LZ84" s="42"/>
      <c r="MA84" s="42"/>
      <c r="MB84" s="42"/>
      <c r="MC84" s="42"/>
      <c r="MD84" s="42"/>
      <c r="ME84" s="42"/>
      <c r="MF84" s="42"/>
      <c r="MG84" s="42"/>
      <c r="MH84" s="42"/>
      <c r="MI84" s="42"/>
      <c r="MJ84" s="42"/>
      <c r="MK84" s="42"/>
      <c r="ML84" s="42"/>
      <c r="MM84" s="42"/>
      <c r="MN84" s="42"/>
      <c r="MO84" s="42"/>
      <c r="MP84" s="42"/>
      <c r="MQ84" s="42"/>
      <c r="MR84" s="42"/>
      <c r="MS84" s="42"/>
      <c r="MT84" s="42"/>
      <c r="MU84" s="42"/>
      <c r="MV84" s="42"/>
      <c r="MW84" s="42"/>
      <c r="MX84" s="42"/>
      <c r="MY84" s="42"/>
      <c r="MZ84" s="42"/>
      <c r="NA84" s="42"/>
      <c r="NB84" s="42"/>
      <c r="NC84" s="42"/>
      <c r="ND84" s="42"/>
      <c r="NE84" s="42"/>
      <c r="NF84" s="42"/>
      <c r="NG84" s="42"/>
      <c r="NH84" s="42"/>
      <c r="NI84" s="42"/>
      <c r="NJ84" s="42"/>
      <c r="NK84" s="42"/>
      <c r="NL84" s="42"/>
      <c r="NM84" s="42"/>
      <c r="NN84" s="42"/>
      <c r="NO84" s="42"/>
      <c r="NP84" s="42"/>
      <c r="NQ84" s="42"/>
      <c r="NR84" s="42"/>
      <c r="NS84" s="42"/>
      <c r="NT84" s="42"/>
      <c r="NU84" s="42"/>
      <c r="NV84" s="42"/>
      <c r="NW84" s="42"/>
      <c r="NX84" s="42"/>
      <c r="NY84" s="42"/>
      <c r="NZ84" s="42"/>
      <c r="OA84" s="42"/>
      <c r="OB84" s="42"/>
      <c r="OC84" s="42"/>
      <c r="OD84" s="42"/>
      <c r="OE84" s="42"/>
      <c r="OF84" s="42"/>
      <c r="OG84" s="42"/>
      <c r="OH84" s="42"/>
      <c r="OI84" s="42"/>
      <c r="OJ84" s="42"/>
      <c r="OK84" s="42"/>
      <c r="OL84" s="42"/>
      <c r="OM84" s="42"/>
      <c r="ON84" s="42"/>
      <c r="OO84" s="42"/>
      <c r="OP84" s="42"/>
      <c r="OQ84" s="42"/>
      <c r="OR84" s="42"/>
      <c r="OS84" s="42"/>
      <c r="OT84" s="42"/>
      <c r="OU84" s="42"/>
      <c r="OV84" s="42"/>
      <c r="OW84" s="42"/>
      <c r="OX84" s="42"/>
      <c r="OY84" s="42"/>
      <c r="OZ84" s="42"/>
      <c r="PA84" s="42"/>
      <c r="PB84" s="42"/>
      <c r="PC84" s="42"/>
      <c r="PD84" s="42"/>
      <c r="PE84" s="42"/>
      <c r="PF84" s="42"/>
      <c r="PG84" s="42"/>
      <c r="PH84" s="42"/>
      <c r="PI84" s="42"/>
      <c r="PJ84" s="42"/>
      <c r="PK84" s="42"/>
      <c r="PL84" s="42"/>
      <c r="PM84" s="42"/>
      <c r="PN84" s="42"/>
      <c r="PO84" s="42"/>
      <c r="PP84" s="42"/>
      <c r="PQ84" s="42"/>
      <c r="PR84" s="42"/>
      <c r="PS84" s="42"/>
      <c r="PT84" s="42"/>
      <c r="PU84" s="42"/>
      <c r="PV84" s="42"/>
      <c r="PW84" s="42"/>
      <c r="PX84" s="42"/>
      <c r="PY84" s="42"/>
      <c r="PZ84" s="42"/>
      <c r="QA84" s="42"/>
      <c r="QB84" s="42"/>
      <c r="QC84" s="42"/>
      <c r="QD84" s="42"/>
      <c r="QE84" s="42"/>
      <c r="QF84" s="42"/>
      <c r="QG84" s="42"/>
      <c r="QH84" s="42"/>
      <c r="QI84" s="42"/>
      <c r="QJ84" s="42"/>
      <c r="QK84" s="42"/>
      <c r="QL84" s="42"/>
      <c r="QM84" s="42"/>
      <c r="QN84" s="42"/>
      <c r="QO84" s="42"/>
      <c r="QP84" s="42"/>
      <c r="QQ84" s="42"/>
      <c r="QR84" s="42"/>
      <c r="QS84" s="42"/>
      <c r="QT84" s="42"/>
      <c r="QU84" s="42"/>
      <c r="QV84" s="42"/>
      <c r="QW84" s="42"/>
      <c r="QX84" s="42"/>
      <c r="QY84" s="42"/>
      <c r="QZ84" s="42"/>
      <c r="RA84" s="42"/>
      <c r="RB84" s="42"/>
      <c r="RC84" s="42"/>
      <c r="RD84" s="42"/>
      <c r="RE84" s="42"/>
      <c r="RF84" s="42"/>
      <c r="RG84" s="42"/>
      <c r="RH84" s="42"/>
      <c r="RI84" s="42"/>
      <c r="RJ84" s="42"/>
      <c r="RK84" s="42"/>
      <c r="RL84" s="42"/>
      <c r="RM84" s="42"/>
      <c r="RN84" s="42"/>
      <c r="RO84" s="42"/>
      <c r="RP84" s="42"/>
      <c r="RQ84" s="42"/>
      <c r="RR84" s="42"/>
      <c r="RS84" s="42"/>
      <c r="RT84" s="42"/>
      <c r="RU84" s="42"/>
      <c r="RV84" s="42"/>
      <c r="RW84" s="42"/>
      <c r="RX84" s="42"/>
      <c r="RY84" s="42"/>
      <c r="RZ84" s="42"/>
      <c r="SA84" s="42"/>
      <c r="SB84" s="42"/>
      <c r="SC84" s="42"/>
      <c r="SD84" s="42"/>
      <c r="SE84" s="42"/>
      <c r="SF84" s="42"/>
      <c r="SG84" s="42"/>
      <c r="SH84" s="42"/>
      <c r="SI84" s="42"/>
      <c r="SJ84" s="42"/>
      <c r="SK84" s="42"/>
      <c r="SL84" s="42"/>
      <c r="SM84" s="42"/>
      <c r="SN84" s="42"/>
      <c r="SO84" s="42"/>
      <c r="SP84" s="42"/>
      <c r="SQ84" s="42"/>
      <c r="SR84" s="42"/>
    </row>
    <row r="85" spans="1:512" ht="16.5" customHeight="1">
      <c r="A85" s="41"/>
      <c r="B85" s="1">
        <v>205030</v>
      </c>
      <c r="D85" s="43" t="str">
        <f t="shared" si="6"/>
        <v>5-3</v>
      </c>
      <c r="E85" s="43"/>
      <c r="F85" s="43"/>
      <c r="G85" s="68" t="s">
        <v>249</v>
      </c>
      <c r="H85" s="42">
        <f t="shared" si="7"/>
        <v>0</v>
      </c>
      <c r="I85" s="43" t="s">
        <v>138</v>
      </c>
      <c r="J85" s="44">
        <v>0</v>
      </c>
      <c r="K85" s="44">
        <v>0</v>
      </c>
      <c r="L85" s="42">
        <f t="shared" si="8"/>
        <v>5</v>
      </c>
      <c r="M85" s="22">
        <f t="shared" si="9"/>
        <v>205040</v>
      </c>
      <c r="N85" s="50">
        <f t="shared" si="10"/>
        <v>205020</v>
      </c>
      <c r="O85" s="45" t="s">
        <v>244</v>
      </c>
      <c r="P85" s="47" t="s">
        <v>61</v>
      </c>
      <c r="Q85" s="51" t="s">
        <v>244</v>
      </c>
      <c r="R85" s="50" t="s">
        <v>288</v>
      </c>
      <c r="S85" s="54"/>
      <c r="T85" s="1">
        <v>205030</v>
      </c>
      <c r="U85" s="22" t="s">
        <v>289</v>
      </c>
      <c r="V85" s="42">
        <v>12</v>
      </c>
      <c r="W85" s="51">
        <v>0</v>
      </c>
      <c r="X85" s="42"/>
      <c r="Y85" s="55"/>
      <c r="Z85" s="42"/>
      <c r="AA85" s="43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2"/>
      <c r="EE85" s="42"/>
      <c r="EF85" s="42"/>
      <c r="EG85" s="42"/>
      <c r="EH85" s="42"/>
      <c r="EI85" s="42"/>
      <c r="EJ85" s="42"/>
      <c r="EK85" s="42"/>
      <c r="EL85" s="42"/>
      <c r="EM85" s="42"/>
      <c r="EN85" s="42"/>
      <c r="EO85" s="42"/>
      <c r="EP85" s="42"/>
      <c r="EQ85" s="42"/>
      <c r="ER85" s="42"/>
      <c r="ES85" s="42"/>
      <c r="ET85" s="42"/>
      <c r="EU85" s="42"/>
      <c r="EV85" s="42"/>
      <c r="EW85" s="42"/>
      <c r="EX85" s="42"/>
      <c r="EY85" s="42"/>
      <c r="EZ85" s="42"/>
      <c r="FA85" s="42"/>
      <c r="FB85" s="42"/>
      <c r="FC85" s="42"/>
      <c r="FD85" s="42"/>
      <c r="FE85" s="42"/>
      <c r="FF85" s="42"/>
      <c r="FG85" s="42"/>
      <c r="FH85" s="42"/>
      <c r="FI85" s="42"/>
      <c r="FJ85" s="42"/>
      <c r="FK85" s="42"/>
      <c r="FL85" s="42"/>
      <c r="FM85" s="42"/>
      <c r="FN85" s="42"/>
      <c r="FO85" s="42"/>
      <c r="FP85" s="42"/>
      <c r="FQ85" s="42"/>
      <c r="FR85" s="42"/>
      <c r="FS85" s="42"/>
      <c r="FT85" s="42"/>
      <c r="FU85" s="42"/>
      <c r="FV85" s="42"/>
      <c r="FW85" s="42"/>
      <c r="FX85" s="42"/>
      <c r="FY85" s="42"/>
      <c r="FZ85" s="42"/>
      <c r="GA85" s="42"/>
      <c r="GB85" s="42"/>
      <c r="GC85" s="42"/>
      <c r="GD85" s="42"/>
      <c r="GE85" s="42"/>
      <c r="GF85" s="42"/>
      <c r="GG85" s="42"/>
      <c r="GH85" s="42"/>
      <c r="GI85" s="42"/>
      <c r="GJ85" s="42"/>
      <c r="GK85" s="42"/>
      <c r="GL85" s="42"/>
      <c r="GM85" s="42"/>
      <c r="GN85" s="42"/>
      <c r="GO85" s="42"/>
      <c r="GP85" s="42"/>
      <c r="GQ85" s="42"/>
      <c r="GR85" s="42"/>
      <c r="GS85" s="42"/>
      <c r="GT85" s="42"/>
      <c r="GU85" s="42"/>
      <c r="GV85" s="42"/>
      <c r="GW85" s="42"/>
      <c r="GX85" s="42"/>
      <c r="GY85" s="42"/>
      <c r="GZ85" s="42"/>
      <c r="HA85" s="42"/>
      <c r="HB85" s="42"/>
      <c r="HC85" s="42"/>
      <c r="HD85" s="42"/>
      <c r="HE85" s="42"/>
      <c r="HF85" s="42"/>
      <c r="HG85" s="42"/>
      <c r="HH85" s="42"/>
      <c r="HI85" s="42"/>
      <c r="HJ85" s="42"/>
      <c r="HK85" s="42"/>
      <c r="HL85" s="42"/>
      <c r="HM85" s="42"/>
      <c r="HN85" s="42"/>
      <c r="HO85" s="42"/>
      <c r="HP85" s="42"/>
      <c r="HQ85" s="42"/>
      <c r="HR85" s="42"/>
      <c r="HS85" s="42"/>
      <c r="HT85" s="42"/>
      <c r="HU85" s="42"/>
      <c r="HV85" s="42"/>
      <c r="HW85" s="42"/>
      <c r="HX85" s="42"/>
      <c r="HY85" s="42"/>
      <c r="HZ85" s="42"/>
      <c r="IA85" s="42"/>
      <c r="IB85" s="42"/>
      <c r="IC85" s="42"/>
      <c r="ID85" s="42"/>
      <c r="IE85" s="42"/>
      <c r="IF85" s="42"/>
      <c r="IG85" s="42"/>
      <c r="IH85" s="42"/>
      <c r="II85" s="42"/>
      <c r="IJ85" s="42"/>
      <c r="IK85" s="42"/>
      <c r="IL85" s="42"/>
      <c r="IM85" s="42"/>
      <c r="IN85" s="42"/>
      <c r="IO85" s="42"/>
      <c r="IP85" s="42"/>
      <c r="IQ85" s="42"/>
      <c r="IR85" s="42"/>
      <c r="IS85" s="42"/>
      <c r="IT85" s="42"/>
      <c r="IU85" s="42"/>
      <c r="IV85" s="42"/>
      <c r="IW85" s="42"/>
      <c r="IX85" s="42"/>
      <c r="IY85" s="42"/>
      <c r="IZ85" s="42"/>
      <c r="JA85" s="42"/>
      <c r="JB85" s="42"/>
      <c r="JC85" s="42"/>
      <c r="JD85" s="42"/>
      <c r="JE85" s="42"/>
      <c r="JF85" s="42"/>
      <c r="JG85" s="42"/>
      <c r="JH85" s="42"/>
      <c r="JI85" s="42"/>
      <c r="JJ85" s="42"/>
      <c r="JK85" s="42"/>
      <c r="JL85" s="42"/>
      <c r="JM85" s="42"/>
      <c r="JN85" s="42"/>
      <c r="JO85" s="42"/>
      <c r="JP85" s="42"/>
      <c r="JQ85" s="42"/>
      <c r="JR85" s="42"/>
      <c r="JS85" s="42"/>
      <c r="JT85" s="42"/>
      <c r="JU85" s="42"/>
      <c r="JV85" s="42"/>
      <c r="JW85" s="42"/>
      <c r="JX85" s="42"/>
      <c r="JY85" s="42"/>
      <c r="JZ85" s="42"/>
      <c r="KA85" s="42"/>
      <c r="KB85" s="42"/>
      <c r="KC85" s="42"/>
      <c r="KD85" s="42"/>
      <c r="KE85" s="42"/>
      <c r="KF85" s="42"/>
      <c r="KG85" s="42"/>
      <c r="KH85" s="42"/>
      <c r="KI85" s="42"/>
      <c r="KJ85" s="42"/>
      <c r="KK85" s="42"/>
      <c r="KL85" s="42"/>
      <c r="KM85" s="42"/>
      <c r="KN85" s="42"/>
      <c r="KO85" s="42"/>
      <c r="KP85" s="42"/>
      <c r="KQ85" s="42"/>
      <c r="KR85" s="42"/>
      <c r="KS85" s="42"/>
      <c r="KT85" s="42"/>
      <c r="KU85" s="42"/>
      <c r="KV85" s="42"/>
      <c r="KW85" s="42"/>
      <c r="KX85" s="42"/>
      <c r="KY85" s="42"/>
      <c r="KZ85" s="42"/>
      <c r="LA85" s="42"/>
      <c r="LB85" s="42"/>
      <c r="LC85" s="42"/>
      <c r="LD85" s="42"/>
      <c r="LE85" s="42"/>
      <c r="LF85" s="42"/>
      <c r="LG85" s="42"/>
      <c r="LH85" s="42"/>
      <c r="LI85" s="42"/>
      <c r="LJ85" s="42"/>
      <c r="LK85" s="42"/>
      <c r="LL85" s="42"/>
      <c r="LM85" s="42"/>
      <c r="LN85" s="42"/>
      <c r="LO85" s="42"/>
      <c r="LP85" s="42"/>
      <c r="LQ85" s="42"/>
      <c r="LR85" s="42"/>
      <c r="LS85" s="42"/>
      <c r="LT85" s="42"/>
      <c r="LU85" s="42"/>
      <c r="LV85" s="42"/>
      <c r="LW85" s="42"/>
      <c r="LX85" s="42"/>
      <c r="LY85" s="42"/>
      <c r="LZ85" s="42"/>
      <c r="MA85" s="42"/>
      <c r="MB85" s="42"/>
      <c r="MC85" s="42"/>
      <c r="MD85" s="42"/>
      <c r="ME85" s="42"/>
      <c r="MF85" s="42"/>
      <c r="MG85" s="42"/>
      <c r="MH85" s="42"/>
      <c r="MI85" s="42"/>
      <c r="MJ85" s="42"/>
      <c r="MK85" s="42"/>
      <c r="ML85" s="42"/>
      <c r="MM85" s="42"/>
      <c r="MN85" s="42"/>
      <c r="MO85" s="42"/>
      <c r="MP85" s="42"/>
      <c r="MQ85" s="42"/>
      <c r="MR85" s="42"/>
      <c r="MS85" s="42"/>
      <c r="MT85" s="42"/>
      <c r="MU85" s="42"/>
      <c r="MV85" s="42"/>
      <c r="MW85" s="42"/>
      <c r="MX85" s="42"/>
      <c r="MY85" s="42"/>
      <c r="MZ85" s="42"/>
      <c r="NA85" s="42"/>
      <c r="NB85" s="42"/>
      <c r="NC85" s="42"/>
      <c r="ND85" s="42"/>
      <c r="NE85" s="42"/>
      <c r="NF85" s="42"/>
      <c r="NG85" s="42"/>
      <c r="NH85" s="42"/>
      <c r="NI85" s="42"/>
      <c r="NJ85" s="42"/>
      <c r="NK85" s="42"/>
      <c r="NL85" s="42"/>
      <c r="NM85" s="42"/>
      <c r="NN85" s="42"/>
      <c r="NO85" s="42"/>
      <c r="NP85" s="42"/>
      <c r="NQ85" s="42"/>
      <c r="NR85" s="42"/>
      <c r="NS85" s="42"/>
      <c r="NT85" s="42"/>
      <c r="NU85" s="42"/>
      <c r="NV85" s="42"/>
      <c r="NW85" s="42"/>
      <c r="NX85" s="42"/>
      <c r="NY85" s="42"/>
      <c r="NZ85" s="42"/>
      <c r="OA85" s="42"/>
      <c r="OB85" s="42"/>
      <c r="OC85" s="42"/>
      <c r="OD85" s="42"/>
      <c r="OE85" s="42"/>
      <c r="OF85" s="42"/>
      <c r="OG85" s="42"/>
      <c r="OH85" s="42"/>
      <c r="OI85" s="42"/>
      <c r="OJ85" s="42"/>
      <c r="OK85" s="42"/>
      <c r="OL85" s="42"/>
      <c r="OM85" s="42"/>
      <c r="ON85" s="42"/>
      <c r="OO85" s="42"/>
      <c r="OP85" s="42"/>
      <c r="OQ85" s="42"/>
      <c r="OR85" s="42"/>
      <c r="OS85" s="42"/>
      <c r="OT85" s="42"/>
      <c r="OU85" s="42"/>
      <c r="OV85" s="42"/>
      <c r="OW85" s="42"/>
      <c r="OX85" s="42"/>
      <c r="OY85" s="42"/>
      <c r="OZ85" s="42"/>
      <c r="PA85" s="42"/>
      <c r="PB85" s="42"/>
      <c r="PC85" s="42"/>
      <c r="PD85" s="42"/>
      <c r="PE85" s="42"/>
      <c r="PF85" s="42"/>
      <c r="PG85" s="42"/>
      <c r="PH85" s="42"/>
      <c r="PI85" s="42"/>
      <c r="PJ85" s="42"/>
      <c r="PK85" s="42"/>
      <c r="PL85" s="42"/>
      <c r="PM85" s="42"/>
      <c r="PN85" s="42"/>
      <c r="PO85" s="42"/>
      <c r="PP85" s="42"/>
      <c r="PQ85" s="42"/>
      <c r="PR85" s="42"/>
      <c r="PS85" s="42"/>
      <c r="PT85" s="42"/>
      <c r="PU85" s="42"/>
      <c r="PV85" s="42"/>
      <c r="PW85" s="42"/>
      <c r="PX85" s="42"/>
      <c r="PY85" s="42"/>
      <c r="PZ85" s="42"/>
      <c r="QA85" s="42"/>
      <c r="QB85" s="42"/>
      <c r="QC85" s="42"/>
      <c r="QD85" s="42"/>
      <c r="QE85" s="42"/>
      <c r="QF85" s="42"/>
      <c r="QG85" s="42"/>
      <c r="QH85" s="42"/>
      <c r="QI85" s="42"/>
      <c r="QJ85" s="42"/>
      <c r="QK85" s="42"/>
      <c r="QL85" s="42"/>
      <c r="QM85" s="42"/>
      <c r="QN85" s="42"/>
      <c r="QO85" s="42"/>
      <c r="QP85" s="42"/>
      <c r="QQ85" s="42"/>
      <c r="QR85" s="42"/>
      <c r="QS85" s="42"/>
      <c r="QT85" s="42"/>
      <c r="QU85" s="42"/>
      <c r="QV85" s="42"/>
      <c r="QW85" s="42"/>
      <c r="QX85" s="42"/>
      <c r="QY85" s="42"/>
      <c r="QZ85" s="42"/>
      <c r="RA85" s="42"/>
      <c r="RB85" s="42"/>
      <c r="RC85" s="42"/>
      <c r="RD85" s="42"/>
      <c r="RE85" s="42"/>
      <c r="RF85" s="42"/>
      <c r="RG85" s="42"/>
      <c r="RH85" s="42"/>
      <c r="RI85" s="42"/>
      <c r="RJ85" s="42"/>
      <c r="RK85" s="42"/>
      <c r="RL85" s="42"/>
      <c r="RM85" s="42"/>
      <c r="RN85" s="42"/>
      <c r="RO85" s="42"/>
      <c r="RP85" s="42"/>
      <c r="RQ85" s="42"/>
      <c r="RR85" s="42"/>
      <c r="RS85" s="42"/>
      <c r="RT85" s="42"/>
      <c r="RU85" s="42"/>
      <c r="RV85" s="42"/>
      <c r="RW85" s="42"/>
      <c r="RX85" s="42"/>
      <c r="RY85" s="42"/>
      <c r="RZ85" s="42"/>
      <c r="SA85" s="42"/>
      <c r="SB85" s="42"/>
      <c r="SC85" s="42"/>
      <c r="SD85" s="42"/>
      <c r="SE85" s="42"/>
      <c r="SF85" s="42"/>
      <c r="SG85" s="42"/>
      <c r="SH85" s="42"/>
      <c r="SI85" s="42"/>
      <c r="SJ85" s="42"/>
      <c r="SK85" s="42"/>
      <c r="SL85" s="42"/>
      <c r="SM85" s="42"/>
      <c r="SN85" s="42"/>
      <c r="SO85" s="42"/>
      <c r="SP85" s="42"/>
      <c r="SQ85" s="42"/>
      <c r="SR85" s="42"/>
    </row>
    <row r="86" spans="1:512" ht="16.5" customHeight="1">
      <c r="A86" s="41"/>
      <c r="B86" s="1">
        <v>205040</v>
      </c>
      <c r="D86" s="43" t="str">
        <f t="shared" si="6"/>
        <v>5-4</v>
      </c>
      <c r="E86" s="43"/>
      <c r="F86" s="43"/>
      <c r="G86" s="68" t="s">
        <v>266</v>
      </c>
      <c r="H86" s="42">
        <f t="shared" si="7"/>
        <v>0</v>
      </c>
      <c r="I86" s="43" t="s">
        <v>283</v>
      </c>
      <c r="J86" s="44">
        <v>0</v>
      </c>
      <c r="K86" s="44">
        <v>0</v>
      </c>
      <c r="L86" s="42">
        <f t="shared" si="8"/>
        <v>5</v>
      </c>
      <c r="M86" s="22">
        <f t="shared" si="9"/>
        <v>205050</v>
      </c>
      <c r="N86" s="50">
        <f t="shared" si="10"/>
        <v>205030</v>
      </c>
      <c r="O86" s="45" t="s">
        <v>284</v>
      </c>
      <c r="P86" s="47" t="s">
        <v>285</v>
      </c>
      <c r="Q86" s="51" t="s">
        <v>244</v>
      </c>
      <c r="R86" s="50" t="s">
        <v>290</v>
      </c>
      <c r="S86" s="54"/>
      <c r="T86" s="1">
        <v>205040</v>
      </c>
      <c r="U86" s="22" t="s">
        <v>291</v>
      </c>
      <c r="V86" s="42">
        <v>12</v>
      </c>
      <c r="W86" s="51">
        <v>0</v>
      </c>
      <c r="X86" s="42"/>
      <c r="Y86" s="55"/>
      <c r="Z86" s="42"/>
      <c r="AA86" s="43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2"/>
      <c r="EE86" s="42"/>
      <c r="EF86" s="42"/>
      <c r="EG86" s="42"/>
      <c r="EH86" s="42"/>
      <c r="EI86" s="42"/>
      <c r="EJ86" s="42"/>
      <c r="EK86" s="42"/>
      <c r="EL86" s="42"/>
      <c r="EM86" s="42"/>
      <c r="EN86" s="42"/>
      <c r="EO86" s="42"/>
      <c r="EP86" s="42"/>
      <c r="EQ86" s="42"/>
      <c r="ER86" s="42"/>
      <c r="ES86" s="42"/>
      <c r="ET86" s="42"/>
      <c r="EU86" s="42"/>
      <c r="EV86" s="42"/>
      <c r="EW86" s="42"/>
      <c r="EX86" s="42"/>
      <c r="EY86" s="42"/>
      <c r="EZ86" s="42"/>
      <c r="FA86" s="42"/>
      <c r="FB86" s="42"/>
      <c r="FC86" s="42"/>
      <c r="FD86" s="42"/>
      <c r="FE86" s="42"/>
      <c r="FF86" s="42"/>
      <c r="FG86" s="42"/>
      <c r="FH86" s="42"/>
      <c r="FI86" s="42"/>
      <c r="FJ86" s="42"/>
      <c r="FK86" s="42"/>
      <c r="FL86" s="42"/>
      <c r="FM86" s="42"/>
      <c r="FN86" s="42"/>
      <c r="FO86" s="42"/>
      <c r="FP86" s="42"/>
      <c r="FQ86" s="42"/>
      <c r="FR86" s="42"/>
      <c r="FS86" s="42"/>
      <c r="FT86" s="42"/>
      <c r="FU86" s="42"/>
      <c r="FV86" s="42"/>
      <c r="FW86" s="42"/>
      <c r="FX86" s="42"/>
      <c r="FY86" s="42"/>
      <c r="FZ86" s="42"/>
      <c r="GA86" s="42"/>
      <c r="GB86" s="42"/>
      <c r="GC86" s="42"/>
      <c r="GD86" s="42"/>
      <c r="GE86" s="42"/>
      <c r="GF86" s="42"/>
      <c r="GG86" s="42"/>
      <c r="GH86" s="42"/>
      <c r="GI86" s="42"/>
      <c r="GJ86" s="42"/>
      <c r="GK86" s="42"/>
      <c r="GL86" s="42"/>
      <c r="GM86" s="42"/>
      <c r="GN86" s="42"/>
      <c r="GO86" s="42"/>
      <c r="GP86" s="42"/>
      <c r="GQ86" s="42"/>
      <c r="GR86" s="42"/>
      <c r="GS86" s="42"/>
      <c r="GT86" s="42"/>
      <c r="GU86" s="42"/>
      <c r="GV86" s="42"/>
      <c r="GW86" s="42"/>
      <c r="GX86" s="42"/>
      <c r="GY86" s="42"/>
      <c r="GZ86" s="42"/>
      <c r="HA86" s="42"/>
      <c r="HB86" s="42"/>
      <c r="HC86" s="42"/>
      <c r="HD86" s="42"/>
      <c r="HE86" s="42"/>
      <c r="HF86" s="42"/>
      <c r="HG86" s="42"/>
      <c r="HH86" s="42"/>
      <c r="HI86" s="42"/>
      <c r="HJ86" s="42"/>
      <c r="HK86" s="42"/>
      <c r="HL86" s="42"/>
      <c r="HM86" s="42"/>
      <c r="HN86" s="42"/>
      <c r="HO86" s="42"/>
      <c r="HP86" s="42"/>
      <c r="HQ86" s="42"/>
      <c r="HR86" s="42"/>
      <c r="HS86" s="42"/>
      <c r="HT86" s="42"/>
      <c r="HU86" s="42"/>
      <c r="HV86" s="42"/>
      <c r="HW86" s="42"/>
      <c r="HX86" s="42"/>
      <c r="HY86" s="42"/>
      <c r="HZ86" s="42"/>
      <c r="IA86" s="42"/>
      <c r="IB86" s="42"/>
      <c r="IC86" s="42"/>
      <c r="ID86" s="42"/>
      <c r="IE86" s="42"/>
      <c r="IF86" s="42"/>
      <c r="IG86" s="42"/>
      <c r="IH86" s="42"/>
      <c r="II86" s="42"/>
      <c r="IJ86" s="42"/>
      <c r="IK86" s="42"/>
      <c r="IL86" s="42"/>
      <c r="IM86" s="42"/>
      <c r="IN86" s="42"/>
      <c r="IO86" s="42"/>
      <c r="IP86" s="42"/>
      <c r="IQ86" s="42"/>
      <c r="IR86" s="42"/>
      <c r="IS86" s="42"/>
      <c r="IT86" s="42"/>
      <c r="IU86" s="42"/>
      <c r="IV86" s="42"/>
      <c r="IW86" s="42"/>
      <c r="IX86" s="42"/>
      <c r="IY86" s="42"/>
      <c r="IZ86" s="42"/>
      <c r="JA86" s="42"/>
      <c r="JB86" s="42"/>
      <c r="JC86" s="42"/>
      <c r="JD86" s="42"/>
      <c r="JE86" s="42"/>
      <c r="JF86" s="42"/>
      <c r="JG86" s="42"/>
      <c r="JH86" s="42"/>
      <c r="JI86" s="42"/>
      <c r="JJ86" s="42"/>
      <c r="JK86" s="42"/>
      <c r="JL86" s="42"/>
      <c r="JM86" s="42"/>
      <c r="JN86" s="42"/>
      <c r="JO86" s="42"/>
      <c r="JP86" s="42"/>
      <c r="JQ86" s="42"/>
      <c r="JR86" s="42"/>
      <c r="JS86" s="42"/>
      <c r="JT86" s="42"/>
      <c r="JU86" s="42"/>
      <c r="JV86" s="42"/>
      <c r="JW86" s="42"/>
      <c r="JX86" s="42"/>
      <c r="JY86" s="42"/>
      <c r="JZ86" s="42"/>
      <c r="KA86" s="42"/>
      <c r="KB86" s="42"/>
      <c r="KC86" s="42"/>
      <c r="KD86" s="42"/>
      <c r="KE86" s="42"/>
      <c r="KF86" s="42"/>
      <c r="KG86" s="42"/>
      <c r="KH86" s="42"/>
      <c r="KI86" s="42"/>
      <c r="KJ86" s="42"/>
      <c r="KK86" s="42"/>
      <c r="KL86" s="42"/>
      <c r="KM86" s="42"/>
      <c r="KN86" s="42"/>
      <c r="KO86" s="42"/>
      <c r="KP86" s="42"/>
      <c r="KQ86" s="42"/>
      <c r="KR86" s="42"/>
      <c r="KS86" s="42"/>
      <c r="KT86" s="42"/>
      <c r="KU86" s="42"/>
      <c r="KV86" s="42"/>
      <c r="KW86" s="42"/>
      <c r="KX86" s="42"/>
      <c r="KY86" s="42"/>
      <c r="KZ86" s="42"/>
      <c r="LA86" s="42"/>
      <c r="LB86" s="42"/>
      <c r="LC86" s="42"/>
      <c r="LD86" s="42"/>
      <c r="LE86" s="42"/>
      <c r="LF86" s="42"/>
      <c r="LG86" s="42"/>
      <c r="LH86" s="42"/>
      <c r="LI86" s="42"/>
      <c r="LJ86" s="42"/>
      <c r="LK86" s="42"/>
      <c r="LL86" s="42"/>
      <c r="LM86" s="42"/>
      <c r="LN86" s="42"/>
      <c r="LO86" s="42"/>
      <c r="LP86" s="42"/>
      <c r="LQ86" s="42"/>
      <c r="LR86" s="42"/>
      <c r="LS86" s="42"/>
      <c r="LT86" s="42"/>
      <c r="LU86" s="42"/>
      <c r="LV86" s="42"/>
      <c r="LW86" s="42"/>
      <c r="LX86" s="42"/>
      <c r="LY86" s="42"/>
      <c r="LZ86" s="42"/>
      <c r="MA86" s="42"/>
      <c r="MB86" s="42"/>
      <c r="MC86" s="42"/>
      <c r="MD86" s="42"/>
      <c r="ME86" s="42"/>
      <c r="MF86" s="42"/>
      <c r="MG86" s="42"/>
      <c r="MH86" s="42"/>
      <c r="MI86" s="42"/>
      <c r="MJ86" s="42"/>
      <c r="MK86" s="42"/>
      <c r="ML86" s="42"/>
      <c r="MM86" s="42"/>
      <c r="MN86" s="42"/>
      <c r="MO86" s="42"/>
      <c r="MP86" s="42"/>
      <c r="MQ86" s="42"/>
      <c r="MR86" s="42"/>
      <c r="MS86" s="42"/>
      <c r="MT86" s="42"/>
      <c r="MU86" s="42"/>
      <c r="MV86" s="42"/>
      <c r="MW86" s="42"/>
      <c r="MX86" s="42"/>
      <c r="MY86" s="42"/>
      <c r="MZ86" s="42"/>
      <c r="NA86" s="42"/>
      <c r="NB86" s="42"/>
      <c r="NC86" s="42"/>
      <c r="ND86" s="42"/>
      <c r="NE86" s="42"/>
      <c r="NF86" s="42"/>
      <c r="NG86" s="42"/>
      <c r="NH86" s="42"/>
      <c r="NI86" s="42"/>
      <c r="NJ86" s="42"/>
      <c r="NK86" s="42"/>
      <c r="NL86" s="42"/>
      <c r="NM86" s="42"/>
      <c r="NN86" s="42"/>
      <c r="NO86" s="42"/>
      <c r="NP86" s="42"/>
      <c r="NQ86" s="42"/>
      <c r="NR86" s="42"/>
      <c r="NS86" s="42"/>
      <c r="NT86" s="42"/>
      <c r="NU86" s="42"/>
      <c r="NV86" s="42"/>
      <c r="NW86" s="42"/>
      <c r="NX86" s="42"/>
      <c r="NY86" s="42"/>
      <c r="NZ86" s="42"/>
      <c r="OA86" s="42"/>
      <c r="OB86" s="42"/>
      <c r="OC86" s="42"/>
      <c r="OD86" s="42"/>
      <c r="OE86" s="42"/>
      <c r="OF86" s="42"/>
      <c r="OG86" s="42"/>
      <c r="OH86" s="42"/>
      <c r="OI86" s="42"/>
      <c r="OJ86" s="42"/>
      <c r="OK86" s="42"/>
      <c r="OL86" s="42"/>
      <c r="OM86" s="42"/>
      <c r="ON86" s="42"/>
      <c r="OO86" s="42"/>
      <c r="OP86" s="42"/>
      <c r="OQ86" s="42"/>
      <c r="OR86" s="42"/>
      <c r="OS86" s="42"/>
      <c r="OT86" s="42"/>
      <c r="OU86" s="42"/>
      <c r="OV86" s="42"/>
      <c r="OW86" s="42"/>
      <c r="OX86" s="42"/>
      <c r="OY86" s="42"/>
      <c r="OZ86" s="42"/>
      <c r="PA86" s="42"/>
      <c r="PB86" s="42"/>
      <c r="PC86" s="42"/>
      <c r="PD86" s="42"/>
      <c r="PE86" s="42"/>
      <c r="PF86" s="42"/>
      <c r="PG86" s="42"/>
      <c r="PH86" s="42"/>
      <c r="PI86" s="42"/>
      <c r="PJ86" s="42"/>
      <c r="PK86" s="42"/>
      <c r="PL86" s="42"/>
      <c r="PM86" s="42"/>
      <c r="PN86" s="42"/>
      <c r="PO86" s="42"/>
      <c r="PP86" s="42"/>
      <c r="PQ86" s="42"/>
      <c r="PR86" s="42"/>
      <c r="PS86" s="42"/>
      <c r="PT86" s="42"/>
      <c r="PU86" s="42"/>
      <c r="PV86" s="42"/>
      <c r="PW86" s="42"/>
      <c r="PX86" s="42"/>
      <c r="PY86" s="42"/>
      <c r="PZ86" s="42"/>
      <c r="QA86" s="42"/>
      <c r="QB86" s="42"/>
      <c r="QC86" s="42"/>
      <c r="QD86" s="42"/>
      <c r="QE86" s="42"/>
      <c r="QF86" s="42"/>
      <c r="QG86" s="42"/>
      <c r="QH86" s="42"/>
      <c r="QI86" s="42"/>
      <c r="QJ86" s="42"/>
      <c r="QK86" s="42"/>
      <c r="QL86" s="42"/>
      <c r="QM86" s="42"/>
      <c r="QN86" s="42"/>
      <c r="QO86" s="42"/>
      <c r="QP86" s="42"/>
      <c r="QQ86" s="42"/>
      <c r="QR86" s="42"/>
      <c r="QS86" s="42"/>
      <c r="QT86" s="42"/>
      <c r="QU86" s="42"/>
      <c r="QV86" s="42"/>
      <c r="QW86" s="42"/>
      <c r="QX86" s="42"/>
      <c r="QY86" s="42"/>
      <c r="QZ86" s="42"/>
      <c r="RA86" s="42"/>
      <c r="RB86" s="42"/>
      <c r="RC86" s="42"/>
      <c r="RD86" s="42"/>
      <c r="RE86" s="42"/>
      <c r="RF86" s="42"/>
      <c r="RG86" s="42"/>
      <c r="RH86" s="42"/>
      <c r="RI86" s="42"/>
      <c r="RJ86" s="42"/>
      <c r="RK86" s="42"/>
      <c r="RL86" s="42"/>
      <c r="RM86" s="42"/>
      <c r="RN86" s="42"/>
      <c r="RO86" s="42"/>
      <c r="RP86" s="42"/>
      <c r="RQ86" s="42"/>
      <c r="RR86" s="42"/>
      <c r="RS86" s="42"/>
      <c r="RT86" s="42"/>
      <c r="RU86" s="42"/>
      <c r="RV86" s="42"/>
      <c r="RW86" s="42"/>
      <c r="RX86" s="42"/>
      <c r="RY86" s="42"/>
      <c r="RZ86" s="42"/>
      <c r="SA86" s="42"/>
      <c r="SB86" s="42"/>
      <c r="SC86" s="42"/>
      <c r="SD86" s="42"/>
      <c r="SE86" s="42"/>
      <c r="SF86" s="42"/>
      <c r="SG86" s="42"/>
      <c r="SH86" s="42"/>
      <c r="SI86" s="42"/>
      <c r="SJ86" s="42"/>
      <c r="SK86" s="42"/>
      <c r="SL86" s="42"/>
      <c r="SM86" s="42"/>
      <c r="SN86" s="42"/>
      <c r="SO86" s="42"/>
      <c r="SP86" s="42"/>
      <c r="SQ86" s="42"/>
      <c r="SR86" s="42"/>
    </row>
    <row r="87" spans="1:512" ht="16.5" customHeight="1">
      <c r="A87" s="41"/>
      <c r="B87" s="1">
        <v>205050</v>
      </c>
      <c r="D87" s="43" t="str">
        <f t="shared" si="6"/>
        <v>5-5</v>
      </c>
      <c r="E87" s="43"/>
      <c r="F87" s="43"/>
      <c r="G87" s="68" t="s">
        <v>292</v>
      </c>
      <c r="H87" s="42">
        <f t="shared" si="7"/>
        <v>1</v>
      </c>
      <c r="I87" s="43" t="s">
        <v>293</v>
      </c>
      <c r="J87" s="44">
        <v>0</v>
      </c>
      <c r="K87" s="44">
        <v>0</v>
      </c>
      <c r="L87" s="42">
        <f t="shared" si="8"/>
        <v>5</v>
      </c>
      <c r="M87" s="22">
        <f t="shared" si="9"/>
        <v>0</v>
      </c>
      <c r="N87" s="50">
        <f t="shared" si="10"/>
        <v>205040</v>
      </c>
      <c r="O87" s="45" t="s">
        <v>244</v>
      </c>
      <c r="P87" s="47" t="s">
        <v>61</v>
      </c>
      <c r="Q87" s="51" t="s">
        <v>244</v>
      </c>
      <c r="R87" s="50" t="s">
        <v>294</v>
      </c>
      <c r="S87" s="54"/>
      <c r="T87" s="1">
        <v>205050</v>
      </c>
      <c r="U87" s="22" t="s">
        <v>295</v>
      </c>
      <c r="V87" s="42">
        <v>12</v>
      </c>
      <c r="W87" s="51">
        <v>0</v>
      </c>
      <c r="X87" s="42"/>
      <c r="Y87" s="55"/>
      <c r="Z87" s="42"/>
      <c r="AA87" s="43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2"/>
      <c r="EE87" s="42"/>
      <c r="EF87" s="42"/>
      <c r="EG87" s="42"/>
      <c r="EH87" s="42"/>
      <c r="EI87" s="42"/>
      <c r="EJ87" s="42"/>
      <c r="EK87" s="42"/>
      <c r="EL87" s="42"/>
      <c r="EM87" s="42"/>
      <c r="EN87" s="42"/>
      <c r="EO87" s="42"/>
      <c r="EP87" s="42"/>
      <c r="EQ87" s="42"/>
      <c r="ER87" s="42"/>
      <c r="ES87" s="42"/>
      <c r="ET87" s="42"/>
      <c r="EU87" s="42"/>
      <c r="EV87" s="42"/>
      <c r="EW87" s="42"/>
      <c r="EX87" s="42"/>
      <c r="EY87" s="42"/>
      <c r="EZ87" s="42"/>
      <c r="FA87" s="42"/>
      <c r="FB87" s="42"/>
      <c r="FC87" s="42"/>
      <c r="FD87" s="42"/>
      <c r="FE87" s="42"/>
      <c r="FF87" s="42"/>
      <c r="FG87" s="42"/>
      <c r="FH87" s="42"/>
      <c r="FI87" s="42"/>
      <c r="FJ87" s="42"/>
      <c r="FK87" s="42"/>
      <c r="FL87" s="42"/>
      <c r="FM87" s="42"/>
      <c r="FN87" s="42"/>
      <c r="FO87" s="42"/>
      <c r="FP87" s="42"/>
      <c r="FQ87" s="42"/>
      <c r="FR87" s="42"/>
      <c r="FS87" s="42"/>
      <c r="FT87" s="42"/>
      <c r="FU87" s="42"/>
      <c r="FV87" s="42"/>
      <c r="FW87" s="42"/>
      <c r="FX87" s="42"/>
      <c r="FY87" s="42"/>
      <c r="FZ87" s="42"/>
      <c r="GA87" s="42"/>
      <c r="GB87" s="42"/>
      <c r="GC87" s="42"/>
      <c r="GD87" s="42"/>
      <c r="GE87" s="42"/>
      <c r="GF87" s="42"/>
      <c r="GG87" s="42"/>
      <c r="GH87" s="42"/>
      <c r="GI87" s="42"/>
      <c r="GJ87" s="42"/>
      <c r="GK87" s="42"/>
      <c r="GL87" s="42"/>
      <c r="GM87" s="42"/>
      <c r="GN87" s="42"/>
      <c r="GO87" s="42"/>
      <c r="GP87" s="42"/>
      <c r="GQ87" s="42"/>
      <c r="GR87" s="42"/>
      <c r="GS87" s="42"/>
      <c r="GT87" s="42"/>
      <c r="GU87" s="42"/>
      <c r="GV87" s="42"/>
      <c r="GW87" s="42"/>
      <c r="GX87" s="42"/>
      <c r="GY87" s="42"/>
      <c r="GZ87" s="42"/>
      <c r="HA87" s="42"/>
      <c r="HB87" s="42"/>
      <c r="HC87" s="42"/>
      <c r="HD87" s="42"/>
      <c r="HE87" s="42"/>
      <c r="HF87" s="42"/>
      <c r="HG87" s="42"/>
      <c r="HH87" s="42"/>
      <c r="HI87" s="42"/>
      <c r="HJ87" s="42"/>
      <c r="HK87" s="42"/>
      <c r="HL87" s="42"/>
      <c r="HM87" s="42"/>
      <c r="HN87" s="42"/>
      <c r="HO87" s="42"/>
      <c r="HP87" s="42"/>
      <c r="HQ87" s="42"/>
      <c r="HR87" s="42"/>
      <c r="HS87" s="42"/>
      <c r="HT87" s="42"/>
      <c r="HU87" s="42"/>
      <c r="HV87" s="42"/>
      <c r="HW87" s="42"/>
      <c r="HX87" s="42"/>
      <c r="HY87" s="42"/>
      <c r="HZ87" s="42"/>
      <c r="IA87" s="42"/>
      <c r="IB87" s="42"/>
      <c r="IC87" s="42"/>
      <c r="ID87" s="42"/>
      <c r="IE87" s="42"/>
      <c r="IF87" s="42"/>
      <c r="IG87" s="42"/>
      <c r="IH87" s="42"/>
      <c r="II87" s="42"/>
      <c r="IJ87" s="42"/>
      <c r="IK87" s="42"/>
      <c r="IL87" s="42"/>
      <c r="IM87" s="42"/>
      <c r="IN87" s="42"/>
      <c r="IO87" s="42"/>
      <c r="IP87" s="42"/>
      <c r="IQ87" s="42"/>
      <c r="IR87" s="42"/>
      <c r="IS87" s="42"/>
      <c r="IT87" s="42"/>
      <c r="IU87" s="42"/>
      <c r="IV87" s="42"/>
      <c r="IW87" s="42"/>
      <c r="IX87" s="42"/>
      <c r="IY87" s="42"/>
      <c r="IZ87" s="42"/>
      <c r="JA87" s="42"/>
      <c r="JB87" s="42"/>
      <c r="JC87" s="42"/>
      <c r="JD87" s="42"/>
      <c r="JE87" s="42"/>
      <c r="JF87" s="42"/>
      <c r="JG87" s="42"/>
      <c r="JH87" s="42"/>
      <c r="JI87" s="42"/>
      <c r="JJ87" s="42"/>
      <c r="JK87" s="42"/>
      <c r="JL87" s="42"/>
      <c r="JM87" s="42"/>
      <c r="JN87" s="42"/>
      <c r="JO87" s="42"/>
      <c r="JP87" s="42"/>
      <c r="JQ87" s="42"/>
      <c r="JR87" s="42"/>
      <c r="JS87" s="42"/>
      <c r="JT87" s="42"/>
      <c r="JU87" s="42"/>
      <c r="JV87" s="42"/>
      <c r="JW87" s="42"/>
      <c r="JX87" s="42"/>
      <c r="JY87" s="42"/>
      <c r="JZ87" s="42"/>
      <c r="KA87" s="42"/>
      <c r="KB87" s="42"/>
      <c r="KC87" s="42"/>
      <c r="KD87" s="42"/>
      <c r="KE87" s="42"/>
      <c r="KF87" s="42"/>
      <c r="KG87" s="42"/>
      <c r="KH87" s="42"/>
      <c r="KI87" s="42"/>
      <c r="KJ87" s="42"/>
      <c r="KK87" s="42"/>
      <c r="KL87" s="42"/>
      <c r="KM87" s="42"/>
      <c r="KN87" s="42"/>
      <c r="KO87" s="42"/>
      <c r="KP87" s="42"/>
      <c r="KQ87" s="42"/>
      <c r="KR87" s="42"/>
      <c r="KS87" s="42"/>
      <c r="KT87" s="42"/>
      <c r="KU87" s="42"/>
      <c r="KV87" s="42"/>
      <c r="KW87" s="42"/>
      <c r="KX87" s="42"/>
      <c r="KY87" s="42"/>
      <c r="KZ87" s="42"/>
      <c r="LA87" s="42"/>
      <c r="LB87" s="42"/>
      <c r="LC87" s="42"/>
      <c r="LD87" s="42"/>
      <c r="LE87" s="42"/>
      <c r="LF87" s="42"/>
      <c r="LG87" s="42"/>
      <c r="LH87" s="42"/>
      <c r="LI87" s="42"/>
      <c r="LJ87" s="42"/>
      <c r="LK87" s="42"/>
      <c r="LL87" s="42"/>
      <c r="LM87" s="42"/>
      <c r="LN87" s="42"/>
      <c r="LO87" s="42"/>
      <c r="LP87" s="42"/>
      <c r="LQ87" s="42"/>
      <c r="LR87" s="42"/>
      <c r="LS87" s="42"/>
      <c r="LT87" s="42"/>
      <c r="LU87" s="42"/>
      <c r="LV87" s="42"/>
      <c r="LW87" s="42"/>
      <c r="LX87" s="42"/>
      <c r="LY87" s="42"/>
      <c r="LZ87" s="42"/>
      <c r="MA87" s="42"/>
      <c r="MB87" s="42"/>
      <c r="MC87" s="42"/>
      <c r="MD87" s="42"/>
      <c r="ME87" s="42"/>
      <c r="MF87" s="42"/>
      <c r="MG87" s="42"/>
      <c r="MH87" s="42"/>
      <c r="MI87" s="42"/>
      <c r="MJ87" s="42"/>
      <c r="MK87" s="42"/>
      <c r="ML87" s="42"/>
      <c r="MM87" s="42"/>
      <c r="MN87" s="42"/>
      <c r="MO87" s="42"/>
      <c r="MP87" s="42"/>
      <c r="MQ87" s="42"/>
      <c r="MR87" s="42"/>
      <c r="MS87" s="42"/>
      <c r="MT87" s="42"/>
      <c r="MU87" s="42"/>
      <c r="MV87" s="42"/>
      <c r="MW87" s="42"/>
      <c r="MX87" s="42"/>
      <c r="MY87" s="42"/>
      <c r="MZ87" s="42"/>
      <c r="NA87" s="42"/>
      <c r="NB87" s="42"/>
      <c r="NC87" s="42"/>
      <c r="ND87" s="42"/>
      <c r="NE87" s="42"/>
      <c r="NF87" s="42"/>
      <c r="NG87" s="42"/>
      <c r="NH87" s="42"/>
      <c r="NI87" s="42"/>
      <c r="NJ87" s="42"/>
      <c r="NK87" s="42"/>
      <c r="NL87" s="42"/>
      <c r="NM87" s="42"/>
      <c r="NN87" s="42"/>
      <c r="NO87" s="42"/>
      <c r="NP87" s="42"/>
      <c r="NQ87" s="42"/>
      <c r="NR87" s="42"/>
      <c r="NS87" s="42"/>
      <c r="NT87" s="42"/>
      <c r="NU87" s="42"/>
      <c r="NV87" s="42"/>
      <c r="NW87" s="42"/>
      <c r="NX87" s="42"/>
      <c r="NY87" s="42"/>
      <c r="NZ87" s="42"/>
      <c r="OA87" s="42"/>
      <c r="OB87" s="42"/>
      <c r="OC87" s="42"/>
      <c r="OD87" s="42"/>
      <c r="OE87" s="42"/>
      <c r="OF87" s="42"/>
      <c r="OG87" s="42"/>
      <c r="OH87" s="42"/>
      <c r="OI87" s="42"/>
      <c r="OJ87" s="42"/>
      <c r="OK87" s="42"/>
      <c r="OL87" s="42"/>
      <c r="OM87" s="42"/>
      <c r="ON87" s="42"/>
      <c r="OO87" s="42"/>
      <c r="OP87" s="42"/>
      <c r="OQ87" s="42"/>
      <c r="OR87" s="42"/>
      <c r="OS87" s="42"/>
      <c r="OT87" s="42"/>
      <c r="OU87" s="42"/>
      <c r="OV87" s="42"/>
      <c r="OW87" s="42"/>
      <c r="OX87" s="42"/>
      <c r="OY87" s="42"/>
      <c r="OZ87" s="42"/>
      <c r="PA87" s="42"/>
      <c r="PB87" s="42"/>
      <c r="PC87" s="42"/>
      <c r="PD87" s="42"/>
      <c r="PE87" s="42"/>
      <c r="PF87" s="42"/>
      <c r="PG87" s="42"/>
      <c r="PH87" s="42"/>
      <c r="PI87" s="42"/>
      <c r="PJ87" s="42"/>
      <c r="PK87" s="42"/>
      <c r="PL87" s="42"/>
      <c r="PM87" s="42"/>
      <c r="PN87" s="42"/>
      <c r="PO87" s="42"/>
      <c r="PP87" s="42"/>
      <c r="PQ87" s="42"/>
      <c r="PR87" s="42"/>
      <c r="PS87" s="42"/>
      <c r="PT87" s="42"/>
      <c r="PU87" s="42"/>
      <c r="PV87" s="42"/>
      <c r="PW87" s="42"/>
      <c r="PX87" s="42"/>
      <c r="PY87" s="42"/>
      <c r="PZ87" s="42"/>
      <c r="QA87" s="42"/>
      <c r="QB87" s="42"/>
      <c r="QC87" s="42"/>
      <c r="QD87" s="42"/>
      <c r="QE87" s="42"/>
      <c r="QF87" s="42"/>
      <c r="QG87" s="42"/>
      <c r="QH87" s="42"/>
      <c r="QI87" s="42"/>
      <c r="QJ87" s="42"/>
      <c r="QK87" s="42"/>
      <c r="QL87" s="42"/>
      <c r="QM87" s="42"/>
      <c r="QN87" s="42"/>
      <c r="QO87" s="42"/>
      <c r="QP87" s="42"/>
      <c r="QQ87" s="42"/>
      <c r="QR87" s="42"/>
      <c r="QS87" s="42"/>
      <c r="QT87" s="42"/>
      <c r="QU87" s="42"/>
      <c r="QV87" s="42"/>
      <c r="QW87" s="42"/>
      <c r="QX87" s="42"/>
      <c r="QY87" s="42"/>
      <c r="QZ87" s="42"/>
      <c r="RA87" s="42"/>
      <c r="RB87" s="42"/>
      <c r="RC87" s="42"/>
      <c r="RD87" s="42"/>
      <c r="RE87" s="42"/>
      <c r="RF87" s="42"/>
      <c r="RG87" s="42"/>
      <c r="RH87" s="42"/>
      <c r="RI87" s="42"/>
      <c r="RJ87" s="42"/>
      <c r="RK87" s="42"/>
      <c r="RL87" s="42"/>
      <c r="RM87" s="42"/>
      <c r="RN87" s="42"/>
      <c r="RO87" s="42"/>
      <c r="RP87" s="42"/>
      <c r="RQ87" s="42"/>
      <c r="RR87" s="42"/>
      <c r="RS87" s="42"/>
      <c r="RT87" s="42"/>
      <c r="RU87" s="42"/>
      <c r="RV87" s="42"/>
      <c r="RW87" s="42"/>
      <c r="RX87" s="42"/>
      <c r="RY87" s="42"/>
      <c r="RZ87" s="42"/>
      <c r="SA87" s="42"/>
      <c r="SB87" s="42"/>
      <c r="SC87" s="42"/>
      <c r="SD87" s="42"/>
      <c r="SE87" s="42"/>
      <c r="SF87" s="42"/>
      <c r="SG87" s="42"/>
      <c r="SH87" s="42"/>
      <c r="SI87" s="42"/>
      <c r="SJ87" s="42"/>
      <c r="SK87" s="42"/>
      <c r="SL87" s="42"/>
      <c r="SM87" s="42"/>
      <c r="SN87" s="42"/>
      <c r="SO87" s="42"/>
      <c r="SP87" s="42"/>
      <c r="SQ87" s="42"/>
      <c r="SR87" s="42"/>
    </row>
    <row r="88" spans="1:512" ht="16.5" customHeight="1">
      <c r="A88" s="41"/>
      <c r="B88" s="1">
        <v>206010</v>
      </c>
      <c r="D88" s="43" t="str">
        <f t="shared" si="6"/>
        <v>6-1</v>
      </c>
      <c r="E88" s="43"/>
      <c r="F88" s="43"/>
      <c r="G88" s="68" t="s">
        <v>263</v>
      </c>
      <c r="H88" s="42">
        <f t="shared" si="7"/>
        <v>0</v>
      </c>
      <c r="I88" s="43" t="s">
        <v>93</v>
      </c>
      <c r="J88" s="44">
        <v>0</v>
      </c>
      <c r="K88" s="44">
        <v>0</v>
      </c>
      <c r="L88" s="42">
        <f t="shared" si="8"/>
        <v>6</v>
      </c>
      <c r="M88" s="22">
        <f t="shared" si="9"/>
        <v>206020</v>
      </c>
      <c r="N88" s="50">
        <f t="shared" si="10"/>
        <v>0</v>
      </c>
      <c r="O88" s="45" t="s">
        <v>284</v>
      </c>
      <c r="P88" s="47" t="s">
        <v>285</v>
      </c>
      <c r="Q88" s="51" t="s">
        <v>244</v>
      </c>
      <c r="R88" s="50" t="s">
        <v>296</v>
      </c>
      <c r="S88" s="54"/>
      <c r="T88" s="1">
        <v>206010</v>
      </c>
      <c r="U88" s="22" t="s">
        <v>297</v>
      </c>
      <c r="V88" s="42">
        <v>12</v>
      </c>
      <c r="W88" s="51">
        <v>0</v>
      </c>
      <c r="X88" s="42"/>
      <c r="Y88" s="55"/>
      <c r="Z88" s="42"/>
      <c r="AA88" s="43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  <c r="EA88" s="42"/>
      <c r="EB88" s="42"/>
      <c r="EC88" s="42"/>
      <c r="ED88" s="42"/>
      <c r="EE88" s="42"/>
      <c r="EF88" s="42"/>
      <c r="EG88" s="42"/>
      <c r="EH88" s="42"/>
      <c r="EI88" s="42"/>
      <c r="EJ88" s="42"/>
      <c r="EK88" s="42"/>
      <c r="EL88" s="42"/>
      <c r="EM88" s="42"/>
      <c r="EN88" s="42"/>
      <c r="EO88" s="42"/>
      <c r="EP88" s="42"/>
      <c r="EQ88" s="42"/>
      <c r="ER88" s="42"/>
      <c r="ES88" s="42"/>
      <c r="ET88" s="42"/>
      <c r="EU88" s="42"/>
      <c r="EV88" s="42"/>
      <c r="EW88" s="42"/>
      <c r="EX88" s="42"/>
      <c r="EY88" s="42"/>
      <c r="EZ88" s="42"/>
      <c r="FA88" s="42"/>
      <c r="FB88" s="42"/>
      <c r="FC88" s="42"/>
      <c r="FD88" s="42"/>
      <c r="FE88" s="42"/>
      <c r="FF88" s="42"/>
      <c r="FG88" s="42"/>
      <c r="FH88" s="42"/>
      <c r="FI88" s="42"/>
      <c r="FJ88" s="42"/>
      <c r="FK88" s="42"/>
      <c r="FL88" s="42"/>
      <c r="FM88" s="42"/>
      <c r="FN88" s="42"/>
      <c r="FO88" s="42"/>
      <c r="FP88" s="42"/>
      <c r="FQ88" s="42"/>
      <c r="FR88" s="42"/>
      <c r="FS88" s="42"/>
      <c r="FT88" s="42"/>
      <c r="FU88" s="42"/>
      <c r="FV88" s="42"/>
      <c r="FW88" s="42"/>
      <c r="FX88" s="42"/>
      <c r="FY88" s="42"/>
      <c r="FZ88" s="42"/>
      <c r="GA88" s="42"/>
      <c r="GB88" s="42"/>
      <c r="GC88" s="42"/>
      <c r="GD88" s="42"/>
      <c r="GE88" s="42"/>
      <c r="GF88" s="42"/>
      <c r="GG88" s="42"/>
      <c r="GH88" s="42"/>
      <c r="GI88" s="42"/>
      <c r="GJ88" s="42"/>
      <c r="GK88" s="42"/>
      <c r="GL88" s="42"/>
      <c r="GM88" s="42"/>
      <c r="GN88" s="42"/>
      <c r="GO88" s="42"/>
      <c r="GP88" s="42"/>
      <c r="GQ88" s="42"/>
      <c r="GR88" s="42"/>
      <c r="GS88" s="42"/>
      <c r="GT88" s="42"/>
      <c r="GU88" s="42"/>
      <c r="GV88" s="42"/>
      <c r="GW88" s="42"/>
      <c r="GX88" s="42"/>
      <c r="GY88" s="42"/>
      <c r="GZ88" s="42"/>
      <c r="HA88" s="42"/>
      <c r="HB88" s="42"/>
      <c r="HC88" s="42"/>
      <c r="HD88" s="42"/>
      <c r="HE88" s="42"/>
      <c r="HF88" s="42"/>
      <c r="HG88" s="42"/>
      <c r="HH88" s="42"/>
      <c r="HI88" s="42"/>
      <c r="HJ88" s="42"/>
      <c r="HK88" s="42"/>
      <c r="HL88" s="42"/>
      <c r="HM88" s="42"/>
      <c r="HN88" s="42"/>
      <c r="HO88" s="42"/>
      <c r="HP88" s="42"/>
      <c r="HQ88" s="42"/>
      <c r="HR88" s="42"/>
      <c r="HS88" s="42"/>
      <c r="HT88" s="42"/>
      <c r="HU88" s="42"/>
      <c r="HV88" s="42"/>
      <c r="HW88" s="42"/>
      <c r="HX88" s="42"/>
      <c r="HY88" s="42"/>
      <c r="HZ88" s="42"/>
      <c r="IA88" s="42"/>
      <c r="IB88" s="42"/>
      <c r="IC88" s="42"/>
      <c r="ID88" s="42"/>
      <c r="IE88" s="42"/>
      <c r="IF88" s="42"/>
      <c r="IG88" s="42"/>
      <c r="IH88" s="42"/>
      <c r="II88" s="42"/>
      <c r="IJ88" s="42"/>
      <c r="IK88" s="42"/>
      <c r="IL88" s="42"/>
      <c r="IM88" s="42"/>
      <c r="IN88" s="42"/>
      <c r="IO88" s="42"/>
      <c r="IP88" s="42"/>
      <c r="IQ88" s="42"/>
      <c r="IR88" s="42"/>
      <c r="IS88" s="42"/>
      <c r="IT88" s="42"/>
      <c r="IU88" s="42"/>
      <c r="IV88" s="42"/>
      <c r="IW88" s="42"/>
      <c r="IX88" s="42"/>
      <c r="IY88" s="42"/>
      <c r="IZ88" s="42"/>
      <c r="JA88" s="42"/>
      <c r="JB88" s="42"/>
      <c r="JC88" s="42"/>
      <c r="JD88" s="42"/>
      <c r="JE88" s="42"/>
      <c r="JF88" s="42"/>
      <c r="JG88" s="42"/>
      <c r="JH88" s="42"/>
      <c r="JI88" s="42"/>
      <c r="JJ88" s="42"/>
      <c r="JK88" s="42"/>
      <c r="JL88" s="42"/>
      <c r="JM88" s="42"/>
      <c r="JN88" s="42"/>
      <c r="JO88" s="42"/>
      <c r="JP88" s="42"/>
      <c r="JQ88" s="42"/>
      <c r="JR88" s="42"/>
      <c r="JS88" s="42"/>
      <c r="JT88" s="42"/>
      <c r="JU88" s="42"/>
      <c r="JV88" s="42"/>
      <c r="JW88" s="42"/>
      <c r="JX88" s="42"/>
      <c r="JY88" s="42"/>
      <c r="JZ88" s="42"/>
      <c r="KA88" s="42"/>
      <c r="KB88" s="42"/>
      <c r="KC88" s="42"/>
      <c r="KD88" s="42"/>
      <c r="KE88" s="42"/>
      <c r="KF88" s="42"/>
      <c r="KG88" s="42"/>
      <c r="KH88" s="42"/>
      <c r="KI88" s="42"/>
      <c r="KJ88" s="42"/>
      <c r="KK88" s="42"/>
      <c r="KL88" s="42"/>
      <c r="KM88" s="42"/>
      <c r="KN88" s="42"/>
      <c r="KO88" s="42"/>
      <c r="KP88" s="42"/>
      <c r="KQ88" s="42"/>
      <c r="KR88" s="42"/>
      <c r="KS88" s="42"/>
      <c r="KT88" s="42"/>
      <c r="KU88" s="42"/>
      <c r="KV88" s="42"/>
      <c r="KW88" s="42"/>
      <c r="KX88" s="42"/>
      <c r="KY88" s="42"/>
      <c r="KZ88" s="42"/>
      <c r="LA88" s="42"/>
      <c r="LB88" s="42"/>
      <c r="LC88" s="42"/>
      <c r="LD88" s="42"/>
      <c r="LE88" s="42"/>
      <c r="LF88" s="42"/>
      <c r="LG88" s="42"/>
      <c r="LH88" s="42"/>
      <c r="LI88" s="42"/>
      <c r="LJ88" s="42"/>
      <c r="LK88" s="42"/>
      <c r="LL88" s="42"/>
      <c r="LM88" s="42"/>
      <c r="LN88" s="42"/>
      <c r="LO88" s="42"/>
      <c r="LP88" s="42"/>
      <c r="LQ88" s="42"/>
      <c r="LR88" s="42"/>
      <c r="LS88" s="42"/>
      <c r="LT88" s="42"/>
      <c r="LU88" s="42"/>
      <c r="LV88" s="42"/>
      <c r="LW88" s="42"/>
      <c r="LX88" s="42"/>
      <c r="LY88" s="42"/>
      <c r="LZ88" s="42"/>
      <c r="MA88" s="42"/>
      <c r="MB88" s="42"/>
      <c r="MC88" s="42"/>
      <c r="MD88" s="42"/>
      <c r="ME88" s="42"/>
      <c r="MF88" s="42"/>
      <c r="MG88" s="42"/>
      <c r="MH88" s="42"/>
      <c r="MI88" s="42"/>
      <c r="MJ88" s="42"/>
      <c r="MK88" s="42"/>
      <c r="ML88" s="42"/>
      <c r="MM88" s="42"/>
      <c r="MN88" s="42"/>
      <c r="MO88" s="42"/>
      <c r="MP88" s="42"/>
      <c r="MQ88" s="42"/>
      <c r="MR88" s="42"/>
      <c r="MS88" s="42"/>
      <c r="MT88" s="42"/>
      <c r="MU88" s="42"/>
      <c r="MV88" s="42"/>
      <c r="MW88" s="42"/>
      <c r="MX88" s="42"/>
      <c r="MY88" s="42"/>
      <c r="MZ88" s="42"/>
      <c r="NA88" s="42"/>
      <c r="NB88" s="42"/>
      <c r="NC88" s="42"/>
      <c r="ND88" s="42"/>
      <c r="NE88" s="42"/>
      <c r="NF88" s="42"/>
      <c r="NG88" s="42"/>
      <c r="NH88" s="42"/>
      <c r="NI88" s="42"/>
      <c r="NJ88" s="42"/>
      <c r="NK88" s="42"/>
      <c r="NL88" s="42"/>
      <c r="NM88" s="42"/>
      <c r="NN88" s="42"/>
      <c r="NO88" s="42"/>
      <c r="NP88" s="42"/>
      <c r="NQ88" s="42"/>
      <c r="NR88" s="42"/>
      <c r="NS88" s="42"/>
      <c r="NT88" s="42"/>
      <c r="NU88" s="42"/>
      <c r="NV88" s="42"/>
      <c r="NW88" s="42"/>
      <c r="NX88" s="42"/>
      <c r="NY88" s="42"/>
      <c r="NZ88" s="42"/>
      <c r="OA88" s="42"/>
      <c r="OB88" s="42"/>
      <c r="OC88" s="42"/>
      <c r="OD88" s="42"/>
      <c r="OE88" s="42"/>
      <c r="OF88" s="42"/>
      <c r="OG88" s="42"/>
      <c r="OH88" s="42"/>
      <c r="OI88" s="42"/>
      <c r="OJ88" s="42"/>
      <c r="OK88" s="42"/>
      <c r="OL88" s="42"/>
      <c r="OM88" s="42"/>
      <c r="ON88" s="42"/>
      <c r="OO88" s="42"/>
      <c r="OP88" s="42"/>
      <c r="OQ88" s="42"/>
      <c r="OR88" s="42"/>
      <c r="OS88" s="42"/>
      <c r="OT88" s="42"/>
      <c r="OU88" s="42"/>
      <c r="OV88" s="42"/>
      <c r="OW88" s="42"/>
      <c r="OX88" s="42"/>
      <c r="OY88" s="42"/>
      <c r="OZ88" s="42"/>
      <c r="PA88" s="42"/>
      <c r="PB88" s="42"/>
      <c r="PC88" s="42"/>
      <c r="PD88" s="42"/>
      <c r="PE88" s="42"/>
      <c r="PF88" s="42"/>
      <c r="PG88" s="42"/>
      <c r="PH88" s="42"/>
      <c r="PI88" s="42"/>
      <c r="PJ88" s="42"/>
      <c r="PK88" s="42"/>
      <c r="PL88" s="42"/>
      <c r="PM88" s="42"/>
      <c r="PN88" s="42"/>
      <c r="PO88" s="42"/>
      <c r="PP88" s="42"/>
      <c r="PQ88" s="42"/>
      <c r="PR88" s="42"/>
      <c r="PS88" s="42"/>
      <c r="PT88" s="42"/>
      <c r="PU88" s="42"/>
      <c r="PV88" s="42"/>
      <c r="PW88" s="42"/>
      <c r="PX88" s="42"/>
      <c r="PY88" s="42"/>
      <c r="PZ88" s="42"/>
      <c r="QA88" s="42"/>
      <c r="QB88" s="42"/>
      <c r="QC88" s="42"/>
      <c r="QD88" s="42"/>
      <c r="QE88" s="42"/>
      <c r="QF88" s="42"/>
      <c r="QG88" s="42"/>
      <c r="QH88" s="42"/>
      <c r="QI88" s="42"/>
      <c r="QJ88" s="42"/>
      <c r="QK88" s="42"/>
      <c r="QL88" s="42"/>
      <c r="QM88" s="42"/>
      <c r="QN88" s="42"/>
      <c r="QO88" s="42"/>
      <c r="QP88" s="42"/>
      <c r="QQ88" s="42"/>
      <c r="QR88" s="42"/>
      <c r="QS88" s="42"/>
      <c r="QT88" s="42"/>
      <c r="QU88" s="42"/>
      <c r="QV88" s="42"/>
      <c r="QW88" s="42"/>
      <c r="QX88" s="42"/>
      <c r="QY88" s="42"/>
      <c r="QZ88" s="42"/>
      <c r="RA88" s="42"/>
      <c r="RB88" s="42"/>
      <c r="RC88" s="42"/>
      <c r="RD88" s="42"/>
      <c r="RE88" s="42"/>
      <c r="RF88" s="42"/>
      <c r="RG88" s="42"/>
      <c r="RH88" s="42"/>
      <c r="RI88" s="42"/>
      <c r="RJ88" s="42"/>
      <c r="RK88" s="42"/>
      <c r="RL88" s="42"/>
      <c r="RM88" s="42"/>
      <c r="RN88" s="42"/>
      <c r="RO88" s="42"/>
      <c r="RP88" s="42"/>
      <c r="RQ88" s="42"/>
      <c r="RR88" s="42"/>
      <c r="RS88" s="42"/>
      <c r="RT88" s="42"/>
      <c r="RU88" s="42"/>
      <c r="RV88" s="42"/>
      <c r="RW88" s="42"/>
      <c r="RX88" s="42"/>
      <c r="RY88" s="42"/>
      <c r="RZ88" s="42"/>
      <c r="SA88" s="42"/>
      <c r="SB88" s="42"/>
      <c r="SC88" s="42"/>
      <c r="SD88" s="42"/>
      <c r="SE88" s="42"/>
      <c r="SF88" s="42"/>
      <c r="SG88" s="42"/>
      <c r="SH88" s="42"/>
      <c r="SI88" s="42"/>
      <c r="SJ88" s="42"/>
      <c r="SK88" s="42"/>
      <c r="SL88" s="42"/>
      <c r="SM88" s="42"/>
      <c r="SN88" s="42"/>
      <c r="SO88" s="42"/>
      <c r="SP88" s="42"/>
      <c r="SQ88" s="42"/>
      <c r="SR88" s="42"/>
    </row>
    <row r="89" spans="1:512" ht="16.5" customHeight="1">
      <c r="A89" s="41"/>
      <c r="B89" s="1">
        <v>206020</v>
      </c>
      <c r="D89" s="43" t="str">
        <f t="shared" si="6"/>
        <v>6-2</v>
      </c>
      <c r="E89" s="43"/>
      <c r="F89" s="43"/>
      <c r="G89" s="68" t="s">
        <v>270</v>
      </c>
      <c r="H89" s="42">
        <f t="shared" si="7"/>
        <v>0</v>
      </c>
      <c r="I89" s="43" t="s">
        <v>298</v>
      </c>
      <c r="J89" s="44">
        <v>0</v>
      </c>
      <c r="K89" s="44">
        <v>0</v>
      </c>
      <c r="L89" s="42">
        <f t="shared" si="8"/>
        <v>6</v>
      </c>
      <c r="M89" s="22">
        <f t="shared" si="9"/>
        <v>206030</v>
      </c>
      <c r="N89" s="50">
        <f t="shared" si="10"/>
        <v>206010</v>
      </c>
      <c r="O89" s="45" t="s">
        <v>244</v>
      </c>
      <c r="P89" s="47" t="s">
        <v>61</v>
      </c>
      <c r="Q89" s="51" t="s">
        <v>244</v>
      </c>
      <c r="R89" s="50" t="s">
        <v>299</v>
      </c>
      <c r="S89" s="54"/>
      <c r="T89" s="1">
        <v>206020</v>
      </c>
      <c r="U89" s="22" t="s">
        <v>300</v>
      </c>
      <c r="V89" s="42">
        <v>12</v>
      </c>
      <c r="W89" s="51">
        <v>0</v>
      </c>
      <c r="X89" s="42"/>
      <c r="Y89" s="55"/>
      <c r="Z89" s="42"/>
      <c r="AA89" s="43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2"/>
      <c r="EE89" s="42"/>
      <c r="EF89" s="42"/>
      <c r="EG89" s="42"/>
      <c r="EH89" s="42"/>
      <c r="EI89" s="42"/>
      <c r="EJ89" s="42"/>
      <c r="EK89" s="42"/>
      <c r="EL89" s="42"/>
      <c r="EM89" s="42"/>
      <c r="EN89" s="42"/>
      <c r="EO89" s="42"/>
      <c r="EP89" s="42"/>
      <c r="EQ89" s="42"/>
      <c r="ER89" s="42"/>
      <c r="ES89" s="42"/>
      <c r="ET89" s="42"/>
      <c r="EU89" s="42"/>
      <c r="EV89" s="42"/>
      <c r="EW89" s="42"/>
      <c r="EX89" s="42"/>
      <c r="EY89" s="42"/>
      <c r="EZ89" s="42"/>
      <c r="FA89" s="42"/>
      <c r="FB89" s="42"/>
      <c r="FC89" s="42"/>
      <c r="FD89" s="42"/>
      <c r="FE89" s="42"/>
      <c r="FF89" s="42"/>
      <c r="FG89" s="42"/>
      <c r="FH89" s="42"/>
      <c r="FI89" s="42"/>
      <c r="FJ89" s="42"/>
      <c r="FK89" s="42"/>
      <c r="FL89" s="42"/>
      <c r="FM89" s="42"/>
      <c r="FN89" s="42"/>
      <c r="FO89" s="42"/>
      <c r="FP89" s="42"/>
      <c r="FQ89" s="42"/>
      <c r="FR89" s="42"/>
      <c r="FS89" s="42"/>
      <c r="FT89" s="42"/>
      <c r="FU89" s="42"/>
      <c r="FV89" s="42"/>
      <c r="FW89" s="42"/>
      <c r="FX89" s="42"/>
      <c r="FY89" s="42"/>
      <c r="FZ89" s="42"/>
      <c r="GA89" s="42"/>
      <c r="GB89" s="42"/>
      <c r="GC89" s="42"/>
      <c r="GD89" s="42"/>
      <c r="GE89" s="42"/>
      <c r="GF89" s="42"/>
      <c r="GG89" s="42"/>
      <c r="GH89" s="42"/>
      <c r="GI89" s="42"/>
      <c r="GJ89" s="42"/>
      <c r="GK89" s="42"/>
      <c r="GL89" s="42"/>
      <c r="GM89" s="42"/>
      <c r="GN89" s="42"/>
      <c r="GO89" s="42"/>
      <c r="GP89" s="42"/>
      <c r="GQ89" s="42"/>
      <c r="GR89" s="42"/>
      <c r="GS89" s="42"/>
      <c r="GT89" s="42"/>
      <c r="GU89" s="42"/>
      <c r="GV89" s="42"/>
      <c r="GW89" s="42"/>
      <c r="GX89" s="42"/>
      <c r="GY89" s="42"/>
      <c r="GZ89" s="42"/>
      <c r="HA89" s="42"/>
      <c r="HB89" s="42"/>
      <c r="HC89" s="42"/>
      <c r="HD89" s="42"/>
      <c r="HE89" s="42"/>
      <c r="HF89" s="42"/>
      <c r="HG89" s="42"/>
      <c r="HH89" s="42"/>
      <c r="HI89" s="42"/>
      <c r="HJ89" s="42"/>
      <c r="HK89" s="42"/>
      <c r="HL89" s="42"/>
      <c r="HM89" s="42"/>
      <c r="HN89" s="42"/>
      <c r="HO89" s="42"/>
      <c r="HP89" s="42"/>
      <c r="HQ89" s="42"/>
      <c r="HR89" s="42"/>
      <c r="HS89" s="42"/>
      <c r="HT89" s="42"/>
      <c r="HU89" s="42"/>
      <c r="HV89" s="42"/>
      <c r="HW89" s="42"/>
      <c r="HX89" s="42"/>
      <c r="HY89" s="42"/>
      <c r="HZ89" s="42"/>
      <c r="IA89" s="42"/>
      <c r="IB89" s="42"/>
      <c r="IC89" s="42"/>
      <c r="ID89" s="42"/>
      <c r="IE89" s="42"/>
      <c r="IF89" s="42"/>
      <c r="IG89" s="42"/>
      <c r="IH89" s="42"/>
      <c r="II89" s="42"/>
      <c r="IJ89" s="42"/>
      <c r="IK89" s="42"/>
      <c r="IL89" s="42"/>
      <c r="IM89" s="42"/>
      <c r="IN89" s="42"/>
      <c r="IO89" s="42"/>
      <c r="IP89" s="42"/>
      <c r="IQ89" s="42"/>
      <c r="IR89" s="42"/>
      <c r="IS89" s="42"/>
      <c r="IT89" s="42"/>
      <c r="IU89" s="42"/>
      <c r="IV89" s="42"/>
      <c r="IW89" s="42"/>
      <c r="IX89" s="42"/>
      <c r="IY89" s="42"/>
      <c r="IZ89" s="42"/>
      <c r="JA89" s="42"/>
      <c r="JB89" s="42"/>
      <c r="JC89" s="42"/>
      <c r="JD89" s="42"/>
      <c r="JE89" s="42"/>
      <c r="JF89" s="42"/>
      <c r="JG89" s="42"/>
      <c r="JH89" s="42"/>
      <c r="JI89" s="42"/>
      <c r="JJ89" s="42"/>
      <c r="JK89" s="42"/>
      <c r="JL89" s="42"/>
      <c r="JM89" s="42"/>
      <c r="JN89" s="42"/>
      <c r="JO89" s="42"/>
      <c r="JP89" s="42"/>
      <c r="JQ89" s="42"/>
      <c r="JR89" s="42"/>
      <c r="JS89" s="42"/>
      <c r="JT89" s="42"/>
      <c r="JU89" s="42"/>
      <c r="JV89" s="42"/>
      <c r="JW89" s="42"/>
      <c r="JX89" s="42"/>
      <c r="JY89" s="42"/>
      <c r="JZ89" s="42"/>
      <c r="KA89" s="42"/>
      <c r="KB89" s="42"/>
      <c r="KC89" s="42"/>
      <c r="KD89" s="42"/>
      <c r="KE89" s="42"/>
      <c r="KF89" s="42"/>
      <c r="KG89" s="42"/>
      <c r="KH89" s="42"/>
      <c r="KI89" s="42"/>
      <c r="KJ89" s="42"/>
      <c r="KK89" s="42"/>
      <c r="KL89" s="42"/>
      <c r="KM89" s="42"/>
      <c r="KN89" s="42"/>
      <c r="KO89" s="42"/>
      <c r="KP89" s="42"/>
      <c r="KQ89" s="42"/>
      <c r="KR89" s="42"/>
      <c r="KS89" s="42"/>
      <c r="KT89" s="42"/>
      <c r="KU89" s="42"/>
      <c r="KV89" s="42"/>
      <c r="KW89" s="42"/>
      <c r="KX89" s="42"/>
      <c r="KY89" s="42"/>
      <c r="KZ89" s="42"/>
      <c r="LA89" s="42"/>
      <c r="LB89" s="42"/>
      <c r="LC89" s="42"/>
      <c r="LD89" s="42"/>
      <c r="LE89" s="42"/>
      <c r="LF89" s="42"/>
      <c r="LG89" s="42"/>
      <c r="LH89" s="42"/>
      <c r="LI89" s="42"/>
      <c r="LJ89" s="42"/>
      <c r="LK89" s="42"/>
      <c r="LL89" s="42"/>
      <c r="LM89" s="42"/>
      <c r="LN89" s="42"/>
      <c r="LO89" s="42"/>
      <c r="LP89" s="42"/>
      <c r="LQ89" s="42"/>
      <c r="LR89" s="42"/>
      <c r="LS89" s="42"/>
      <c r="LT89" s="42"/>
      <c r="LU89" s="42"/>
      <c r="LV89" s="42"/>
      <c r="LW89" s="42"/>
      <c r="LX89" s="42"/>
      <c r="LY89" s="42"/>
      <c r="LZ89" s="42"/>
      <c r="MA89" s="42"/>
      <c r="MB89" s="42"/>
      <c r="MC89" s="42"/>
      <c r="MD89" s="42"/>
      <c r="ME89" s="42"/>
      <c r="MF89" s="42"/>
      <c r="MG89" s="42"/>
      <c r="MH89" s="42"/>
      <c r="MI89" s="42"/>
      <c r="MJ89" s="42"/>
      <c r="MK89" s="42"/>
      <c r="ML89" s="42"/>
      <c r="MM89" s="42"/>
      <c r="MN89" s="42"/>
      <c r="MO89" s="42"/>
      <c r="MP89" s="42"/>
      <c r="MQ89" s="42"/>
      <c r="MR89" s="42"/>
      <c r="MS89" s="42"/>
      <c r="MT89" s="42"/>
      <c r="MU89" s="42"/>
      <c r="MV89" s="42"/>
      <c r="MW89" s="42"/>
      <c r="MX89" s="42"/>
      <c r="MY89" s="42"/>
      <c r="MZ89" s="42"/>
      <c r="NA89" s="42"/>
      <c r="NB89" s="42"/>
      <c r="NC89" s="42"/>
      <c r="ND89" s="42"/>
      <c r="NE89" s="42"/>
      <c r="NF89" s="42"/>
      <c r="NG89" s="42"/>
      <c r="NH89" s="42"/>
      <c r="NI89" s="42"/>
      <c r="NJ89" s="42"/>
      <c r="NK89" s="42"/>
      <c r="NL89" s="42"/>
      <c r="NM89" s="42"/>
      <c r="NN89" s="42"/>
      <c r="NO89" s="42"/>
      <c r="NP89" s="42"/>
      <c r="NQ89" s="42"/>
      <c r="NR89" s="42"/>
      <c r="NS89" s="42"/>
      <c r="NT89" s="42"/>
      <c r="NU89" s="42"/>
      <c r="NV89" s="42"/>
      <c r="NW89" s="42"/>
      <c r="NX89" s="42"/>
      <c r="NY89" s="42"/>
      <c r="NZ89" s="42"/>
      <c r="OA89" s="42"/>
      <c r="OB89" s="42"/>
      <c r="OC89" s="42"/>
      <c r="OD89" s="42"/>
      <c r="OE89" s="42"/>
      <c r="OF89" s="42"/>
      <c r="OG89" s="42"/>
      <c r="OH89" s="42"/>
      <c r="OI89" s="42"/>
      <c r="OJ89" s="42"/>
      <c r="OK89" s="42"/>
      <c r="OL89" s="42"/>
      <c r="OM89" s="42"/>
      <c r="ON89" s="42"/>
      <c r="OO89" s="42"/>
      <c r="OP89" s="42"/>
      <c r="OQ89" s="42"/>
      <c r="OR89" s="42"/>
      <c r="OS89" s="42"/>
      <c r="OT89" s="42"/>
      <c r="OU89" s="42"/>
      <c r="OV89" s="42"/>
      <c r="OW89" s="42"/>
      <c r="OX89" s="42"/>
      <c r="OY89" s="42"/>
      <c r="OZ89" s="42"/>
      <c r="PA89" s="42"/>
      <c r="PB89" s="42"/>
      <c r="PC89" s="42"/>
      <c r="PD89" s="42"/>
      <c r="PE89" s="42"/>
      <c r="PF89" s="42"/>
      <c r="PG89" s="42"/>
      <c r="PH89" s="42"/>
      <c r="PI89" s="42"/>
      <c r="PJ89" s="42"/>
      <c r="PK89" s="42"/>
      <c r="PL89" s="42"/>
      <c r="PM89" s="42"/>
      <c r="PN89" s="42"/>
      <c r="PO89" s="42"/>
      <c r="PP89" s="42"/>
      <c r="PQ89" s="42"/>
      <c r="PR89" s="42"/>
      <c r="PS89" s="42"/>
      <c r="PT89" s="42"/>
      <c r="PU89" s="42"/>
      <c r="PV89" s="42"/>
      <c r="PW89" s="42"/>
      <c r="PX89" s="42"/>
      <c r="PY89" s="42"/>
      <c r="PZ89" s="42"/>
      <c r="QA89" s="42"/>
      <c r="QB89" s="42"/>
      <c r="QC89" s="42"/>
      <c r="QD89" s="42"/>
      <c r="QE89" s="42"/>
      <c r="QF89" s="42"/>
      <c r="QG89" s="42"/>
      <c r="QH89" s="42"/>
      <c r="QI89" s="42"/>
      <c r="QJ89" s="42"/>
      <c r="QK89" s="42"/>
      <c r="QL89" s="42"/>
      <c r="QM89" s="42"/>
      <c r="QN89" s="42"/>
      <c r="QO89" s="42"/>
      <c r="QP89" s="42"/>
      <c r="QQ89" s="42"/>
      <c r="QR89" s="42"/>
      <c r="QS89" s="42"/>
      <c r="QT89" s="42"/>
      <c r="QU89" s="42"/>
      <c r="QV89" s="42"/>
      <c r="QW89" s="42"/>
      <c r="QX89" s="42"/>
      <c r="QY89" s="42"/>
      <c r="QZ89" s="42"/>
      <c r="RA89" s="42"/>
      <c r="RB89" s="42"/>
      <c r="RC89" s="42"/>
      <c r="RD89" s="42"/>
      <c r="RE89" s="42"/>
      <c r="RF89" s="42"/>
      <c r="RG89" s="42"/>
      <c r="RH89" s="42"/>
      <c r="RI89" s="42"/>
      <c r="RJ89" s="42"/>
      <c r="RK89" s="42"/>
      <c r="RL89" s="42"/>
      <c r="RM89" s="42"/>
      <c r="RN89" s="42"/>
      <c r="RO89" s="42"/>
      <c r="RP89" s="42"/>
      <c r="RQ89" s="42"/>
      <c r="RR89" s="42"/>
      <c r="RS89" s="42"/>
      <c r="RT89" s="42"/>
      <c r="RU89" s="42"/>
      <c r="RV89" s="42"/>
      <c r="RW89" s="42"/>
      <c r="RX89" s="42"/>
      <c r="RY89" s="42"/>
      <c r="RZ89" s="42"/>
      <c r="SA89" s="42"/>
      <c r="SB89" s="42"/>
      <c r="SC89" s="42"/>
      <c r="SD89" s="42"/>
      <c r="SE89" s="42"/>
      <c r="SF89" s="42"/>
      <c r="SG89" s="42"/>
      <c r="SH89" s="42"/>
      <c r="SI89" s="42"/>
      <c r="SJ89" s="42"/>
      <c r="SK89" s="42"/>
      <c r="SL89" s="42"/>
      <c r="SM89" s="42"/>
      <c r="SN89" s="42"/>
      <c r="SO89" s="42"/>
      <c r="SP89" s="42"/>
      <c r="SQ89" s="42"/>
      <c r="SR89" s="42"/>
    </row>
    <row r="90" spans="1:512" ht="16.5" customHeight="1">
      <c r="A90" s="41"/>
      <c r="B90" s="1">
        <v>206030</v>
      </c>
      <c r="D90" s="43" t="str">
        <f t="shared" si="6"/>
        <v>6-3</v>
      </c>
      <c r="E90" s="43"/>
      <c r="F90" s="43"/>
      <c r="G90" s="68" t="s">
        <v>263</v>
      </c>
      <c r="H90" s="42">
        <f t="shared" si="7"/>
        <v>0</v>
      </c>
      <c r="I90" s="43" t="s">
        <v>272</v>
      </c>
      <c r="J90" s="44">
        <v>0</v>
      </c>
      <c r="K90" s="44">
        <v>0</v>
      </c>
      <c r="L90" s="42">
        <f t="shared" si="8"/>
        <v>6</v>
      </c>
      <c r="M90" s="22">
        <f t="shared" si="9"/>
        <v>206040</v>
      </c>
      <c r="N90" s="50">
        <f t="shared" si="10"/>
        <v>206020</v>
      </c>
      <c r="O90" s="45" t="s">
        <v>284</v>
      </c>
      <c r="P90" s="47" t="s">
        <v>285</v>
      </c>
      <c r="Q90" s="51" t="s">
        <v>244</v>
      </c>
      <c r="R90" s="50" t="s">
        <v>301</v>
      </c>
      <c r="S90" s="54"/>
      <c r="T90" s="1">
        <v>206030</v>
      </c>
      <c r="U90" s="22" t="s">
        <v>302</v>
      </c>
      <c r="V90" s="42">
        <v>12</v>
      </c>
      <c r="W90" s="51">
        <v>0</v>
      </c>
      <c r="X90" s="42"/>
      <c r="Y90" s="55"/>
      <c r="Z90" s="42"/>
      <c r="AA90" s="43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  <c r="CM90" s="42"/>
      <c r="CN90" s="42"/>
      <c r="CO90" s="42"/>
      <c r="CP90" s="42"/>
      <c r="CQ90" s="42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  <c r="EA90" s="42"/>
      <c r="EB90" s="42"/>
      <c r="EC90" s="42"/>
      <c r="ED90" s="42"/>
      <c r="EE90" s="42"/>
      <c r="EF90" s="42"/>
      <c r="EG90" s="42"/>
      <c r="EH90" s="42"/>
      <c r="EI90" s="42"/>
      <c r="EJ90" s="42"/>
      <c r="EK90" s="42"/>
      <c r="EL90" s="42"/>
      <c r="EM90" s="42"/>
      <c r="EN90" s="42"/>
      <c r="EO90" s="42"/>
      <c r="EP90" s="42"/>
      <c r="EQ90" s="42"/>
      <c r="ER90" s="42"/>
      <c r="ES90" s="42"/>
      <c r="ET90" s="42"/>
      <c r="EU90" s="42"/>
      <c r="EV90" s="42"/>
      <c r="EW90" s="42"/>
      <c r="EX90" s="42"/>
      <c r="EY90" s="42"/>
      <c r="EZ90" s="42"/>
      <c r="FA90" s="42"/>
      <c r="FB90" s="42"/>
      <c r="FC90" s="42"/>
      <c r="FD90" s="42"/>
      <c r="FE90" s="42"/>
      <c r="FF90" s="42"/>
      <c r="FG90" s="42"/>
      <c r="FH90" s="42"/>
      <c r="FI90" s="42"/>
      <c r="FJ90" s="42"/>
      <c r="FK90" s="42"/>
      <c r="FL90" s="42"/>
      <c r="FM90" s="42"/>
      <c r="FN90" s="42"/>
      <c r="FO90" s="42"/>
      <c r="FP90" s="42"/>
      <c r="FQ90" s="42"/>
      <c r="FR90" s="42"/>
      <c r="FS90" s="42"/>
      <c r="FT90" s="42"/>
      <c r="FU90" s="42"/>
      <c r="FV90" s="42"/>
      <c r="FW90" s="42"/>
      <c r="FX90" s="42"/>
      <c r="FY90" s="42"/>
      <c r="FZ90" s="42"/>
      <c r="GA90" s="42"/>
      <c r="GB90" s="42"/>
      <c r="GC90" s="42"/>
      <c r="GD90" s="42"/>
      <c r="GE90" s="42"/>
      <c r="GF90" s="42"/>
      <c r="GG90" s="42"/>
      <c r="GH90" s="42"/>
      <c r="GI90" s="42"/>
      <c r="GJ90" s="42"/>
      <c r="GK90" s="42"/>
      <c r="GL90" s="42"/>
      <c r="GM90" s="42"/>
      <c r="GN90" s="42"/>
      <c r="GO90" s="42"/>
      <c r="GP90" s="42"/>
      <c r="GQ90" s="42"/>
      <c r="GR90" s="42"/>
      <c r="GS90" s="42"/>
      <c r="GT90" s="42"/>
      <c r="GU90" s="42"/>
      <c r="GV90" s="42"/>
      <c r="GW90" s="42"/>
      <c r="GX90" s="42"/>
      <c r="GY90" s="42"/>
      <c r="GZ90" s="42"/>
      <c r="HA90" s="42"/>
      <c r="HB90" s="42"/>
      <c r="HC90" s="42"/>
      <c r="HD90" s="42"/>
      <c r="HE90" s="42"/>
      <c r="HF90" s="42"/>
      <c r="HG90" s="42"/>
      <c r="HH90" s="42"/>
      <c r="HI90" s="42"/>
      <c r="HJ90" s="42"/>
      <c r="HK90" s="42"/>
      <c r="HL90" s="42"/>
      <c r="HM90" s="42"/>
      <c r="HN90" s="42"/>
      <c r="HO90" s="42"/>
      <c r="HP90" s="42"/>
      <c r="HQ90" s="42"/>
      <c r="HR90" s="42"/>
      <c r="HS90" s="42"/>
      <c r="HT90" s="42"/>
      <c r="HU90" s="42"/>
      <c r="HV90" s="42"/>
      <c r="HW90" s="42"/>
      <c r="HX90" s="42"/>
      <c r="HY90" s="42"/>
      <c r="HZ90" s="42"/>
      <c r="IA90" s="42"/>
      <c r="IB90" s="42"/>
      <c r="IC90" s="42"/>
      <c r="ID90" s="42"/>
      <c r="IE90" s="42"/>
      <c r="IF90" s="42"/>
      <c r="IG90" s="42"/>
      <c r="IH90" s="42"/>
      <c r="II90" s="42"/>
      <c r="IJ90" s="42"/>
      <c r="IK90" s="42"/>
      <c r="IL90" s="42"/>
      <c r="IM90" s="42"/>
      <c r="IN90" s="42"/>
      <c r="IO90" s="42"/>
      <c r="IP90" s="42"/>
      <c r="IQ90" s="42"/>
      <c r="IR90" s="42"/>
      <c r="IS90" s="42"/>
      <c r="IT90" s="42"/>
      <c r="IU90" s="42"/>
      <c r="IV90" s="42"/>
      <c r="IW90" s="42"/>
      <c r="IX90" s="42"/>
      <c r="IY90" s="42"/>
      <c r="IZ90" s="42"/>
      <c r="JA90" s="42"/>
      <c r="JB90" s="42"/>
      <c r="JC90" s="42"/>
      <c r="JD90" s="42"/>
      <c r="JE90" s="42"/>
      <c r="JF90" s="42"/>
      <c r="JG90" s="42"/>
      <c r="JH90" s="42"/>
      <c r="JI90" s="42"/>
      <c r="JJ90" s="42"/>
      <c r="JK90" s="42"/>
      <c r="JL90" s="42"/>
      <c r="JM90" s="42"/>
      <c r="JN90" s="42"/>
      <c r="JO90" s="42"/>
      <c r="JP90" s="42"/>
      <c r="JQ90" s="42"/>
      <c r="JR90" s="42"/>
      <c r="JS90" s="42"/>
      <c r="JT90" s="42"/>
      <c r="JU90" s="42"/>
      <c r="JV90" s="42"/>
      <c r="JW90" s="42"/>
      <c r="JX90" s="42"/>
      <c r="JY90" s="42"/>
      <c r="JZ90" s="42"/>
      <c r="KA90" s="42"/>
      <c r="KB90" s="42"/>
      <c r="KC90" s="42"/>
      <c r="KD90" s="42"/>
      <c r="KE90" s="42"/>
      <c r="KF90" s="42"/>
      <c r="KG90" s="42"/>
      <c r="KH90" s="42"/>
      <c r="KI90" s="42"/>
      <c r="KJ90" s="42"/>
      <c r="KK90" s="42"/>
      <c r="KL90" s="42"/>
      <c r="KM90" s="42"/>
      <c r="KN90" s="42"/>
      <c r="KO90" s="42"/>
      <c r="KP90" s="42"/>
      <c r="KQ90" s="42"/>
      <c r="KR90" s="42"/>
      <c r="KS90" s="42"/>
      <c r="KT90" s="42"/>
      <c r="KU90" s="42"/>
      <c r="KV90" s="42"/>
      <c r="KW90" s="42"/>
      <c r="KX90" s="42"/>
      <c r="KY90" s="42"/>
      <c r="KZ90" s="42"/>
      <c r="LA90" s="42"/>
      <c r="LB90" s="42"/>
      <c r="LC90" s="42"/>
      <c r="LD90" s="42"/>
      <c r="LE90" s="42"/>
      <c r="LF90" s="42"/>
      <c r="LG90" s="42"/>
      <c r="LH90" s="42"/>
      <c r="LI90" s="42"/>
      <c r="LJ90" s="42"/>
      <c r="LK90" s="42"/>
      <c r="LL90" s="42"/>
      <c r="LM90" s="42"/>
      <c r="LN90" s="42"/>
      <c r="LO90" s="42"/>
      <c r="LP90" s="42"/>
      <c r="LQ90" s="42"/>
      <c r="LR90" s="42"/>
      <c r="LS90" s="42"/>
      <c r="LT90" s="42"/>
      <c r="LU90" s="42"/>
      <c r="LV90" s="42"/>
      <c r="LW90" s="42"/>
      <c r="LX90" s="42"/>
      <c r="LY90" s="42"/>
      <c r="LZ90" s="42"/>
      <c r="MA90" s="42"/>
      <c r="MB90" s="42"/>
      <c r="MC90" s="42"/>
      <c r="MD90" s="42"/>
      <c r="ME90" s="42"/>
      <c r="MF90" s="42"/>
      <c r="MG90" s="42"/>
      <c r="MH90" s="42"/>
      <c r="MI90" s="42"/>
      <c r="MJ90" s="42"/>
      <c r="MK90" s="42"/>
      <c r="ML90" s="42"/>
      <c r="MM90" s="42"/>
      <c r="MN90" s="42"/>
      <c r="MO90" s="42"/>
      <c r="MP90" s="42"/>
      <c r="MQ90" s="42"/>
      <c r="MR90" s="42"/>
      <c r="MS90" s="42"/>
      <c r="MT90" s="42"/>
      <c r="MU90" s="42"/>
      <c r="MV90" s="42"/>
      <c r="MW90" s="42"/>
      <c r="MX90" s="42"/>
      <c r="MY90" s="42"/>
      <c r="MZ90" s="42"/>
      <c r="NA90" s="42"/>
      <c r="NB90" s="42"/>
      <c r="NC90" s="42"/>
      <c r="ND90" s="42"/>
      <c r="NE90" s="42"/>
      <c r="NF90" s="42"/>
      <c r="NG90" s="42"/>
      <c r="NH90" s="42"/>
      <c r="NI90" s="42"/>
      <c r="NJ90" s="42"/>
      <c r="NK90" s="42"/>
      <c r="NL90" s="42"/>
      <c r="NM90" s="42"/>
      <c r="NN90" s="42"/>
      <c r="NO90" s="42"/>
      <c r="NP90" s="42"/>
      <c r="NQ90" s="42"/>
      <c r="NR90" s="42"/>
      <c r="NS90" s="42"/>
      <c r="NT90" s="42"/>
      <c r="NU90" s="42"/>
      <c r="NV90" s="42"/>
      <c r="NW90" s="42"/>
      <c r="NX90" s="42"/>
      <c r="NY90" s="42"/>
      <c r="NZ90" s="42"/>
      <c r="OA90" s="42"/>
      <c r="OB90" s="42"/>
      <c r="OC90" s="42"/>
      <c r="OD90" s="42"/>
      <c r="OE90" s="42"/>
      <c r="OF90" s="42"/>
      <c r="OG90" s="42"/>
      <c r="OH90" s="42"/>
      <c r="OI90" s="42"/>
      <c r="OJ90" s="42"/>
      <c r="OK90" s="42"/>
      <c r="OL90" s="42"/>
      <c r="OM90" s="42"/>
      <c r="ON90" s="42"/>
      <c r="OO90" s="42"/>
      <c r="OP90" s="42"/>
      <c r="OQ90" s="42"/>
      <c r="OR90" s="42"/>
      <c r="OS90" s="42"/>
      <c r="OT90" s="42"/>
      <c r="OU90" s="42"/>
      <c r="OV90" s="42"/>
      <c r="OW90" s="42"/>
      <c r="OX90" s="42"/>
      <c r="OY90" s="42"/>
      <c r="OZ90" s="42"/>
      <c r="PA90" s="42"/>
      <c r="PB90" s="42"/>
      <c r="PC90" s="42"/>
      <c r="PD90" s="42"/>
      <c r="PE90" s="42"/>
      <c r="PF90" s="42"/>
      <c r="PG90" s="42"/>
      <c r="PH90" s="42"/>
      <c r="PI90" s="42"/>
      <c r="PJ90" s="42"/>
      <c r="PK90" s="42"/>
      <c r="PL90" s="42"/>
      <c r="PM90" s="42"/>
      <c r="PN90" s="42"/>
      <c r="PO90" s="42"/>
      <c r="PP90" s="42"/>
      <c r="PQ90" s="42"/>
      <c r="PR90" s="42"/>
      <c r="PS90" s="42"/>
      <c r="PT90" s="42"/>
      <c r="PU90" s="42"/>
      <c r="PV90" s="42"/>
      <c r="PW90" s="42"/>
      <c r="PX90" s="42"/>
      <c r="PY90" s="42"/>
      <c r="PZ90" s="42"/>
      <c r="QA90" s="42"/>
      <c r="QB90" s="42"/>
      <c r="QC90" s="42"/>
      <c r="QD90" s="42"/>
      <c r="QE90" s="42"/>
      <c r="QF90" s="42"/>
      <c r="QG90" s="42"/>
      <c r="QH90" s="42"/>
      <c r="QI90" s="42"/>
      <c r="QJ90" s="42"/>
      <c r="QK90" s="42"/>
      <c r="QL90" s="42"/>
      <c r="QM90" s="42"/>
      <c r="QN90" s="42"/>
      <c r="QO90" s="42"/>
      <c r="QP90" s="42"/>
      <c r="QQ90" s="42"/>
      <c r="QR90" s="42"/>
      <c r="QS90" s="42"/>
      <c r="QT90" s="42"/>
      <c r="QU90" s="42"/>
      <c r="QV90" s="42"/>
      <c r="QW90" s="42"/>
      <c r="QX90" s="42"/>
      <c r="QY90" s="42"/>
      <c r="QZ90" s="42"/>
      <c r="RA90" s="42"/>
      <c r="RB90" s="42"/>
      <c r="RC90" s="42"/>
      <c r="RD90" s="42"/>
      <c r="RE90" s="42"/>
      <c r="RF90" s="42"/>
      <c r="RG90" s="42"/>
      <c r="RH90" s="42"/>
      <c r="RI90" s="42"/>
      <c r="RJ90" s="42"/>
      <c r="RK90" s="42"/>
      <c r="RL90" s="42"/>
      <c r="RM90" s="42"/>
      <c r="RN90" s="42"/>
      <c r="RO90" s="42"/>
      <c r="RP90" s="42"/>
      <c r="RQ90" s="42"/>
      <c r="RR90" s="42"/>
      <c r="RS90" s="42"/>
      <c r="RT90" s="42"/>
      <c r="RU90" s="42"/>
      <c r="RV90" s="42"/>
      <c r="RW90" s="42"/>
      <c r="RX90" s="42"/>
      <c r="RY90" s="42"/>
      <c r="RZ90" s="42"/>
      <c r="SA90" s="42"/>
      <c r="SB90" s="42"/>
      <c r="SC90" s="42"/>
      <c r="SD90" s="42"/>
      <c r="SE90" s="42"/>
      <c r="SF90" s="42"/>
      <c r="SG90" s="42"/>
      <c r="SH90" s="42"/>
      <c r="SI90" s="42"/>
      <c r="SJ90" s="42"/>
      <c r="SK90" s="42"/>
      <c r="SL90" s="42"/>
      <c r="SM90" s="42"/>
      <c r="SN90" s="42"/>
      <c r="SO90" s="42"/>
      <c r="SP90" s="42"/>
      <c r="SQ90" s="42"/>
      <c r="SR90" s="42"/>
    </row>
    <row r="91" spans="1:512" ht="16.5" customHeight="1">
      <c r="A91" s="41"/>
      <c r="B91" s="1">
        <v>206040</v>
      </c>
      <c r="D91" s="43" t="str">
        <f t="shared" si="6"/>
        <v>6-4</v>
      </c>
      <c r="E91" s="43"/>
      <c r="F91" s="43"/>
      <c r="G91" s="68" t="s">
        <v>270</v>
      </c>
      <c r="H91" s="42">
        <f t="shared" si="7"/>
        <v>0</v>
      </c>
      <c r="I91" s="43" t="s">
        <v>303</v>
      </c>
      <c r="J91" s="44">
        <v>0</v>
      </c>
      <c r="K91" s="44">
        <v>0</v>
      </c>
      <c r="L91" s="42">
        <f t="shared" si="8"/>
        <v>6</v>
      </c>
      <c r="M91" s="22">
        <f t="shared" si="9"/>
        <v>206050</v>
      </c>
      <c r="N91" s="50">
        <f t="shared" si="10"/>
        <v>206030</v>
      </c>
      <c r="O91" s="45" t="s">
        <v>244</v>
      </c>
      <c r="P91" s="47" t="s">
        <v>61</v>
      </c>
      <c r="Q91" s="51" t="s">
        <v>244</v>
      </c>
      <c r="R91" s="50" t="s">
        <v>304</v>
      </c>
      <c r="S91" s="54"/>
      <c r="T91" s="1">
        <v>206040</v>
      </c>
      <c r="U91" s="22" t="s">
        <v>305</v>
      </c>
      <c r="V91" s="42">
        <v>12</v>
      </c>
      <c r="W91" s="51">
        <v>0</v>
      </c>
      <c r="X91" s="42"/>
      <c r="Y91" s="55"/>
      <c r="Z91" s="42"/>
      <c r="AA91" s="43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  <c r="EA91" s="42"/>
      <c r="EB91" s="42"/>
      <c r="EC91" s="42"/>
      <c r="ED91" s="42"/>
      <c r="EE91" s="42"/>
      <c r="EF91" s="42"/>
      <c r="EG91" s="42"/>
      <c r="EH91" s="42"/>
      <c r="EI91" s="42"/>
      <c r="EJ91" s="42"/>
      <c r="EK91" s="42"/>
      <c r="EL91" s="42"/>
      <c r="EM91" s="42"/>
      <c r="EN91" s="42"/>
      <c r="EO91" s="42"/>
      <c r="EP91" s="42"/>
      <c r="EQ91" s="42"/>
      <c r="ER91" s="42"/>
      <c r="ES91" s="42"/>
      <c r="ET91" s="42"/>
      <c r="EU91" s="42"/>
      <c r="EV91" s="42"/>
      <c r="EW91" s="42"/>
      <c r="EX91" s="42"/>
      <c r="EY91" s="42"/>
      <c r="EZ91" s="42"/>
      <c r="FA91" s="42"/>
      <c r="FB91" s="42"/>
      <c r="FC91" s="42"/>
      <c r="FD91" s="42"/>
      <c r="FE91" s="42"/>
      <c r="FF91" s="42"/>
      <c r="FG91" s="42"/>
      <c r="FH91" s="42"/>
      <c r="FI91" s="42"/>
      <c r="FJ91" s="42"/>
      <c r="FK91" s="42"/>
      <c r="FL91" s="42"/>
      <c r="FM91" s="42"/>
      <c r="FN91" s="42"/>
      <c r="FO91" s="42"/>
      <c r="FP91" s="42"/>
      <c r="FQ91" s="42"/>
      <c r="FR91" s="42"/>
      <c r="FS91" s="42"/>
      <c r="FT91" s="42"/>
      <c r="FU91" s="42"/>
      <c r="FV91" s="42"/>
      <c r="FW91" s="42"/>
      <c r="FX91" s="42"/>
      <c r="FY91" s="42"/>
      <c r="FZ91" s="42"/>
      <c r="GA91" s="42"/>
      <c r="GB91" s="42"/>
      <c r="GC91" s="42"/>
      <c r="GD91" s="42"/>
      <c r="GE91" s="42"/>
      <c r="GF91" s="42"/>
      <c r="GG91" s="42"/>
      <c r="GH91" s="42"/>
      <c r="GI91" s="42"/>
      <c r="GJ91" s="42"/>
      <c r="GK91" s="42"/>
      <c r="GL91" s="42"/>
      <c r="GM91" s="42"/>
      <c r="GN91" s="42"/>
      <c r="GO91" s="42"/>
      <c r="GP91" s="42"/>
      <c r="GQ91" s="42"/>
      <c r="GR91" s="42"/>
      <c r="GS91" s="42"/>
      <c r="GT91" s="42"/>
      <c r="GU91" s="42"/>
      <c r="GV91" s="42"/>
      <c r="GW91" s="42"/>
      <c r="GX91" s="42"/>
      <c r="GY91" s="42"/>
      <c r="GZ91" s="42"/>
      <c r="HA91" s="42"/>
      <c r="HB91" s="42"/>
      <c r="HC91" s="42"/>
      <c r="HD91" s="42"/>
      <c r="HE91" s="42"/>
      <c r="HF91" s="42"/>
      <c r="HG91" s="42"/>
      <c r="HH91" s="42"/>
      <c r="HI91" s="42"/>
      <c r="HJ91" s="42"/>
      <c r="HK91" s="42"/>
      <c r="HL91" s="42"/>
      <c r="HM91" s="42"/>
      <c r="HN91" s="42"/>
      <c r="HO91" s="42"/>
      <c r="HP91" s="42"/>
      <c r="HQ91" s="42"/>
      <c r="HR91" s="42"/>
      <c r="HS91" s="42"/>
      <c r="HT91" s="42"/>
      <c r="HU91" s="42"/>
      <c r="HV91" s="42"/>
      <c r="HW91" s="42"/>
      <c r="HX91" s="42"/>
      <c r="HY91" s="42"/>
      <c r="HZ91" s="42"/>
      <c r="IA91" s="42"/>
      <c r="IB91" s="42"/>
      <c r="IC91" s="42"/>
      <c r="ID91" s="42"/>
      <c r="IE91" s="42"/>
      <c r="IF91" s="42"/>
      <c r="IG91" s="42"/>
      <c r="IH91" s="42"/>
      <c r="II91" s="42"/>
      <c r="IJ91" s="42"/>
      <c r="IK91" s="42"/>
      <c r="IL91" s="42"/>
      <c r="IM91" s="42"/>
      <c r="IN91" s="42"/>
      <c r="IO91" s="42"/>
      <c r="IP91" s="42"/>
      <c r="IQ91" s="42"/>
      <c r="IR91" s="42"/>
      <c r="IS91" s="42"/>
      <c r="IT91" s="42"/>
      <c r="IU91" s="42"/>
      <c r="IV91" s="42"/>
      <c r="IW91" s="42"/>
      <c r="IX91" s="42"/>
      <c r="IY91" s="42"/>
      <c r="IZ91" s="42"/>
      <c r="JA91" s="42"/>
      <c r="JB91" s="42"/>
      <c r="JC91" s="42"/>
      <c r="JD91" s="42"/>
      <c r="JE91" s="42"/>
      <c r="JF91" s="42"/>
      <c r="JG91" s="42"/>
      <c r="JH91" s="42"/>
      <c r="JI91" s="42"/>
      <c r="JJ91" s="42"/>
      <c r="JK91" s="42"/>
      <c r="JL91" s="42"/>
      <c r="JM91" s="42"/>
      <c r="JN91" s="42"/>
      <c r="JO91" s="42"/>
      <c r="JP91" s="42"/>
      <c r="JQ91" s="42"/>
      <c r="JR91" s="42"/>
      <c r="JS91" s="42"/>
      <c r="JT91" s="42"/>
      <c r="JU91" s="42"/>
      <c r="JV91" s="42"/>
      <c r="JW91" s="42"/>
      <c r="JX91" s="42"/>
      <c r="JY91" s="42"/>
      <c r="JZ91" s="42"/>
      <c r="KA91" s="42"/>
      <c r="KB91" s="42"/>
      <c r="KC91" s="42"/>
      <c r="KD91" s="42"/>
      <c r="KE91" s="42"/>
      <c r="KF91" s="42"/>
      <c r="KG91" s="42"/>
      <c r="KH91" s="42"/>
      <c r="KI91" s="42"/>
      <c r="KJ91" s="42"/>
      <c r="KK91" s="42"/>
      <c r="KL91" s="42"/>
      <c r="KM91" s="42"/>
      <c r="KN91" s="42"/>
      <c r="KO91" s="42"/>
      <c r="KP91" s="42"/>
      <c r="KQ91" s="42"/>
      <c r="KR91" s="42"/>
      <c r="KS91" s="42"/>
      <c r="KT91" s="42"/>
      <c r="KU91" s="42"/>
      <c r="KV91" s="42"/>
      <c r="KW91" s="42"/>
      <c r="KX91" s="42"/>
      <c r="KY91" s="42"/>
      <c r="KZ91" s="42"/>
      <c r="LA91" s="42"/>
      <c r="LB91" s="42"/>
      <c r="LC91" s="42"/>
      <c r="LD91" s="42"/>
      <c r="LE91" s="42"/>
      <c r="LF91" s="42"/>
      <c r="LG91" s="42"/>
      <c r="LH91" s="42"/>
      <c r="LI91" s="42"/>
      <c r="LJ91" s="42"/>
      <c r="LK91" s="42"/>
      <c r="LL91" s="42"/>
      <c r="LM91" s="42"/>
      <c r="LN91" s="42"/>
      <c r="LO91" s="42"/>
      <c r="LP91" s="42"/>
      <c r="LQ91" s="42"/>
      <c r="LR91" s="42"/>
      <c r="LS91" s="42"/>
      <c r="LT91" s="42"/>
      <c r="LU91" s="42"/>
      <c r="LV91" s="42"/>
      <c r="LW91" s="42"/>
      <c r="LX91" s="42"/>
      <c r="LY91" s="42"/>
      <c r="LZ91" s="42"/>
      <c r="MA91" s="42"/>
      <c r="MB91" s="42"/>
      <c r="MC91" s="42"/>
      <c r="MD91" s="42"/>
      <c r="ME91" s="42"/>
      <c r="MF91" s="42"/>
      <c r="MG91" s="42"/>
      <c r="MH91" s="42"/>
      <c r="MI91" s="42"/>
      <c r="MJ91" s="42"/>
      <c r="MK91" s="42"/>
      <c r="ML91" s="42"/>
      <c r="MM91" s="42"/>
      <c r="MN91" s="42"/>
      <c r="MO91" s="42"/>
      <c r="MP91" s="42"/>
      <c r="MQ91" s="42"/>
      <c r="MR91" s="42"/>
      <c r="MS91" s="42"/>
      <c r="MT91" s="42"/>
      <c r="MU91" s="42"/>
      <c r="MV91" s="42"/>
      <c r="MW91" s="42"/>
      <c r="MX91" s="42"/>
      <c r="MY91" s="42"/>
      <c r="MZ91" s="42"/>
      <c r="NA91" s="42"/>
      <c r="NB91" s="42"/>
      <c r="NC91" s="42"/>
      <c r="ND91" s="42"/>
      <c r="NE91" s="42"/>
      <c r="NF91" s="42"/>
      <c r="NG91" s="42"/>
      <c r="NH91" s="42"/>
      <c r="NI91" s="42"/>
      <c r="NJ91" s="42"/>
      <c r="NK91" s="42"/>
      <c r="NL91" s="42"/>
      <c r="NM91" s="42"/>
      <c r="NN91" s="42"/>
      <c r="NO91" s="42"/>
      <c r="NP91" s="42"/>
      <c r="NQ91" s="42"/>
      <c r="NR91" s="42"/>
      <c r="NS91" s="42"/>
      <c r="NT91" s="42"/>
      <c r="NU91" s="42"/>
      <c r="NV91" s="42"/>
      <c r="NW91" s="42"/>
      <c r="NX91" s="42"/>
      <c r="NY91" s="42"/>
      <c r="NZ91" s="42"/>
      <c r="OA91" s="42"/>
      <c r="OB91" s="42"/>
      <c r="OC91" s="42"/>
      <c r="OD91" s="42"/>
      <c r="OE91" s="42"/>
      <c r="OF91" s="42"/>
      <c r="OG91" s="42"/>
      <c r="OH91" s="42"/>
      <c r="OI91" s="42"/>
      <c r="OJ91" s="42"/>
      <c r="OK91" s="42"/>
      <c r="OL91" s="42"/>
      <c r="OM91" s="42"/>
      <c r="ON91" s="42"/>
      <c r="OO91" s="42"/>
      <c r="OP91" s="42"/>
      <c r="OQ91" s="42"/>
      <c r="OR91" s="42"/>
      <c r="OS91" s="42"/>
      <c r="OT91" s="42"/>
      <c r="OU91" s="42"/>
      <c r="OV91" s="42"/>
      <c r="OW91" s="42"/>
      <c r="OX91" s="42"/>
      <c r="OY91" s="42"/>
      <c r="OZ91" s="42"/>
      <c r="PA91" s="42"/>
      <c r="PB91" s="42"/>
      <c r="PC91" s="42"/>
      <c r="PD91" s="42"/>
      <c r="PE91" s="42"/>
      <c r="PF91" s="42"/>
      <c r="PG91" s="42"/>
      <c r="PH91" s="42"/>
      <c r="PI91" s="42"/>
      <c r="PJ91" s="42"/>
      <c r="PK91" s="42"/>
      <c r="PL91" s="42"/>
      <c r="PM91" s="42"/>
      <c r="PN91" s="42"/>
      <c r="PO91" s="42"/>
      <c r="PP91" s="42"/>
      <c r="PQ91" s="42"/>
      <c r="PR91" s="42"/>
      <c r="PS91" s="42"/>
      <c r="PT91" s="42"/>
      <c r="PU91" s="42"/>
      <c r="PV91" s="42"/>
      <c r="PW91" s="42"/>
      <c r="PX91" s="42"/>
      <c r="PY91" s="42"/>
      <c r="PZ91" s="42"/>
      <c r="QA91" s="42"/>
      <c r="QB91" s="42"/>
      <c r="QC91" s="42"/>
      <c r="QD91" s="42"/>
      <c r="QE91" s="42"/>
      <c r="QF91" s="42"/>
      <c r="QG91" s="42"/>
      <c r="QH91" s="42"/>
      <c r="QI91" s="42"/>
      <c r="QJ91" s="42"/>
      <c r="QK91" s="42"/>
      <c r="QL91" s="42"/>
      <c r="QM91" s="42"/>
      <c r="QN91" s="42"/>
      <c r="QO91" s="42"/>
      <c r="QP91" s="42"/>
      <c r="QQ91" s="42"/>
      <c r="QR91" s="42"/>
      <c r="QS91" s="42"/>
      <c r="QT91" s="42"/>
      <c r="QU91" s="42"/>
      <c r="QV91" s="42"/>
      <c r="QW91" s="42"/>
      <c r="QX91" s="42"/>
      <c r="QY91" s="42"/>
      <c r="QZ91" s="42"/>
      <c r="RA91" s="42"/>
      <c r="RB91" s="42"/>
      <c r="RC91" s="42"/>
      <c r="RD91" s="42"/>
      <c r="RE91" s="42"/>
      <c r="RF91" s="42"/>
      <c r="RG91" s="42"/>
      <c r="RH91" s="42"/>
      <c r="RI91" s="42"/>
      <c r="RJ91" s="42"/>
      <c r="RK91" s="42"/>
      <c r="RL91" s="42"/>
      <c r="RM91" s="42"/>
      <c r="RN91" s="42"/>
      <c r="RO91" s="42"/>
      <c r="RP91" s="42"/>
      <c r="RQ91" s="42"/>
      <c r="RR91" s="42"/>
      <c r="RS91" s="42"/>
      <c r="RT91" s="42"/>
      <c r="RU91" s="42"/>
      <c r="RV91" s="42"/>
      <c r="RW91" s="42"/>
      <c r="RX91" s="42"/>
      <c r="RY91" s="42"/>
      <c r="RZ91" s="42"/>
      <c r="SA91" s="42"/>
      <c r="SB91" s="42"/>
      <c r="SC91" s="42"/>
      <c r="SD91" s="42"/>
      <c r="SE91" s="42"/>
      <c r="SF91" s="42"/>
      <c r="SG91" s="42"/>
      <c r="SH91" s="42"/>
      <c r="SI91" s="42"/>
      <c r="SJ91" s="42"/>
      <c r="SK91" s="42"/>
      <c r="SL91" s="42"/>
      <c r="SM91" s="42"/>
      <c r="SN91" s="42"/>
      <c r="SO91" s="42"/>
      <c r="SP91" s="42"/>
      <c r="SQ91" s="42"/>
      <c r="SR91" s="42"/>
    </row>
    <row r="92" spans="1:512" ht="16.5" customHeight="1">
      <c r="A92" s="41"/>
      <c r="B92" s="1">
        <v>206050</v>
      </c>
      <c r="D92" s="43" t="str">
        <f t="shared" si="6"/>
        <v>6-5</v>
      </c>
      <c r="E92" s="43"/>
      <c r="F92" s="43"/>
      <c r="G92" s="68" t="s">
        <v>263</v>
      </c>
      <c r="H92" s="42">
        <f t="shared" si="7"/>
        <v>1</v>
      </c>
      <c r="I92" s="43" t="s">
        <v>306</v>
      </c>
      <c r="J92" s="44">
        <v>0</v>
      </c>
      <c r="K92" s="44">
        <v>0</v>
      </c>
      <c r="L92" s="42">
        <f t="shared" si="8"/>
        <v>6</v>
      </c>
      <c r="M92" s="22">
        <f t="shared" si="9"/>
        <v>0</v>
      </c>
      <c r="N92" s="50">
        <f t="shared" si="10"/>
        <v>206040</v>
      </c>
      <c r="O92" s="45" t="s">
        <v>284</v>
      </c>
      <c r="P92" s="47" t="s">
        <v>285</v>
      </c>
      <c r="Q92" s="51" t="s">
        <v>244</v>
      </c>
      <c r="R92" s="50" t="s">
        <v>307</v>
      </c>
      <c r="S92" s="54"/>
      <c r="T92" s="1">
        <v>206050</v>
      </c>
      <c r="U92" s="22" t="s">
        <v>308</v>
      </c>
      <c r="V92" s="42">
        <v>12</v>
      </c>
      <c r="W92" s="51">
        <v>0</v>
      </c>
      <c r="X92" s="42"/>
      <c r="Y92" s="55"/>
      <c r="Z92" s="42"/>
      <c r="AA92" s="43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2"/>
      <c r="CB92" s="42"/>
      <c r="CC92" s="42"/>
      <c r="CD92" s="42"/>
      <c r="CE92" s="42"/>
      <c r="CF92" s="42"/>
      <c r="CG92" s="42"/>
      <c r="CH92" s="42"/>
      <c r="CI92" s="42"/>
      <c r="CJ92" s="42"/>
      <c r="CK92" s="42"/>
      <c r="CL92" s="42"/>
      <c r="CM92" s="42"/>
      <c r="CN92" s="42"/>
      <c r="CO92" s="42"/>
      <c r="CP92" s="42"/>
      <c r="CQ92" s="42"/>
      <c r="CR92" s="42"/>
      <c r="CS92" s="42"/>
      <c r="CT92" s="42"/>
      <c r="CU92" s="42"/>
      <c r="CV92" s="42"/>
      <c r="CW92" s="42"/>
      <c r="CX92" s="42"/>
      <c r="CY92" s="4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  <c r="EA92" s="42"/>
      <c r="EB92" s="42"/>
      <c r="EC92" s="42"/>
      <c r="ED92" s="42"/>
      <c r="EE92" s="42"/>
      <c r="EF92" s="42"/>
      <c r="EG92" s="42"/>
      <c r="EH92" s="42"/>
      <c r="EI92" s="42"/>
      <c r="EJ92" s="42"/>
      <c r="EK92" s="42"/>
      <c r="EL92" s="42"/>
      <c r="EM92" s="42"/>
      <c r="EN92" s="42"/>
      <c r="EO92" s="42"/>
      <c r="EP92" s="42"/>
      <c r="EQ92" s="42"/>
      <c r="ER92" s="42"/>
      <c r="ES92" s="42"/>
      <c r="ET92" s="42"/>
      <c r="EU92" s="42"/>
      <c r="EV92" s="42"/>
      <c r="EW92" s="42"/>
      <c r="EX92" s="42"/>
      <c r="EY92" s="42"/>
      <c r="EZ92" s="42"/>
      <c r="FA92" s="42"/>
      <c r="FB92" s="42"/>
      <c r="FC92" s="42"/>
      <c r="FD92" s="42"/>
      <c r="FE92" s="42"/>
      <c r="FF92" s="42"/>
      <c r="FG92" s="42"/>
      <c r="FH92" s="42"/>
      <c r="FI92" s="42"/>
      <c r="FJ92" s="42"/>
      <c r="FK92" s="42"/>
      <c r="FL92" s="42"/>
      <c r="FM92" s="42"/>
      <c r="FN92" s="42"/>
      <c r="FO92" s="42"/>
      <c r="FP92" s="42"/>
      <c r="FQ92" s="42"/>
      <c r="FR92" s="42"/>
      <c r="FS92" s="42"/>
      <c r="FT92" s="42"/>
      <c r="FU92" s="42"/>
      <c r="FV92" s="42"/>
      <c r="FW92" s="42"/>
      <c r="FX92" s="42"/>
      <c r="FY92" s="42"/>
      <c r="FZ92" s="42"/>
      <c r="GA92" s="42"/>
      <c r="GB92" s="42"/>
      <c r="GC92" s="42"/>
      <c r="GD92" s="42"/>
      <c r="GE92" s="42"/>
      <c r="GF92" s="42"/>
      <c r="GG92" s="42"/>
      <c r="GH92" s="42"/>
      <c r="GI92" s="42"/>
      <c r="GJ92" s="42"/>
      <c r="GK92" s="42"/>
      <c r="GL92" s="42"/>
      <c r="GM92" s="42"/>
      <c r="GN92" s="42"/>
      <c r="GO92" s="42"/>
      <c r="GP92" s="42"/>
      <c r="GQ92" s="42"/>
      <c r="GR92" s="42"/>
      <c r="GS92" s="42"/>
      <c r="GT92" s="42"/>
      <c r="GU92" s="42"/>
      <c r="GV92" s="42"/>
      <c r="GW92" s="42"/>
      <c r="GX92" s="42"/>
      <c r="GY92" s="42"/>
      <c r="GZ92" s="42"/>
      <c r="HA92" s="42"/>
      <c r="HB92" s="42"/>
      <c r="HC92" s="42"/>
      <c r="HD92" s="42"/>
      <c r="HE92" s="42"/>
      <c r="HF92" s="42"/>
      <c r="HG92" s="42"/>
      <c r="HH92" s="42"/>
      <c r="HI92" s="42"/>
      <c r="HJ92" s="42"/>
      <c r="HK92" s="42"/>
      <c r="HL92" s="42"/>
      <c r="HM92" s="42"/>
      <c r="HN92" s="42"/>
      <c r="HO92" s="42"/>
      <c r="HP92" s="42"/>
      <c r="HQ92" s="42"/>
      <c r="HR92" s="42"/>
      <c r="HS92" s="42"/>
      <c r="HT92" s="42"/>
      <c r="HU92" s="42"/>
      <c r="HV92" s="42"/>
      <c r="HW92" s="42"/>
      <c r="HX92" s="42"/>
      <c r="HY92" s="42"/>
      <c r="HZ92" s="42"/>
      <c r="IA92" s="42"/>
      <c r="IB92" s="42"/>
      <c r="IC92" s="42"/>
      <c r="ID92" s="42"/>
      <c r="IE92" s="42"/>
      <c r="IF92" s="42"/>
      <c r="IG92" s="42"/>
      <c r="IH92" s="42"/>
      <c r="II92" s="42"/>
      <c r="IJ92" s="42"/>
      <c r="IK92" s="42"/>
      <c r="IL92" s="42"/>
      <c r="IM92" s="42"/>
      <c r="IN92" s="42"/>
      <c r="IO92" s="42"/>
      <c r="IP92" s="42"/>
      <c r="IQ92" s="42"/>
      <c r="IR92" s="42"/>
      <c r="IS92" s="42"/>
      <c r="IT92" s="42"/>
      <c r="IU92" s="42"/>
      <c r="IV92" s="42"/>
      <c r="IW92" s="42"/>
      <c r="IX92" s="42"/>
      <c r="IY92" s="42"/>
      <c r="IZ92" s="42"/>
      <c r="JA92" s="42"/>
      <c r="JB92" s="42"/>
      <c r="JC92" s="42"/>
      <c r="JD92" s="42"/>
      <c r="JE92" s="42"/>
      <c r="JF92" s="42"/>
      <c r="JG92" s="42"/>
      <c r="JH92" s="42"/>
      <c r="JI92" s="42"/>
      <c r="JJ92" s="42"/>
      <c r="JK92" s="42"/>
      <c r="JL92" s="42"/>
      <c r="JM92" s="42"/>
      <c r="JN92" s="42"/>
      <c r="JO92" s="42"/>
      <c r="JP92" s="42"/>
      <c r="JQ92" s="42"/>
      <c r="JR92" s="42"/>
      <c r="JS92" s="42"/>
      <c r="JT92" s="42"/>
      <c r="JU92" s="42"/>
      <c r="JV92" s="42"/>
      <c r="JW92" s="42"/>
      <c r="JX92" s="42"/>
      <c r="JY92" s="42"/>
      <c r="JZ92" s="42"/>
      <c r="KA92" s="42"/>
      <c r="KB92" s="42"/>
      <c r="KC92" s="42"/>
      <c r="KD92" s="42"/>
      <c r="KE92" s="42"/>
      <c r="KF92" s="42"/>
      <c r="KG92" s="42"/>
      <c r="KH92" s="42"/>
      <c r="KI92" s="42"/>
      <c r="KJ92" s="42"/>
      <c r="KK92" s="42"/>
      <c r="KL92" s="42"/>
      <c r="KM92" s="42"/>
      <c r="KN92" s="42"/>
      <c r="KO92" s="42"/>
      <c r="KP92" s="42"/>
      <c r="KQ92" s="42"/>
      <c r="KR92" s="42"/>
      <c r="KS92" s="42"/>
      <c r="KT92" s="42"/>
      <c r="KU92" s="42"/>
      <c r="KV92" s="42"/>
      <c r="KW92" s="42"/>
      <c r="KX92" s="42"/>
      <c r="KY92" s="42"/>
      <c r="KZ92" s="42"/>
      <c r="LA92" s="42"/>
      <c r="LB92" s="42"/>
      <c r="LC92" s="42"/>
      <c r="LD92" s="42"/>
      <c r="LE92" s="42"/>
      <c r="LF92" s="42"/>
      <c r="LG92" s="42"/>
      <c r="LH92" s="42"/>
      <c r="LI92" s="42"/>
      <c r="LJ92" s="42"/>
      <c r="LK92" s="42"/>
      <c r="LL92" s="42"/>
      <c r="LM92" s="42"/>
      <c r="LN92" s="42"/>
      <c r="LO92" s="42"/>
      <c r="LP92" s="42"/>
      <c r="LQ92" s="42"/>
      <c r="LR92" s="42"/>
      <c r="LS92" s="42"/>
      <c r="LT92" s="42"/>
      <c r="LU92" s="42"/>
      <c r="LV92" s="42"/>
      <c r="LW92" s="42"/>
      <c r="LX92" s="42"/>
      <c r="LY92" s="42"/>
      <c r="LZ92" s="42"/>
      <c r="MA92" s="42"/>
      <c r="MB92" s="42"/>
      <c r="MC92" s="42"/>
      <c r="MD92" s="42"/>
      <c r="ME92" s="42"/>
      <c r="MF92" s="42"/>
      <c r="MG92" s="42"/>
      <c r="MH92" s="42"/>
      <c r="MI92" s="42"/>
      <c r="MJ92" s="42"/>
      <c r="MK92" s="42"/>
      <c r="ML92" s="42"/>
      <c r="MM92" s="42"/>
      <c r="MN92" s="42"/>
      <c r="MO92" s="42"/>
      <c r="MP92" s="42"/>
      <c r="MQ92" s="42"/>
      <c r="MR92" s="42"/>
      <c r="MS92" s="42"/>
      <c r="MT92" s="42"/>
      <c r="MU92" s="42"/>
      <c r="MV92" s="42"/>
      <c r="MW92" s="42"/>
      <c r="MX92" s="42"/>
      <c r="MY92" s="42"/>
      <c r="MZ92" s="42"/>
      <c r="NA92" s="42"/>
      <c r="NB92" s="42"/>
      <c r="NC92" s="42"/>
      <c r="ND92" s="42"/>
      <c r="NE92" s="42"/>
      <c r="NF92" s="42"/>
      <c r="NG92" s="42"/>
      <c r="NH92" s="42"/>
      <c r="NI92" s="42"/>
      <c r="NJ92" s="42"/>
      <c r="NK92" s="42"/>
      <c r="NL92" s="42"/>
      <c r="NM92" s="42"/>
      <c r="NN92" s="42"/>
      <c r="NO92" s="42"/>
      <c r="NP92" s="42"/>
      <c r="NQ92" s="42"/>
      <c r="NR92" s="42"/>
      <c r="NS92" s="42"/>
      <c r="NT92" s="42"/>
      <c r="NU92" s="42"/>
      <c r="NV92" s="42"/>
      <c r="NW92" s="42"/>
      <c r="NX92" s="42"/>
      <c r="NY92" s="42"/>
      <c r="NZ92" s="42"/>
      <c r="OA92" s="42"/>
      <c r="OB92" s="42"/>
      <c r="OC92" s="42"/>
      <c r="OD92" s="42"/>
      <c r="OE92" s="42"/>
      <c r="OF92" s="42"/>
      <c r="OG92" s="42"/>
      <c r="OH92" s="42"/>
      <c r="OI92" s="42"/>
      <c r="OJ92" s="42"/>
      <c r="OK92" s="42"/>
      <c r="OL92" s="42"/>
      <c r="OM92" s="42"/>
      <c r="ON92" s="42"/>
      <c r="OO92" s="42"/>
      <c r="OP92" s="42"/>
      <c r="OQ92" s="42"/>
      <c r="OR92" s="42"/>
      <c r="OS92" s="42"/>
      <c r="OT92" s="42"/>
      <c r="OU92" s="42"/>
      <c r="OV92" s="42"/>
      <c r="OW92" s="42"/>
      <c r="OX92" s="42"/>
      <c r="OY92" s="42"/>
      <c r="OZ92" s="42"/>
      <c r="PA92" s="42"/>
      <c r="PB92" s="42"/>
      <c r="PC92" s="42"/>
      <c r="PD92" s="42"/>
      <c r="PE92" s="42"/>
      <c r="PF92" s="42"/>
      <c r="PG92" s="42"/>
      <c r="PH92" s="42"/>
      <c r="PI92" s="42"/>
      <c r="PJ92" s="42"/>
      <c r="PK92" s="42"/>
      <c r="PL92" s="42"/>
      <c r="PM92" s="42"/>
      <c r="PN92" s="42"/>
      <c r="PO92" s="42"/>
      <c r="PP92" s="42"/>
      <c r="PQ92" s="42"/>
      <c r="PR92" s="42"/>
      <c r="PS92" s="42"/>
      <c r="PT92" s="42"/>
      <c r="PU92" s="42"/>
      <c r="PV92" s="42"/>
      <c r="PW92" s="42"/>
      <c r="PX92" s="42"/>
      <c r="PY92" s="42"/>
      <c r="PZ92" s="42"/>
      <c r="QA92" s="42"/>
      <c r="QB92" s="42"/>
      <c r="QC92" s="42"/>
      <c r="QD92" s="42"/>
      <c r="QE92" s="42"/>
      <c r="QF92" s="42"/>
      <c r="QG92" s="42"/>
      <c r="QH92" s="42"/>
      <c r="QI92" s="42"/>
      <c r="QJ92" s="42"/>
      <c r="QK92" s="42"/>
      <c r="QL92" s="42"/>
      <c r="QM92" s="42"/>
      <c r="QN92" s="42"/>
      <c r="QO92" s="42"/>
      <c r="QP92" s="42"/>
      <c r="QQ92" s="42"/>
      <c r="QR92" s="42"/>
      <c r="QS92" s="42"/>
      <c r="QT92" s="42"/>
      <c r="QU92" s="42"/>
      <c r="QV92" s="42"/>
      <c r="QW92" s="42"/>
      <c r="QX92" s="42"/>
      <c r="QY92" s="42"/>
      <c r="QZ92" s="42"/>
      <c r="RA92" s="42"/>
      <c r="RB92" s="42"/>
      <c r="RC92" s="42"/>
      <c r="RD92" s="42"/>
      <c r="RE92" s="42"/>
      <c r="RF92" s="42"/>
      <c r="RG92" s="42"/>
      <c r="RH92" s="42"/>
      <c r="RI92" s="42"/>
      <c r="RJ92" s="42"/>
      <c r="RK92" s="42"/>
      <c r="RL92" s="42"/>
      <c r="RM92" s="42"/>
      <c r="RN92" s="42"/>
      <c r="RO92" s="42"/>
      <c r="RP92" s="42"/>
      <c r="RQ92" s="42"/>
      <c r="RR92" s="42"/>
      <c r="RS92" s="42"/>
      <c r="RT92" s="42"/>
      <c r="RU92" s="42"/>
      <c r="RV92" s="42"/>
      <c r="RW92" s="42"/>
      <c r="RX92" s="42"/>
      <c r="RY92" s="42"/>
      <c r="RZ92" s="42"/>
      <c r="SA92" s="42"/>
      <c r="SB92" s="42"/>
      <c r="SC92" s="42"/>
      <c r="SD92" s="42"/>
      <c r="SE92" s="42"/>
      <c r="SF92" s="42"/>
      <c r="SG92" s="42"/>
      <c r="SH92" s="42"/>
      <c r="SI92" s="42"/>
      <c r="SJ92" s="42"/>
      <c r="SK92" s="42"/>
      <c r="SL92" s="42"/>
      <c r="SM92" s="42"/>
      <c r="SN92" s="42"/>
      <c r="SO92" s="42"/>
      <c r="SP92" s="42"/>
      <c r="SQ92" s="42"/>
      <c r="SR92" s="42"/>
    </row>
    <row r="93" spans="1:512" ht="16.5" customHeight="1">
      <c r="A93" s="41"/>
      <c r="B93" s="1">
        <v>207010</v>
      </c>
      <c r="D93" s="43" t="str">
        <f t="shared" si="6"/>
        <v>7-1</v>
      </c>
      <c r="E93" s="43"/>
      <c r="F93" s="43"/>
      <c r="G93" s="68" t="s">
        <v>249</v>
      </c>
      <c r="H93" s="42">
        <f t="shared" si="7"/>
        <v>0</v>
      </c>
      <c r="I93" s="43" t="s">
        <v>138</v>
      </c>
      <c r="J93" s="44">
        <v>0</v>
      </c>
      <c r="K93" s="44">
        <v>0</v>
      </c>
      <c r="L93" s="42">
        <f t="shared" si="8"/>
        <v>7</v>
      </c>
      <c r="M93" s="22">
        <f t="shared" si="9"/>
        <v>207020</v>
      </c>
      <c r="N93" s="50">
        <f t="shared" si="10"/>
        <v>0</v>
      </c>
      <c r="O93" s="45" t="s">
        <v>244</v>
      </c>
      <c r="P93" s="47" t="s">
        <v>61</v>
      </c>
      <c r="Q93" s="51" t="s">
        <v>244</v>
      </c>
      <c r="R93" s="50" t="s">
        <v>309</v>
      </c>
      <c r="S93" s="54"/>
      <c r="T93" s="1">
        <v>207010</v>
      </c>
      <c r="U93" s="22" t="s">
        <v>261</v>
      </c>
      <c r="V93" s="42">
        <v>12</v>
      </c>
      <c r="W93" s="51">
        <v>0</v>
      </c>
      <c r="X93" s="42"/>
      <c r="Y93" s="55"/>
      <c r="Z93" s="42"/>
      <c r="AA93" s="43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2"/>
      <c r="CH93" s="42"/>
      <c r="CI93" s="42"/>
      <c r="CJ93" s="42"/>
      <c r="CK93" s="42"/>
      <c r="CL93" s="42"/>
      <c r="CM93" s="42"/>
      <c r="CN93" s="42"/>
      <c r="CO93" s="42"/>
      <c r="CP93" s="42"/>
      <c r="CQ93" s="42"/>
      <c r="CR93" s="42"/>
      <c r="CS93" s="42"/>
      <c r="CT93" s="42"/>
      <c r="CU93" s="42"/>
      <c r="CV93" s="42"/>
      <c r="CW93" s="42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  <c r="EJ93" s="42"/>
      <c r="EK93" s="42"/>
      <c r="EL93" s="42"/>
      <c r="EM93" s="42"/>
      <c r="EN93" s="42"/>
      <c r="EO93" s="42"/>
      <c r="EP93" s="42"/>
      <c r="EQ93" s="42"/>
      <c r="ER93" s="42"/>
      <c r="ES93" s="42"/>
      <c r="ET93" s="42"/>
      <c r="EU93" s="42"/>
      <c r="EV93" s="42"/>
      <c r="EW93" s="42"/>
      <c r="EX93" s="42"/>
      <c r="EY93" s="42"/>
      <c r="EZ93" s="42"/>
      <c r="FA93" s="42"/>
      <c r="FB93" s="42"/>
      <c r="FC93" s="42"/>
      <c r="FD93" s="42"/>
      <c r="FE93" s="42"/>
      <c r="FF93" s="42"/>
      <c r="FG93" s="42"/>
      <c r="FH93" s="42"/>
      <c r="FI93" s="42"/>
      <c r="FJ93" s="42"/>
      <c r="FK93" s="42"/>
      <c r="FL93" s="42"/>
      <c r="FM93" s="42"/>
      <c r="FN93" s="42"/>
      <c r="FO93" s="42"/>
      <c r="FP93" s="42"/>
      <c r="FQ93" s="42"/>
      <c r="FR93" s="42"/>
      <c r="FS93" s="42"/>
      <c r="FT93" s="42"/>
      <c r="FU93" s="42"/>
      <c r="FV93" s="42"/>
      <c r="FW93" s="42"/>
      <c r="FX93" s="42"/>
      <c r="FY93" s="42"/>
      <c r="FZ93" s="42"/>
      <c r="GA93" s="42"/>
      <c r="GB93" s="42"/>
      <c r="GC93" s="42"/>
      <c r="GD93" s="42"/>
      <c r="GE93" s="42"/>
      <c r="GF93" s="42"/>
      <c r="GG93" s="42"/>
      <c r="GH93" s="42"/>
      <c r="GI93" s="42"/>
      <c r="GJ93" s="42"/>
      <c r="GK93" s="42"/>
      <c r="GL93" s="42"/>
      <c r="GM93" s="42"/>
      <c r="GN93" s="42"/>
      <c r="GO93" s="42"/>
      <c r="GP93" s="42"/>
      <c r="GQ93" s="42"/>
      <c r="GR93" s="42"/>
      <c r="GS93" s="42"/>
      <c r="GT93" s="42"/>
      <c r="GU93" s="42"/>
      <c r="GV93" s="42"/>
      <c r="GW93" s="42"/>
      <c r="GX93" s="42"/>
      <c r="GY93" s="42"/>
      <c r="GZ93" s="42"/>
      <c r="HA93" s="42"/>
      <c r="HB93" s="42"/>
      <c r="HC93" s="42"/>
      <c r="HD93" s="42"/>
      <c r="HE93" s="42"/>
      <c r="HF93" s="42"/>
      <c r="HG93" s="42"/>
      <c r="HH93" s="42"/>
      <c r="HI93" s="42"/>
      <c r="HJ93" s="42"/>
      <c r="HK93" s="42"/>
      <c r="HL93" s="42"/>
      <c r="HM93" s="42"/>
      <c r="HN93" s="42"/>
      <c r="HO93" s="42"/>
      <c r="HP93" s="42"/>
      <c r="HQ93" s="42"/>
      <c r="HR93" s="42"/>
      <c r="HS93" s="42"/>
      <c r="HT93" s="42"/>
      <c r="HU93" s="42"/>
      <c r="HV93" s="42"/>
      <c r="HW93" s="42"/>
      <c r="HX93" s="42"/>
      <c r="HY93" s="42"/>
      <c r="HZ93" s="42"/>
      <c r="IA93" s="42"/>
      <c r="IB93" s="42"/>
      <c r="IC93" s="42"/>
      <c r="ID93" s="42"/>
      <c r="IE93" s="42"/>
      <c r="IF93" s="42"/>
      <c r="IG93" s="42"/>
      <c r="IH93" s="42"/>
      <c r="II93" s="42"/>
      <c r="IJ93" s="42"/>
      <c r="IK93" s="42"/>
      <c r="IL93" s="42"/>
      <c r="IM93" s="42"/>
      <c r="IN93" s="42"/>
      <c r="IO93" s="42"/>
      <c r="IP93" s="42"/>
      <c r="IQ93" s="42"/>
      <c r="IR93" s="42"/>
      <c r="IS93" s="42"/>
      <c r="IT93" s="42"/>
      <c r="IU93" s="42"/>
      <c r="IV93" s="42"/>
      <c r="IW93" s="42"/>
      <c r="IX93" s="42"/>
      <c r="IY93" s="42"/>
      <c r="IZ93" s="42"/>
      <c r="JA93" s="42"/>
      <c r="JB93" s="42"/>
      <c r="JC93" s="42"/>
      <c r="JD93" s="42"/>
      <c r="JE93" s="42"/>
      <c r="JF93" s="42"/>
      <c r="JG93" s="42"/>
      <c r="JH93" s="42"/>
      <c r="JI93" s="42"/>
      <c r="JJ93" s="42"/>
      <c r="JK93" s="42"/>
      <c r="JL93" s="42"/>
      <c r="JM93" s="42"/>
      <c r="JN93" s="42"/>
      <c r="JO93" s="42"/>
      <c r="JP93" s="42"/>
      <c r="JQ93" s="42"/>
      <c r="JR93" s="42"/>
      <c r="JS93" s="42"/>
      <c r="JT93" s="42"/>
      <c r="JU93" s="42"/>
      <c r="JV93" s="42"/>
      <c r="JW93" s="42"/>
      <c r="JX93" s="42"/>
      <c r="JY93" s="42"/>
      <c r="JZ93" s="42"/>
      <c r="KA93" s="42"/>
      <c r="KB93" s="42"/>
      <c r="KC93" s="42"/>
      <c r="KD93" s="42"/>
      <c r="KE93" s="42"/>
      <c r="KF93" s="42"/>
      <c r="KG93" s="42"/>
      <c r="KH93" s="42"/>
      <c r="KI93" s="42"/>
      <c r="KJ93" s="42"/>
      <c r="KK93" s="42"/>
      <c r="KL93" s="42"/>
      <c r="KM93" s="42"/>
      <c r="KN93" s="42"/>
      <c r="KO93" s="42"/>
      <c r="KP93" s="42"/>
      <c r="KQ93" s="42"/>
      <c r="KR93" s="42"/>
      <c r="KS93" s="42"/>
      <c r="KT93" s="42"/>
      <c r="KU93" s="42"/>
      <c r="KV93" s="42"/>
      <c r="KW93" s="42"/>
      <c r="KX93" s="42"/>
      <c r="KY93" s="42"/>
      <c r="KZ93" s="42"/>
      <c r="LA93" s="42"/>
      <c r="LB93" s="42"/>
      <c r="LC93" s="42"/>
      <c r="LD93" s="42"/>
      <c r="LE93" s="42"/>
      <c r="LF93" s="42"/>
      <c r="LG93" s="42"/>
      <c r="LH93" s="42"/>
      <c r="LI93" s="42"/>
      <c r="LJ93" s="42"/>
      <c r="LK93" s="42"/>
      <c r="LL93" s="42"/>
      <c r="LM93" s="42"/>
      <c r="LN93" s="42"/>
      <c r="LO93" s="42"/>
      <c r="LP93" s="42"/>
      <c r="LQ93" s="42"/>
      <c r="LR93" s="42"/>
      <c r="LS93" s="42"/>
      <c r="LT93" s="42"/>
      <c r="LU93" s="42"/>
      <c r="LV93" s="42"/>
      <c r="LW93" s="42"/>
      <c r="LX93" s="42"/>
      <c r="LY93" s="42"/>
      <c r="LZ93" s="42"/>
      <c r="MA93" s="42"/>
      <c r="MB93" s="42"/>
      <c r="MC93" s="42"/>
      <c r="MD93" s="42"/>
      <c r="ME93" s="42"/>
      <c r="MF93" s="42"/>
      <c r="MG93" s="42"/>
      <c r="MH93" s="42"/>
      <c r="MI93" s="42"/>
      <c r="MJ93" s="42"/>
      <c r="MK93" s="42"/>
      <c r="ML93" s="42"/>
      <c r="MM93" s="42"/>
      <c r="MN93" s="42"/>
      <c r="MO93" s="42"/>
      <c r="MP93" s="42"/>
      <c r="MQ93" s="42"/>
      <c r="MR93" s="42"/>
      <c r="MS93" s="42"/>
      <c r="MT93" s="42"/>
      <c r="MU93" s="42"/>
      <c r="MV93" s="42"/>
      <c r="MW93" s="42"/>
      <c r="MX93" s="42"/>
      <c r="MY93" s="42"/>
      <c r="MZ93" s="42"/>
      <c r="NA93" s="42"/>
      <c r="NB93" s="42"/>
      <c r="NC93" s="42"/>
      <c r="ND93" s="42"/>
      <c r="NE93" s="42"/>
      <c r="NF93" s="42"/>
      <c r="NG93" s="42"/>
      <c r="NH93" s="42"/>
      <c r="NI93" s="42"/>
      <c r="NJ93" s="42"/>
      <c r="NK93" s="42"/>
      <c r="NL93" s="42"/>
      <c r="NM93" s="42"/>
      <c r="NN93" s="42"/>
      <c r="NO93" s="42"/>
      <c r="NP93" s="42"/>
      <c r="NQ93" s="42"/>
      <c r="NR93" s="42"/>
      <c r="NS93" s="42"/>
      <c r="NT93" s="42"/>
      <c r="NU93" s="42"/>
      <c r="NV93" s="42"/>
      <c r="NW93" s="42"/>
      <c r="NX93" s="42"/>
      <c r="NY93" s="42"/>
      <c r="NZ93" s="42"/>
      <c r="OA93" s="42"/>
      <c r="OB93" s="42"/>
      <c r="OC93" s="42"/>
      <c r="OD93" s="42"/>
      <c r="OE93" s="42"/>
      <c r="OF93" s="42"/>
      <c r="OG93" s="42"/>
      <c r="OH93" s="42"/>
      <c r="OI93" s="42"/>
      <c r="OJ93" s="42"/>
      <c r="OK93" s="42"/>
      <c r="OL93" s="42"/>
      <c r="OM93" s="42"/>
      <c r="ON93" s="42"/>
      <c r="OO93" s="42"/>
      <c r="OP93" s="42"/>
      <c r="OQ93" s="42"/>
      <c r="OR93" s="42"/>
      <c r="OS93" s="42"/>
      <c r="OT93" s="42"/>
      <c r="OU93" s="42"/>
      <c r="OV93" s="42"/>
      <c r="OW93" s="42"/>
      <c r="OX93" s="42"/>
      <c r="OY93" s="42"/>
      <c r="OZ93" s="42"/>
      <c r="PA93" s="42"/>
      <c r="PB93" s="42"/>
      <c r="PC93" s="42"/>
      <c r="PD93" s="42"/>
      <c r="PE93" s="42"/>
      <c r="PF93" s="42"/>
      <c r="PG93" s="42"/>
      <c r="PH93" s="42"/>
      <c r="PI93" s="42"/>
      <c r="PJ93" s="42"/>
      <c r="PK93" s="42"/>
      <c r="PL93" s="42"/>
      <c r="PM93" s="42"/>
      <c r="PN93" s="42"/>
      <c r="PO93" s="42"/>
      <c r="PP93" s="42"/>
      <c r="PQ93" s="42"/>
      <c r="PR93" s="42"/>
      <c r="PS93" s="42"/>
      <c r="PT93" s="42"/>
      <c r="PU93" s="42"/>
      <c r="PV93" s="42"/>
      <c r="PW93" s="42"/>
      <c r="PX93" s="42"/>
      <c r="PY93" s="42"/>
      <c r="PZ93" s="42"/>
      <c r="QA93" s="42"/>
      <c r="QB93" s="42"/>
      <c r="QC93" s="42"/>
      <c r="QD93" s="42"/>
      <c r="QE93" s="42"/>
      <c r="QF93" s="42"/>
      <c r="QG93" s="42"/>
      <c r="QH93" s="42"/>
      <c r="QI93" s="42"/>
      <c r="QJ93" s="42"/>
      <c r="QK93" s="42"/>
      <c r="QL93" s="42"/>
      <c r="QM93" s="42"/>
      <c r="QN93" s="42"/>
      <c r="QO93" s="42"/>
      <c r="QP93" s="42"/>
      <c r="QQ93" s="42"/>
      <c r="QR93" s="42"/>
      <c r="QS93" s="42"/>
      <c r="QT93" s="42"/>
      <c r="QU93" s="42"/>
      <c r="QV93" s="42"/>
      <c r="QW93" s="42"/>
      <c r="QX93" s="42"/>
      <c r="QY93" s="42"/>
      <c r="QZ93" s="42"/>
      <c r="RA93" s="42"/>
      <c r="RB93" s="42"/>
      <c r="RC93" s="42"/>
      <c r="RD93" s="42"/>
      <c r="RE93" s="42"/>
      <c r="RF93" s="42"/>
      <c r="RG93" s="42"/>
      <c r="RH93" s="42"/>
      <c r="RI93" s="42"/>
      <c r="RJ93" s="42"/>
      <c r="RK93" s="42"/>
      <c r="RL93" s="42"/>
      <c r="RM93" s="42"/>
      <c r="RN93" s="42"/>
      <c r="RO93" s="42"/>
      <c r="RP93" s="42"/>
      <c r="RQ93" s="42"/>
      <c r="RR93" s="42"/>
      <c r="RS93" s="42"/>
      <c r="RT93" s="42"/>
      <c r="RU93" s="42"/>
      <c r="RV93" s="42"/>
      <c r="RW93" s="42"/>
      <c r="RX93" s="42"/>
      <c r="RY93" s="42"/>
      <c r="RZ93" s="42"/>
      <c r="SA93" s="42"/>
      <c r="SB93" s="42"/>
      <c r="SC93" s="42"/>
      <c r="SD93" s="42"/>
      <c r="SE93" s="42"/>
      <c r="SF93" s="42"/>
      <c r="SG93" s="42"/>
      <c r="SH93" s="42"/>
      <c r="SI93" s="42"/>
      <c r="SJ93" s="42"/>
      <c r="SK93" s="42"/>
      <c r="SL93" s="42"/>
      <c r="SM93" s="42"/>
      <c r="SN93" s="42"/>
      <c r="SO93" s="42"/>
      <c r="SP93" s="42"/>
      <c r="SQ93" s="42"/>
      <c r="SR93" s="42"/>
    </row>
    <row r="94" spans="1:512" ht="16.5" customHeight="1">
      <c r="A94" s="41"/>
      <c r="B94" s="1">
        <v>207020</v>
      </c>
      <c r="D94" s="43" t="str">
        <f t="shared" si="6"/>
        <v>7-2</v>
      </c>
      <c r="E94" s="43"/>
      <c r="F94" s="43"/>
      <c r="G94" s="68" t="s">
        <v>310</v>
      </c>
      <c r="H94" s="42">
        <f t="shared" si="7"/>
        <v>0</v>
      </c>
      <c r="I94" s="43" t="s">
        <v>311</v>
      </c>
      <c r="J94" s="44">
        <v>0</v>
      </c>
      <c r="K94" s="44">
        <v>0</v>
      </c>
      <c r="L94" s="42">
        <f t="shared" si="8"/>
        <v>7</v>
      </c>
      <c r="M94" s="22">
        <f t="shared" si="9"/>
        <v>207030</v>
      </c>
      <c r="N94" s="50">
        <f t="shared" si="10"/>
        <v>207010</v>
      </c>
      <c r="O94" s="45" t="s">
        <v>284</v>
      </c>
      <c r="P94" s="47" t="s">
        <v>285</v>
      </c>
      <c r="Q94" s="51" t="s">
        <v>244</v>
      </c>
      <c r="R94" s="50" t="s">
        <v>312</v>
      </c>
      <c r="S94" s="54"/>
      <c r="T94" s="1">
        <v>207020</v>
      </c>
      <c r="U94" s="22" t="s">
        <v>262</v>
      </c>
      <c r="V94" s="42">
        <v>12</v>
      </c>
      <c r="W94" s="51">
        <v>0</v>
      </c>
      <c r="X94" s="42"/>
      <c r="Y94" s="55"/>
      <c r="Z94" s="42"/>
      <c r="AA94" s="43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2"/>
      <c r="CH94" s="42"/>
      <c r="CI94" s="42"/>
      <c r="CJ94" s="42"/>
      <c r="CK94" s="42"/>
      <c r="CL94" s="42"/>
      <c r="CM94" s="42"/>
      <c r="CN94" s="42"/>
      <c r="CO94" s="42"/>
      <c r="CP94" s="42"/>
      <c r="CQ94" s="42"/>
      <c r="CR94" s="42"/>
      <c r="CS94" s="42"/>
      <c r="CT94" s="42"/>
      <c r="CU94" s="42"/>
      <c r="CV94" s="42"/>
      <c r="CW94" s="42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  <c r="EJ94" s="42"/>
      <c r="EK94" s="42"/>
      <c r="EL94" s="42"/>
      <c r="EM94" s="42"/>
      <c r="EN94" s="42"/>
      <c r="EO94" s="42"/>
      <c r="EP94" s="42"/>
      <c r="EQ94" s="42"/>
      <c r="ER94" s="42"/>
      <c r="ES94" s="42"/>
      <c r="ET94" s="42"/>
      <c r="EU94" s="42"/>
      <c r="EV94" s="42"/>
      <c r="EW94" s="42"/>
      <c r="EX94" s="42"/>
      <c r="EY94" s="42"/>
      <c r="EZ94" s="42"/>
      <c r="FA94" s="42"/>
      <c r="FB94" s="42"/>
      <c r="FC94" s="42"/>
      <c r="FD94" s="42"/>
      <c r="FE94" s="42"/>
      <c r="FF94" s="42"/>
      <c r="FG94" s="42"/>
      <c r="FH94" s="42"/>
      <c r="FI94" s="42"/>
      <c r="FJ94" s="42"/>
      <c r="FK94" s="42"/>
      <c r="FL94" s="42"/>
      <c r="FM94" s="42"/>
      <c r="FN94" s="42"/>
      <c r="FO94" s="42"/>
      <c r="FP94" s="42"/>
      <c r="FQ94" s="42"/>
      <c r="FR94" s="42"/>
      <c r="FS94" s="42"/>
      <c r="FT94" s="42"/>
      <c r="FU94" s="42"/>
      <c r="FV94" s="42"/>
      <c r="FW94" s="42"/>
      <c r="FX94" s="42"/>
      <c r="FY94" s="42"/>
      <c r="FZ94" s="42"/>
      <c r="GA94" s="42"/>
      <c r="GB94" s="42"/>
      <c r="GC94" s="42"/>
      <c r="GD94" s="42"/>
      <c r="GE94" s="42"/>
      <c r="GF94" s="42"/>
      <c r="GG94" s="42"/>
      <c r="GH94" s="42"/>
      <c r="GI94" s="42"/>
      <c r="GJ94" s="42"/>
      <c r="GK94" s="42"/>
      <c r="GL94" s="42"/>
      <c r="GM94" s="42"/>
      <c r="GN94" s="42"/>
      <c r="GO94" s="42"/>
      <c r="GP94" s="42"/>
      <c r="GQ94" s="42"/>
      <c r="GR94" s="42"/>
      <c r="GS94" s="42"/>
      <c r="GT94" s="42"/>
      <c r="GU94" s="42"/>
      <c r="GV94" s="42"/>
      <c r="GW94" s="42"/>
      <c r="GX94" s="42"/>
      <c r="GY94" s="42"/>
      <c r="GZ94" s="42"/>
      <c r="HA94" s="42"/>
      <c r="HB94" s="42"/>
      <c r="HC94" s="42"/>
      <c r="HD94" s="42"/>
      <c r="HE94" s="42"/>
      <c r="HF94" s="42"/>
      <c r="HG94" s="42"/>
      <c r="HH94" s="42"/>
      <c r="HI94" s="42"/>
      <c r="HJ94" s="42"/>
      <c r="HK94" s="42"/>
      <c r="HL94" s="42"/>
      <c r="HM94" s="42"/>
      <c r="HN94" s="42"/>
      <c r="HO94" s="42"/>
      <c r="HP94" s="42"/>
      <c r="HQ94" s="42"/>
      <c r="HR94" s="42"/>
      <c r="HS94" s="42"/>
      <c r="HT94" s="42"/>
      <c r="HU94" s="42"/>
      <c r="HV94" s="42"/>
      <c r="HW94" s="42"/>
      <c r="HX94" s="42"/>
      <c r="HY94" s="42"/>
      <c r="HZ94" s="42"/>
      <c r="IA94" s="42"/>
      <c r="IB94" s="42"/>
      <c r="IC94" s="42"/>
      <c r="ID94" s="42"/>
      <c r="IE94" s="42"/>
      <c r="IF94" s="42"/>
      <c r="IG94" s="42"/>
      <c r="IH94" s="42"/>
      <c r="II94" s="42"/>
      <c r="IJ94" s="42"/>
      <c r="IK94" s="42"/>
      <c r="IL94" s="42"/>
      <c r="IM94" s="42"/>
      <c r="IN94" s="42"/>
      <c r="IO94" s="42"/>
      <c r="IP94" s="42"/>
      <c r="IQ94" s="42"/>
      <c r="IR94" s="42"/>
      <c r="IS94" s="42"/>
      <c r="IT94" s="42"/>
      <c r="IU94" s="42"/>
      <c r="IV94" s="42"/>
      <c r="IW94" s="42"/>
      <c r="IX94" s="42"/>
      <c r="IY94" s="42"/>
      <c r="IZ94" s="42"/>
      <c r="JA94" s="42"/>
      <c r="JB94" s="42"/>
      <c r="JC94" s="42"/>
      <c r="JD94" s="42"/>
      <c r="JE94" s="42"/>
      <c r="JF94" s="42"/>
      <c r="JG94" s="42"/>
      <c r="JH94" s="42"/>
      <c r="JI94" s="42"/>
      <c r="JJ94" s="42"/>
      <c r="JK94" s="42"/>
      <c r="JL94" s="42"/>
      <c r="JM94" s="42"/>
      <c r="JN94" s="42"/>
      <c r="JO94" s="42"/>
      <c r="JP94" s="42"/>
      <c r="JQ94" s="42"/>
      <c r="JR94" s="42"/>
      <c r="JS94" s="42"/>
      <c r="JT94" s="42"/>
      <c r="JU94" s="42"/>
      <c r="JV94" s="42"/>
      <c r="JW94" s="42"/>
      <c r="JX94" s="42"/>
      <c r="JY94" s="42"/>
      <c r="JZ94" s="42"/>
      <c r="KA94" s="42"/>
      <c r="KB94" s="42"/>
      <c r="KC94" s="42"/>
      <c r="KD94" s="42"/>
      <c r="KE94" s="42"/>
      <c r="KF94" s="42"/>
      <c r="KG94" s="42"/>
      <c r="KH94" s="42"/>
      <c r="KI94" s="42"/>
      <c r="KJ94" s="42"/>
      <c r="KK94" s="42"/>
      <c r="KL94" s="42"/>
      <c r="KM94" s="42"/>
      <c r="KN94" s="42"/>
      <c r="KO94" s="42"/>
      <c r="KP94" s="42"/>
      <c r="KQ94" s="42"/>
      <c r="KR94" s="42"/>
      <c r="KS94" s="42"/>
      <c r="KT94" s="42"/>
      <c r="KU94" s="42"/>
      <c r="KV94" s="42"/>
      <c r="KW94" s="42"/>
      <c r="KX94" s="42"/>
      <c r="KY94" s="42"/>
      <c r="KZ94" s="42"/>
      <c r="LA94" s="42"/>
      <c r="LB94" s="42"/>
      <c r="LC94" s="42"/>
      <c r="LD94" s="42"/>
      <c r="LE94" s="42"/>
      <c r="LF94" s="42"/>
      <c r="LG94" s="42"/>
      <c r="LH94" s="42"/>
      <c r="LI94" s="42"/>
      <c r="LJ94" s="42"/>
      <c r="LK94" s="42"/>
      <c r="LL94" s="42"/>
      <c r="LM94" s="42"/>
      <c r="LN94" s="42"/>
      <c r="LO94" s="42"/>
      <c r="LP94" s="42"/>
      <c r="LQ94" s="42"/>
      <c r="LR94" s="42"/>
      <c r="LS94" s="42"/>
      <c r="LT94" s="42"/>
      <c r="LU94" s="42"/>
      <c r="LV94" s="42"/>
      <c r="LW94" s="42"/>
      <c r="LX94" s="42"/>
      <c r="LY94" s="42"/>
      <c r="LZ94" s="42"/>
      <c r="MA94" s="42"/>
      <c r="MB94" s="42"/>
      <c r="MC94" s="42"/>
      <c r="MD94" s="42"/>
      <c r="ME94" s="42"/>
      <c r="MF94" s="42"/>
      <c r="MG94" s="42"/>
      <c r="MH94" s="42"/>
      <c r="MI94" s="42"/>
      <c r="MJ94" s="42"/>
      <c r="MK94" s="42"/>
      <c r="ML94" s="42"/>
      <c r="MM94" s="42"/>
      <c r="MN94" s="42"/>
      <c r="MO94" s="42"/>
      <c r="MP94" s="42"/>
      <c r="MQ94" s="42"/>
      <c r="MR94" s="42"/>
      <c r="MS94" s="42"/>
      <c r="MT94" s="42"/>
      <c r="MU94" s="42"/>
      <c r="MV94" s="42"/>
      <c r="MW94" s="42"/>
      <c r="MX94" s="42"/>
      <c r="MY94" s="42"/>
      <c r="MZ94" s="42"/>
      <c r="NA94" s="42"/>
      <c r="NB94" s="42"/>
      <c r="NC94" s="42"/>
      <c r="ND94" s="42"/>
      <c r="NE94" s="42"/>
      <c r="NF94" s="42"/>
      <c r="NG94" s="42"/>
      <c r="NH94" s="42"/>
      <c r="NI94" s="42"/>
      <c r="NJ94" s="42"/>
      <c r="NK94" s="42"/>
      <c r="NL94" s="42"/>
      <c r="NM94" s="42"/>
      <c r="NN94" s="42"/>
      <c r="NO94" s="42"/>
      <c r="NP94" s="42"/>
      <c r="NQ94" s="42"/>
      <c r="NR94" s="42"/>
      <c r="NS94" s="42"/>
      <c r="NT94" s="42"/>
      <c r="NU94" s="42"/>
      <c r="NV94" s="42"/>
      <c r="NW94" s="42"/>
      <c r="NX94" s="42"/>
      <c r="NY94" s="42"/>
      <c r="NZ94" s="42"/>
      <c r="OA94" s="42"/>
      <c r="OB94" s="42"/>
      <c r="OC94" s="42"/>
      <c r="OD94" s="42"/>
      <c r="OE94" s="42"/>
      <c r="OF94" s="42"/>
      <c r="OG94" s="42"/>
      <c r="OH94" s="42"/>
      <c r="OI94" s="42"/>
      <c r="OJ94" s="42"/>
      <c r="OK94" s="42"/>
      <c r="OL94" s="42"/>
      <c r="OM94" s="42"/>
      <c r="ON94" s="42"/>
      <c r="OO94" s="42"/>
      <c r="OP94" s="42"/>
      <c r="OQ94" s="42"/>
      <c r="OR94" s="42"/>
      <c r="OS94" s="42"/>
      <c r="OT94" s="42"/>
      <c r="OU94" s="42"/>
      <c r="OV94" s="42"/>
      <c r="OW94" s="42"/>
      <c r="OX94" s="42"/>
      <c r="OY94" s="42"/>
      <c r="OZ94" s="42"/>
      <c r="PA94" s="42"/>
      <c r="PB94" s="42"/>
      <c r="PC94" s="42"/>
      <c r="PD94" s="42"/>
      <c r="PE94" s="42"/>
      <c r="PF94" s="42"/>
      <c r="PG94" s="42"/>
      <c r="PH94" s="42"/>
      <c r="PI94" s="42"/>
      <c r="PJ94" s="42"/>
      <c r="PK94" s="42"/>
      <c r="PL94" s="42"/>
      <c r="PM94" s="42"/>
      <c r="PN94" s="42"/>
      <c r="PO94" s="42"/>
      <c r="PP94" s="42"/>
      <c r="PQ94" s="42"/>
      <c r="PR94" s="42"/>
      <c r="PS94" s="42"/>
      <c r="PT94" s="42"/>
      <c r="PU94" s="42"/>
      <c r="PV94" s="42"/>
      <c r="PW94" s="42"/>
      <c r="PX94" s="42"/>
      <c r="PY94" s="42"/>
      <c r="PZ94" s="42"/>
      <c r="QA94" s="42"/>
      <c r="QB94" s="42"/>
      <c r="QC94" s="42"/>
      <c r="QD94" s="42"/>
      <c r="QE94" s="42"/>
      <c r="QF94" s="42"/>
      <c r="QG94" s="42"/>
      <c r="QH94" s="42"/>
      <c r="QI94" s="42"/>
      <c r="QJ94" s="42"/>
      <c r="QK94" s="42"/>
      <c r="QL94" s="42"/>
      <c r="QM94" s="42"/>
      <c r="QN94" s="42"/>
      <c r="QO94" s="42"/>
      <c r="QP94" s="42"/>
      <c r="QQ94" s="42"/>
      <c r="QR94" s="42"/>
      <c r="QS94" s="42"/>
      <c r="QT94" s="42"/>
      <c r="QU94" s="42"/>
      <c r="QV94" s="42"/>
      <c r="QW94" s="42"/>
      <c r="QX94" s="42"/>
      <c r="QY94" s="42"/>
      <c r="QZ94" s="42"/>
      <c r="RA94" s="42"/>
      <c r="RB94" s="42"/>
      <c r="RC94" s="42"/>
      <c r="RD94" s="42"/>
      <c r="RE94" s="42"/>
      <c r="RF94" s="42"/>
      <c r="RG94" s="42"/>
      <c r="RH94" s="42"/>
      <c r="RI94" s="42"/>
      <c r="RJ94" s="42"/>
      <c r="RK94" s="42"/>
      <c r="RL94" s="42"/>
      <c r="RM94" s="42"/>
      <c r="RN94" s="42"/>
      <c r="RO94" s="42"/>
      <c r="RP94" s="42"/>
      <c r="RQ94" s="42"/>
      <c r="RR94" s="42"/>
      <c r="RS94" s="42"/>
      <c r="RT94" s="42"/>
      <c r="RU94" s="42"/>
      <c r="RV94" s="42"/>
      <c r="RW94" s="42"/>
      <c r="RX94" s="42"/>
      <c r="RY94" s="42"/>
      <c r="RZ94" s="42"/>
      <c r="SA94" s="42"/>
      <c r="SB94" s="42"/>
      <c r="SC94" s="42"/>
      <c r="SD94" s="42"/>
      <c r="SE94" s="42"/>
      <c r="SF94" s="42"/>
      <c r="SG94" s="42"/>
      <c r="SH94" s="42"/>
      <c r="SI94" s="42"/>
      <c r="SJ94" s="42"/>
      <c r="SK94" s="42"/>
      <c r="SL94" s="42"/>
      <c r="SM94" s="42"/>
      <c r="SN94" s="42"/>
      <c r="SO94" s="42"/>
      <c r="SP94" s="42"/>
      <c r="SQ94" s="42"/>
      <c r="SR94" s="42"/>
    </row>
    <row r="95" spans="1:512" ht="16.5" customHeight="1">
      <c r="A95" s="41"/>
      <c r="B95" s="1">
        <v>207030</v>
      </c>
      <c r="D95" s="43" t="str">
        <f t="shared" si="6"/>
        <v>7-3</v>
      </c>
      <c r="E95" s="43"/>
      <c r="F95" s="43"/>
      <c r="G95" s="68" t="s">
        <v>254</v>
      </c>
      <c r="H95" s="42">
        <f t="shared" si="7"/>
        <v>0</v>
      </c>
      <c r="I95" s="43" t="s">
        <v>255</v>
      </c>
      <c r="J95" s="44">
        <v>0</v>
      </c>
      <c r="K95" s="44">
        <v>0</v>
      </c>
      <c r="L95" s="42">
        <f t="shared" si="8"/>
        <v>7</v>
      </c>
      <c r="M95" s="22">
        <f t="shared" si="9"/>
        <v>207040</v>
      </c>
      <c r="N95" s="50">
        <f t="shared" si="10"/>
        <v>207020</v>
      </c>
      <c r="O95" s="45" t="s">
        <v>244</v>
      </c>
      <c r="P95" s="47" t="s">
        <v>61</v>
      </c>
      <c r="Q95" s="51" t="s">
        <v>244</v>
      </c>
      <c r="R95" s="50" t="s">
        <v>313</v>
      </c>
      <c r="S95" s="54"/>
      <c r="T95" s="1">
        <v>207030</v>
      </c>
      <c r="U95" s="22" t="s">
        <v>265</v>
      </c>
      <c r="V95" s="42">
        <v>12</v>
      </c>
      <c r="W95" s="51">
        <v>0</v>
      </c>
      <c r="X95" s="42"/>
      <c r="Y95" s="55"/>
      <c r="Z95" s="42"/>
      <c r="AA95" s="43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  <c r="EA95" s="42"/>
      <c r="EB95" s="42"/>
      <c r="EC95" s="42"/>
      <c r="ED95" s="42"/>
      <c r="EE95" s="42"/>
      <c r="EF95" s="42"/>
      <c r="EG95" s="42"/>
      <c r="EH95" s="42"/>
      <c r="EI95" s="42"/>
      <c r="EJ95" s="42"/>
      <c r="EK95" s="42"/>
      <c r="EL95" s="42"/>
      <c r="EM95" s="42"/>
      <c r="EN95" s="42"/>
      <c r="EO95" s="42"/>
      <c r="EP95" s="42"/>
      <c r="EQ95" s="42"/>
      <c r="ER95" s="42"/>
      <c r="ES95" s="42"/>
      <c r="ET95" s="42"/>
      <c r="EU95" s="42"/>
      <c r="EV95" s="42"/>
      <c r="EW95" s="42"/>
      <c r="EX95" s="42"/>
      <c r="EY95" s="42"/>
      <c r="EZ95" s="42"/>
      <c r="FA95" s="42"/>
      <c r="FB95" s="42"/>
      <c r="FC95" s="42"/>
      <c r="FD95" s="42"/>
      <c r="FE95" s="42"/>
      <c r="FF95" s="42"/>
      <c r="FG95" s="42"/>
      <c r="FH95" s="42"/>
      <c r="FI95" s="42"/>
      <c r="FJ95" s="42"/>
      <c r="FK95" s="42"/>
      <c r="FL95" s="42"/>
      <c r="FM95" s="42"/>
      <c r="FN95" s="42"/>
      <c r="FO95" s="42"/>
      <c r="FP95" s="42"/>
      <c r="FQ95" s="42"/>
      <c r="FR95" s="42"/>
      <c r="FS95" s="42"/>
      <c r="FT95" s="42"/>
      <c r="FU95" s="42"/>
      <c r="FV95" s="42"/>
      <c r="FW95" s="42"/>
      <c r="FX95" s="42"/>
      <c r="FY95" s="42"/>
      <c r="FZ95" s="42"/>
      <c r="GA95" s="42"/>
      <c r="GB95" s="42"/>
      <c r="GC95" s="42"/>
      <c r="GD95" s="42"/>
      <c r="GE95" s="42"/>
      <c r="GF95" s="42"/>
      <c r="GG95" s="42"/>
      <c r="GH95" s="42"/>
      <c r="GI95" s="42"/>
      <c r="GJ95" s="42"/>
      <c r="GK95" s="42"/>
      <c r="GL95" s="42"/>
      <c r="GM95" s="42"/>
      <c r="GN95" s="42"/>
      <c r="GO95" s="42"/>
      <c r="GP95" s="42"/>
      <c r="GQ95" s="42"/>
      <c r="GR95" s="42"/>
      <c r="GS95" s="42"/>
      <c r="GT95" s="42"/>
      <c r="GU95" s="42"/>
      <c r="GV95" s="42"/>
      <c r="GW95" s="42"/>
      <c r="GX95" s="42"/>
      <c r="GY95" s="42"/>
      <c r="GZ95" s="42"/>
      <c r="HA95" s="42"/>
      <c r="HB95" s="42"/>
      <c r="HC95" s="42"/>
      <c r="HD95" s="42"/>
      <c r="HE95" s="42"/>
      <c r="HF95" s="42"/>
      <c r="HG95" s="42"/>
      <c r="HH95" s="42"/>
      <c r="HI95" s="42"/>
      <c r="HJ95" s="42"/>
      <c r="HK95" s="42"/>
      <c r="HL95" s="42"/>
      <c r="HM95" s="42"/>
      <c r="HN95" s="42"/>
      <c r="HO95" s="42"/>
      <c r="HP95" s="42"/>
      <c r="HQ95" s="42"/>
      <c r="HR95" s="42"/>
      <c r="HS95" s="42"/>
      <c r="HT95" s="42"/>
      <c r="HU95" s="42"/>
      <c r="HV95" s="42"/>
      <c r="HW95" s="42"/>
      <c r="HX95" s="42"/>
      <c r="HY95" s="42"/>
      <c r="HZ95" s="42"/>
      <c r="IA95" s="42"/>
      <c r="IB95" s="42"/>
      <c r="IC95" s="42"/>
      <c r="ID95" s="42"/>
      <c r="IE95" s="42"/>
      <c r="IF95" s="42"/>
      <c r="IG95" s="42"/>
      <c r="IH95" s="42"/>
      <c r="II95" s="42"/>
      <c r="IJ95" s="42"/>
      <c r="IK95" s="42"/>
      <c r="IL95" s="42"/>
      <c r="IM95" s="42"/>
      <c r="IN95" s="42"/>
      <c r="IO95" s="42"/>
      <c r="IP95" s="42"/>
      <c r="IQ95" s="42"/>
      <c r="IR95" s="42"/>
      <c r="IS95" s="42"/>
      <c r="IT95" s="42"/>
      <c r="IU95" s="42"/>
      <c r="IV95" s="42"/>
      <c r="IW95" s="42"/>
      <c r="IX95" s="42"/>
      <c r="IY95" s="42"/>
      <c r="IZ95" s="42"/>
      <c r="JA95" s="42"/>
      <c r="JB95" s="42"/>
      <c r="JC95" s="42"/>
      <c r="JD95" s="42"/>
      <c r="JE95" s="42"/>
      <c r="JF95" s="42"/>
      <c r="JG95" s="42"/>
      <c r="JH95" s="42"/>
      <c r="JI95" s="42"/>
      <c r="JJ95" s="42"/>
      <c r="JK95" s="42"/>
      <c r="JL95" s="42"/>
      <c r="JM95" s="42"/>
      <c r="JN95" s="42"/>
      <c r="JO95" s="42"/>
      <c r="JP95" s="42"/>
      <c r="JQ95" s="42"/>
      <c r="JR95" s="42"/>
      <c r="JS95" s="42"/>
      <c r="JT95" s="42"/>
      <c r="JU95" s="42"/>
      <c r="JV95" s="42"/>
      <c r="JW95" s="42"/>
      <c r="JX95" s="42"/>
      <c r="JY95" s="42"/>
      <c r="JZ95" s="42"/>
      <c r="KA95" s="42"/>
      <c r="KB95" s="42"/>
      <c r="KC95" s="42"/>
      <c r="KD95" s="42"/>
      <c r="KE95" s="42"/>
      <c r="KF95" s="42"/>
      <c r="KG95" s="42"/>
      <c r="KH95" s="42"/>
      <c r="KI95" s="42"/>
      <c r="KJ95" s="42"/>
      <c r="KK95" s="42"/>
      <c r="KL95" s="42"/>
      <c r="KM95" s="42"/>
      <c r="KN95" s="42"/>
      <c r="KO95" s="42"/>
      <c r="KP95" s="42"/>
      <c r="KQ95" s="42"/>
      <c r="KR95" s="42"/>
      <c r="KS95" s="42"/>
      <c r="KT95" s="42"/>
      <c r="KU95" s="42"/>
      <c r="KV95" s="42"/>
      <c r="KW95" s="42"/>
      <c r="KX95" s="42"/>
      <c r="KY95" s="42"/>
      <c r="KZ95" s="42"/>
      <c r="LA95" s="42"/>
      <c r="LB95" s="42"/>
      <c r="LC95" s="42"/>
      <c r="LD95" s="42"/>
      <c r="LE95" s="42"/>
      <c r="LF95" s="42"/>
      <c r="LG95" s="42"/>
      <c r="LH95" s="42"/>
      <c r="LI95" s="42"/>
      <c r="LJ95" s="42"/>
      <c r="LK95" s="42"/>
      <c r="LL95" s="42"/>
      <c r="LM95" s="42"/>
      <c r="LN95" s="42"/>
      <c r="LO95" s="42"/>
      <c r="LP95" s="42"/>
      <c r="LQ95" s="42"/>
      <c r="LR95" s="42"/>
      <c r="LS95" s="42"/>
      <c r="LT95" s="42"/>
      <c r="LU95" s="42"/>
      <c r="LV95" s="42"/>
      <c r="LW95" s="42"/>
      <c r="LX95" s="42"/>
      <c r="LY95" s="42"/>
      <c r="LZ95" s="42"/>
      <c r="MA95" s="42"/>
      <c r="MB95" s="42"/>
      <c r="MC95" s="42"/>
      <c r="MD95" s="42"/>
      <c r="ME95" s="42"/>
      <c r="MF95" s="42"/>
      <c r="MG95" s="42"/>
      <c r="MH95" s="42"/>
      <c r="MI95" s="42"/>
      <c r="MJ95" s="42"/>
      <c r="MK95" s="42"/>
      <c r="ML95" s="42"/>
      <c r="MM95" s="42"/>
      <c r="MN95" s="42"/>
      <c r="MO95" s="42"/>
      <c r="MP95" s="42"/>
      <c r="MQ95" s="42"/>
      <c r="MR95" s="42"/>
      <c r="MS95" s="42"/>
      <c r="MT95" s="42"/>
      <c r="MU95" s="42"/>
      <c r="MV95" s="42"/>
      <c r="MW95" s="42"/>
      <c r="MX95" s="42"/>
      <c r="MY95" s="42"/>
      <c r="MZ95" s="42"/>
      <c r="NA95" s="42"/>
      <c r="NB95" s="42"/>
      <c r="NC95" s="42"/>
      <c r="ND95" s="42"/>
      <c r="NE95" s="42"/>
      <c r="NF95" s="42"/>
      <c r="NG95" s="42"/>
      <c r="NH95" s="42"/>
      <c r="NI95" s="42"/>
      <c r="NJ95" s="42"/>
      <c r="NK95" s="42"/>
      <c r="NL95" s="42"/>
      <c r="NM95" s="42"/>
      <c r="NN95" s="42"/>
      <c r="NO95" s="42"/>
      <c r="NP95" s="42"/>
      <c r="NQ95" s="42"/>
      <c r="NR95" s="42"/>
      <c r="NS95" s="42"/>
      <c r="NT95" s="42"/>
      <c r="NU95" s="42"/>
      <c r="NV95" s="42"/>
      <c r="NW95" s="42"/>
      <c r="NX95" s="42"/>
      <c r="NY95" s="42"/>
      <c r="NZ95" s="42"/>
      <c r="OA95" s="42"/>
      <c r="OB95" s="42"/>
      <c r="OC95" s="42"/>
      <c r="OD95" s="42"/>
      <c r="OE95" s="42"/>
      <c r="OF95" s="42"/>
      <c r="OG95" s="42"/>
      <c r="OH95" s="42"/>
      <c r="OI95" s="42"/>
      <c r="OJ95" s="42"/>
      <c r="OK95" s="42"/>
      <c r="OL95" s="42"/>
      <c r="OM95" s="42"/>
      <c r="ON95" s="42"/>
      <c r="OO95" s="42"/>
      <c r="OP95" s="42"/>
      <c r="OQ95" s="42"/>
      <c r="OR95" s="42"/>
      <c r="OS95" s="42"/>
      <c r="OT95" s="42"/>
      <c r="OU95" s="42"/>
      <c r="OV95" s="42"/>
      <c r="OW95" s="42"/>
      <c r="OX95" s="42"/>
      <c r="OY95" s="42"/>
      <c r="OZ95" s="42"/>
      <c r="PA95" s="42"/>
      <c r="PB95" s="42"/>
      <c r="PC95" s="42"/>
      <c r="PD95" s="42"/>
      <c r="PE95" s="42"/>
      <c r="PF95" s="42"/>
      <c r="PG95" s="42"/>
      <c r="PH95" s="42"/>
      <c r="PI95" s="42"/>
      <c r="PJ95" s="42"/>
      <c r="PK95" s="42"/>
      <c r="PL95" s="42"/>
      <c r="PM95" s="42"/>
      <c r="PN95" s="42"/>
      <c r="PO95" s="42"/>
      <c r="PP95" s="42"/>
      <c r="PQ95" s="42"/>
      <c r="PR95" s="42"/>
      <c r="PS95" s="42"/>
      <c r="PT95" s="42"/>
      <c r="PU95" s="42"/>
      <c r="PV95" s="42"/>
      <c r="PW95" s="42"/>
      <c r="PX95" s="42"/>
      <c r="PY95" s="42"/>
      <c r="PZ95" s="42"/>
      <c r="QA95" s="42"/>
      <c r="QB95" s="42"/>
      <c r="QC95" s="42"/>
      <c r="QD95" s="42"/>
      <c r="QE95" s="42"/>
      <c r="QF95" s="42"/>
      <c r="QG95" s="42"/>
      <c r="QH95" s="42"/>
      <c r="QI95" s="42"/>
      <c r="QJ95" s="42"/>
      <c r="QK95" s="42"/>
      <c r="QL95" s="42"/>
      <c r="QM95" s="42"/>
      <c r="QN95" s="42"/>
      <c r="QO95" s="42"/>
      <c r="QP95" s="42"/>
      <c r="QQ95" s="42"/>
      <c r="QR95" s="42"/>
      <c r="QS95" s="42"/>
      <c r="QT95" s="42"/>
      <c r="QU95" s="42"/>
      <c r="QV95" s="42"/>
      <c r="QW95" s="42"/>
      <c r="QX95" s="42"/>
      <c r="QY95" s="42"/>
      <c r="QZ95" s="42"/>
      <c r="RA95" s="42"/>
      <c r="RB95" s="42"/>
      <c r="RC95" s="42"/>
      <c r="RD95" s="42"/>
      <c r="RE95" s="42"/>
      <c r="RF95" s="42"/>
      <c r="RG95" s="42"/>
      <c r="RH95" s="42"/>
      <c r="RI95" s="42"/>
      <c r="RJ95" s="42"/>
      <c r="RK95" s="42"/>
      <c r="RL95" s="42"/>
      <c r="RM95" s="42"/>
      <c r="RN95" s="42"/>
      <c r="RO95" s="42"/>
      <c r="RP95" s="42"/>
      <c r="RQ95" s="42"/>
      <c r="RR95" s="42"/>
      <c r="RS95" s="42"/>
      <c r="RT95" s="42"/>
      <c r="RU95" s="42"/>
      <c r="RV95" s="42"/>
      <c r="RW95" s="42"/>
      <c r="RX95" s="42"/>
      <c r="RY95" s="42"/>
      <c r="RZ95" s="42"/>
      <c r="SA95" s="42"/>
      <c r="SB95" s="42"/>
      <c r="SC95" s="42"/>
      <c r="SD95" s="42"/>
      <c r="SE95" s="42"/>
      <c r="SF95" s="42"/>
      <c r="SG95" s="42"/>
      <c r="SH95" s="42"/>
      <c r="SI95" s="42"/>
      <c r="SJ95" s="42"/>
      <c r="SK95" s="42"/>
      <c r="SL95" s="42"/>
      <c r="SM95" s="42"/>
      <c r="SN95" s="42"/>
      <c r="SO95" s="42"/>
      <c r="SP95" s="42"/>
      <c r="SQ95" s="42"/>
      <c r="SR95" s="42"/>
    </row>
    <row r="96" spans="1:512" ht="16.5" customHeight="1">
      <c r="A96" s="41"/>
      <c r="B96" s="1">
        <v>207040</v>
      </c>
      <c r="D96" s="43" t="str">
        <f t="shared" si="6"/>
        <v>7-4</v>
      </c>
      <c r="E96" s="43"/>
      <c r="F96" s="43"/>
      <c r="G96" s="68" t="s">
        <v>243</v>
      </c>
      <c r="H96" s="42">
        <f t="shared" si="7"/>
        <v>0</v>
      </c>
      <c r="I96" s="43" t="s">
        <v>314</v>
      </c>
      <c r="J96" s="44">
        <v>0</v>
      </c>
      <c r="K96" s="44">
        <v>0</v>
      </c>
      <c r="L96" s="42">
        <f t="shared" si="8"/>
        <v>7</v>
      </c>
      <c r="M96" s="22">
        <f t="shared" si="9"/>
        <v>207050</v>
      </c>
      <c r="N96" s="50">
        <f t="shared" si="10"/>
        <v>207030</v>
      </c>
      <c r="O96" s="45" t="s">
        <v>284</v>
      </c>
      <c r="P96" s="47" t="s">
        <v>285</v>
      </c>
      <c r="Q96" s="51" t="s">
        <v>244</v>
      </c>
      <c r="R96" s="50" t="s">
        <v>315</v>
      </c>
      <c r="S96" s="54"/>
      <c r="T96" s="1">
        <v>207040</v>
      </c>
      <c r="U96" s="22" t="s">
        <v>268</v>
      </c>
      <c r="V96" s="42">
        <v>12</v>
      </c>
      <c r="W96" s="51">
        <v>0</v>
      </c>
      <c r="X96" s="42"/>
      <c r="Y96" s="55"/>
      <c r="Z96" s="42"/>
      <c r="AA96" s="43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2"/>
      <c r="CH96" s="42"/>
      <c r="CI96" s="42"/>
      <c r="CJ96" s="42"/>
      <c r="CK96" s="42"/>
      <c r="CL96" s="42"/>
      <c r="CM96" s="42"/>
      <c r="CN96" s="42"/>
      <c r="CO96" s="42"/>
      <c r="CP96" s="42"/>
      <c r="CQ96" s="42"/>
      <c r="CR96" s="42"/>
      <c r="CS96" s="42"/>
      <c r="CT96" s="42"/>
      <c r="CU96" s="42"/>
      <c r="CV96" s="42"/>
      <c r="CW96" s="42"/>
      <c r="CX96" s="42"/>
      <c r="CY96" s="4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  <c r="EA96" s="42"/>
      <c r="EB96" s="42"/>
      <c r="EC96" s="42"/>
      <c r="ED96" s="42"/>
      <c r="EE96" s="42"/>
      <c r="EF96" s="42"/>
      <c r="EG96" s="42"/>
      <c r="EH96" s="42"/>
      <c r="EI96" s="42"/>
      <c r="EJ96" s="42"/>
      <c r="EK96" s="42"/>
      <c r="EL96" s="42"/>
      <c r="EM96" s="42"/>
      <c r="EN96" s="42"/>
      <c r="EO96" s="42"/>
      <c r="EP96" s="42"/>
      <c r="EQ96" s="42"/>
      <c r="ER96" s="42"/>
      <c r="ES96" s="42"/>
      <c r="ET96" s="42"/>
      <c r="EU96" s="42"/>
      <c r="EV96" s="42"/>
      <c r="EW96" s="42"/>
      <c r="EX96" s="42"/>
      <c r="EY96" s="42"/>
      <c r="EZ96" s="42"/>
      <c r="FA96" s="42"/>
      <c r="FB96" s="42"/>
      <c r="FC96" s="42"/>
      <c r="FD96" s="42"/>
      <c r="FE96" s="42"/>
      <c r="FF96" s="42"/>
      <c r="FG96" s="42"/>
      <c r="FH96" s="42"/>
      <c r="FI96" s="42"/>
      <c r="FJ96" s="42"/>
      <c r="FK96" s="42"/>
      <c r="FL96" s="42"/>
      <c r="FM96" s="42"/>
      <c r="FN96" s="42"/>
      <c r="FO96" s="42"/>
      <c r="FP96" s="42"/>
      <c r="FQ96" s="42"/>
      <c r="FR96" s="42"/>
      <c r="FS96" s="42"/>
      <c r="FT96" s="42"/>
      <c r="FU96" s="42"/>
      <c r="FV96" s="42"/>
      <c r="FW96" s="42"/>
      <c r="FX96" s="42"/>
      <c r="FY96" s="42"/>
      <c r="FZ96" s="42"/>
      <c r="GA96" s="42"/>
      <c r="GB96" s="42"/>
      <c r="GC96" s="42"/>
      <c r="GD96" s="42"/>
      <c r="GE96" s="42"/>
      <c r="GF96" s="42"/>
      <c r="GG96" s="42"/>
      <c r="GH96" s="42"/>
      <c r="GI96" s="42"/>
      <c r="GJ96" s="42"/>
      <c r="GK96" s="42"/>
      <c r="GL96" s="42"/>
      <c r="GM96" s="42"/>
      <c r="GN96" s="42"/>
      <c r="GO96" s="42"/>
      <c r="GP96" s="42"/>
      <c r="GQ96" s="42"/>
      <c r="GR96" s="42"/>
      <c r="GS96" s="42"/>
      <c r="GT96" s="42"/>
      <c r="GU96" s="42"/>
      <c r="GV96" s="42"/>
      <c r="GW96" s="42"/>
      <c r="GX96" s="42"/>
      <c r="GY96" s="42"/>
      <c r="GZ96" s="42"/>
      <c r="HA96" s="42"/>
      <c r="HB96" s="42"/>
      <c r="HC96" s="42"/>
      <c r="HD96" s="42"/>
      <c r="HE96" s="42"/>
      <c r="HF96" s="42"/>
      <c r="HG96" s="42"/>
      <c r="HH96" s="42"/>
      <c r="HI96" s="42"/>
      <c r="HJ96" s="42"/>
      <c r="HK96" s="42"/>
      <c r="HL96" s="42"/>
      <c r="HM96" s="42"/>
      <c r="HN96" s="42"/>
      <c r="HO96" s="42"/>
      <c r="HP96" s="42"/>
      <c r="HQ96" s="42"/>
      <c r="HR96" s="42"/>
      <c r="HS96" s="42"/>
      <c r="HT96" s="42"/>
      <c r="HU96" s="42"/>
      <c r="HV96" s="42"/>
      <c r="HW96" s="42"/>
      <c r="HX96" s="42"/>
      <c r="HY96" s="42"/>
      <c r="HZ96" s="42"/>
      <c r="IA96" s="42"/>
      <c r="IB96" s="42"/>
      <c r="IC96" s="42"/>
      <c r="ID96" s="42"/>
      <c r="IE96" s="42"/>
      <c r="IF96" s="42"/>
      <c r="IG96" s="42"/>
      <c r="IH96" s="42"/>
      <c r="II96" s="42"/>
      <c r="IJ96" s="42"/>
      <c r="IK96" s="42"/>
      <c r="IL96" s="42"/>
      <c r="IM96" s="42"/>
      <c r="IN96" s="42"/>
      <c r="IO96" s="42"/>
      <c r="IP96" s="42"/>
      <c r="IQ96" s="42"/>
      <c r="IR96" s="42"/>
      <c r="IS96" s="42"/>
      <c r="IT96" s="42"/>
      <c r="IU96" s="42"/>
      <c r="IV96" s="42"/>
      <c r="IW96" s="42"/>
      <c r="IX96" s="42"/>
      <c r="IY96" s="42"/>
      <c r="IZ96" s="42"/>
      <c r="JA96" s="42"/>
      <c r="JB96" s="42"/>
      <c r="JC96" s="42"/>
      <c r="JD96" s="42"/>
      <c r="JE96" s="42"/>
      <c r="JF96" s="42"/>
      <c r="JG96" s="42"/>
      <c r="JH96" s="42"/>
      <c r="JI96" s="42"/>
      <c r="JJ96" s="42"/>
      <c r="JK96" s="42"/>
      <c r="JL96" s="42"/>
      <c r="JM96" s="42"/>
      <c r="JN96" s="42"/>
      <c r="JO96" s="42"/>
      <c r="JP96" s="42"/>
      <c r="JQ96" s="42"/>
      <c r="JR96" s="42"/>
      <c r="JS96" s="42"/>
      <c r="JT96" s="42"/>
      <c r="JU96" s="42"/>
      <c r="JV96" s="42"/>
      <c r="JW96" s="42"/>
      <c r="JX96" s="42"/>
      <c r="JY96" s="42"/>
      <c r="JZ96" s="42"/>
      <c r="KA96" s="42"/>
      <c r="KB96" s="42"/>
      <c r="KC96" s="42"/>
      <c r="KD96" s="42"/>
      <c r="KE96" s="42"/>
      <c r="KF96" s="42"/>
      <c r="KG96" s="42"/>
      <c r="KH96" s="42"/>
      <c r="KI96" s="42"/>
      <c r="KJ96" s="42"/>
      <c r="KK96" s="42"/>
      <c r="KL96" s="42"/>
      <c r="KM96" s="42"/>
      <c r="KN96" s="42"/>
      <c r="KO96" s="42"/>
      <c r="KP96" s="42"/>
      <c r="KQ96" s="42"/>
      <c r="KR96" s="42"/>
      <c r="KS96" s="42"/>
      <c r="KT96" s="42"/>
      <c r="KU96" s="42"/>
      <c r="KV96" s="42"/>
      <c r="KW96" s="42"/>
      <c r="KX96" s="42"/>
      <c r="KY96" s="42"/>
      <c r="KZ96" s="42"/>
      <c r="LA96" s="42"/>
      <c r="LB96" s="42"/>
      <c r="LC96" s="42"/>
      <c r="LD96" s="42"/>
      <c r="LE96" s="42"/>
      <c r="LF96" s="42"/>
      <c r="LG96" s="42"/>
      <c r="LH96" s="42"/>
      <c r="LI96" s="42"/>
      <c r="LJ96" s="42"/>
      <c r="LK96" s="42"/>
      <c r="LL96" s="42"/>
      <c r="LM96" s="42"/>
      <c r="LN96" s="42"/>
      <c r="LO96" s="42"/>
      <c r="LP96" s="42"/>
      <c r="LQ96" s="42"/>
      <c r="LR96" s="42"/>
      <c r="LS96" s="42"/>
      <c r="LT96" s="42"/>
      <c r="LU96" s="42"/>
      <c r="LV96" s="42"/>
      <c r="LW96" s="42"/>
      <c r="LX96" s="42"/>
      <c r="LY96" s="42"/>
      <c r="LZ96" s="42"/>
      <c r="MA96" s="42"/>
      <c r="MB96" s="42"/>
      <c r="MC96" s="42"/>
      <c r="MD96" s="42"/>
      <c r="ME96" s="42"/>
      <c r="MF96" s="42"/>
      <c r="MG96" s="42"/>
      <c r="MH96" s="42"/>
      <c r="MI96" s="42"/>
      <c r="MJ96" s="42"/>
      <c r="MK96" s="42"/>
      <c r="ML96" s="42"/>
      <c r="MM96" s="42"/>
      <c r="MN96" s="42"/>
      <c r="MO96" s="42"/>
      <c r="MP96" s="42"/>
      <c r="MQ96" s="42"/>
      <c r="MR96" s="42"/>
      <c r="MS96" s="42"/>
      <c r="MT96" s="42"/>
      <c r="MU96" s="42"/>
      <c r="MV96" s="42"/>
      <c r="MW96" s="42"/>
      <c r="MX96" s="42"/>
      <c r="MY96" s="42"/>
      <c r="MZ96" s="42"/>
      <c r="NA96" s="42"/>
      <c r="NB96" s="42"/>
      <c r="NC96" s="42"/>
      <c r="ND96" s="42"/>
      <c r="NE96" s="42"/>
      <c r="NF96" s="42"/>
      <c r="NG96" s="42"/>
      <c r="NH96" s="42"/>
      <c r="NI96" s="42"/>
      <c r="NJ96" s="42"/>
      <c r="NK96" s="42"/>
      <c r="NL96" s="42"/>
      <c r="NM96" s="42"/>
      <c r="NN96" s="42"/>
      <c r="NO96" s="42"/>
      <c r="NP96" s="42"/>
      <c r="NQ96" s="42"/>
      <c r="NR96" s="42"/>
      <c r="NS96" s="42"/>
      <c r="NT96" s="42"/>
      <c r="NU96" s="42"/>
      <c r="NV96" s="42"/>
      <c r="NW96" s="42"/>
      <c r="NX96" s="42"/>
      <c r="NY96" s="42"/>
      <c r="NZ96" s="42"/>
      <c r="OA96" s="42"/>
      <c r="OB96" s="42"/>
      <c r="OC96" s="42"/>
      <c r="OD96" s="42"/>
      <c r="OE96" s="42"/>
      <c r="OF96" s="42"/>
      <c r="OG96" s="42"/>
      <c r="OH96" s="42"/>
      <c r="OI96" s="42"/>
      <c r="OJ96" s="42"/>
      <c r="OK96" s="42"/>
      <c r="OL96" s="42"/>
      <c r="OM96" s="42"/>
      <c r="ON96" s="42"/>
      <c r="OO96" s="42"/>
      <c r="OP96" s="42"/>
      <c r="OQ96" s="42"/>
      <c r="OR96" s="42"/>
      <c r="OS96" s="42"/>
      <c r="OT96" s="42"/>
      <c r="OU96" s="42"/>
      <c r="OV96" s="42"/>
      <c r="OW96" s="42"/>
      <c r="OX96" s="42"/>
      <c r="OY96" s="42"/>
      <c r="OZ96" s="42"/>
      <c r="PA96" s="42"/>
      <c r="PB96" s="42"/>
      <c r="PC96" s="42"/>
      <c r="PD96" s="42"/>
      <c r="PE96" s="42"/>
      <c r="PF96" s="42"/>
      <c r="PG96" s="42"/>
      <c r="PH96" s="42"/>
      <c r="PI96" s="42"/>
      <c r="PJ96" s="42"/>
      <c r="PK96" s="42"/>
      <c r="PL96" s="42"/>
      <c r="PM96" s="42"/>
      <c r="PN96" s="42"/>
      <c r="PO96" s="42"/>
      <c r="PP96" s="42"/>
      <c r="PQ96" s="42"/>
      <c r="PR96" s="42"/>
      <c r="PS96" s="42"/>
      <c r="PT96" s="42"/>
      <c r="PU96" s="42"/>
      <c r="PV96" s="42"/>
      <c r="PW96" s="42"/>
      <c r="PX96" s="42"/>
      <c r="PY96" s="42"/>
      <c r="PZ96" s="42"/>
      <c r="QA96" s="42"/>
      <c r="QB96" s="42"/>
      <c r="QC96" s="42"/>
      <c r="QD96" s="42"/>
      <c r="QE96" s="42"/>
      <c r="QF96" s="42"/>
      <c r="QG96" s="42"/>
      <c r="QH96" s="42"/>
      <c r="QI96" s="42"/>
      <c r="QJ96" s="42"/>
      <c r="QK96" s="42"/>
      <c r="QL96" s="42"/>
      <c r="QM96" s="42"/>
      <c r="QN96" s="42"/>
      <c r="QO96" s="42"/>
      <c r="QP96" s="42"/>
      <c r="QQ96" s="42"/>
      <c r="QR96" s="42"/>
      <c r="QS96" s="42"/>
      <c r="QT96" s="42"/>
      <c r="QU96" s="42"/>
      <c r="QV96" s="42"/>
      <c r="QW96" s="42"/>
      <c r="QX96" s="42"/>
      <c r="QY96" s="42"/>
      <c r="QZ96" s="42"/>
      <c r="RA96" s="42"/>
      <c r="RB96" s="42"/>
      <c r="RC96" s="42"/>
      <c r="RD96" s="42"/>
      <c r="RE96" s="42"/>
      <c r="RF96" s="42"/>
      <c r="RG96" s="42"/>
      <c r="RH96" s="42"/>
      <c r="RI96" s="42"/>
      <c r="RJ96" s="42"/>
      <c r="RK96" s="42"/>
      <c r="RL96" s="42"/>
      <c r="RM96" s="42"/>
      <c r="RN96" s="42"/>
      <c r="RO96" s="42"/>
      <c r="RP96" s="42"/>
      <c r="RQ96" s="42"/>
      <c r="RR96" s="42"/>
      <c r="RS96" s="42"/>
      <c r="RT96" s="42"/>
      <c r="RU96" s="42"/>
      <c r="RV96" s="42"/>
      <c r="RW96" s="42"/>
      <c r="RX96" s="42"/>
      <c r="RY96" s="42"/>
      <c r="RZ96" s="42"/>
      <c r="SA96" s="42"/>
      <c r="SB96" s="42"/>
      <c r="SC96" s="42"/>
      <c r="SD96" s="42"/>
      <c r="SE96" s="42"/>
      <c r="SF96" s="42"/>
      <c r="SG96" s="42"/>
      <c r="SH96" s="42"/>
      <c r="SI96" s="42"/>
      <c r="SJ96" s="42"/>
      <c r="SK96" s="42"/>
      <c r="SL96" s="42"/>
      <c r="SM96" s="42"/>
      <c r="SN96" s="42"/>
      <c r="SO96" s="42"/>
      <c r="SP96" s="42"/>
      <c r="SQ96" s="42"/>
      <c r="SR96" s="42"/>
    </row>
    <row r="97" spans="1:512" ht="16.5" customHeight="1">
      <c r="A97" s="41"/>
      <c r="B97" s="1">
        <v>207050</v>
      </c>
      <c r="D97" s="43" t="str">
        <f t="shared" si="6"/>
        <v>7-5</v>
      </c>
      <c r="E97" s="43"/>
      <c r="F97" s="43"/>
      <c r="G97" s="68" t="s">
        <v>254</v>
      </c>
      <c r="H97" s="42">
        <f t="shared" si="7"/>
        <v>1</v>
      </c>
      <c r="I97" s="43" t="s">
        <v>255</v>
      </c>
      <c r="J97" s="44">
        <v>0</v>
      </c>
      <c r="K97" s="44">
        <v>0</v>
      </c>
      <c r="L97" s="42">
        <f t="shared" si="8"/>
        <v>7</v>
      </c>
      <c r="M97" s="22">
        <f t="shared" si="9"/>
        <v>0</v>
      </c>
      <c r="N97" s="50">
        <f t="shared" si="10"/>
        <v>207040</v>
      </c>
      <c r="O97" s="45" t="s">
        <v>244</v>
      </c>
      <c r="P97" s="47" t="s">
        <v>61</v>
      </c>
      <c r="Q97" s="51" t="s">
        <v>244</v>
      </c>
      <c r="R97" s="50" t="s">
        <v>316</v>
      </c>
      <c r="S97" s="54"/>
      <c r="T97" s="1">
        <v>207050</v>
      </c>
      <c r="U97" s="22" t="s">
        <v>269</v>
      </c>
      <c r="V97" s="42">
        <v>12</v>
      </c>
      <c r="W97" s="51">
        <v>0</v>
      </c>
      <c r="X97" s="42"/>
      <c r="Y97" s="55"/>
      <c r="Z97" s="42"/>
      <c r="AA97" s="43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  <c r="EA97" s="42"/>
      <c r="EB97" s="42"/>
      <c r="EC97" s="42"/>
      <c r="ED97" s="42"/>
      <c r="EE97" s="42"/>
      <c r="EF97" s="42"/>
      <c r="EG97" s="42"/>
      <c r="EH97" s="42"/>
      <c r="EI97" s="42"/>
      <c r="EJ97" s="42"/>
      <c r="EK97" s="42"/>
      <c r="EL97" s="42"/>
      <c r="EM97" s="42"/>
      <c r="EN97" s="42"/>
      <c r="EO97" s="42"/>
      <c r="EP97" s="42"/>
      <c r="EQ97" s="42"/>
      <c r="ER97" s="42"/>
      <c r="ES97" s="42"/>
      <c r="ET97" s="42"/>
      <c r="EU97" s="42"/>
      <c r="EV97" s="42"/>
      <c r="EW97" s="42"/>
      <c r="EX97" s="42"/>
      <c r="EY97" s="42"/>
      <c r="EZ97" s="42"/>
      <c r="FA97" s="42"/>
      <c r="FB97" s="42"/>
      <c r="FC97" s="42"/>
      <c r="FD97" s="42"/>
      <c r="FE97" s="42"/>
      <c r="FF97" s="42"/>
      <c r="FG97" s="42"/>
      <c r="FH97" s="42"/>
      <c r="FI97" s="42"/>
      <c r="FJ97" s="42"/>
      <c r="FK97" s="42"/>
      <c r="FL97" s="42"/>
      <c r="FM97" s="42"/>
      <c r="FN97" s="42"/>
      <c r="FO97" s="42"/>
      <c r="FP97" s="42"/>
      <c r="FQ97" s="42"/>
      <c r="FR97" s="42"/>
      <c r="FS97" s="42"/>
      <c r="FT97" s="42"/>
      <c r="FU97" s="42"/>
      <c r="FV97" s="42"/>
      <c r="FW97" s="42"/>
      <c r="FX97" s="42"/>
      <c r="FY97" s="42"/>
      <c r="FZ97" s="42"/>
      <c r="GA97" s="42"/>
      <c r="GB97" s="42"/>
      <c r="GC97" s="42"/>
      <c r="GD97" s="42"/>
      <c r="GE97" s="42"/>
      <c r="GF97" s="42"/>
      <c r="GG97" s="42"/>
      <c r="GH97" s="42"/>
      <c r="GI97" s="42"/>
      <c r="GJ97" s="42"/>
      <c r="GK97" s="42"/>
      <c r="GL97" s="42"/>
      <c r="GM97" s="42"/>
      <c r="GN97" s="42"/>
      <c r="GO97" s="42"/>
      <c r="GP97" s="42"/>
      <c r="GQ97" s="42"/>
      <c r="GR97" s="42"/>
      <c r="GS97" s="42"/>
      <c r="GT97" s="42"/>
      <c r="GU97" s="42"/>
      <c r="GV97" s="42"/>
      <c r="GW97" s="42"/>
      <c r="GX97" s="42"/>
      <c r="GY97" s="42"/>
      <c r="GZ97" s="42"/>
      <c r="HA97" s="42"/>
      <c r="HB97" s="42"/>
      <c r="HC97" s="42"/>
      <c r="HD97" s="42"/>
      <c r="HE97" s="42"/>
      <c r="HF97" s="42"/>
      <c r="HG97" s="42"/>
      <c r="HH97" s="42"/>
      <c r="HI97" s="42"/>
      <c r="HJ97" s="42"/>
      <c r="HK97" s="42"/>
      <c r="HL97" s="42"/>
      <c r="HM97" s="42"/>
      <c r="HN97" s="42"/>
      <c r="HO97" s="42"/>
      <c r="HP97" s="42"/>
      <c r="HQ97" s="42"/>
      <c r="HR97" s="42"/>
      <c r="HS97" s="42"/>
      <c r="HT97" s="42"/>
      <c r="HU97" s="42"/>
      <c r="HV97" s="42"/>
      <c r="HW97" s="42"/>
      <c r="HX97" s="42"/>
      <c r="HY97" s="42"/>
      <c r="HZ97" s="42"/>
      <c r="IA97" s="42"/>
      <c r="IB97" s="42"/>
      <c r="IC97" s="42"/>
      <c r="ID97" s="42"/>
      <c r="IE97" s="42"/>
      <c r="IF97" s="42"/>
      <c r="IG97" s="42"/>
      <c r="IH97" s="42"/>
      <c r="II97" s="42"/>
      <c r="IJ97" s="42"/>
      <c r="IK97" s="42"/>
      <c r="IL97" s="42"/>
      <c r="IM97" s="42"/>
      <c r="IN97" s="42"/>
      <c r="IO97" s="42"/>
      <c r="IP97" s="42"/>
      <c r="IQ97" s="42"/>
      <c r="IR97" s="42"/>
      <c r="IS97" s="42"/>
      <c r="IT97" s="42"/>
      <c r="IU97" s="42"/>
      <c r="IV97" s="42"/>
      <c r="IW97" s="42"/>
      <c r="IX97" s="42"/>
      <c r="IY97" s="42"/>
      <c r="IZ97" s="42"/>
      <c r="JA97" s="42"/>
      <c r="JB97" s="42"/>
      <c r="JC97" s="42"/>
      <c r="JD97" s="42"/>
      <c r="JE97" s="42"/>
      <c r="JF97" s="42"/>
      <c r="JG97" s="42"/>
      <c r="JH97" s="42"/>
      <c r="JI97" s="42"/>
      <c r="JJ97" s="42"/>
      <c r="JK97" s="42"/>
      <c r="JL97" s="42"/>
      <c r="JM97" s="42"/>
      <c r="JN97" s="42"/>
      <c r="JO97" s="42"/>
      <c r="JP97" s="42"/>
      <c r="JQ97" s="42"/>
      <c r="JR97" s="42"/>
      <c r="JS97" s="42"/>
      <c r="JT97" s="42"/>
      <c r="JU97" s="42"/>
      <c r="JV97" s="42"/>
      <c r="JW97" s="42"/>
      <c r="JX97" s="42"/>
      <c r="JY97" s="42"/>
      <c r="JZ97" s="42"/>
      <c r="KA97" s="42"/>
      <c r="KB97" s="42"/>
      <c r="KC97" s="42"/>
      <c r="KD97" s="42"/>
      <c r="KE97" s="42"/>
      <c r="KF97" s="42"/>
      <c r="KG97" s="42"/>
      <c r="KH97" s="42"/>
      <c r="KI97" s="42"/>
      <c r="KJ97" s="42"/>
      <c r="KK97" s="42"/>
      <c r="KL97" s="42"/>
      <c r="KM97" s="42"/>
      <c r="KN97" s="42"/>
      <c r="KO97" s="42"/>
      <c r="KP97" s="42"/>
      <c r="KQ97" s="42"/>
      <c r="KR97" s="42"/>
      <c r="KS97" s="42"/>
      <c r="KT97" s="42"/>
      <c r="KU97" s="42"/>
      <c r="KV97" s="42"/>
      <c r="KW97" s="42"/>
      <c r="KX97" s="42"/>
      <c r="KY97" s="42"/>
      <c r="KZ97" s="42"/>
      <c r="LA97" s="42"/>
      <c r="LB97" s="42"/>
      <c r="LC97" s="42"/>
      <c r="LD97" s="42"/>
      <c r="LE97" s="42"/>
      <c r="LF97" s="42"/>
      <c r="LG97" s="42"/>
      <c r="LH97" s="42"/>
      <c r="LI97" s="42"/>
      <c r="LJ97" s="42"/>
      <c r="LK97" s="42"/>
      <c r="LL97" s="42"/>
      <c r="LM97" s="42"/>
      <c r="LN97" s="42"/>
      <c r="LO97" s="42"/>
      <c r="LP97" s="42"/>
      <c r="LQ97" s="42"/>
      <c r="LR97" s="42"/>
      <c r="LS97" s="42"/>
      <c r="LT97" s="42"/>
      <c r="LU97" s="42"/>
      <c r="LV97" s="42"/>
      <c r="LW97" s="42"/>
      <c r="LX97" s="42"/>
      <c r="LY97" s="42"/>
      <c r="LZ97" s="42"/>
      <c r="MA97" s="42"/>
      <c r="MB97" s="42"/>
      <c r="MC97" s="42"/>
      <c r="MD97" s="42"/>
      <c r="ME97" s="42"/>
      <c r="MF97" s="42"/>
      <c r="MG97" s="42"/>
      <c r="MH97" s="42"/>
      <c r="MI97" s="42"/>
      <c r="MJ97" s="42"/>
      <c r="MK97" s="42"/>
      <c r="ML97" s="42"/>
      <c r="MM97" s="42"/>
      <c r="MN97" s="42"/>
      <c r="MO97" s="42"/>
      <c r="MP97" s="42"/>
      <c r="MQ97" s="42"/>
      <c r="MR97" s="42"/>
      <c r="MS97" s="42"/>
      <c r="MT97" s="42"/>
      <c r="MU97" s="42"/>
      <c r="MV97" s="42"/>
      <c r="MW97" s="42"/>
      <c r="MX97" s="42"/>
      <c r="MY97" s="42"/>
      <c r="MZ97" s="42"/>
      <c r="NA97" s="42"/>
      <c r="NB97" s="42"/>
      <c r="NC97" s="42"/>
      <c r="ND97" s="42"/>
      <c r="NE97" s="42"/>
      <c r="NF97" s="42"/>
      <c r="NG97" s="42"/>
      <c r="NH97" s="42"/>
      <c r="NI97" s="42"/>
      <c r="NJ97" s="42"/>
      <c r="NK97" s="42"/>
      <c r="NL97" s="42"/>
      <c r="NM97" s="42"/>
      <c r="NN97" s="42"/>
      <c r="NO97" s="42"/>
      <c r="NP97" s="42"/>
      <c r="NQ97" s="42"/>
      <c r="NR97" s="42"/>
      <c r="NS97" s="42"/>
      <c r="NT97" s="42"/>
      <c r="NU97" s="42"/>
      <c r="NV97" s="42"/>
      <c r="NW97" s="42"/>
      <c r="NX97" s="42"/>
      <c r="NY97" s="42"/>
      <c r="NZ97" s="42"/>
      <c r="OA97" s="42"/>
      <c r="OB97" s="42"/>
      <c r="OC97" s="42"/>
      <c r="OD97" s="42"/>
      <c r="OE97" s="42"/>
      <c r="OF97" s="42"/>
      <c r="OG97" s="42"/>
      <c r="OH97" s="42"/>
      <c r="OI97" s="42"/>
      <c r="OJ97" s="42"/>
      <c r="OK97" s="42"/>
      <c r="OL97" s="42"/>
      <c r="OM97" s="42"/>
      <c r="ON97" s="42"/>
      <c r="OO97" s="42"/>
      <c r="OP97" s="42"/>
      <c r="OQ97" s="42"/>
      <c r="OR97" s="42"/>
      <c r="OS97" s="42"/>
      <c r="OT97" s="42"/>
      <c r="OU97" s="42"/>
      <c r="OV97" s="42"/>
      <c r="OW97" s="42"/>
      <c r="OX97" s="42"/>
      <c r="OY97" s="42"/>
      <c r="OZ97" s="42"/>
      <c r="PA97" s="42"/>
      <c r="PB97" s="42"/>
      <c r="PC97" s="42"/>
      <c r="PD97" s="42"/>
      <c r="PE97" s="42"/>
      <c r="PF97" s="42"/>
      <c r="PG97" s="42"/>
      <c r="PH97" s="42"/>
      <c r="PI97" s="42"/>
      <c r="PJ97" s="42"/>
      <c r="PK97" s="42"/>
      <c r="PL97" s="42"/>
      <c r="PM97" s="42"/>
      <c r="PN97" s="42"/>
      <c r="PO97" s="42"/>
      <c r="PP97" s="42"/>
      <c r="PQ97" s="42"/>
      <c r="PR97" s="42"/>
      <c r="PS97" s="42"/>
      <c r="PT97" s="42"/>
      <c r="PU97" s="42"/>
      <c r="PV97" s="42"/>
      <c r="PW97" s="42"/>
      <c r="PX97" s="42"/>
      <c r="PY97" s="42"/>
      <c r="PZ97" s="42"/>
      <c r="QA97" s="42"/>
      <c r="QB97" s="42"/>
      <c r="QC97" s="42"/>
      <c r="QD97" s="42"/>
      <c r="QE97" s="42"/>
      <c r="QF97" s="42"/>
      <c r="QG97" s="42"/>
      <c r="QH97" s="42"/>
      <c r="QI97" s="42"/>
      <c r="QJ97" s="42"/>
      <c r="QK97" s="42"/>
      <c r="QL97" s="42"/>
      <c r="QM97" s="42"/>
      <c r="QN97" s="42"/>
      <c r="QO97" s="42"/>
      <c r="QP97" s="42"/>
      <c r="QQ97" s="42"/>
      <c r="QR97" s="42"/>
      <c r="QS97" s="42"/>
      <c r="QT97" s="42"/>
      <c r="QU97" s="42"/>
      <c r="QV97" s="42"/>
      <c r="QW97" s="42"/>
      <c r="QX97" s="42"/>
      <c r="QY97" s="42"/>
      <c r="QZ97" s="42"/>
      <c r="RA97" s="42"/>
      <c r="RB97" s="42"/>
      <c r="RC97" s="42"/>
      <c r="RD97" s="42"/>
      <c r="RE97" s="42"/>
      <c r="RF97" s="42"/>
      <c r="RG97" s="42"/>
      <c r="RH97" s="42"/>
      <c r="RI97" s="42"/>
      <c r="RJ97" s="42"/>
      <c r="RK97" s="42"/>
      <c r="RL97" s="42"/>
      <c r="RM97" s="42"/>
      <c r="RN97" s="42"/>
      <c r="RO97" s="42"/>
      <c r="RP97" s="42"/>
      <c r="RQ97" s="42"/>
      <c r="RR97" s="42"/>
      <c r="RS97" s="42"/>
      <c r="RT97" s="42"/>
      <c r="RU97" s="42"/>
      <c r="RV97" s="42"/>
      <c r="RW97" s="42"/>
      <c r="RX97" s="42"/>
      <c r="RY97" s="42"/>
      <c r="RZ97" s="42"/>
      <c r="SA97" s="42"/>
      <c r="SB97" s="42"/>
      <c r="SC97" s="42"/>
      <c r="SD97" s="42"/>
      <c r="SE97" s="42"/>
      <c r="SF97" s="42"/>
      <c r="SG97" s="42"/>
      <c r="SH97" s="42"/>
      <c r="SI97" s="42"/>
      <c r="SJ97" s="42"/>
      <c r="SK97" s="42"/>
      <c r="SL97" s="42"/>
      <c r="SM97" s="42"/>
      <c r="SN97" s="42"/>
      <c r="SO97" s="42"/>
      <c r="SP97" s="42"/>
      <c r="SQ97" s="42"/>
      <c r="SR97" s="42"/>
    </row>
    <row r="98" spans="1:512" ht="16.5" customHeight="1">
      <c r="A98" s="41"/>
      <c r="B98" s="1">
        <v>208010</v>
      </c>
      <c r="D98" s="43" t="str">
        <f t="shared" si="6"/>
        <v>8-1</v>
      </c>
      <c r="E98" s="43"/>
      <c r="F98" s="43"/>
      <c r="G98" s="68" t="s">
        <v>263</v>
      </c>
      <c r="H98" s="42">
        <f t="shared" si="7"/>
        <v>0</v>
      </c>
      <c r="I98" s="43" t="s">
        <v>317</v>
      </c>
      <c r="J98" s="44">
        <v>0</v>
      </c>
      <c r="K98" s="44">
        <v>0</v>
      </c>
      <c r="L98" s="42">
        <f t="shared" si="8"/>
        <v>8</v>
      </c>
      <c r="M98" s="22">
        <f t="shared" si="9"/>
        <v>208020</v>
      </c>
      <c r="N98" s="50">
        <f t="shared" si="10"/>
        <v>0</v>
      </c>
      <c r="O98" s="45" t="s">
        <v>284</v>
      </c>
      <c r="P98" s="47" t="s">
        <v>285</v>
      </c>
      <c r="Q98" s="51" t="s">
        <v>244</v>
      </c>
      <c r="R98" s="50" t="s">
        <v>318</v>
      </c>
      <c r="S98" s="54"/>
      <c r="T98" s="1">
        <v>208010</v>
      </c>
      <c r="U98" s="22" t="s">
        <v>271</v>
      </c>
      <c r="V98" s="42">
        <v>12</v>
      </c>
      <c r="W98" s="51">
        <v>0</v>
      </c>
      <c r="X98" s="42"/>
      <c r="Y98" s="55"/>
      <c r="Z98" s="42"/>
      <c r="AA98" s="43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  <c r="EA98" s="42"/>
      <c r="EB98" s="42"/>
      <c r="EC98" s="42"/>
      <c r="ED98" s="42"/>
      <c r="EE98" s="42"/>
      <c r="EF98" s="42"/>
      <c r="EG98" s="42"/>
      <c r="EH98" s="42"/>
      <c r="EI98" s="42"/>
      <c r="EJ98" s="42"/>
      <c r="EK98" s="42"/>
      <c r="EL98" s="42"/>
      <c r="EM98" s="42"/>
      <c r="EN98" s="42"/>
      <c r="EO98" s="42"/>
      <c r="EP98" s="42"/>
      <c r="EQ98" s="42"/>
      <c r="ER98" s="42"/>
      <c r="ES98" s="42"/>
      <c r="ET98" s="42"/>
      <c r="EU98" s="42"/>
      <c r="EV98" s="42"/>
      <c r="EW98" s="42"/>
      <c r="EX98" s="42"/>
      <c r="EY98" s="42"/>
      <c r="EZ98" s="42"/>
      <c r="FA98" s="42"/>
      <c r="FB98" s="42"/>
      <c r="FC98" s="42"/>
      <c r="FD98" s="42"/>
      <c r="FE98" s="42"/>
      <c r="FF98" s="42"/>
      <c r="FG98" s="42"/>
      <c r="FH98" s="42"/>
      <c r="FI98" s="42"/>
      <c r="FJ98" s="42"/>
      <c r="FK98" s="42"/>
      <c r="FL98" s="42"/>
      <c r="FM98" s="42"/>
      <c r="FN98" s="42"/>
      <c r="FO98" s="42"/>
      <c r="FP98" s="42"/>
      <c r="FQ98" s="42"/>
      <c r="FR98" s="42"/>
      <c r="FS98" s="42"/>
      <c r="FT98" s="42"/>
      <c r="FU98" s="42"/>
      <c r="FV98" s="42"/>
      <c r="FW98" s="42"/>
      <c r="FX98" s="42"/>
      <c r="FY98" s="42"/>
      <c r="FZ98" s="42"/>
      <c r="GA98" s="42"/>
      <c r="GB98" s="42"/>
      <c r="GC98" s="42"/>
      <c r="GD98" s="42"/>
      <c r="GE98" s="42"/>
      <c r="GF98" s="42"/>
      <c r="GG98" s="42"/>
      <c r="GH98" s="42"/>
      <c r="GI98" s="42"/>
      <c r="GJ98" s="42"/>
      <c r="GK98" s="42"/>
      <c r="GL98" s="42"/>
      <c r="GM98" s="42"/>
      <c r="GN98" s="42"/>
      <c r="GO98" s="42"/>
      <c r="GP98" s="42"/>
      <c r="GQ98" s="42"/>
      <c r="GR98" s="42"/>
      <c r="GS98" s="42"/>
      <c r="GT98" s="42"/>
      <c r="GU98" s="42"/>
      <c r="GV98" s="42"/>
      <c r="GW98" s="42"/>
      <c r="GX98" s="42"/>
      <c r="GY98" s="42"/>
      <c r="GZ98" s="42"/>
      <c r="HA98" s="42"/>
      <c r="HB98" s="42"/>
      <c r="HC98" s="42"/>
      <c r="HD98" s="42"/>
      <c r="HE98" s="42"/>
      <c r="HF98" s="42"/>
      <c r="HG98" s="42"/>
      <c r="HH98" s="42"/>
      <c r="HI98" s="42"/>
      <c r="HJ98" s="42"/>
      <c r="HK98" s="42"/>
      <c r="HL98" s="42"/>
      <c r="HM98" s="42"/>
      <c r="HN98" s="42"/>
      <c r="HO98" s="42"/>
      <c r="HP98" s="42"/>
      <c r="HQ98" s="42"/>
      <c r="HR98" s="42"/>
      <c r="HS98" s="42"/>
      <c r="HT98" s="42"/>
      <c r="HU98" s="42"/>
      <c r="HV98" s="42"/>
      <c r="HW98" s="42"/>
      <c r="HX98" s="42"/>
      <c r="HY98" s="42"/>
      <c r="HZ98" s="42"/>
      <c r="IA98" s="42"/>
      <c r="IB98" s="42"/>
      <c r="IC98" s="42"/>
      <c r="ID98" s="42"/>
      <c r="IE98" s="42"/>
      <c r="IF98" s="42"/>
      <c r="IG98" s="42"/>
      <c r="IH98" s="42"/>
      <c r="II98" s="42"/>
      <c r="IJ98" s="42"/>
      <c r="IK98" s="42"/>
      <c r="IL98" s="42"/>
      <c r="IM98" s="42"/>
      <c r="IN98" s="42"/>
      <c r="IO98" s="42"/>
      <c r="IP98" s="42"/>
      <c r="IQ98" s="42"/>
      <c r="IR98" s="42"/>
      <c r="IS98" s="42"/>
      <c r="IT98" s="42"/>
      <c r="IU98" s="42"/>
      <c r="IV98" s="42"/>
      <c r="IW98" s="42"/>
      <c r="IX98" s="42"/>
      <c r="IY98" s="42"/>
      <c r="IZ98" s="42"/>
      <c r="JA98" s="42"/>
      <c r="JB98" s="42"/>
      <c r="JC98" s="42"/>
      <c r="JD98" s="42"/>
      <c r="JE98" s="42"/>
      <c r="JF98" s="42"/>
      <c r="JG98" s="42"/>
      <c r="JH98" s="42"/>
      <c r="JI98" s="42"/>
      <c r="JJ98" s="42"/>
      <c r="JK98" s="42"/>
      <c r="JL98" s="42"/>
      <c r="JM98" s="42"/>
      <c r="JN98" s="42"/>
      <c r="JO98" s="42"/>
      <c r="JP98" s="42"/>
      <c r="JQ98" s="42"/>
      <c r="JR98" s="42"/>
      <c r="JS98" s="42"/>
      <c r="JT98" s="42"/>
      <c r="JU98" s="42"/>
      <c r="JV98" s="42"/>
      <c r="JW98" s="42"/>
      <c r="JX98" s="42"/>
      <c r="JY98" s="42"/>
      <c r="JZ98" s="42"/>
      <c r="KA98" s="42"/>
      <c r="KB98" s="42"/>
      <c r="KC98" s="42"/>
      <c r="KD98" s="42"/>
      <c r="KE98" s="42"/>
      <c r="KF98" s="42"/>
      <c r="KG98" s="42"/>
      <c r="KH98" s="42"/>
      <c r="KI98" s="42"/>
      <c r="KJ98" s="42"/>
      <c r="KK98" s="42"/>
      <c r="KL98" s="42"/>
      <c r="KM98" s="42"/>
      <c r="KN98" s="42"/>
      <c r="KO98" s="42"/>
      <c r="KP98" s="42"/>
      <c r="KQ98" s="42"/>
      <c r="KR98" s="42"/>
      <c r="KS98" s="42"/>
      <c r="KT98" s="42"/>
      <c r="KU98" s="42"/>
      <c r="KV98" s="42"/>
      <c r="KW98" s="42"/>
      <c r="KX98" s="42"/>
      <c r="KY98" s="42"/>
      <c r="KZ98" s="42"/>
      <c r="LA98" s="42"/>
      <c r="LB98" s="42"/>
      <c r="LC98" s="42"/>
      <c r="LD98" s="42"/>
      <c r="LE98" s="42"/>
      <c r="LF98" s="42"/>
      <c r="LG98" s="42"/>
      <c r="LH98" s="42"/>
      <c r="LI98" s="42"/>
      <c r="LJ98" s="42"/>
      <c r="LK98" s="42"/>
      <c r="LL98" s="42"/>
      <c r="LM98" s="42"/>
      <c r="LN98" s="42"/>
      <c r="LO98" s="42"/>
      <c r="LP98" s="42"/>
      <c r="LQ98" s="42"/>
      <c r="LR98" s="42"/>
      <c r="LS98" s="42"/>
      <c r="LT98" s="42"/>
      <c r="LU98" s="42"/>
      <c r="LV98" s="42"/>
      <c r="LW98" s="42"/>
      <c r="LX98" s="42"/>
      <c r="LY98" s="42"/>
      <c r="LZ98" s="42"/>
      <c r="MA98" s="42"/>
      <c r="MB98" s="42"/>
      <c r="MC98" s="42"/>
      <c r="MD98" s="42"/>
      <c r="ME98" s="42"/>
      <c r="MF98" s="42"/>
      <c r="MG98" s="42"/>
      <c r="MH98" s="42"/>
      <c r="MI98" s="42"/>
      <c r="MJ98" s="42"/>
      <c r="MK98" s="42"/>
      <c r="ML98" s="42"/>
      <c r="MM98" s="42"/>
      <c r="MN98" s="42"/>
      <c r="MO98" s="42"/>
      <c r="MP98" s="42"/>
      <c r="MQ98" s="42"/>
      <c r="MR98" s="42"/>
      <c r="MS98" s="42"/>
      <c r="MT98" s="42"/>
      <c r="MU98" s="42"/>
      <c r="MV98" s="42"/>
      <c r="MW98" s="42"/>
      <c r="MX98" s="42"/>
      <c r="MY98" s="42"/>
      <c r="MZ98" s="42"/>
      <c r="NA98" s="42"/>
      <c r="NB98" s="42"/>
      <c r="NC98" s="42"/>
      <c r="ND98" s="42"/>
      <c r="NE98" s="42"/>
      <c r="NF98" s="42"/>
      <c r="NG98" s="42"/>
      <c r="NH98" s="42"/>
      <c r="NI98" s="42"/>
      <c r="NJ98" s="42"/>
      <c r="NK98" s="42"/>
      <c r="NL98" s="42"/>
      <c r="NM98" s="42"/>
      <c r="NN98" s="42"/>
      <c r="NO98" s="42"/>
      <c r="NP98" s="42"/>
      <c r="NQ98" s="42"/>
      <c r="NR98" s="42"/>
      <c r="NS98" s="42"/>
      <c r="NT98" s="42"/>
      <c r="NU98" s="42"/>
      <c r="NV98" s="42"/>
      <c r="NW98" s="42"/>
      <c r="NX98" s="42"/>
      <c r="NY98" s="42"/>
      <c r="NZ98" s="42"/>
      <c r="OA98" s="42"/>
      <c r="OB98" s="42"/>
      <c r="OC98" s="42"/>
      <c r="OD98" s="42"/>
      <c r="OE98" s="42"/>
      <c r="OF98" s="42"/>
      <c r="OG98" s="42"/>
      <c r="OH98" s="42"/>
      <c r="OI98" s="42"/>
      <c r="OJ98" s="42"/>
      <c r="OK98" s="42"/>
      <c r="OL98" s="42"/>
      <c r="OM98" s="42"/>
      <c r="ON98" s="42"/>
      <c r="OO98" s="42"/>
      <c r="OP98" s="42"/>
      <c r="OQ98" s="42"/>
      <c r="OR98" s="42"/>
      <c r="OS98" s="42"/>
      <c r="OT98" s="42"/>
      <c r="OU98" s="42"/>
      <c r="OV98" s="42"/>
      <c r="OW98" s="42"/>
      <c r="OX98" s="42"/>
      <c r="OY98" s="42"/>
      <c r="OZ98" s="42"/>
      <c r="PA98" s="42"/>
      <c r="PB98" s="42"/>
      <c r="PC98" s="42"/>
      <c r="PD98" s="42"/>
      <c r="PE98" s="42"/>
      <c r="PF98" s="42"/>
      <c r="PG98" s="42"/>
      <c r="PH98" s="42"/>
      <c r="PI98" s="42"/>
      <c r="PJ98" s="42"/>
      <c r="PK98" s="42"/>
      <c r="PL98" s="42"/>
      <c r="PM98" s="42"/>
      <c r="PN98" s="42"/>
      <c r="PO98" s="42"/>
      <c r="PP98" s="42"/>
      <c r="PQ98" s="42"/>
      <c r="PR98" s="42"/>
      <c r="PS98" s="42"/>
      <c r="PT98" s="42"/>
      <c r="PU98" s="42"/>
      <c r="PV98" s="42"/>
      <c r="PW98" s="42"/>
      <c r="PX98" s="42"/>
      <c r="PY98" s="42"/>
      <c r="PZ98" s="42"/>
      <c r="QA98" s="42"/>
      <c r="QB98" s="42"/>
      <c r="QC98" s="42"/>
      <c r="QD98" s="42"/>
      <c r="QE98" s="42"/>
      <c r="QF98" s="42"/>
      <c r="QG98" s="42"/>
      <c r="QH98" s="42"/>
      <c r="QI98" s="42"/>
      <c r="QJ98" s="42"/>
      <c r="QK98" s="42"/>
      <c r="QL98" s="42"/>
      <c r="QM98" s="42"/>
      <c r="QN98" s="42"/>
      <c r="QO98" s="42"/>
      <c r="QP98" s="42"/>
      <c r="QQ98" s="42"/>
      <c r="QR98" s="42"/>
      <c r="QS98" s="42"/>
      <c r="QT98" s="42"/>
      <c r="QU98" s="42"/>
      <c r="QV98" s="42"/>
      <c r="QW98" s="42"/>
      <c r="QX98" s="42"/>
      <c r="QY98" s="42"/>
      <c r="QZ98" s="42"/>
      <c r="RA98" s="42"/>
      <c r="RB98" s="42"/>
      <c r="RC98" s="42"/>
      <c r="RD98" s="42"/>
      <c r="RE98" s="42"/>
      <c r="RF98" s="42"/>
      <c r="RG98" s="42"/>
      <c r="RH98" s="42"/>
      <c r="RI98" s="42"/>
      <c r="RJ98" s="42"/>
      <c r="RK98" s="42"/>
      <c r="RL98" s="42"/>
      <c r="RM98" s="42"/>
      <c r="RN98" s="42"/>
      <c r="RO98" s="42"/>
      <c r="RP98" s="42"/>
      <c r="RQ98" s="42"/>
      <c r="RR98" s="42"/>
      <c r="RS98" s="42"/>
      <c r="RT98" s="42"/>
      <c r="RU98" s="42"/>
      <c r="RV98" s="42"/>
      <c r="RW98" s="42"/>
      <c r="RX98" s="42"/>
      <c r="RY98" s="42"/>
      <c r="RZ98" s="42"/>
      <c r="SA98" s="42"/>
      <c r="SB98" s="42"/>
      <c r="SC98" s="42"/>
      <c r="SD98" s="42"/>
      <c r="SE98" s="42"/>
      <c r="SF98" s="42"/>
      <c r="SG98" s="42"/>
      <c r="SH98" s="42"/>
      <c r="SI98" s="42"/>
      <c r="SJ98" s="42"/>
      <c r="SK98" s="42"/>
      <c r="SL98" s="42"/>
      <c r="SM98" s="42"/>
      <c r="SN98" s="42"/>
      <c r="SO98" s="42"/>
      <c r="SP98" s="42"/>
      <c r="SQ98" s="42"/>
      <c r="SR98" s="42"/>
    </row>
    <row r="99" spans="1:512" ht="16.5" customHeight="1">
      <c r="A99" s="41"/>
      <c r="B99" s="1">
        <v>208020</v>
      </c>
      <c r="D99" s="43" t="str">
        <f t="shared" si="6"/>
        <v>8-2</v>
      </c>
      <c r="E99" s="43"/>
      <c r="F99" s="43"/>
      <c r="G99" s="68" t="s">
        <v>270</v>
      </c>
      <c r="H99" s="42">
        <f t="shared" si="7"/>
        <v>0</v>
      </c>
      <c r="I99" s="43" t="s">
        <v>319</v>
      </c>
      <c r="J99" s="44">
        <v>0</v>
      </c>
      <c r="K99" s="44">
        <v>0</v>
      </c>
      <c r="L99" s="42">
        <f t="shared" si="8"/>
        <v>8</v>
      </c>
      <c r="M99" s="22">
        <f t="shared" si="9"/>
        <v>208030</v>
      </c>
      <c r="N99" s="50">
        <f t="shared" si="10"/>
        <v>208010</v>
      </c>
      <c r="O99" s="45" t="s">
        <v>244</v>
      </c>
      <c r="P99" s="47" t="s">
        <v>61</v>
      </c>
      <c r="Q99" s="51" t="s">
        <v>244</v>
      </c>
      <c r="R99" s="50" t="s">
        <v>320</v>
      </c>
      <c r="S99" s="54"/>
      <c r="T99" s="1">
        <v>208020</v>
      </c>
      <c r="U99" s="22" t="s">
        <v>273</v>
      </c>
      <c r="V99" s="42">
        <v>12</v>
      </c>
      <c r="W99" s="51">
        <v>0</v>
      </c>
      <c r="X99" s="42"/>
      <c r="Y99" s="55"/>
      <c r="Z99" s="42"/>
      <c r="AA99" s="43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2"/>
      <c r="CH99" s="42"/>
      <c r="CI99" s="42"/>
      <c r="CJ99" s="42"/>
      <c r="CK99" s="42"/>
      <c r="CL99" s="42"/>
      <c r="CM99" s="42"/>
      <c r="CN99" s="42"/>
      <c r="CO99" s="42"/>
      <c r="CP99" s="42"/>
      <c r="CQ99" s="42"/>
      <c r="CR99" s="42"/>
      <c r="CS99" s="42"/>
      <c r="CT99" s="42"/>
      <c r="CU99" s="42"/>
      <c r="CV99" s="42"/>
      <c r="CW99" s="42"/>
      <c r="CX99" s="42"/>
      <c r="CY99" s="4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  <c r="EA99" s="42"/>
      <c r="EB99" s="42"/>
      <c r="EC99" s="42"/>
      <c r="ED99" s="42"/>
      <c r="EE99" s="42"/>
      <c r="EF99" s="42"/>
      <c r="EG99" s="42"/>
      <c r="EH99" s="42"/>
      <c r="EI99" s="42"/>
      <c r="EJ99" s="42"/>
      <c r="EK99" s="42"/>
      <c r="EL99" s="42"/>
      <c r="EM99" s="42"/>
      <c r="EN99" s="42"/>
      <c r="EO99" s="42"/>
      <c r="EP99" s="42"/>
      <c r="EQ99" s="42"/>
      <c r="ER99" s="42"/>
      <c r="ES99" s="42"/>
      <c r="ET99" s="42"/>
      <c r="EU99" s="42"/>
      <c r="EV99" s="42"/>
      <c r="EW99" s="42"/>
      <c r="EX99" s="42"/>
      <c r="EY99" s="42"/>
      <c r="EZ99" s="42"/>
      <c r="FA99" s="42"/>
      <c r="FB99" s="42"/>
      <c r="FC99" s="42"/>
      <c r="FD99" s="42"/>
      <c r="FE99" s="42"/>
      <c r="FF99" s="42"/>
      <c r="FG99" s="42"/>
      <c r="FH99" s="42"/>
      <c r="FI99" s="42"/>
      <c r="FJ99" s="42"/>
      <c r="FK99" s="42"/>
      <c r="FL99" s="42"/>
      <c r="FM99" s="42"/>
      <c r="FN99" s="42"/>
      <c r="FO99" s="42"/>
      <c r="FP99" s="42"/>
      <c r="FQ99" s="42"/>
      <c r="FR99" s="42"/>
      <c r="FS99" s="42"/>
      <c r="FT99" s="42"/>
      <c r="FU99" s="42"/>
      <c r="FV99" s="42"/>
      <c r="FW99" s="42"/>
      <c r="FX99" s="42"/>
      <c r="FY99" s="42"/>
      <c r="FZ99" s="42"/>
      <c r="GA99" s="42"/>
      <c r="GB99" s="42"/>
      <c r="GC99" s="42"/>
      <c r="GD99" s="42"/>
      <c r="GE99" s="42"/>
      <c r="GF99" s="42"/>
      <c r="GG99" s="42"/>
      <c r="GH99" s="42"/>
      <c r="GI99" s="42"/>
      <c r="GJ99" s="42"/>
      <c r="GK99" s="42"/>
      <c r="GL99" s="42"/>
      <c r="GM99" s="42"/>
      <c r="GN99" s="42"/>
      <c r="GO99" s="42"/>
      <c r="GP99" s="42"/>
      <c r="GQ99" s="42"/>
      <c r="GR99" s="42"/>
      <c r="GS99" s="42"/>
      <c r="GT99" s="42"/>
      <c r="GU99" s="42"/>
      <c r="GV99" s="42"/>
      <c r="GW99" s="42"/>
      <c r="GX99" s="42"/>
      <c r="GY99" s="42"/>
      <c r="GZ99" s="42"/>
      <c r="HA99" s="42"/>
      <c r="HB99" s="42"/>
      <c r="HC99" s="42"/>
      <c r="HD99" s="42"/>
      <c r="HE99" s="42"/>
      <c r="HF99" s="42"/>
      <c r="HG99" s="42"/>
      <c r="HH99" s="42"/>
      <c r="HI99" s="42"/>
      <c r="HJ99" s="42"/>
      <c r="HK99" s="42"/>
      <c r="HL99" s="42"/>
      <c r="HM99" s="42"/>
      <c r="HN99" s="42"/>
      <c r="HO99" s="42"/>
      <c r="HP99" s="42"/>
      <c r="HQ99" s="42"/>
      <c r="HR99" s="42"/>
      <c r="HS99" s="42"/>
      <c r="HT99" s="42"/>
      <c r="HU99" s="42"/>
      <c r="HV99" s="42"/>
      <c r="HW99" s="42"/>
      <c r="HX99" s="42"/>
      <c r="HY99" s="42"/>
      <c r="HZ99" s="42"/>
      <c r="IA99" s="42"/>
      <c r="IB99" s="42"/>
      <c r="IC99" s="42"/>
      <c r="ID99" s="42"/>
      <c r="IE99" s="42"/>
      <c r="IF99" s="42"/>
      <c r="IG99" s="42"/>
      <c r="IH99" s="42"/>
      <c r="II99" s="42"/>
      <c r="IJ99" s="42"/>
      <c r="IK99" s="42"/>
      <c r="IL99" s="42"/>
      <c r="IM99" s="42"/>
      <c r="IN99" s="42"/>
      <c r="IO99" s="42"/>
      <c r="IP99" s="42"/>
      <c r="IQ99" s="42"/>
      <c r="IR99" s="42"/>
      <c r="IS99" s="42"/>
      <c r="IT99" s="42"/>
      <c r="IU99" s="42"/>
      <c r="IV99" s="42"/>
      <c r="IW99" s="42"/>
      <c r="IX99" s="42"/>
      <c r="IY99" s="42"/>
      <c r="IZ99" s="42"/>
      <c r="JA99" s="42"/>
      <c r="JB99" s="42"/>
      <c r="JC99" s="42"/>
      <c r="JD99" s="42"/>
      <c r="JE99" s="42"/>
      <c r="JF99" s="42"/>
      <c r="JG99" s="42"/>
      <c r="JH99" s="42"/>
      <c r="JI99" s="42"/>
      <c r="JJ99" s="42"/>
      <c r="JK99" s="42"/>
      <c r="JL99" s="42"/>
      <c r="JM99" s="42"/>
      <c r="JN99" s="42"/>
      <c r="JO99" s="42"/>
      <c r="JP99" s="42"/>
      <c r="JQ99" s="42"/>
      <c r="JR99" s="42"/>
      <c r="JS99" s="42"/>
      <c r="JT99" s="42"/>
      <c r="JU99" s="42"/>
      <c r="JV99" s="42"/>
      <c r="JW99" s="42"/>
      <c r="JX99" s="42"/>
      <c r="JY99" s="42"/>
      <c r="JZ99" s="42"/>
      <c r="KA99" s="42"/>
      <c r="KB99" s="42"/>
      <c r="KC99" s="42"/>
      <c r="KD99" s="42"/>
      <c r="KE99" s="42"/>
      <c r="KF99" s="42"/>
      <c r="KG99" s="42"/>
      <c r="KH99" s="42"/>
      <c r="KI99" s="42"/>
      <c r="KJ99" s="42"/>
      <c r="KK99" s="42"/>
      <c r="KL99" s="42"/>
      <c r="KM99" s="42"/>
      <c r="KN99" s="42"/>
      <c r="KO99" s="42"/>
      <c r="KP99" s="42"/>
      <c r="KQ99" s="42"/>
      <c r="KR99" s="42"/>
      <c r="KS99" s="42"/>
      <c r="KT99" s="42"/>
      <c r="KU99" s="42"/>
      <c r="KV99" s="42"/>
      <c r="KW99" s="42"/>
      <c r="KX99" s="42"/>
      <c r="KY99" s="42"/>
      <c r="KZ99" s="42"/>
      <c r="LA99" s="42"/>
      <c r="LB99" s="42"/>
      <c r="LC99" s="42"/>
      <c r="LD99" s="42"/>
      <c r="LE99" s="42"/>
      <c r="LF99" s="42"/>
      <c r="LG99" s="42"/>
      <c r="LH99" s="42"/>
      <c r="LI99" s="42"/>
      <c r="LJ99" s="42"/>
      <c r="LK99" s="42"/>
      <c r="LL99" s="42"/>
      <c r="LM99" s="42"/>
      <c r="LN99" s="42"/>
      <c r="LO99" s="42"/>
      <c r="LP99" s="42"/>
      <c r="LQ99" s="42"/>
      <c r="LR99" s="42"/>
      <c r="LS99" s="42"/>
      <c r="LT99" s="42"/>
      <c r="LU99" s="42"/>
      <c r="LV99" s="42"/>
      <c r="LW99" s="42"/>
      <c r="LX99" s="42"/>
      <c r="LY99" s="42"/>
      <c r="LZ99" s="42"/>
      <c r="MA99" s="42"/>
      <c r="MB99" s="42"/>
      <c r="MC99" s="42"/>
      <c r="MD99" s="42"/>
      <c r="ME99" s="42"/>
      <c r="MF99" s="42"/>
      <c r="MG99" s="42"/>
      <c r="MH99" s="42"/>
      <c r="MI99" s="42"/>
      <c r="MJ99" s="42"/>
      <c r="MK99" s="42"/>
      <c r="ML99" s="42"/>
      <c r="MM99" s="42"/>
      <c r="MN99" s="42"/>
      <c r="MO99" s="42"/>
      <c r="MP99" s="42"/>
      <c r="MQ99" s="42"/>
      <c r="MR99" s="42"/>
      <c r="MS99" s="42"/>
      <c r="MT99" s="42"/>
      <c r="MU99" s="42"/>
      <c r="MV99" s="42"/>
      <c r="MW99" s="42"/>
      <c r="MX99" s="42"/>
      <c r="MY99" s="42"/>
      <c r="MZ99" s="42"/>
      <c r="NA99" s="42"/>
      <c r="NB99" s="42"/>
      <c r="NC99" s="42"/>
      <c r="ND99" s="42"/>
      <c r="NE99" s="42"/>
      <c r="NF99" s="42"/>
      <c r="NG99" s="42"/>
      <c r="NH99" s="42"/>
      <c r="NI99" s="42"/>
      <c r="NJ99" s="42"/>
      <c r="NK99" s="42"/>
      <c r="NL99" s="42"/>
      <c r="NM99" s="42"/>
      <c r="NN99" s="42"/>
      <c r="NO99" s="42"/>
      <c r="NP99" s="42"/>
      <c r="NQ99" s="42"/>
      <c r="NR99" s="42"/>
      <c r="NS99" s="42"/>
      <c r="NT99" s="42"/>
      <c r="NU99" s="42"/>
      <c r="NV99" s="42"/>
      <c r="NW99" s="42"/>
      <c r="NX99" s="42"/>
      <c r="NY99" s="42"/>
      <c r="NZ99" s="42"/>
      <c r="OA99" s="42"/>
      <c r="OB99" s="42"/>
      <c r="OC99" s="42"/>
      <c r="OD99" s="42"/>
      <c r="OE99" s="42"/>
      <c r="OF99" s="42"/>
      <c r="OG99" s="42"/>
      <c r="OH99" s="42"/>
      <c r="OI99" s="42"/>
      <c r="OJ99" s="42"/>
      <c r="OK99" s="42"/>
      <c r="OL99" s="42"/>
      <c r="OM99" s="42"/>
      <c r="ON99" s="42"/>
      <c r="OO99" s="42"/>
      <c r="OP99" s="42"/>
      <c r="OQ99" s="42"/>
      <c r="OR99" s="42"/>
      <c r="OS99" s="42"/>
      <c r="OT99" s="42"/>
      <c r="OU99" s="42"/>
      <c r="OV99" s="42"/>
      <c r="OW99" s="42"/>
      <c r="OX99" s="42"/>
      <c r="OY99" s="42"/>
      <c r="OZ99" s="42"/>
      <c r="PA99" s="42"/>
      <c r="PB99" s="42"/>
      <c r="PC99" s="42"/>
      <c r="PD99" s="42"/>
      <c r="PE99" s="42"/>
      <c r="PF99" s="42"/>
      <c r="PG99" s="42"/>
      <c r="PH99" s="42"/>
      <c r="PI99" s="42"/>
      <c r="PJ99" s="42"/>
      <c r="PK99" s="42"/>
      <c r="PL99" s="42"/>
      <c r="PM99" s="42"/>
      <c r="PN99" s="42"/>
      <c r="PO99" s="42"/>
      <c r="PP99" s="42"/>
      <c r="PQ99" s="42"/>
      <c r="PR99" s="42"/>
      <c r="PS99" s="42"/>
      <c r="PT99" s="42"/>
      <c r="PU99" s="42"/>
      <c r="PV99" s="42"/>
      <c r="PW99" s="42"/>
      <c r="PX99" s="42"/>
      <c r="PY99" s="42"/>
      <c r="PZ99" s="42"/>
      <c r="QA99" s="42"/>
      <c r="QB99" s="42"/>
      <c r="QC99" s="42"/>
      <c r="QD99" s="42"/>
      <c r="QE99" s="42"/>
      <c r="QF99" s="42"/>
      <c r="QG99" s="42"/>
      <c r="QH99" s="42"/>
      <c r="QI99" s="42"/>
      <c r="QJ99" s="42"/>
      <c r="QK99" s="42"/>
      <c r="QL99" s="42"/>
      <c r="QM99" s="42"/>
      <c r="QN99" s="42"/>
      <c r="QO99" s="42"/>
      <c r="QP99" s="42"/>
      <c r="QQ99" s="42"/>
      <c r="QR99" s="42"/>
      <c r="QS99" s="42"/>
      <c r="QT99" s="42"/>
      <c r="QU99" s="42"/>
      <c r="QV99" s="42"/>
      <c r="QW99" s="42"/>
      <c r="QX99" s="42"/>
      <c r="QY99" s="42"/>
      <c r="QZ99" s="42"/>
      <c r="RA99" s="42"/>
      <c r="RB99" s="42"/>
      <c r="RC99" s="42"/>
      <c r="RD99" s="42"/>
      <c r="RE99" s="42"/>
      <c r="RF99" s="42"/>
      <c r="RG99" s="42"/>
      <c r="RH99" s="42"/>
      <c r="RI99" s="42"/>
      <c r="RJ99" s="42"/>
      <c r="RK99" s="42"/>
      <c r="RL99" s="42"/>
      <c r="RM99" s="42"/>
      <c r="RN99" s="42"/>
      <c r="RO99" s="42"/>
      <c r="RP99" s="42"/>
      <c r="RQ99" s="42"/>
      <c r="RR99" s="42"/>
      <c r="RS99" s="42"/>
      <c r="RT99" s="42"/>
      <c r="RU99" s="42"/>
      <c r="RV99" s="42"/>
      <c r="RW99" s="42"/>
      <c r="RX99" s="42"/>
      <c r="RY99" s="42"/>
      <c r="RZ99" s="42"/>
      <c r="SA99" s="42"/>
      <c r="SB99" s="42"/>
      <c r="SC99" s="42"/>
      <c r="SD99" s="42"/>
      <c r="SE99" s="42"/>
      <c r="SF99" s="42"/>
      <c r="SG99" s="42"/>
      <c r="SH99" s="42"/>
      <c r="SI99" s="42"/>
      <c r="SJ99" s="42"/>
      <c r="SK99" s="42"/>
      <c r="SL99" s="42"/>
      <c r="SM99" s="42"/>
      <c r="SN99" s="42"/>
      <c r="SO99" s="42"/>
      <c r="SP99" s="42"/>
      <c r="SQ99" s="42"/>
      <c r="SR99" s="42"/>
    </row>
    <row r="100" spans="1:512" ht="16.5" customHeight="1">
      <c r="A100" s="41"/>
      <c r="B100" s="1">
        <v>208030</v>
      </c>
      <c r="D100" s="43" t="str">
        <f t="shared" si="6"/>
        <v>8-3</v>
      </c>
      <c r="E100" s="43"/>
      <c r="F100" s="43"/>
      <c r="G100" s="68" t="s">
        <v>263</v>
      </c>
      <c r="H100" s="42">
        <f t="shared" si="7"/>
        <v>0</v>
      </c>
      <c r="I100" s="43" t="s">
        <v>306</v>
      </c>
      <c r="J100" s="44">
        <v>0</v>
      </c>
      <c r="K100" s="44">
        <v>0</v>
      </c>
      <c r="L100" s="42">
        <f t="shared" si="8"/>
        <v>8</v>
      </c>
      <c r="M100" s="22">
        <f t="shared" si="9"/>
        <v>208040</v>
      </c>
      <c r="N100" s="50">
        <f t="shared" si="10"/>
        <v>208020</v>
      </c>
      <c r="O100" s="45" t="s">
        <v>284</v>
      </c>
      <c r="P100" s="47" t="s">
        <v>285</v>
      </c>
      <c r="Q100" s="51" t="s">
        <v>244</v>
      </c>
      <c r="R100" s="50" t="s">
        <v>321</v>
      </c>
      <c r="S100" s="54"/>
      <c r="T100" s="1">
        <v>208030</v>
      </c>
      <c r="U100" s="22" t="s">
        <v>277</v>
      </c>
      <c r="V100" s="42">
        <v>12</v>
      </c>
      <c r="W100" s="51">
        <v>0</v>
      </c>
      <c r="X100" s="42"/>
      <c r="Y100" s="55"/>
      <c r="Z100" s="42"/>
      <c r="AA100" s="43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2"/>
      <c r="CL100" s="42"/>
      <c r="CM100" s="42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  <c r="EA100" s="42"/>
      <c r="EB100" s="42"/>
      <c r="EC100" s="42"/>
      <c r="ED100" s="42"/>
      <c r="EE100" s="42"/>
      <c r="EF100" s="42"/>
      <c r="EG100" s="42"/>
      <c r="EH100" s="42"/>
      <c r="EI100" s="42"/>
      <c r="EJ100" s="42"/>
      <c r="EK100" s="42"/>
      <c r="EL100" s="42"/>
      <c r="EM100" s="42"/>
      <c r="EN100" s="42"/>
      <c r="EO100" s="42"/>
      <c r="EP100" s="42"/>
      <c r="EQ100" s="42"/>
      <c r="ER100" s="42"/>
      <c r="ES100" s="42"/>
      <c r="ET100" s="42"/>
      <c r="EU100" s="42"/>
      <c r="EV100" s="42"/>
      <c r="EW100" s="42"/>
      <c r="EX100" s="42"/>
      <c r="EY100" s="42"/>
      <c r="EZ100" s="42"/>
      <c r="FA100" s="42"/>
      <c r="FB100" s="42"/>
      <c r="FC100" s="42"/>
      <c r="FD100" s="42"/>
      <c r="FE100" s="42"/>
      <c r="FF100" s="42"/>
      <c r="FG100" s="42"/>
      <c r="FH100" s="42"/>
      <c r="FI100" s="42"/>
      <c r="FJ100" s="42"/>
      <c r="FK100" s="42"/>
      <c r="FL100" s="42"/>
      <c r="FM100" s="42"/>
      <c r="FN100" s="42"/>
      <c r="FO100" s="42"/>
      <c r="FP100" s="42"/>
      <c r="FQ100" s="42"/>
      <c r="FR100" s="42"/>
      <c r="FS100" s="42"/>
      <c r="FT100" s="42"/>
      <c r="FU100" s="42"/>
      <c r="FV100" s="42"/>
      <c r="FW100" s="42"/>
      <c r="FX100" s="42"/>
      <c r="FY100" s="42"/>
      <c r="FZ100" s="42"/>
      <c r="GA100" s="42"/>
      <c r="GB100" s="42"/>
      <c r="GC100" s="42"/>
      <c r="GD100" s="42"/>
      <c r="GE100" s="42"/>
      <c r="GF100" s="42"/>
      <c r="GG100" s="42"/>
      <c r="GH100" s="42"/>
      <c r="GI100" s="42"/>
      <c r="GJ100" s="42"/>
      <c r="GK100" s="42"/>
      <c r="GL100" s="42"/>
      <c r="GM100" s="42"/>
      <c r="GN100" s="42"/>
      <c r="GO100" s="42"/>
      <c r="GP100" s="42"/>
      <c r="GQ100" s="42"/>
      <c r="GR100" s="42"/>
      <c r="GS100" s="42"/>
      <c r="GT100" s="42"/>
      <c r="GU100" s="42"/>
      <c r="GV100" s="42"/>
      <c r="GW100" s="42"/>
      <c r="GX100" s="42"/>
      <c r="GY100" s="42"/>
      <c r="GZ100" s="42"/>
      <c r="HA100" s="42"/>
      <c r="HB100" s="42"/>
      <c r="HC100" s="42"/>
      <c r="HD100" s="42"/>
      <c r="HE100" s="42"/>
      <c r="HF100" s="42"/>
      <c r="HG100" s="42"/>
      <c r="HH100" s="42"/>
      <c r="HI100" s="42"/>
      <c r="HJ100" s="42"/>
      <c r="HK100" s="42"/>
      <c r="HL100" s="42"/>
      <c r="HM100" s="42"/>
      <c r="HN100" s="42"/>
      <c r="HO100" s="42"/>
      <c r="HP100" s="42"/>
      <c r="HQ100" s="42"/>
      <c r="HR100" s="42"/>
      <c r="HS100" s="42"/>
      <c r="HT100" s="42"/>
      <c r="HU100" s="42"/>
      <c r="HV100" s="42"/>
      <c r="HW100" s="42"/>
      <c r="HX100" s="42"/>
      <c r="HY100" s="42"/>
      <c r="HZ100" s="42"/>
      <c r="IA100" s="42"/>
      <c r="IB100" s="42"/>
      <c r="IC100" s="42"/>
      <c r="ID100" s="42"/>
      <c r="IE100" s="42"/>
      <c r="IF100" s="42"/>
      <c r="IG100" s="42"/>
      <c r="IH100" s="42"/>
      <c r="II100" s="42"/>
      <c r="IJ100" s="42"/>
      <c r="IK100" s="42"/>
      <c r="IL100" s="42"/>
      <c r="IM100" s="42"/>
      <c r="IN100" s="42"/>
      <c r="IO100" s="42"/>
      <c r="IP100" s="42"/>
      <c r="IQ100" s="42"/>
      <c r="IR100" s="42"/>
      <c r="IS100" s="42"/>
      <c r="IT100" s="42"/>
      <c r="IU100" s="42"/>
      <c r="IV100" s="42"/>
      <c r="IW100" s="42"/>
      <c r="IX100" s="42"/>
      <c r="IY100" s="42"/>
      <c r="IZ100" s="42"/>
      <c r="JA100" s="42"/>
      <c r="JB100" s="42"/>
      <c r="JC100" s="42"/>
      <c r="JD100" s="42"/>
      <c r="JE100" s="42"/>
      <c r="JF100" s="42"/>
      <c r="JG100" s="42"/>
      <c r="JH100" s="42"/>
      <c r="JI100" s="42"/>
      <c r="JJ100" s="42"/>
      <c r="JK100" s="42"/>
      <c r="JL100" s="42"/>
      <c r="JM100" s="42"/>
      <c r="JN100" s="42"/>
      <c r="JO100" s="42"/>
      <c r="JP100" s="42"/>
      <c r="JQ100" s="42"/>
      <c r="JR100" s="42"/>
      <c r="JS100" s="42"/>
      <c r="JT100" s="42"/>
      <c r="JU100" s="42"/>
      <c r="JV100" s="42"/>
      <c r="JW100" s="42"/>
      <c r="JX100" s="42"/>
      <c r="JY100" s="42"/>
      <c r="JZ100" s="42"/>
      <c r="KA100" s="42"/>
      <c r="KB100" s="42"/>
      <c r="KC100" s="42"/>
      <c r="KD100" s="42"/>
      <c r="KE100" s="42"/>
      <c r="KF100" s="42"/>
      <c r="KG100" s="42"/>
      <c r="KH100" s="42"/>
      <c r="KI100" s="42"/>
      <c r="KJ100" s="42"/>
      <c r="KK100" s="42"/>
      <c r="KL100" s="42"/>
      <c r="KM100" s="42"/>
      <c r="KN100" s="42"/>
      <c r="KO100" s="42"/>
      <c r="KP100" s="42"/>
      <c r="KQ100" s="42"/>
      <c r="KR100" s="42"/>
      <c r="KS100" s="42"/>
      <c r="KT100" s="42"/>
      <c r="KU100" s="42"/>
      <c r="KV100" s="42"/>
      <c r="KW100" s="42"/>
      <c r="KX100" s="42"/>
      <c r="KY100" s="42"/>
      <c r="KZ100" s="42"/>
      <c r="LA100" s="42"/>
      <c r="LB100" s="42"/>
      <c r="LC100" s="42"/>
      <c r="LD100" s="42"/>
      <c r="LE100" s="42"/>
      <c r="LF100" s="42"/>
      <c r="LG100" s="42"/>
      <c r="LH100" s="42"/>
      <c r="LI100" s="42"/>
      <c r="LJ100" s="42"/>
      <c r="LK100" s="42"/>
      <c r="LL100" s="42"/>
      <c r="LM100" s="42"/>
      <c r="LN100" s="42"/>
      <c r="LO100" s="42"/>
      <c r="LP100" s="42"/>
      <c r="LQ100" s="42"/>
      <c r="LR100" s="42"/>
      <c r="LS100" s="42"/>
      <c r="LT100" s="42"/>
      <c r="LU100" s="42"/>
      <c r="LV100" s="42"/>
      <c r="LW100" s="42"/>
      <c r="LX100" s="42"/>
      <c r="LY100" s="42"/>
      <c r="LZ100" s="42"/>
      <c r="MA100" s="42"/>
      <c r="MB100" s="42"/>
      <c r="MC100" s="42"/>
      <c r="MD100" s="42"/>
      <c r="ME100" s="42"/>
      <c r="MF100" s="42"/>
      <c r="MG100" s="42"/>
      <c r="MH100" s="42"/>
      <c r="MI100" s="42"/>
      <c r="MJ100" s="42"/>
      <c r="MK100" s="42"/>
      <c r="ML100" s="42"/>
      <c r="MM100" s="42"/>
      <c r="MN100" s="42"/>
      <c r="MO100" s="42"/>
      <c r="MP100" s="42"/>
      <c r="MQ100" s="42"/>
      <c r="MR100" s="42"/>
      <c r="MS100" s="42"/>
      <c r="MT100" s="42"/>
      <c r="MU100" s="42"/>
      <c r="MV100" s="42"/>
      <c r="MW100" s="42"/>
      <c r="MX100" s="42"/>
      <c r="MY100" s="42"/>
      <c r="MZ100" s="42"/>
      <c r="NA100" s="42"/>
      <c r="NB100" s="42"/>
      <c r="NC100" s="42"/>
      <c r="ND100" s="42"/>
      <c r="NE100" s="42"/>
      <c r="NF100" s="42"/>
      <c r="NG100" s="42"/>
      <c r="NH100" s="42"/>
      <c r="NI100" s="42"/>
      <c r="NJ100" s="42"/>
      <c r="NK100" s="42"/>
      <c r="NL100" s="42"/>
      <c r="NM100" s="42"/>
      <c r="NN100" s="42"/>
      <c r="NO100" s="42"/>
      <c r="NP100" s="42"/>
      <c r="NQ100" s="42"/>
      <c r="NR100" s="42"/>
      <c r="NS100" s="42"/>
      <c r="NT100" s="42"/>
      <c r="NU100" s="42"/>
      <c r="NV100" s="42"/>
      <c r="NW100" s="42"/>
      <c r="NX100" s="42"/>
      <c r="NY100" s="42"/>
      <c r="NZ100" s="42"/>
      <c r="OA100" s="42"/>
      <c r="OB100" s="42"/>
      <c r="OC100" s="42"/>
      <c r="OD100" s="42"/>
      <c r="OE100" s="42"/>
      <c r="OF100" s="42"/>
      <c r="OG100" s="42"/>
      <c r="OH100" s="42"/>
      <c r="OI100" s="42"/>
      <c r="OJ100" s="42"/>
      <c r="OK100" s="42"/>
      <c r="OL100" s="42"/>
      <c r="OM100" s="42"/>
      <c r="ON100" s="42"/>
      <c r="OO100" s="42"/>
      <c r="OP100" s="42"/>
      <c r="OQ100" s="42"/>
      <c r="OR100" s="42"/>
      <c r="OS100" s="42"/>
      <c r="OT100" s="42"/>
      <c r="OU100" s="42"/>
      <c r="OV100" s="42"/>
      <c r="OW100" s="42"/>
      <c r="OX100" s="42"/>
      <c r="OY100" s="42"/>
      <c r="OZ100" s="42"/>
      <c r="PA100" s="42"/>
      <c r="PB100" s="42"/>
      <c r="PC100" s="42"/>
      <c r="PD100" s="42"/>
      <c r="PE100" s="42"/>
      <c r="PF100" s="42"/>
      <c r="PG100" s="42"/>
      <c r="PH100" s="42"/>
      <c r="PI100" s="42"/>
      <c r="PJ100" s="42"/>
      <c r="PK100" s="42"/>
      <c r="PL100" s="42"/>
      <c r="PM100" s="42"/>
      <c r="PN100" s="42"/>
      <c r="PO100" s="42"/>
      <c r="PP100" s="42"/>
      <c r="PQ100" s="42"/>
      <c r="PR100" s="42"/>
      <c r="PS100" s="42"/>
      <c r="PT100" s="42"/>
      <c r="PU100" s="42"/>
      <c r="PV100" s="42"/>
      <c r="PW100" s="42"/>
      <c r="PX100" s="42"/>
      <c r="PY100" s="42"/>
      <c r="PZ100" s="42"/>
      <c r="QA100" s="42"/>
      <c r="QB100" s="42"/>
      <c r="QC100" s="42"/>
      <c r="QD100" s="42"/>
      <c r="QE100" s="42"/>
      <c r="QF100" s="42"/>
      <c r="QG100" s="42"/>
      <c r="QH100" s="42"/>
      <c r="QI100" s="42"/>
      <c r="QJ100" s="42"/>
      <c r="QK100" s="42"/>
      <c r="QL100" s="42"/>
      <c r="QM100" s="42"/>
      <c r="QN100" s="42"/>
      <c r="QO100" s="42"/>
      <c r="QP100" s="42"/>
      <c r="QQ100" s="42"/>
      <c r="QR100" s="42"/>
      <c r="QS100" s="42"/>
      <c r="QT100" s="42"/>
      <c r="QU100" s="42"/>
      <c r="QV100" s="42"/>
      <c r="QW100" s="42"/>
      <c r="QX100" s="42"/>
      <c r="QY100" s="42"/>
      <c r="QZ100" s="42"/>
      <c r="RA100" s="42"/>
      <c r="RB100" s="42"/>
      <c r="RC100" s="42"/>
      <c r="RD100" s="42"/>
      <c r="RE100" s="42"/>
      <c r="RF100" s="42"/>
      <c r="RG100" s="42"/>
      <c r="RH100" s="42"/>
      <c r="RI100" s="42"/>
      <c r="RJ100" s="42"/>
      <c r="RK100" s="42"/>
      <c r="RL100" s="42"/>
      <c r="RM100" s="42"/>
      <c r="RN100" s="42"/>
      <c r="RO100" s="42"/>
      <c r="RP100" s="42"/>
      <c r="RQ100" s="42"/>
      <c r="RR100" s="42"/>
      <c r="RS100" s="42"/>
      <c r="RT100" s="42"/>
      <c r="RU100" s="42"/>
      <c r="RV100" s="42"/>
      <c r="RW100" s="42"/>
      <c r="RX100" s="42"/>
      <c r="RY100" s="42"/>
      <c r="RZ100" s="42"/>
      <c r="SA100" s="42"/>
      <c r="SB100" s="42"/>
      <c r="SC100" s="42"/>
      <c r="SD100" s="42"/>
      <c r="SE100" s="42"/>
      <c r="SF100" s="42"/>
      <c r="SG100" s="42"/>
      <c r="SH100" s="42"/>
      <c r="SI100" s="42"/>
      <c r="SJ100" s="42"/>
      <c r="SK100" s="42"/>
      <c r="SL100" s="42"/>
      <c r="SM100" s="42"/>
      <c r="SN100" s="42"/>
      <c r="SO100" s="42"/>
      <c r="SP100" s="42"/>
      <c r="SQ100" s="42"/>
      <c r="SR100" s="42"/>
    </row>
    <row r="101" spans="1:512" ht="16.5" customHeight="1">
      <c r="A101" s="41"/>
      <c r="B101" s="1">
        <v>208040</v>
      </c>
      <c r="D101" s="43" t="str">
        <f t="shared" si="6"/>
        <v>8-4</v>
      </c>
      <c r="E101" s="43"/>
      <c r="F101" s="43"/>
      <c r="G101" s="68" t="s">
        <v>276</v>
      </c>
      <c r="H101" s="42">
        <f t="shared" si="7"/>
        <v>0</v>
      </c>
      <c r="I101" s="43" t="s">
        <v>322</v>
      </c>
      <c r="J101" s="44">
        <v>0</v>
      </c>
      <c r="K101" s="44">
        <v>0</v>
      </c>
      <c r="L101" s="42">
        <f t="shared" si="8"/>
        <v>8</v>
      </c>
      <c r="M101" s="22">
        <f t="shared" si="9"/>
        <v>208050</v>
      </c>
      <c r="N101" s="50">
        <f t="shared" si="10"/>
        <v>208030</v>
      </c>
      <c r="O101" s="45" t="s">
        <v>244</v>
      </c>
      <c r="P101" s="47" t="s">
        <v>61</v>
      </c>
      <c r="Q101" s="51" t="s">
        <v>244</v>
      </c>
      <c r="R101" s="50" t="s">
        <v>323</v>
      </c>
      <c r="S101" s="54"/>
      <c r="T101" s="1">
        <v>208040</v>
      </c>
      <c r="U101" s="22" t="s">
        <v>279</v>
      </c>
      <c r="V101" s="42">
        <v>12</v>
      </c>
      <c r="W101" s="51">
        <v>0</v>
      </c>
      <c r="X101" s="42"/>
      <c r="Y101" s="55"/>
      <c r="Z101" s="42"/>
      <c r="AA101" s="43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  <c r="EA101" s="42"/>
      <c r="EB101" s="42"/>
      <c r="EC101" s="42"/>
      <c r="ED101" s="42"/>
      <c r="EE101" s="42"/>
      <c r="EF101" s="42"/>
      <c r="EG101" s="42"/>
      <c r="EH101" s="42"/>
      <c r="EI101" s="42"/>
      <c r="EJ101" s="42"/>
      <c r="EK101" s="42"/>
      <c r="EL101" s="42"/>
      <c r="EM101" s="42"/>
      <c r="EN101" s="42"/>
      <c r="EO101" s="42"/>
      <c r="EP101" s="42"/>
      <c r="EQ101" s="42"/>
      <c r="ER101" s="42"/>
      <c r="ES101" s="42"/>
      <c r="ET101" s="42"/>
      <c r="EU101" s="42"/>
      <c r="EV101" s="42"/>
      <c r="EW101" s="42"/>
      <c r="EX101" s="42"/>
      <c r="EY101" s="42"/>
      <c r="EZ101" s="42"/>
      <c r="FA101" s="42"/>
      <c r="FB101" s="42"/>
      <c r="FC101" s="42"/>
      <c r="FD101" s="42"/>
      <c r="FE101" s="42"/>
      <c r="FF101" s="42"/>
      <c r="FG101" s="42"/>
      <c r="FH101" s="42"/>
      <c r="FI101" s="42"/>
      <c r="FJ101" s="42"/>
      <c r="FK101" s="42"/>
      <c r="FL101" s="42"/>
      <c r="FM101" s="42"/>
      <c r="FN101" s="42"/>
      <c r="FO101" s="42"/>
      <c r="FP101" s="42"/>
      <c r="FQ101" s="42"/>
      <c r="FR101" s="42"/>
      <c r="FS101" s="42"/>
      <c r="FT101" s="42"/>
      <c r="FU101" s="42"/>
      <c r="FV101" s="42"/>
      <c r="FW101" s="42"/>
      <c r="FX101" s="42"/>
      <c r="FY101" s="42"/>
      <c r="FZ101" s="42"/>
      <c r="GA101" s="42"/>
      <c r="GB101" s="42"/>
      <c r="GC101" s="42"/>
      <c r="GD101" s="42"/>
      <c r="GE101" s="42"/>
      <c r="GF101" s="42"/>
      <c r="GG101" s="42"/>
      <c r="GH101" s="42"/>
      <c r="GI101" s="42"/>
      <c r="GJ101" s="42"/>
      <c r="GK101" s="42"/>
      <c r="GL101" s="42"/>
      <c r="GM101" s="42"/>
      <c r="GN101" s="42"/>
      <c r="GO101" s="42"/>
      <c r="GP101" s="42"/>
      <c r="GQ101" s="42"/>
      <c r="GR101" s="42"/>
      <c r="GS101" s="42"/>
      <c r="GT101" s="42"/>
      <c r="GU101" s="42"/>
      <c r="GV101" s="42"/>
      <c r="GW101" s="42"/>
      <c r="GX101" s="42"/>
      <c r="GY101" s="42"/>
      <c r="GZ101" s="42"/>
      <c r="HA101" s="42"/>
      <c r="HB101" s="42"/>
      <c r="HC101" s="42"/>
      <c r="HD101" s="42"/>
      <c r="HE101" s="42"/>
      <c r="HF101" s="42"/>
      <c r="HG101" s="42"/>
      <c r="HH101" s="42"/>
      <c r="HI101" s="42"/>
      <c r="HJ101" s="42"/>
      <c r="HK101" s="42"/>
      <c r="HL101" s="42"/>
      <c r="HM101" s="42"/>
      <c r="HN101" s="42"/>
      <c r="HO101" s="42"/>
      <c r="HP101" s="42"/>
      <c r="HQ101" s="42"/>
      <c r="HR101" s="42"/>
      <c r="HS101" s="42"/>
      <c r="HT101" s="42"/>
      <c r="HU101" s="42"/>
      <c r="HV101" s="42"/>
      <c r="HW101" s="42"/>
      <c r="HX101" s="42"/>
      <c r="HY101" s="42"/>
      <c r="HZ101" s="42"/>
      <c r="IA101" s="42"/>
      <c r="IB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  <c r="IN101" s="42"/>
      <c r="IO101" s="42"/>
      <c r="IP101" s="42"/>
      <c r="IQ101" s="42"/>
      <c r="IR101" s="42"/>
      <c r="IS101" s="42"/>
      <c r="IT101" s="42"/>
      <c r="IU101" s="42"/>
      <c r="IV101" s="42"/>
      <c r="IW101" s="42"/>
      <c r="IX101" s="42"/>
      <c r="IY101" s="42"/>
      <c r="IZ101" s="42"/>
      <c r="JA101" s="42"/>
      <c r="JB101" s="42"/>
      <c r="JC101" s="42"/>
      <c r="JD101" s="42"/>
      <c r="JE101" s="42"/>
      <c r="JF101" s="42"/>
      <c r="JG101" s="42"/>
      <c r="JH101" s="42"/>
      <c r="JI101" s="42"/>
      <c r="JJ101" s="42"/>
      <c r="JK101" s="42"/>
      <c r="JL101" s="42"/>
      <c r="JM101" s="42"/>
      <c r="JN101" s="42"/>
      <c r="JO101" s="42"/>
      <c r="JP101" s="42"/>
      <c r="JQ101" s="42"/>
      <c r="JR101" s="42"/>
      <c r="JS101" s="42"/>
      <c r="JT101" s="42"/>
      <c r="JU101" s="42"/>
      <c r="JV101" s="42"/>
      <c r="JW101" s="42"/>
      <c r="JX101" s="42"/>
      <c r="JY101" s="42"/>
      <c r="JZ101" s="42"/>
      <c r="KA101" s="42"/>
      <c r="KB101" s="42"/>
      <c r="KC101" s="42"/>
      <c r="KD101" s="42"/>
      <c r="KE101" s="42"/>
      <c r="KF101" s="42"/>
      <c r="KG101" s="42"/>
      <c r="KH101" s="42"/>
      <c r="KI101" s="42"/>
      <c r="KJ101" s="42"/>
      <c r="KK101" s="42"/>
      <c r="KL101" s="42"/>
      <c r="KM101" s="42"/>
      <c r="KN101" s="42"/>
      <c r="KO101" s="42"/>
      <c r="KP101" s="42"/>
      <c r="KQ101" s="42"/>
      <c r="KR101" s="42"/>
      <c r="KS101" s="42"/>
      <c r="KT101" s="42"/>
      <c r="KU101" s="42"/>
      <c r="KV101" s="42"/>
      <c r="KW101" s="42"/>
      <c r="KX101" s="42"/>
      <c r="KY101" s="42"/>
      <c r="KZ101" s="42"/>
      <c r="LA101" s="42"/>
      <c r="LB101" s="42"/>
      <c r="LC101" s="42"/>
      <c r="LD101" s="42"/>
      <c r="LE101" s="42"/>
      <c r="LF101" s="42"/>
      <c r="LG101" s="42"/>
      <c r="LH101" s="42"/>
      <c r="LI101" s="42"/>
      <c r="LJ101" s="42"/>
      <c r="LK101" s="42"/>
      <c r="LL101" s="42"/>
      <c r="LM101" s="42"/>
      <c r="LN101" s="42"/>
      <c r="LO101" s="42"/>
      <c r="LP101" s="42"/>
      <c r="LQ101" s="42"/>
      <c r="LR101" s="42"/>
      <c r="LS101" s="42"/>
      <c r="LT101" s="42"/>
      <c r="LU101" s="42"/>
      <c r="LV101" s="42"/>
      <c r="LW101" s="42"/>
      <c r="LX101" s="42"/>
      <c r="LY101" s="42"/>
      <c r="LZ101" s="42"/>
      <c r="MA101" s="42"/>
      <c r="MB101" s="42"/>
      <c r="MC101" s="42"/>
      <c r="MD101" s="42"/>
      <c r="ME101" s="42"/>
      <c r="MF101" s="42"/>
      <c r="MG101" s="42"/>
      <c r="MH101" s="42"/>
      <c r="MI101" s="42"/>
      <c r="MJ101" s="42"/>
      <c r="MK101" s="42"/>
      <c r="ML101" s="42"/>
      <c r="MM101" s="42"/>
      <c r="MN101" s="42"/>
      <c r="MO101" s="42"/>
      <c r="MP101" s="42"/>
      <c r="MQ101" s="42"/>
      <c r="MR101" s="42"/>
      <c r="MS101" s="42"/>
      <c r="MT101" s="42"/>
      <c r="MU101" s="42"/>
      <c r="MV101" s="42"/>
      <c r="MW101" s="42"/>
      <c r="MX101" s="42"/>
      <c r="MY101" s="42"/>
      <c r="MZ101" s="42"/>
      <c r="NA101" s="42"/>
      <c r="NB101" s="42"/>
      <c r="NC101" s="42"/>
      <c r="ND101" s="42"/>
      <c r="NE101" s="42"/>
      <c r="NF101" s="42"/>
      <c r="NG101" s="42"/>
      <c r="NH101" s="42"/>
      <c r="NI101" s="42"/>
      <c r="NJ101" s="42"/>
      <c r="NK101" s="42"/>
      <c r="NL101" s="42"/>
      <c r="NM101" s="42"/>
      <c r="NN101" s="42"/>
      <c r="NO101" s="42"/>
      <c r="NP101" s="42"/>
      <c r="NQ101" s="42"/>
      <c r="NR101" s="42"/>
      <c r="NS101" s="42"/>
      <c r="NT101" s="42"/>
      <c r="NU101" s="42"/>
      <c r="NV101" s="42"/>
      <c r="NW101" s="42"/>
      <c r="NX101" s="42"/>
      <c r="NY101" s="42"/>
      <c r="NZ101" s="42"/>
      <c r="OA101" s="42"/>
      <c r="OB101" s="42"/>
      <c r="OC101" s="42"/>
      <c r="OD101" s="42"/>
      <c r="OE101" s="42"/>
      <c r="OF101" s="42"/>
      <c r="OG101" s="42"/>
      <c r="OH101" s="42"/>
      <c r="OI101" s="42"/>
      <c r="OJ101" s="42"/>
      <c r="OK101" s="42"/>
      <c r="OL101" s="42"/>
      <c r="OM101" s="42"/>
      <c r="ON101" s="42"/>
      <c r="OO101" s="42"/>
      <c r="OP101" s="42"/>
      <c r="OQ101" s="42"/>
      <c r="OR101" s="42"/>
      <c r="OS101" s="42"/>
      <c r="OT101" s="42"/>
      <c r="OU101" s="42"/>
      <c r="OV101" s="42"/>
      <c r="OW101" s="42"/>
      <c r="OX101" s="42"/>
      <c r="OY101" s="42"/>
      <c r="OZ101" s="42"/>
      <c r="PA101" s="42"/>
      <c r="PB101" s="42"/>
      <c r="PC101" s="42"/>
      <c r="PD101" s="42"/>
      <c r="PE101" s="42"/>
      <c r="PF101" s="42"/>
      <c r="PG101" s="42"/>
      <c r="PH101" s="42"/>
      <c r="PI101" s="42"/>
      <c r="PJ101" s="42"/>
      <c r="PK101" s="42"/>
      <c r="PL101" s="42"/>
      <c r="PM101" s="42"/>
      <c r="PN101" s="42"/>
      <c r="PO101" s="42"/>
      <c r="PP101" s="42"/>
      <c r="PQ101" s="42"/>
      <c r="PR101" s="42"/>
      <c r="PS101" s="42"/>
      <c r="PT101" s="42"/>
      <c r="PU101" s="42"/>
      <c r="PV101" s="42"/>
      <c r="PW101" s="42"/>
      <c r="PX101" s="42"/>
      <c r="PY101" s="42"/>
      <c r="PZ101" s="42"/>
      <c r="QA101" s="42"/>
      <c r="QB101" s="42"/>
      <c r="QC101" s="42"/>
      <c r="QD101" s="42"/>
      <c r="QE101" s="42"/>
      <c r="QF101" s="42"/>
      <c r="QG101" s="42"/>
      <c r="QH101" s="42"/>
      <c r="QI101" s="42"/>
      <c r="QJ101" s="42"/>
      <c r="QK101" s="42"/>
      <c r="QL101" s="42"/>
      <c r="QM101" s="42"/>
      <c r="QN101" s="42"/>
      <c r="QO101" s="42"/>
      <c r="QP101" s="42"/>
      <c r="QQ101" s="42"/>
      <c r="QR101" s="42"/>
      <c r="QS101" s="42"/>
      <c r="QT101" s="42"/>
      <c r="QU101" s="42"/>
      <c r="QV101" s="42"/>
      <c r="QW101" s="42"/>
      <c r="QX101" s="42"/>
      <c r="QY101" s="42"/>
      <c r="QZ101" s="42"/>
      <c r="RA101" s="42"/>
      <c r="RB101" s="42"/>
      <c r="RC101" s="42"/>
      <c r="RD101" s="42"/>
      <c r="RE101" s="42"/>
      <c r="RF101" s="42"/>
      <c r="RG101" s="42"/>
      <c r="RH101" s="42"/>
      <c r="RI101" s="42"/>
      <c r="RJ101" s="42"/>
      <c r="RK101" s="42"/>
      <c r="RL101" s="42"/>
      <c r="RM101" s="42"/>
      <c r="RN101" s="42"/>
      <c r="RO101" s="42"/>
      <c r="RP101" s="42"/>
      <c r="RQ101" s="42"/>
      <c r="RR101" s="42"/>
      <c r="RS101" s="42"/>
      <c r="RT101" s="42"/>
      <c r="RU101" s="42"/>
      <c r="RV101" s="42"/>
      <c r="RW101" s="42"/>
      <c r="RX101" s="42"/>
      <c r="RY101" s="42"/>
      <c r="RZ101" s="42"/>
      <c r="SA101" s="42"/>
      <c r="SB101" s="42"/>
      <c r="SC101" s="42"/>
      <c r="SD101" s="42"/>
      <c r="SE101" s="42"/>
      <c r="SF101" s="42"/>
      <c r="SG101" s="42"/>
      <c r="SH101" s="42"/>
      <c r="SI101" s="42"/>
      <c r="SJ101" s="42"/>
      <c r="SK101" s="42"/>
      <c r="SL101" s="42"/>
      <c r="SM101" s="42"/>
      <c r="SN101" s="42"/>
      <c r="SO101" s="42"/>
      <c r="SP101" s="42"/>
      <c r="SQ101" s="42"/>
      <c r="SR101" s="42"/>
    </row>
    <row r="102" spans="1:512" ht="16.5" customHeight="1">
      <c r="A102" s="41"/>
      <c r="B102" s="1">
        <v>208050</v>
      </c>
      <c r="D102" s="43" t="str">
        <f t="shared" si="6"/>
        <v>8-5</v>
      </c>
      <c r="E102" s="43"/>
      <c r="F102" s="43"/>
      <c r="G102" s="68" t="s">
        <v>276</v>
      </c>
      <c r="H102" s="42">
        <f t="shared" si="7"/>
        <v>1</v>
      </c>
      <c r="I102" s="43" t="s">
        <v>130</v>
      </c>
      <c r="J102" s="44">
        <v>0</v>
      </c>
      <c r="K102" s="44">
        <v>0</v>
      </c>
      <c r="L102" s="42">
        <f t="shared" si="8"/>
        <v>8</v>
      </c>
      <c r="M102" s="22">
        <f t="shared" si="9"/>
        <v>0</v>
      </c>
      <c r="N102" s="50">
        <f t="shared" si="10"/>
        <v>208040</v>
      </c>
      <c r="O102" s="45" t="s">
        <v>284</v>
      </c>
      <c r="P102" s="47" t="s">
        <v>285</v>
      </c>
      <c r="Q102" s="51" t="s">
        <v>244</v>
      </c>
      <c r="R102" s="50" t="s">
        <v>324</v>
      </c>
      <c r="S102" s="54"/>
      <c r="T102" s="1">
        <v>208050</v>
      </c>
      <c r="U102" s="22" t="s">
        <v>280</v>
      </c>
      <c r="V102" s="42">
        <v>12</v>
      </c>
      <c r="W102" s="51">
        <v>0</v>
      </c>
      <c r="X102" s="42"/>
      <c r="Y102" s="55"/>
      <c r="Z102" s="42"/>
      <c r="AA102" s="43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  <c r="EA102" s="42"/>
      <c r="EB102" s="42"/>
      <c r="EC102" s="42"/>
      <c r="ED102" s="42"/>
      <c r="EE102" s="42"/>
      <c r="EF102" s="42"/>
      <c r="EG102" s="42"/>
      <c r="EH102" s="42"/>
      <c r="EI102" s="42"/>
      <c r="EJ102" s="42"/>
      <c r="EK102" s="42"/>
      <c r="EL102" s="42"/>
      <c r="EM102" s="42"/>
      <c r="EN102" s="42"/>
      <c r="EO102" s="42"/>
      <c r="EP102" s="42"/>
      <c r="EQ102" s="42"/>
      <c r="ER102" s="42"/>
      <c r="ES102" s="42"/>
      <c r="ET102" s="42"/>
      <c r="EU102" s="42"/>
      <c r="EV102" s="42"/>
      <c r="EW102" s="42"/>
      <c r="EX102" s="42"/>
      <c r="EY102" s="42"/>
      <c r="EZ102" s="42"/>
      <c r="FA102" s="42"/>
      <c r="FB102" s="42"/>
      <c r="FC102" s="42"/>
      <c r="FD102" s="42"/>
      <c r="FE102" s="42"/>
      <c r="FF102" s="42"/>
      <c r="FG102" s="42"/>
      <c r="FH102" s="42"/>
      <c r="FI102" s="42"/>
      <c r="FJ102" s="42"/>
      <c r="FK102" s="42"/>
      <c r="FL102" s="42"/>
      <c r="FM102" s="42"/>
      <c r="FN102" s="42"/>
      <c r="FO102" s="42"/>
      <c r="FP102" s="42"/>
      <c r="FQ102" s="42"/>
      <c r="FR102" s="42"/>
      <c r="FS102" s="42"/>
      <c r="FT102" s="42"/>
      <c r="FU102" s="42"/>
      <c r="FV102" s="42"/>
      <c r="FW102" s="42"/>
      <c r="FX102" s="42"/>
      <c r="FY102" s="42"/>
      <c r="FZ102" s="42"/>
      <c r="GA102" s="42"/>
      <c r="GB102" s="42"/>
      <c r="GC102" s="42"/>
      <c r="GD102" s="42"/>
      <c r="GE102" s="42"/>
      <c r="GF102" s="42"/>
      <c r="GG102" s="42"/>
      <c r="GH102" s="42"/>
      <c r="GI102" s="42"/>
      <c r="GJ102" s="42"/>
      <c r="GK102" s="42"/>
      <c r="GL102" s="42"/>
      <c r="GM102" s="42"/>
      <c r="GN102" s="42"/>
      <c r="GO102" s="42"/>
      <c r="GP102" s="42"/>
      <c r="GQ102" s="42"/>
      <c r="GR102" s="42"/>
      <c r="GS102" s="42"/>
      <c r="GT102" s="42"/>
      <c r="GU102" s="42"/>
      <c r="GV102" s="42"/>
      <c r="GW102" s="42"/>
      <c r="GX102" s="42"/>
      <c r="GY102" s="42"/>
      <c r="GZ102" s="42"/>
      <c r="HA102" s="42"/>
      <c r="HB102" s="42"/>
      <c r="HC102" s="42"/>
      <c r="HD102" s="42"/>
      <c r="HE102" s="42"/>
      <c r="HF102" s="42"/>
      <c r="HG102" s="42"/>
      <c r="HH102" s="42"/>
      <c r="HI102" s="42"/>
      <c r="HJ102" s="42"/>
      <c r="HK102" s="42"/>
      <c r="HL102" s="42"/>
      <c r="HM102" s="42"/>
      <c r="HN102" s="42"/>
      <c r="HO102" s="42"/>
      <c r="HP102" s="42"/>
      <c r="HQ102" s="42"/>
      <c r="HR102" s="42"/>
      <c r="HS102" s="42"/>
      <c r="HT102" s="42"/>
      <c r="HU102" s="42"/>
      <c r="HV102" s="42"/>
      <c r="HW102" s="42"/>
      <c r="HX102" s="42"/>
      <c r="HY102" s="42"/>
      <c r="HZ102" s="42"/>
      <c r="IA102" s="42"/>
      <c r="IB102" s="42"/>
      <c r="IC102" s="42"/>
      <c r="ID102" s="42"/>
      <c r="IE102" s="42"/>
      <c r="IF102" s="42"/>
      <c r="IG102" s="42"/>
      <c r="IH102" s="42"/>
      <c r="II102" s="42"/>
      <c r="IJ102" s="42"/>
      <c r="IK102" s="42"/>
      <c r="IL102" s="42"/>
      <c r="IM102" s="42"/>
      <c r="IN102" s="42"/>
      <c r="IO102" s="42"/>
      <c r="IP102" s="42"/>
      <c r="IQ102" s="42"/>
      <c r="IR102" s="42"/>
      <c r="IS102" s="42"/>
      <c r="IT102" s="42"/>
      <c r="IU102" s="42"/>
      <c r="IV102" s="42"/>
      <c r="IW102" s="42"/>
      <c r="IX102" s="42"/>
      <c r="IY102" s="42"/>
      <c r="IZ102" s="42"/>
      <c r="JA102" s="42"/>
      <c r="JB102" s="42"/>
      <c r="JC102" s="42"/>
      <c r="JD102" s="42"/>
      <c r="JE102" s="42"/>
      <c r="JF102" s="42"/>
      <c r="JG102" s="42"/>
      <c r="JH102" s="42"/>
      <c r="JI102" s="42"/>
      <c r="JJ102" s="42"/>
      <c r="JK102" s="42"/>
      <c r="JL102" s="42"/>
      <c r="JM102" s="42"/>
      <c r="JN102" s="42"/>
      <c r="JO102" s="42"/>
      <c r="JP102" s="42"/>
      <c r="JQ102" s="42"/>
      <c r="JR102" s="42"/>
      <c r="JS102" s="42"/>
      <c r="JT102" s="42"/>
      <c r="JU102" s="42"/>
      <c r="JV102" s="42"/>
      <c r="JW102" s="42"/>
      <c r="JX102" s="42"/>
      <c r="JY102" s="42"/>
      <c r="JZ102" s="42"/>
      <c r="KA102" s="42"/>
      <c r="KB102" s="42"/>
      <c r="KC102" s="42"/>
      <c r="KD102" s="42"/>
      <c r="KE102" s="42"/>
      <c r="KF102" s="42"/>
      <c r="KG102" s="42"/>
      <c r="KH102" s="42"/>
      <c r="KI102" s="42"/>
      <c r="KJ102" s="42"/>
      <c r="KK102" s="42"/>
      <c r="KL102" s="42"/>
      <c r="KM102" s="42"/>
      <c r="KN102" s="42"/>
      <c r="KO102" s="42"/>
      <c r="KP102" s="42"/>
      <c r="KQ102" s="42"/>
      <c r="KR102" s="42"/>
      <c r="KS102" s="42"/>
      <c r="KT102" s="42"/>
      <c r="KU102" s="42"/>
      <c r="KV102" s="42"/>
      <c r="KW102" s="42"/>
      <c r="KX102" s="42"/>
      <c r="KY102" s="42"/>
      <c r="KZ102" s="42"/>
      <c r="LA102" s="42"/>
      <c r="LB102" s="42"/>
      <c r="LC102" s="42"/>
      <c r="LD102" s="42"/>
      <c r="LE102" s="42"/>
      <c r="LF102" s="42"/>
      <c r="LG102" s="42"/>
      <c r="LH102" s="42"/>
      <c r="LI102" s="42"/>
      <c r="LJ102" s="42"/>
      <c r="LK102" s="42"/>
      <c r="LL102" s="42"/>
      <c r="LM102" s="42"/>
      <c r="LN102" s="42"/>
      <c r="LO102" s="42"/>
      <c r="LP102" s="42"/>
      <c r="LQ102" s="42"/>
      <c r="LR102" s="42"/>
      <c r="LS102" s="42"/>
      <c r="LT102" s="42"/>
      <c r="LU102" s="42"/>
      <c r="LV102" s="42"/>
      <c r="LW102" s="42"/>
      <c r="LX102" s="42"/>
      <c r="LY102" s="42"/>
      <c r="LZ102" s="42"/>
      <c r="MA102" s="42"/>
      <c r="MB102" s="42"/>
      <c r="MC102" s="42"/>
      <c r="MD102" s="42"/>
      <c r="ME102" s="42"/>
      <c r="MF102" s="42"/>
      <c r="MG102" s="42"/>
      <c r="MH102" s="42"/>
      <c r="MI102" s="42"/>
      <c r="MJ102" s="42"/>
      <c r="MK102" s="42"/>
      <c r="ML102" s="42"/>
      <c r="MM102" s="42"/>
      <c r="MN102" s="42"/>
      <c r="MO102" s="42"/>
      <c r="MP102" s="42"/>
      <c r="MQ102" s="42"/>
      <c r="MR102" s="42"/>
      <c r="MS102" s="42"/>
      <c r="MT102" s="42"/>
      <c r="MU102" s="42"/>
      <c r="MV102" s="42"/>
      <c r="MW102" s="42"/>
      <c r="MX102" s="42"/>
      <c r="MY102" s="42"/>
      <c r="MZ102" s="42"/>
      <c r="NA102" s="42"/>
      <c r="NB102" s="42"/>
      <c r="NC102" s="42"/>
      <c r="ND102" s="42"/>
      <c r="NE102" s="42"/>
      <c r="NF102" s="42"/>
      <c r="NG102" s="42"/>
      <c r="NH102" s="42"/>
      <c r="NI102" s="42"/>
      <c r="NJ102" s="42"/>
      <c r="NK102" s="42"/>
      <c r="NL102" s="42"/>
      <c r="NM102" s="42"/>
      <c r="NN102" s="42"/>
      <c r="NO102" s="42"/>
      <c r="NP102" s="42"/>
      <c r="NQ102" s="42"/>
      <c r="NR102" s="42"/>
      <c r="NS102" s="42"/>
      <c r="NT102" s="42"/>
      <c r="NU102" s="42"/>
      <c r="NV102" s="42"/>
      <c r="NW102" s="42"/>
      <c r="NX102" s="42"/>
      <c r="NY102" s="42"/>
      <c r="NZ102" s="42"/>
      <c r="OA102" s="42"/>
      <c r="OB102" s="42"/>
      <c r="OC102" s="42"/>
      <c r="OD102" s="42"/>
      <c r="OE102" s="42"/>
      <c r="OF102" s="42"/>
      <c r="OG102" s="42"/>
      <c r="OH102" s="42"/>
      <c r="OI102" s="42"/>
      <c r="OJ102" s="42"/>
      <c r="OK102" s="42"/>
      <c r="OL102" s="42"/>
      <c r="OM102" s="42"/>
      <c r="ON102" s="42"/>
      <c r="OO102" s="42"/>
      <c r="OP102" s="42"/>
      <c r="OQ102" s="42"/>
      <c r="OR102" s="42"/>
      <c r="OS102" s="42"/>
      <c r="OT102" s="42"/>
      <c r="OU102" s="42"/>
      <c r="OV102" s="42"/>
      <c r="OW102" s="42"/>
      <c r="OX102" s="42"/>
      <c r="OY102" s="42"/>
      <c r="OZ102" s="42"/>
      <c r="PA102" s="42"/>
      <c r="PB102" s="42"/>
      <c r="PC102" s="42"/>
      <c r="PD102" s="42"/>
      <c r="PE102" s="42"/>
      <c r="PF102" s="42"/>
      <c r="PG102" s="42"/>
      <c r="PH102" s="42"/>
      <c r="PI102" s="42"/>
      <c r="PJ102" s="42"/>
      <c r="PK102" s="42"/>
      <c r="PL102" s="42"/>
      <c r="PM102" s="42"/>
      <c r="PN102" s="42"/>
      <c r="PO102" s="42"/>
      <c r="PP102" s="42"/>
      <c r="PQ102" s="42"/>
      <c r="PR102" s="42"/>
      <c r="PS102" s="42"/>
      <c r="PT102" s="42"/>
      <c r="PU102" s="42"/>
      <c r="PV102" s="42"/>
      <c r="PW102" s="42"/>
      <c r="PX102" s="42"/>
      <c r="PY102" s="42"/>
      <c r="PZ102" s="42"/>
      <c r="QA102" s="42"/>
      <c r="QB102" s="42"/>
      <c r="QC102" s="42"/>
      <c r="QD102" s="42"/>
      <c r="QE102" s="42"/>
      <c r="QF102" s="42"/>
      <c r="QG102" s="42"/>
      <c r="QH102" s="42"/>
      <c r="QI102" s="42"/>
      <c r="QJ102" s="42"/>
      <c r="QK102" s="42"/>
      <c r="QL102" s="42"/>
      <c r="QM102" s="42"/>
      <c r="QN102" s="42"/>
      <c r="QO102" s="42"/>
      <c r="QP102" s="42"/>
      <c r="QQ102" s="42"/>
      <c r="QR102" s="42"/>
      <c r="QS102" s="42"/>
      <c r="QT102" s="42"/>
      <c r="QU102" s="42"/>
      <c r="QV102" s="42"/>
      <c r="QW102" s="42"/>
      <c r="QX102" s="42"/>
      <c r="QY102" s="42"/>
      <c r="QZ102" s="42"/>
      <c r="RA102" s="42"/>
      <c r="RB102" s="42"/>
      <c r="RC102" s="42"/>
      <c r="RD102" s="42"/>
      <c r="RE102" s="42"/>
      <c r="RF102" s="42"/>
      <c r="RG102" s="42"/>
      <c r="RH102" s="42"/>
      <c r="RI102" s="42"/>
      <c r="RJ102" s="42"/>
      <c r="RK102" s="42"/>
      <c r="RL102" s="42"/>
      <c r="RM102" s="42"/>
      <c r="RN102" s="42"/>
      <c r="RO102" s="42"/>
      <c r="RP102" s="42"/>
      <c r="RQ102" s="42"/>
      <c r="RR102" s="42"/>
      <c r="RS102" s="42"/>
      <c r="RT102" s="42"/>
      <c r="RU102" s="42"/>
      <c r="RV102" s="42"/>
      <c r="RW102" s="42"/>
      <c r="RX102" s="42"/>
      <c r="RY102" s="42"/>
      <c r="RZ102" s="42"/>
      <c r="SA102" s="42"/>
      <c r="SB102" s="42"/>
      <c r="SC102" s="42"/>
      <c r="SD102" s="42"/>
      <c r="SE102" s="42"/>
      <c r="SF102" s="42"/>
      <c r="SG102" s="42"/>
      <c r="SH102" s="42"/>
      <c r="SI102" s="42"/>
      <c r="SJ102" s="42"/>
      <c r="SK102" s="42"/>
      <c r="SL102" s="42"/>
      <c r="SM102" s="42"/>
      <c r="SN102" s="42"/>
      <c r="SO102" s="42"/>
      <c r="SP102" s="42"/>
      <c r="SQ102" s="42"/>
      <c r="SR102" s="42"/>
    </row>
    <row r="103" spans="1:512" ht="16.5" customHeight="1">
      <c r="A103" s="41"/>
      <c r="B103" s="1">
        <v>209010</v>
      </c>
      <c r="D103" s="43" t="str">
        <f t="shared" si="6"/>
        <v>9-1</v>
      </c>
      <c r="E103" s="43"/>
      <c r="F103" s="43"/>
      <c r="G103" s="68" t="s">
        <v>270</v>
      </c>
      <c r="H103" s="42">
        <f t="shared" si="7"/>
        <v>0</v>
      </c>
      <c r="I103" s="43" t="s">
        <v>325</v>
      </c>
      <c r="J103" s="44">
        <v>0</v>
      </c>
      <c r="K103" s="44">
        <v>0</v>
      </c>
      <c r="L103" s="42">
        <f t="shared" si="8"/>
        <v>9</v>
      </c>
      <c r="M103" s="22">
        <f t="shared" si="9"/>
        <v>209020</v>
      </c>
      <c r="N103" s="50">
        <f t="shared" si="10"/>
        <v>0</v>
      </c>
      <c r="O103" s="45" t="s">
        <v>244</v>
      </c>
      <c r="P103" s="47" t="s">
        <v>61</v>
      </c>
      <c r="Q103" s="51" t="s">
        <v>244</v>
      </c>
      <c r="R103" s="50" t="s">
        <v>326</v>
      </c>
      <c r="S103" s="54"/>
      <c r="T103" s="1">
        <v>209010</v>
      </c>
      <c r="U103" s="22" t="s">
        <v>282</v>
      </c>
      <c r="V103" s="42">
        <v>12</v>
      </c>
      <c r="W103" s="51">
        <v>0</v>
      </c>
      <c r="X103" s="42"/>
      <c r="Y103" s="55"/>
      <c r="Z103" s="42"/>
      <c r="AA103" s="43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  <c r="EA103" s="42"/>
      <c r="EB103" s="42"/>
      <c r="EC103" s="42"/>
      <c r="ED103" s="42"/>
      <c r="EE103" s="42"/>
      <c r="EF103" s="42"/>
      <c r="EG103" s="42"/>
      <c r="EH103" s="42"/>
      <c r="EI103" s="42"/>
      <c r="EJ103" s="42"/>
      <c r="EK103" s="42"/>
      <c r="EL103" s="42"/>
      <c r="EM103" s="42"/>
      <c r="EN103" s="42"/>
      <c r="EO103" s="42"/>
      <c r="EP103" s="42"/>
      <c r="EQ103" s="42"/>
      <c r="ER103" s="42"/>
      <c r="ES103" s="42"/>
      <c r="ET103" s="42"/>
      <c r="EU103" s="42"/>
      <c r="EV103" s="42"/>
      <c r="EW103" s="42"/>
      <c r="EX103" s="42"/>
      <c r="EY103" s="42"/>
      <c r="EZ103" s="42"/>
      <c r="FA103" s="42"/>
      <c r="FB103" s="42"/>
      <c r="FC103" s="42"/>
      <c r="FD103" s="42"/>
      <c r="FE103" s="42"/>
      <c r="FF103" s="42"/>
      <c r="FG103" s="42"/>
      <c r="FH103" s="42"/>
      <c r="FI103" s="42"/>
      <c r="FJ103" s="42"/>
      <c r="FK103" s="42"/>
      <c r="FL103" s="42"/>
      <c r="FM103" s="42"/>
      <c r="FN103" s="42"/>
      <c r="FO103" s="42"/>
      <c r="FP103" s="42"/>
      <c r="FQ103" s="42"/>
      <c r="FR103" s="42"/>
      <c r="FS103" s="42"/>
      <c r="FT103" s="42"/>
      <c r="FU103" s="42"/>
      <c r="FV103" s="42"/>
      <c r="FW103" s="42"/>
      <c r="FX103" s="42"/>
      <c r="FY103" s="42"/>
      <c r="FZ103" s="42"/>
      <c r="GA103" s="42"/>
      <c r="GB103" s="42"/>
      <c r="GC103" s="42"/>
      <c r="GD103" s="42"/>
      <c r="GE103" s="42"/>
      <c r="GF103" s="42"/>
      <c r="GG103" s="42"/>
      <c r="GH103" s="42"/>
      <c r="GI103" s="42"/>
      <c r="GJ103" s="42"/>
      <c r="GK103" s="42"/>
      <c r="GL103" s="42"/>
      <c r="GM103" s="42"/>
      <c r="GN103" s="42"/>
      <c r="GO103" s="42"/>
      <c r="GP103" s="42"/>
      <c r="GQ103" s="42"/>
      <c r="GR103" s="42"/>
      <c r="GS103" s="42"/>
      <c r="GT103" s="42"/>
      <c r="GU103" s="42"/>
      <c r="GV103" s="42"/>
      <c r="GW103" s="42"/>
      <c r="GX103" s="42"/>
      <c r="GY103" s="42"/>
      <c r="GZ103" s="42"/>
      <c r="HA103" s="42"/>
      <c r="HB103" s="42"/>
      <c r="HC103" s="42"/>
      <c r="HD103" s="42"/>
      <c r="HE103" s="42"/>
      <c r="HF103" s="42"/>
      <c r="HG103" s="42"/>
      <c r="HH103" s="42"/>
      <c r="HI103" s="42"/>
      <c r="HJ103" s="42"/>
      <c r="HK103" s="42"/>
      <c r="HL103" s="42"/>
      <c r="HM103" s="42"/>
      <c r="HN103" s="42"/>
      <c r="HO103" s="42"/>
      <c r="HP103" s="42"/>
      <c r="HQ103" s="42"/>
      <c r="HR103" s="42"/>
      <c r="HS103" s="42"/>
      <c r="HT103" s="42"/>
      <c r="HU103" s="42"/>
      <c r="HV103" s="42"/>
      <c r="HW103" s="42"/>
      <c r="HX103" s="42"/>
      <c r="HY103" s="42"/>
      <c r="HZ103" s="42"/>
      <c r="IA103" s="42"/>
      <c r="IB103" s="42"/>
      <c r="IC103" s="42"/>
      <c r="ID103" s="42"/>
      <c r="IE103" s="42"/>
      <c r="IF103" s="42"/>
      <c r="IG103" s="42"/>
      <c r="IH103" s="42"/>
      <c r="II103" s="42"/>
      <c r="IJ103" s="42"/>
      <c r="IK103" s="42"/>
      <c r="IL103" s="42"/>
      <c r="IM103" s="42"/>
      <c r="IN103" s="42"/>
      <c r="IO103" s="42"/>
      <c r="IP103" s="42"/>
      <c r="IQ103" s="42"/>
      <c r="IR103" s="42"/>
      <c r="IS103" s="42"/>
      <c r="IT103" s="42"/>
      <c r="IU103" s="42"/>
      <c r="IV103" s="42"/>
      <c r="IW103" s="42"/>
      <c r="IX103" s="42"/>
      <c r="IY103" s="42"/>
      <c r="IZ103" s="42"/>
      <c r="JA103" s="42"/>
      <c r="JB103" s="42"/>
      <c r="JC103" s="42"/>
      <c r="JD103" s="42"/>
      <c r="JE103" s="42"/>
      <c r="JF103" s="42"/>
      <c r="JG103" s="42"/>
      <c r="JH103" s="42"/>
      <c r="JI103" s="42"/>
      <c r="JJ103" s="42"/>
      <c r="JK103" s="42"/>
      <c r="JL103" s="42"/>
      <c r="JM103" s="42"/>
      <c r="JN103" s="42"/>
      <c r="JO103" s="42"/>
      <c r="JP103" s="42"/>
      <c r="JQ103" s="42"/>
      <c r="JR103" s="42"/>
      <c r="JS103" s="42"/>
      <c r="JT103" s="42"/>
      <c r="JU103" s="42"/>
      <c r="JV103" s="42"/>
      <c r="JW103" s="42"/>
      <c r="JX103" s="42"/>
      <c r="JY103" s="42"/>
      <c r="JZ103" s="42"/>
      <c r="KA103" s="42"/>
      <c r="KB103" s="42"/>
      <c r="KC103" s="42"/>
      <c r="KD103" s="42"/>
      <c r="KE103" s="42"/>
      <c r="KF103" s="42"/>
      <c r="KG103" s="42"/>
      <c r="KH103" s="42"/>
      <c r="KI103" s="42"/>
      <c r="KJ103" s="42"/>
      <c r="KK103" s="42"/>
      <c r="KL103" s="42"/>
      <c r="KM103" s="42"/>
      <c r="KN103" s="42"/>
      <c r="KO103" s="42"/>
      <c r="KP103" s="42"/>
      <c r="KQ103" s="42"/>
      <c r="KR103" s="42"/>
      <c r="KS103" s="42"/>
      <c r="KT103" s="42"/>
      <c r="KU103" s="42"/>
      <c r="KV103" s="42"/>
      <c r="KW103" s="42"/>
      <c r="KX103" s="42"/>
      <c r="KY103" s="42"/>
      <c r="KZ103" s="42"/>
      <c r="LA103" s="42"/>
      <c r="LB103" s="42"/>
      <c r="LC103" s="42"/>
      <c r="LD103" s="42"/>
      <c r="LE103" s="42"/>
      <c r="LF103" s="42"/>
      <c r="LG103" s="42"/>
      <c r="LH103" s="42"/>
      <c r="LI103" s="42"/>
      <c r="LJ103" s="42"/>
      <c r="LK103" s="42"/>
      <c r="LL103" s="42"/>
      <c r="LM103" s="42"/>
      <c r="LN103" s="42"/>
      <c r="LO103" s="42"/>
      <c r="LP103" s="42"/>
      <c r="LQ103" s="42"/>
      <c r="LR103" s="42"/>
      <c r="LS103" s="42"/>
      <c r="LT103" s="42"/>
      <c r="LU103" s="42"/>
      <c r="LV103" s="42"/>
      <c r="LW103" s="42"/>
      <c r="LX103" s="42"/>
      <c r="LY103" s="42"/>
      <c r="LZ103" s="42"/>
      <c r="MA103" s="42"/>
      <c r="MB103" s="42"/>
      <c r="MC103" s="42"/>
      <c r="MD103" s="42"/>
      <c r="ME103" s="42"/>
      <c r="MF103" s="42"/>
      <c r="MG103" s="42"/>
      <c r="MH103" s="42"/>
      <c r="MI103" s="42"/>
      <c r="MJ103" s="42"/>
      <c r="MK103" s="42"/>
      <c r="ML103" s="42"/>
      <c r="MM103" s="42"/>
      <c r="MN103" s="42"/>
      <c r="MO103" s="42"/>
      <c r="MP103" s="42"/>
      <c r="MQ103" s="42"/>
      <c r="MR103" s="42"/>
      <c r="MS103" s="42"/>
      <c r="MT103" s="42"/>
      <c r="MU103" s="42"/>
      <c r="MV103" s="42"/>
      <c r="MW103" s="42"/>
      <c r="MX103" s="42"/>
      <c r="MY103" s="42"/>
      <c r="MZ103" s="42"/>
      <c r="NA103" s="42"/>
      <c r="NB103" s="42"/>
      <c r="NC103" s="42"/>
      <c r="ND103" s="42"/>
      <c r="NE103" s="42"/>
      <c r="NF103" s="42"/>
      <c r="NG103" s="42"/>
      <c r="NH103" s="42"/>
      <c r="NI103" s="42"/>
      <c r="NJ103" s="42"/>
      <c r="NK103" s="42"/>
      <c r="NL103" s="42"/>
      <c r="NM103" s="42"/>
      <c r="NN103" s="42"/>
      <c r="NO103" s="42"/>
      <c r="NP103" s="42"/>
      <c r="NQ103" s="42"/>
      <c r="NR103" s="42"/>
      <c r="NS103" s="42"/>
      <c r="NT103" s="42"/>
      <c r="NU103" s="42"/>
      <c r="NV103" s="42"/>
      <c r="NW103" s="42"/>
      <c r="NX103" s="42"/>
      <c r="NY103" s="42"/>
      <c r="NZ103" s="42"/>
      <c r="OA103" s="42"/>
      <c r="OB103" s="42"/>
      <c r="OC103" s="42"/>
      <c r="OD103" s="42"/>
      <c r="OE103" s="42"/>
      <c r="OF103" s="42"/>
      <c r="OG103" s="42"/>
      <c r="OH103" s="42"/>
      <c r="OI103" s="42"/>
      <c r="OJ103" s="42"/>
      <c r="OK103" s="42"/>
      <c r="OL103" s="42"/>
      <c r="OM103" s="42"/>
      <c r="ON103" s="42"/>
      <c r="OO103" s="42"/>
      <c r="OP103" s="42"/>
      <c r="OQ103" s="42"/>
      <c r="OR103" s="42"/>
      <c r="OS103" s="42"/>
      <c r="OT103" s="42"/>
      <c r="OU103" s="42"/>
      <c r="OV103" s="42"/>
      <c r="OW103" s="42"/>
      <c r="OX103" s="42"/>
      <c r="OY103" s="42"/>
      <c r="OZ103" s="42"/>
      <c r="PA103" s="42"/>
      <c r="PB103" s="42"/>
      <c r="PC103" s="42"/>
      <c r="PD103" s="42"/>
      <c r="PE103" s="42"/>
      <c r="PF103" s="42"/>
      <c r="PG103" s="42"/>
      <c r="PH103" s="42"/>
      <c r="PI103" s="42"/>
      <c r="PJ103" s="42"/>
      <c r="PK103" s="42"/>
      <c r="PL103" s="42"/>
      <c r="PM103" s="42"/>
      <c r="PN103" s="42"/>
      <c r="PO103" s="42"/>
      <c r="PP103" s="42"/>
      <c r="PQ103" s="42"/>
      <c r="PR103" s="42"/>
      <c r="PS103" s="42"/>
      <c r="PT103" s="42"/>
      <c r="PU103" s="42"/>
      <c r="PV103" s="42"/>
      <c r="PW103" s="42"/>
      <c r="PX103" s="42"/>
      <c r="PY103" s="42"/>
      <c r="PZ103" s="42"/>
      <c r="QA103" s="42"/>
      <c r="QB103" s="42"/>
      <c r="QC103" s="42"/>
      <c r="QD103" s="42"/>
      <c r="QE103" s="42"/>
      <c r="QF103" s="42"/>
      <c r="QG103" s="42"/>
      <c r="QH103" s="42"/>
      <c r="QI103" s="42"/>
      <c r="QJ103" s="42"/>
      <c r="QK103" s="42"/>
      <c r="QL103" s="42"/>
      <c r="QM103" s="42"/>
      <c r="QN103" s="42"/>
      <c r="QO103" s="42"/>
      <c r="QP103" s="42"/>
      <c r="QQ103" s="42"/>
      <c r="QR103" s="42"/>
      <c r="QS103" s="42"/>
      <c r="QT103" s="42"/>
      <c r="QU103" s="42"/>
      <c r="QV103" s="42"/>
      <c r="QW103" s="42"/>
      <c r="QX103" s="42"/>
      <c r="QY103" s="42"/>
      <c r="QZ103" s="42"/>
      <c r="RA103" s="42"/>
      <c r="RB103" s="42"/>
      <c r="RC103" s="42"/>
      <c r="RD103" s="42"/>
      <c r="RE103" s="42"/>
      <c r="RF103" s="42"/>
      <c r="RG103" s="42"/>
      <c r="RH103" s="42"/>
      <c r="RI103" s="42"/>
      <c r="RJ103" s="42"/>
      <c r="RK103" s="42"/>
      <c r="RL103" s="42"/>
      <c r="RM103" s="42"/>
      <c r="RN103" s="42"/>
      <c r="RO103" s="42"/>
      <c r="RP103" s="42"/>
      <c r="RQ103" s="42"/>
      <c r="RR103" s="42"/>
      <c r="RS103" s="42"/>
      <c r="RT103" s="42"/>
      <c r="RU103" s="42"/>
      <c r="RV103" s="42"/>
      <c r="RW103" s="42"/>
      <c r="RX103" s="42"/>
      <c r="RY103" s="42"/>
      <c r="RZ103" s="42"/>
      <c r="SA103" s="42"/>
      <c r="SB103" s="42"/>
      <c r="SC103" s="42"/>
      <c r="SD103" s="42"/>
      <c r="SE103" s="42"/>
      <c r="SF103" s="42"/>
      <c r="SG103" s="42"/>
      <c r="SH103" s="42"/>
      <c r="SI103" s="42"/>
      <c r="SJ103" s="42"/>
      <c r="SK103" s="42"/>
      <c r="SL103" s="42"/>
      <c r="SM103" s="42"/>
      <c r="SN103" s="42"/>
      <c r="SO103" s="42"/>
      <c r="SP103" s="42"/>
      <c r="SQ103" s="42"/>
      <c r="SR103" s="42"/>
    </row>
    <row r="104" spans="1:512" ht="16.5" customHeight="1">
      <c r="A104" s="41"/>
      <c r="B104" s="1">
        <v>209020</v>
      </c>
      <c r="D104" s="43" t="str">
        <f t="shared" si="6"/>
        <v>9-2</v>
      </c>
      <c r="E104" s="43"/>
      <c r="F104" s="43"/>
      <c r="G104" s="68" t="s">
        <v>263</v>
      </c>
      <c r="H104" s="42">
        <f t="shared" si="7"/>
        <v>0</v>
      </c>
      <c r="I104" s="43" t="s">
        <v>174</v>
      </c>
      <c r="J104" s="44">
        <v>0</v>
      </c>
      <c r="K104" s="44">
        <v>0</v>
      </c>
      <c r="L104" s="42">
        <f t="shared" si="8"/>
        <v>9</v>
      </c>
      <c r="M104" s="22">
        <f t="shared" si="9"/>
        <v>209030</v>
      </c>
      <c r="N104" s="50">
        <f t="shared" si="10"/>
        <v>209010</v>
      </c>
      <c r="O104" s="45" t="s">
        <v>284</v>
      </c>
      <c r="P104" s="47" t="s">
        <v>285</v>
      </c>
      <c r="Q104" s="51" t="s">
        <v>244</v>
      </c>
      <c r="R104" s="50" t="s">
        <v>327</v>
      </c>
      <c r="S104" s="54"/>
      <c r="T104" s="1">
        <v>209020</v>
      </c>
      <c r="U104" s="22" t="s">
        <v>287</v>
      </c>
      <c r="V104" s="42">
        <v>12</v>
      </c>
      <c r="W104" s="51">
        <v>0</v>
      </c>
      <c r="X104" s="42"/>
      <c r="Y104" s="55"/>
      <c r="Z104" s="42"/>
      <c r="AA104" s="43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2"/>
      <c r="CH104" s="42"/>
      <c r="CI104" s="42"/>
      <c r="CJ104" s="42"/>
      <c r="CK104" s="42"/>
      <c r="CL104" s="42"/>
      <c r="CM104" s="42"/>
      <c r="CN104" s="42"/>
      <c r="CO104" s="42"/>
      <c r="CP104" s="42"/>
      <c r="CQ104" s="42"/>
      <c r="CR104" s="42"/>
      <c r="CS104" s="42"/>
      <c r="CT104" s="42"/>
      <c r="CU104" s="42"/>
      <c r="CV104" s="42"/>
      <c r="CW104" s="42"/>
      <c r="CX104" s="42"/>
      <c r="CY104" s="4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  <c r="EA104" s="42"/>
      <c r="EB104" s="42"/>
      <c r="EC104" s="42"/>
      <c r="ED104" s="42"/>
      <c r="EE104" s="42"/>
      <c r="EF104" s="42"/>
      <c r="EG104" s="42"/>
      <c r="EH104" s="42"/>
      <c r="EI104" s="42"/>
      <c r="EJ104" s="42"/>
      <c r="EK104" s="42"/>
      <c r="EL104" s="42"/>
      <c r="EM104" s="42"/>
      <c r="EN104" s="42"/>
      <c r="EO104" s="42"/>
      <c r="EP104" s="42"/>
      <c r="EQ104" s="42"/>
      <c r="ER104" s="42"/>
      <c r="ES104" s="42"/>
      <c r="ET104" s="42"/>
      <c r="EU104" s="42"/>
      <c r="EV104" s="42"/>
      <c r="EW104" s="42"/>
      <c r="EX104" s="42"/>
      <c r="EY104" s="42"/>
      <c r="EZ104" s="42"/>
      <c r="FA104" s="42"/>
      <c r="FB104" s="42"/>
      <c r="FC104" s="42"/>
      <c r="FD104" s="42"/>
      <c r="FE104" s="42"/>
      <c r="FF104" s="42"/>
      <c r="FG104" s="42"/>
      <c r="FH104" s="42"/>
      <c r="FI104" s="42"/>
      <c r="FJ104" s="42"/>
      <c r="FK104" s="42"/>
      <c r="FL104" s="42"/>
      <c r="FM104" s="42"/>
      <c r="FN104" s="42"/>
      <c r="FO104" s="42"/>
      <c r="FP104" s="42"/>
      <c r="FQ104" s="42"/>
      <c r="FR104" s="42"/>
      <c r="FS104" s="42"/>
      <c r="FT104" s="42"/>
      <c r="FU104" s="42"/>
      <c r="FV104" s="42"/>
      <c r="FW104" s="42"/>
      <c r="FX104" s="42"/>
      <c r="FY104" s="42"/>
      <c r="FZ104" s="42"/>
      <c r="GA104" s="42"/>
      <c r="GB104" s="42"/>
      <c r="GC104" s="42"/>
      <c r="GD104" s="42"/>
      <c r="GE104" s="42"/>
      <c r="GF104" s="42"/>
      <c r="GG104" s="42"/>
      <c r="GH104" s="42"/>
      <c r="GI104" s="42"/>
      <c r="GJ104" s="42"/>
      <c r="GK104" s="42"/>
      <c r="GL104" s="42"/>
      <c r="GM104" s="42"/>
      <c r="GN104" s="42"/>
      <c r="GO104" s="42"/>
      <c r="GP104" s="42"/>
      <c r="GQ104" s="42"/>
      <c r="GR104" s="42"/>
      <c r="GS104" s="42"/>
      <c r="GT104" s="42"/>
      <c r="GU104" s="42"/>
      <c r="GV104" s="42"/>
      <c r="GW104" s="42"/>
      <c r="GX104" s="42"/>
      <c r="GY104" s="42"/>
      <c r="GZ104" s="42"/>
      <c r="HA104" s="42"/>
      <c r="HB104" s="42"/>
      <c r="HC104" s="42"/>
      <c r="HD104" s="42"/>
      <c r="HE104" s="42"/>
      <c r="HF104" s="42"/>
      <c r="HG104" s="42"/>
      <c r="HH104" s="42"/>
      <c r="HI104" s="42"/>
      <c r="HJ104" s="42"/>
      <c r="HK104" s="42"/>
      <c r="HL104" s="42"/>
      <c r="HM104" s="42"/>
      <c r="HN104" s="42"/>
      <c r="HO104" s="42"/>
      <c r="HP104" s="42"/>
      <c r="HQ104" s="42"/>
      <c r="HR104" s="42"/>
      <c r="HS104" s="42"/>
      <c r="HT104" s="42"/>
      <c r="HU104" s="42"/>
      <c r="HV104" s="42"/>
      <c r="HW104" s="42"/>
      <c r="HX104" s="42"/>
      <c r="HY104" s="42"/>
      <c r="HZ104" s="42"/>
      <c r="IA104" s="42"/>
      <c r="IB104" s="42"/>
      <c r="IC104" s="42"/>
      <c r="ID104" s="42"/>
      <c r="IE104" s="42"/>
      <c r="IF104" s="42"/>
      <c r="IG104" s="42"/>
      <c r="IH104" s="42"/>
      <c r="II104" s="42"/>
      <c r="IJ104" s="42"/>
      <c r="IK104" s="42"/>
      <c r="IL104" s="42"/>
      <c r="IM104" s="42"/>
      <c r="IN104" s="42"/>
      <c r="IO104" s="42"/>
      <c r="IP104" s="42"/>
      <c r="IQ104" s="42"/>
      <c r="IR104" s="42"/>
      <c r="IS104" s="42"/>
      <c r="IT104" s="42"/>
      <c r="IU104" s="42"/>
      <c r="IV104" s="42"/>
      <c r="IW104" s="42"/>
      <c r="IX104" s="42"/>
      <c r="IY104" s="42"/>
      <c r="IZ104" s="42"/>
      <c r="JA104" s="42"/>
      <c r="JB104" s="42"/>
      <c r="JC104" s="42"/>
      <c r="JD104" s="42"/>
      <c r="JE104" s="42"/>
      <c r="JF104" s="42"/>
      <c r="JG104" s="42"/>
      <c r="JH104" s="42"/>
      <c r="JI104" s="42"/>
      <c r="JJ104" s="42"/>
      <c r="JK104" s="42"/>
      <c r="JL104" s="42"/>
      <c r="JM104" s="42"/>
      <c r="JN104" s="42"/>
      <c r="JO104" s="42"/>
      <c r="JP104" s="42"/>
      <c r="JQ104" s="42"/>
      <c r="JR104" s="42"/>
      <c r="JS104" s="42"/>
      <c r="JT104" s="42"/>
      <c r="JU104" s="42"/>
      <c r="JV104" s="42"/>
      <c r="JW104" s="42"/>
      <c r="JX104" s="42"/>
      <c r="JY104" s="42"/>
      <c r="JZ104" s="42"/>
      <c r="KA104" s="42"/>
      <c r="KB104" s="42"/>
      <c r="KC104" s="42"/>
      <c r="KD104" s="42"/>
      <c r="KE104" s="42"/>
      <c r="KF104" s="42"/>
      <c r="KG104" s="42"/>
      <c r="KH104" s="42"/>
      <c r="KI104" s="42"/>
      <c r="KJ104" s="42"/>
      <c r="KK104" s="42"/>
      <c r="KL104" s="42"/>
      <c r="KM104" s="42"/>
      <c r="KN104" s="42"/>
      <c r="KO104" s="42"/>
      <c r="KP104" s="42"/>
      <c r="KQ104" s="42"/>
      <c r="KR104" s="42"/>
      <c r="KS104" s="42"/>
      <c r="KT104" s="42"/>
      <c r="KU104" s="42"/>
      <c r="KV104" s="42"/>
      <c r="KW104" s="42"/>
      <c r="KX104" s="42"/>
      <c r="KY104" s="42"/>
      <c r="KZ104" s="42"/>
      <c r="LA104" s="42"/>
      <c r="LB104" s="42"/>
      <c r="LC104" s="42"/>
      <c r="LD104" s="42"/>
      <c r="LE104" s="42"/>
      <c r="LF104" s="42"/>
      <c r="LG104" s="42"/>
      <c r="LH104" s="42"/>
      <c r="LI104" s="42"/>
      <c r="LJ104" s="42"/>
      <c r="LK104" s="42"/>
      <c r="LL104" s="42"/>
      <c r="LM104" s="42"/>
      <c r="LN104" s="42"/>
      <c r="LO104" s="42"/>
      <c r="LP104" s="42"/>
      <c r="LQ104" s="42"/>
      <c r="LR104" s="42"/>
      <c r="LS104" s="42"/>
      <c r="LT104" s="42"/>
      <c r="LU104" s="42"/>
      <c r="LV104" s="42"/>
      <c r="LW104" s="42"/>
      <c r="LX104" s="42"/>
      <c r="LY104" s="42"/>
      <c r="LZ104" s="42"/>
      <c r="MA104" s="42"/>
      <c r="MB104" s="42"/>
      <c r="MC104" s="42"/>
      <c r="MD104" s="42"/>
      <c r="ME104" s="42"/>
      <c r="MF104" s="42"/>
      <c r="MG104" s="42"/>
      <c r="MH104" s="42"/>
      <c r="MI104" s="42"/>
      <c r="MJ104" s="42"/>
      <c r="MK104" s="42"/>
      <c r="ML104" s="42"/>
      <c r="MM104" s="42"/>
      <c r="MN104" s="42"/>
      <c r="MO104" s="42"/>
      <c r="MP104" s="42"/>
      <c r="MQ104" s="42"/>
      <c r="MR104" s="42"/>
      <c r="MS104" s="42"/>
      <c r="MT104" s="42"/>
      <c r="MU104" s="42"/>
      <c r="MV104" s="42"/>
      <c r="MW104" s="42"/>
      <c r="MX104" s="42"/>
      <c r="MY104" s="42"/>
      <c r="MZ104" s="42"/>
      <c r="NA104" s="42"/>
      <c r="NB104" s="42"/>
      <c r="NC104" s="42"/>
      <c r="ND104" s="42"/>
      <c r="NE104" s="42"/>
      <c r="NF104" s="42"/>
      <c r="NG104" s="42"/>
      <c r="NH104" s="42"/>
      <c r="NI104" s="42"/>
      <c r="NJ104" s="42"/>
      <c r="NK104" s="42"/>
      <c r="NL104" s="42"/>
      <c r="NM104" s="42"/>
      <c r="NN104" s="42"/>
      <c r="NO104" s="42"/>
      <c r="NP104" s="42"/>
      <c r="NQ104" s="42"/>
      <c r="NR104" s="42"/>
      <c r="NS104" s="42"/>
      <c r="NT104" s="42"/>
      <c r="NU104" s="42"/>
      <c r="NV104" s="42"/>
      <c r="NW104" s="42"/>
      <c r="NX104" s="42"/>
      <c r="NY104" s="42"/>
      <c r="NZ104" s="42"/>
      <c r="OA104" s="42"/>
      <c r="OB104" s="42"/>
      <c r="OC104" s="42"/>
      <c r="OD104" s="42"/>
      <c r="OE104" s="42"/>
      <c r="OF104" s="42"/>
      <c r="OG104" s="42"/>
      <c r="OH104" s="42"/>
      <c r="OI104" s="42"/>
      <c r="OJ104" s="42"/>
      <c r="OK104" s="42"/>
      <c r="OL104" s="42"/>
      <c r="OM104" s="42"/>
      <c r="ON104" s="42"/>
      <c r="OO104" s="42"/>
      <c r="OP104" s="42"/>
      <c r="OQ104" s="42"/>
      <c r="OR104" s="42"/>
      <c r="OS104" s="42"/>
      <c r="OT104" s="42"/>
      <c r="OU104" s="42"/>
      <c r="OV104" s="42"/>
      <c r="OW104" s="42"/>
      <c r="OX104" s="42"/>
      <c r="OY104" s="42"/>
      <c r="OZ104" s="42"/>
      <c r="PA104" s="42"/>
      <c r="PB104" s="42"/>
      <c r="PC104" s="42"/>
      <c r="PD104" s="42"/>
      <c r="PE104" s="42"/>
      <c r="PF104" s="42"/>
      <c r="PG104" s="42"/>
      <c r="PH104" s="42"/>
      <c r="PI104" s="42"/>
      <c r="PJ104" s="42"/>
      <c r="PK104" s="42"/>
      <c r="PL104" s="42"/>
      <c r="PM104" s="42"/>
      <c r="PN104" s="42"/>
      <c r="PO104" s="42"/>
      <c r="PP104" s="42"/>
      <c r="PQ104" s="42"/>
      <c r="PR104" s="42"/>
      <c r="PS104" s="42"/>
      <c r="PT104" s="42"/>
      <c r="PU104" s="42"/>
      <c r="PV104" s="42"/>
      <c r="PW104" s="42"/>
      <c r="PX104" s="42"/>
      <c r="PY104" s="42"/>
      <c r="PZ104" s="42"/>
      <c r="QA104" s="42"/>
      <c r="QB104" s="42"/>
      <c r="QC104" s="42"/>
      <c r="QD104" s="42"/>
      <c r="QE104" s="42"/>
      <c r="QF104" s="42"/>
      <c r="QG104" s="42"/>
      <c r="QH104" s="42"/>
      <c r="QI104" s="42"/>
      <c r="QJ104" s="42"/>
      <c r="QK104" s="42"/>
      <c r="QL104" s="42"/>
      <c r="QM104" s="42"/>
      <c r="QN104" s="42"/>
      <c r="QO104" s="42"/>
      <c r="QP104" s="42"/>
      <c r="QQ104" s="42"/>
      <c r="QR104" s="42"/>
      <c r="QS104" s="42"/>
      <c r="QT104" s="42"/>
      <c r="QU104" s="42"/>
      <c r="QV104" s="42"/>
      <c r="QW104" s="42"/>
      <c r="QX104" s="42"/>
      <c r="QY104" s="42"/>
      <c r="QZ104" s="42"/>
      <c r="RA104" s="42"/>
      <c r="RB104" s="42"/>
      <c r="RC104" s="42"/>
      <c r="RD104" s="42"/>
      <c r="RE104" s="42"/>
      <c r="RF104" s="42"/>
      <c r="RG104" s="42"/>
      <c r="RH104" s="42"/>
      <c r="RI104" s="42"/>
      <c r="RJ104" s="42"/>
      <c r="RK104" s="42"/>
      <c r="RL104" s="42"/>
      <c r="RM104" s="42"/>
      <c r="RN104" s="42"/>
      <c r="RO104" s="42"/>
      <c r="RP104" s="42"/>
      <c r="RQ104" s="42"/>
      <c r="RR104" s="42"/>
      <c r="RS104" s="42"/>
      <c r="RT104" s="42"/>
      <c r="RU104" s="42"/>
      <c r="RV104" s="42"/>
      <c r="RW104" s="42"/>
      <c r="RX104" s="42"/>
      <c r="RY104" s="42"/>
      <c r="RZ104" s="42"/>
      <c r="SA104" s="42"/>
      <c r="SB104" s="42"/>
      <c r="SC104" s="42"/>
      <c r="SD104" s="42"/>
      <c r="SE104" s="42"/>
      <c r="SF104" s="42"/>
      <c r="SG104" s="42"/>
      <c r="SH104" s="42"/>
      <c r="SI104" s="42"/>
      <c r="SJ104" s="42"/>
      <c r="SK104" s="42"/>
      <c r="SL104" s="42"/>
      <c r="SM104" s="42"/>
      <c r="SN104" s="42"/>
      <c r="SO104" s="42"/>
      <c r="SP104" s="42"/>
      <c r="SQ104" s="42"/>
      <c r="SR104" s="42"/>
    </row>
    <row r="105" spans="1:512" ht="16.5" customHeight="1">
      <c r="A105" s="41"/>
      <c r="B105" s="1">
        <v>209030</v>
      </c>
      <c r="D105" s="43" t="str">
        <f t="shared" si="6"/>
        <v>9-3</v>
      </c>
      <c r="E105" s="43"/>
      <c r="F105" s="43"/>
      <c r="G105" s="68" t="s">
        <v>270</v>
      </c>
      <c r="H105" s="42">
        <f t="shared" si="7"/>
        <v>0</v>
      </c>
      <c r="I105" s="43" t="s">
        <v>298</v>
      </c>
      <c r="J105" s="44">
        <v>0</v>
      </c>
      <c r="K105" s="44">
        <v>0</v>
      </c>
      <c r="L105" s="42">
        <f t="shared" si="8"/>
        <v>9</v>
      </c>
      <c r="M105" s="22">
        <f t="shared" si="9"/>
        <v>209040</v>
      </c>
      <c r="N105" s="50">
        <f t="shared" si="10"/>
        <v>209020</v>
      </c>
      <c r="O105" s="45" t="s">
        <v>244</v>
      </c>
      <c r="P105" s="47" t="s">
        <v>61</v>
      </c>
      <c r="Q105" s="51" t="s">
        <v>244</v>
      </c>
      <c r="R105" s="50" t="s">
        <v>328</v>
      </c>
      <c r="S105" s="54"/>
      <c r="T105" s="1">
        <v>209030</v>
      </c>
      <c r="U105" s="22" t="s">
        <v>289</v>
      </c>
      <c r="V105" s="42">
        <v>12</v>
      </c>
      <c r="W105" s="51">
        <v>0</v>
      </c>
      <c r="X105" s="42"/>
      <c r="Y105" s="55"/>
      <c r="Z105" s="42"/>
      <c r="AA105" s="43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42"/>
      <c r="CD105" s="42"/>
      <c r="CE105" s="42"/>
      <c r="CF105" s="42"/>
      <c r="CG105" s="42"/>
      <c r="CH105" s="42"/>
      <c r="CI105" s="42"/>
      <c r="CJ105" s="42"/>
      <c r="CK105" s="42"/>
      <c r="CL105" s="42"/>
      <c r="CM105" s="42"/>
      <c r="CN105" s="42"/>
      <c r="CO105" s="42"/>
      <c r="CP105" s="42"/>
      <c r="CQ105" s="42"/>
      <c r="CR105" s="42"/>
      <c r="CS105" s="42"/>
      <c r="CT105" s="42"/>
      <c r="CU105" s="42"/>
      <c r="CV105" s="42"/>
      <c r="CW105" s="42"/>
      <c r="CX105" s="42"/>
      <c r="CY105" s="4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  <c r="EA105" s="42"/>
      <c r="EB105" s="42"/>
      <c r="EC105" s="42"/>
      <c r="ED105" s="42"/>
      <c r="EE105" s="42"/>
      <c r="EF105" s="42"/>
      <c r="EG105" s="42"/>
      <c r="EH105" s="42"/>
      <c r="EI105" s="42"/>
      <c r="EJ105" s="42"/>
      <c r="EK105" s="42"/>
      <c r="EL105" s="42"/>
      <c r="EM105" s="42"/>
      <c r="EN105" s="42"/>
      <c r="EO105" s="42"/>
      <c r="EP105" s="42"/>
      <c r="EQ105" s="42"/>
      <c r="ER105" s="42"/>
      <c r="ES105" s="42"/>
      <c r="ET105" s="42"/>
      <c r="EU105" s="42"/>
      <c r="EV105" s="42"/>
      <c r="EW105" s="42"/>
      <c r="EX105" s="42"/>
      <c r="EY105" s="42"/>
      <c r="EZ105" s="42"/>
      <c r="FA105" s="42"/>
      <c r="FB105" s="42"/>
      <c r="FC105" s="42"/>
      <c r="FD105" s="42"/>
      <c r="FE105" s="42"/>
      <c r="FF105" s="42"/>
      <c r="FG105" s="42"/>
      <c r="FH105" s="42"/>
      <c r="FI105" s="42"/>
      <c r="FJ105" s="42"/>
      <c r="FK105" s="42"/>
      <c r="FL105" s="42"/>
      <c r="FM105" s="42"/>
      <c r="FN105" s="42"/>
      <c r="FO105" s="42"/>
      <c r="FP105" s="42"/>
      <c r="FQ105" s="42"/>
      <c r="FR105" s="42"/>
      <c r="FS105" s="42"/>
      <c r="FT105" s="42"/>
      <c r="FU105" s="42"/>
      <c r="FV105" s="42"/>
      <c r="FW105" s="42"/>
      <c r="FX105" s="42"/>
      <c r="FY105" s="42"/>
      <c r="FZ105" s="42"/>
      <c r="GA105" s="42"/>
      <c r="GB105" s="42"/>
      <c r="GC105" s="42"/>
      <c r="GD105" s="42"/>
      <c r="GE105" s="42"/>
      <c r="GF105" s="42"/>
      <c r="GG105" s="42"/>
      <c r="GH105" s="42"/>
      <c r="GI105" s="42"/>
      <c r="GJ105" s="42"/>
      <c r="GK105" s="42"/>
      <c r="GL105" s="42"/>
      <c r="GM105" s="42"/>
      <c r="GN105" s="42"/>
      <c r="GO105" s="42"/>
      <c r="GP105" s="42"/>
      <c r="GQ105" s="42"/>
      <c r="GR105" s="42"/>
      <c r="GS105" s="42"/>
      <c r="GT105" s="42"/>
      <c r="GU105" s="42"/>
      <c r="GV105" s="42"/>
      <c r="GW105" s="42"/>
      <c r="GX105" s="42"/>
      <c r="GY105" s="42"/>
      <c r="GZ105" s="42"/>
      <c r="HA105" s="42"/>
      <c r="HB105" s="42"/>
      <c r="HC105" s="42"/>
      <c r="HD105" s="42"/>
      <c r="HE105" s="42"/>
      <c r="HF105" s="42"/>
      <c r="HG105" s="42"/>
      <c r="HH105" s="42"/>
      <c r="HI105" s="42"/>
      <c r="HJ105" s="42"/>
      <c r="HK105" s="42"/>
      <c r="HL105" s="42"/>
      <c r="HM105" s="42"/>
      <c r="HN105" s="42"/>
      <c r="HO105" s="42"/>
      <c r="HP105" s="42"/>
      <c r="HQ105" s="42"/>
      <c r="HR105" s="42"/>
      <c r="HS105" s="42"/>
      <c r="HT105" s="42"/>
      <c r="HU105" s="42"/>
      <c r="HV105" s="42"/>
      <c r="HW105" s="42"/>
      <c r="HX105" s="42"/>
      <c r="HY105" s="42"/>
      <c r="HZ105" s="42"/>
      <c r="IA105" s="42"/>
      <c r="IB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  <c r="IN105" s="42"/>
      <c r="IO105" s="42"/>
      <c r="IP105" s="42"/>
      <c r="IQ105" s="42"/>
      <c r="IR105" s="42"/>
      <c r="IS105" s="42"/>
      <c r="IT105" s="42"/>
      <c r="IU105" s="42"/>
      <c r="IV105" s="42"/>
      <c r="IW105" s="42"/>
      <c r="IX105" s="42"/>
      <c r="IY105" s="42"/>
      <c r="IZ105" s="42"/>
      <c r="JA105" s="42"/>
      <c r="JB105" s="42"/>
      <c r="JC105" s="42"/>
      <c r="JD105" s="42"/>
      <c r="JE105" s="42"/>
      <c r="JF105" s="42"/>
      <c r="JG105" s="42"/>
      <c r="JH105" s="42"/>
      <c r="JI105" s="42"/>
      <c r="JJ105" s="42"/>
      <c r="JK105" s="42"/>
      <c r="JL105" s="42"/>
      <c r="JM105" s="42"/>
      <c r="JN105" s="42"/>
      <c r="JO105" s="42"/>
      <c r="JP105" s="42"/>
      <c r="JQ105" s="42"/>
      <c r="JR105" s="42"/>
      <c r="JS105" s="42"/>
      <c r="JT105" s="42"/>
      <c r="JU105" s="42"/>
      <c r="JV105" s="42"/>
      <c r="JW105" s="42"/>
      <c r="JX105" s="42"/>
      <c r="JY105" s="42"/>
      <c r="JZ105" s="42"/>
      <c r="KA105" s="42"/>
      <c r="KB105" s="42"/>
      <c r="KC105" s="42"/>
      <c r="KD105" s="42"/>
      <c r="KE105" s="42"/>
      <c r="KF105" s="42"/>
      <c r="KG105" s="42"/>
      <c r="KH105" s="42"/>
      <c r="KI105" s="42"/>
      <c r="KJ105" s="42"/>
      <c r="KK105" s="42"/>
      <c r="KL105" s="42"/>
      <c r="KM105" s="42"/>
      <c r="KN105" s="42"/>
      <c r="KO105" s="42"/>
      <c r="KP105" s="42"/>
      <c r="KQ105" s="42"/>
      <c r="KR105" s="42"/>
      <c r="KS105" s="42"/>
      <c r="KT105" s="42"/>
      <c r="KU105" s="42"/>
      <c r="KV105" s="42"/>
      <c r="KW105" s="42"/>
      <c r="KX105" s="42"/>
      <c r="KY105" s="42"/>
      <c r="KZ105" s="42"/>
      <c r="LA105" s="42"/>
      <c r="LB105" s="42"/>
      <c r="LC105" s="42"/>
      <c r="LD105" s="42"/>
      <c r="LE105" s="42"/>
      <c r="LF105" s="42"/>
      <c r="LG105" s="42"/>
      <c r="LH105" s="42"/>
      <c r="LI105" s="42"/>
      <c r="LJ105" s="42"/>
      <c r="LK105" s="42"/>
      <c r="LL105" s="42"/>
      <c r="LM105" s="42"/>
      <c r="LN105" s="42"/>
      <c r="LO105" s="42"/>
      <c r="LP105" s="42"/>
      <c r="LQ105" s="42"/>
      <c r="LR105" s="42"/>
      <c r="LS105" s="42"/>
      <c r="LT105" s="42"/>
      <c r="LU105" s="42"/>
      <c r="LV105" s="42"/>
      <c r="LW105" s="42"/>
      <c r="LX105" s="42"/>
      <c r="LY105" s="42"/>
      <c r="LZ105" s="42"/>
      <c r="MA105" s="42"/>
      <c r="MB105" s="42"/>
      <c r="MC105" s="42"/>
      <c r="MD105" s="42"/>
      <c r="ME105" s="42"/>
      <c r="MF105" s="42"/>
      <c r="MG105" s="42"/>
      <c r="MH105" s="42"/>
      <c r="MI105" s="42"/>
      <c r="MJ105" s="42"/>
      <c r="MK105" s="42"/>
      <c r="ML105" s="42"/>
      <c r="MM105" s="42"/>
      <c r="MN105" s="42"/>
      <c r="MO105" s="42"/>
      <c r="MP105" s="42"/>
      <c r="MQ105" s="42"/>
      <c r="MR105" s="42"/>
      <c r="MS105" s="42"/>
      <c r="MT105" s="42"/>
      <c r="MU105" s="42"/>
      <c r="MV105" s="42"/>
      <c r="MW105" s="42"/>
      <c r="MX105" s="42"/>
      <c r="MY105" s="42"/>
      <c r="MZ105" s="42"/>
      <c r="NA105" s="42"/>
      <c r="NB105" s="42"/>
      <c r="NC105" s="42"/>
      <c r="ND105" s="42"/>
      <c r="NE105" s="42"/>
      <c r="NF105" s="42"/>
      <c r="NG105" s="42"/>
      <c r="NH105" s="42"/>
      <c r="NI105" s="42"/>
      <c r="NJ105" s="42"/>
      <c r="NK105" s="42"/>
      <c r="NL105" s="42"/>
      <c r="NM105" s="42"/>
      <c r="NN105" s="42"/>
      <c r="NO105" s="42"/>
      <c r="NP105" s="42"/>
      <c r="NQ105" s="42"/>
      <c r="NR105" s="42"/>
      <c r="NS105" s="42"/>
      <c r="NT105" s="42"/>
      <c r="NU105" s="42"/>
      <c r="NV105" s="42"/>
      <c r="NW105" s="42"/>
      <c r="NX105" s="42"/>
      <c r="NY105" s="42"/>
      <c r="NZ105" s="42"/>
      <c r="OA105" s="42"/>
      <c r="OB105" s="42"/>
      <c r="OC105" s="42"/>
      <c r="OD105" s="42"/>
      <c r="OE105" s="42"/>
      <c r="OF105" s="42"/>
      <c r="OG105" s="42"/>
      <c r="OH105" s="42"/>
      <c r="OI105" s="42"/>
      <c r="OJ105" s="42"/>
      <c r="OK105" s="42"/>
      <c r="OL105" s="42"/>
      <c r="OM105" s="42"/>
      <c r="ON105" s="42"/>
      <c r="OO105" s="42"/>
      <c r="OP105" s="42"/>
      <c r="OQ105" s="42"/>
      <c r="OR105" s="42"/>
      <c r="OS105" s="42"/>
      <c r="OT105" s="42"/>
      <c r="OU105" s="42"/>
      <c r="OV105" s="42"/>
      <c r="OW105" s="42"/>
      <c r="OX105" s="42"/>
      <c r="OY105" s="42"/>
      <c r="OZ105" s="42"/>
      <c r="PA105" s="42"/>
      <c r="PB105" s="42"/>
      <c r="PC105" s="42"/>
      <c r="PD105" s="42"/>
      <c r="PE105" s="42"/>
      <c r="PF105" s="42"/>
      <c r="PG105" s="42"/>
      <c r="PH105" s="42"/>
      <c r="PI105" s="42"/>
      <c r="PJ105" s="42"/>
      <c r="PK105" s="42"/>
      <c r="PL105" s="42"/>
      <c r="PM105" s="42"/>
      <c r="PN105" s="42"/>
      <c r="PO105" s="42"/>
      <c r="PP105" s="42"/>
      <c r="PQ105" s="42"/>
      <c r="PR105" s="42"/>
      <c r="PS105" s="42"/>
      <c r="PT105" s="42"/>
      <c r="PU105" s="42"/>
      <c r="PV105" s="42"/>
      <c r="PW105" s="42"/>
      <c r="PX105" s="42"/>
      <c r="PY105" s="42"/>
      <c r="PZ105" s="42"/>
      <c r="QA105" s="42"/>
      <c r="QB105" s="42"/>
      <c r="QC105" s="42"/>
      <c r="QD105" s="42"/>
      <c r="QE105" s="42"/>
      <c r="QF105" s="42"/>
      <c r="QG105" s="42"/>
      <c r="QH105" s="42"/>
      <c r="QI105" s="42"/>
      <c r="QJ105" s="42"/>
      <c r="QK105" s="42"/>
      <c r="QL105" s="42"/>
      <c r="QM105" s="42"/>
      <c r="QN105" s="42"/>
      <c r="QO105" s="42"/>
      <c r="QP105" s="42"/>
      <c r="QQ105" s="42"/>
      <c r="QR105" s="42"/>
      <c r="QS105" s="42"/>
      <c r="QT105" s="42"/>
      <c r="QU105" s="42"/>
      <c r="QV105" s="42"/>
      <c r="QW105" s="42"/>
      <c r="QX105" s="42"/>
      <c r="QY105" s="42"/>
      <c r="QZ105" s="42"/>
      <c r="RA105" s="42"/>
      <c r="RB105" s="42"/>
      <c r="RC105" s="42"/>
      <c r="RD105" s="42"/>
      <c r="RE105" s="42"/>
      <c r="RF105" s="42"/>
      <c r="RG105" s="42"/>
      <c r="RH105" s="42"/>
      <c r="RI105" s="42"/>
      <c r="RJ105" s="42"/>
      <c r="RK105" s="42"/>
      <c r="RL105" s="42"/>
      <c r="RM105" s="42"/>
      <c r="RN105" s="42"/>
      <c r="RO105" s="42"/>
      <c r="RP105" s="42"/>
      <c r="RQ105" s="42"/>
      <c r="RR105" s="42"/>
      <c r="RS105" s="42"/>
      <c r="RT105" s="42"/>
      <c r="RU105" s="42"/>
      <c r="RV105" s="42"/>
      <c r="RW105" s="42"/>
      <c r="RX105" s="42"/>
      <c r="RY105" s="42"/>
      <c r="RZ105" s="42"/>
      <c r="SA105" s="42"/>
      <c r="SB105" s="42"/>
      <c r="SC105" s="42"/>
      <c r="SD105" s="42"/>
      <c r="SE105" s="42"/>
      <c r="SF105" s="42"/>
      <c r="SG105" s="42"/>
      <c r="SH105" s="42"/>
      <c r="SI105" s="42"/>
      <c r="SJ105" s="42"/>
      <c r="SK105" s="42"/>
      <c r="SL105" s="42"/>
      <c r="SM105" s="42"/>
      <c r="SN105" s="42"/>
      <c r="SO105" s="42"/>
      <c r="SP105" s="42"/>
      <c r="SQ105" s="42"/>
      <c r="SR105" s="42"/>
    </row>
    <row r="106" spans="1:512" ht="16.5" customHeight="1">
      <c r="A106" s="41"/>
      <c r="B106" s="1">
        <v>209040</v>
      </c>
      <c r="D106" s="43" t="str">
        <f t="shared" si="6"/>
        <v>9-4</v>
      </c>
      <c r="E106" s="43"/>
      <c r="F106" s="43"/>
      <c r="G106" s="68" t="s">
        <v>263</v>
      </c>
      <c r="H106" s="42">
        <f t="shared" si="7"/>
        <v>0</v>
      </c>
      <c r="I106" s="43" t="s">
        <v>319</v>
      </c>
      <c r="J106" s="44">
        <v>0</v>
      </c>
      <c r="K106" s="44">
        <v>0</v>
      </c>
      <c r="L106" s="42">
        <f t="shared" si="8"/>
        <v>9</v>
      </c>
      <c r="M106" s="22">
        <f t="shared" si="9"/>
        <v>209050</v>
      </c>
      <c r="N106" s="50">
        <f t="shared" si="10"/>
        <v>209030</v>
      </c>
      <c r="O106" s="45" t="s">
        <v>284</v>
      </c>
      <c r="P106" s="47" t="s">
        <v>285</v>
      </c>
      <c r="Q106" s="51" t="s">
        <v>244</v>
      </c>
      <c r="R106" s="50" t="s">
        <v>329</v>
      </c>
      <c r="S106" s="54"/>
      <c r="T106" s="1">
        <v>209040</v>
      </c>
      <c r="U106" s="22" t="s">
        <v>291</v>
      </c>
      <c r="V106" s="42">
        <v>12</v>
      </c>
      <c r="W106" s="51">
        <v>0</v>
      </c>
      <c r="X106" s="42"/>
      <c r="Y106" s="55"/>
      <c r="Z106" s="42"/>
      <c r="AA106" s="43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2"/>
      <c r="CE106" s="42"/>
      <c r="CF106" s="42"/>
      <c r="CG106" s="42"/>
      <c r="CH106" s="42"/>
      <c r="CI106" s="42"/>
      <c r="CJ106" s="42"/>
      <c r="CK106" s="42"/>
      <c r="CL106" s="42"/>
      <c r="CM106" s="42"/>
      <c r="CN106" s="42"/>
      <c r="CO106" s="42"/>
      <c r="CP106" s="42"/>
      <c r="CQ106" s="42"/>
      <c r="CR106" s="42"/>
      <c r="CS106" s="42"/>
      <c r="CT106" s="42"/>
      <c r="CU106" s="42"/>
      <c r="CV106" s="42"/>
      <c r="CW106" s="42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  <c r="EA106" s="42"/>
      <c r="EB106" s="42"/>
      <c r="EC106" s="42"/>
      <c r="ED106" s="42"/>
      <c r="EE106" s="42"/>
      <c r="EF106" s="42"/>
      <c r="EG106" s="42"/>
      <c r="EH106" s="42"/>
      <c r="EI106" s="42"/>
      <c r="EJ106" s="42"/>
      <c r="EK106" s="42"/>
      <c r="EL106" s="42"/>
      <c r="EM106" s="42"/>
      <c r="EN106" s="42"/>
      <c r="EO106" s="42"/>
      <c r="EP106" s="42"/>
      <c r="EQ106" s="42"/>
      <c r="ER106" s="42"/>
      <c r="ES106" s="42"/>
      <c r="ET106" s="42"/>
      <c r="EU106" s="42"/>
      <c r="EV106" s="42"/>
      <c r="EW106" s="42"/>
      <c r="EX106" s="42"/>
      <c r="EY106" s="42"/>
      <c r="EZ106" s="42"/>
      <c r="FA106" s="42"/>
      <c r="FB106" s="42"/>
      <c r="FC106" s="42"/>
      <c r="FD106" s="42"/>
      <c r="FE106" s="42"/>
      <c r="FF106" s="42"/>
      <c r="FG106" s="42"/>
      <c r="FH106" s="42"/>
      <c r="FI106" s="42"/>
      <c r="FJ106" s="42"/>
      <c r="FK106" s="42"/>
      <c r="FL106" s="42"/>
      <c r="FM106" s="42"/>
      <c r="FN106" s="42"/>
      <c r="FO106" s="42"/>
      <c r="FP106" s="42"/>
      <c r="FQ106" s="42"/>
      <c r="FR106" s="42"/>
      <c r="FS106" s="42"/>
      <c r="FT106" s="42"/>
      <c r="FU106" s="42"/>
      <c r="FV106" s="42"/>
      <c r="FW106" s="42"/>
      <c r="FX106" s="42"/>
      <c r="FY106" s="42"/>
      <c r="FZ106" s="42"/>
      <c r="GA106" s="42"/>
      <c r="GB106" s="42"/>
      <c r="GC106" s="42"/>
      <c r="GD106" s="42"/>
      <c r="GE106" s="42"/>
      <c r="GF106" s="42"/>
      <c r="GG106" s="42"/>
      <c r="GH106" s="42"/>
      <c r="GI106" s="42"/>
      <c r="GJ106" s="42"/>
      <c r="GK106" s="42"/>
      <c r="GL106" s="42"/>
      <c r="GM106" s="42"/>
      <c r="GN106" s="42"/>
      <c r="GO106" s="42"/>
      <c r="GP106" s="42"/>
      <c r="GQ106" s="42"/>
      <c r="GR106" s="42"/>
      <c r="GS106" s="42"/>
      <c r="GT106" s="42"/>
      <c r="GU106" s="42"/>
      <c r="GV106" s="42"/>
      <c r="GW106" s="42"/>
      <c r="GX106" s="42"/>
      <c r="GY106" s="42"/>
      <c r="GZ106" s="42"/>
      <c r="HA106" s="42"/>
      <c r="HB106" s="42"/>
      <c r="HC106" s="42"/>
      <c r="HD106" s="42"/>
      <c r="HE106" s="42"/>
      <c r="HF106" s="42"/>
      <c r="HG106" s="42"/>
      <c r="HH106" s="42"/>
      <c r="HI106" s="42"/>
      <c r="HJ106" s="42"/>
      <c r="HK106" s="42"/>
      <c r="HL106" s="42"/>
      <c r="HM106" s="42"/>
      <c r="HN106" s="42"/>
      <c r="HO106" s="42"/>
      <c r="HP106" s="42"/>
      <c r="HQ106" s="42"/>
      <c r="HR106" s="42"/>
      <c r="HS106" s="42"/>
      <c r="HT106" s="42"/>
      <c r="HU106" s="42"/>
      <c r="HV106" s="42"/>
      <c r="HW106" s="42"/>
      <c r="HX106" s="42"/>
      <c r="HY106" s="42"/>
      <c r="HZ106" s="42"/>
      <c r="IA106" s="42"/>
      <c r="IB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  <c r="IN106" s="42"/>
      <c r="IO106" s="42"/>
      <c r="IP106" s="42"/>
      <c r="IQ106" s="42"/>
      <c r="IR106" s="42"/>
      <c r="IS106" s="42"/>
      <c r="IT106" s="42"/>
      <c r="IU106" s="42"/>
      <c r="IV106" s="42"/>
      <c r="IW106" s="42"/>
      <c r="IX106" s="42"/>
      <c r="IY106" s="42"/>
      <c r="IZ106" s="42"/>
      <c r="JA106" s="42"/>
      <c r="JB106" s="42"/>
      <c r="JC106" s="42"/>
      <c r="JD106" s="42"/>
      <c r="JE106" s="42"/>
      <c r="JF106" s="42"/>
      <c r="JG106" s="42"/>
      <c r="JH106" s="42"/>
      <c r="JI106" s="42"/>
      <c r="JJ106" s="42"/>
      <c r="JK106" s="42"/>
      <c r="JL106" s="42"/>
      <c r="JM106" s="42"/>
      <c r="JN106" s="42"/>
      <c r="JO106" s="42"/>
      <c r="JP106" s="42"/>
      <c r="JQ106" s="42"/>
      <c r="JR106" s="42"/>
      <c r="JS106" s="42"/>
      <c r="JT106" s="42"/>
      <c r="JU106" s="42"/>
      <c r="JV106" s="42"/>
      <c r="JW106" s="42"/>
      <c r="JX106" s="42"/>
      <c r="JY106" s="42"/>
      <c r="JZ106" s="42"/>
      <c r="KA106" s="42"/>
      <c r="KB106" s="42"/>
      <c r="KC106" s="42"/>
      <c r="KD106" s="42"/>
      <c r="KE106" s="42"/>
      <c r="KF106" s="42"/>
      <c r="KG106" s="42"/>
      <c r="KH106" s="42"/>
      <c r="KI106" s="42"/>
      <c r="KJ106" s="42"/>
      <c r="KK106" s="42"/>
      <c r="KL106" s="42"/>
      <c r="KM106" s="42"/>
      <c r="KN106" s="42"/>
      <c r="KO106" s="42"/>
      <c r="KP106" s="42"/>
      <c r="KQ106" s="42"/>
      <c r="KR106" s="42"/>
      <c r="KS106" s="42"/>
      <c r="KT106" s="42"/>
      <c r="KU106" s="42"/>
      <c r="KV106" s="42"/>
      <c r="KW106" s="42"/>
      <c r="KX106" s="42"/>
      <c r="KY106" s="42"/>
      <c r="KZ106" s="42"/>
      <c r="LA106" s="42"/>
      <c r="LB106" s="42"/>
      <c r="LC106" s="42"/>
      <c r="LD106" s="42"/>
      <c r="LE106" s="42"/>
      <c r="LF106" s="42"/>
      <c r="LG106" s="42"/>
      <c r="LH106" s="42"/>
      <c r="LI106" s="42"/>
      <c r="LJ106" s="42"/>
      <c r="LK106" s="42"/>
      <c r="LL106" s="42"/>
      <c r="LM106" s="42"/>
      <c r="LN106" s="42"/>
      <c r="LO106" s="42"/>
      <c r="LP106" s="42"/>
      <c r="LQ106" s="42"/>
      <c r="LR106" s="42"/>
      <c r="LS106" s="42"/>
      <c r="LT106" s="42"/>
      <c r="LU106" s="42"/>
      <c r="LV106" s="42"/>
      <c r="LW106" s="42"/>
      <c r="LX106" s="42"/>
      <c r="LY106" s="42"/>
      <c r="LZ106" s="42"/>
      <c r="MA106" s="42"/>
      <c r="MB106" s="42"/>
      <c r="MC106" s="42"/>
      <c r="MD106" s="42"/>
      <c r="ME106" s="42"/>
      <c r="MF106" s="42"/>
      <c r="MG106" s="42"/>
      <c r="MH106" s="42"/>
      <c r="MI106" s="42"/>
      <c r="MJ106" s="42"/>
      <c r="MK106" s="42"/>
      <c r="ML106" s="42"/>
      <c r="MM106" s="42"/>
      <c r="MN106" s="42"/>
      <c r="MO106" s="42"/>
      <c r="MP106" s="42"/>
      <c r="MQ106" s="42"/>
      <c r="MR106" s="42"/>
      <c r="MS106" s="42"/>
      <c r="MT106" s="42"/>
      <c r="MU106" s="42"/>
      <c r="MV106" s="42"/>
      <c r="MW106" s="42"/>
      <c r="MX106" s="42"/>
      <c r="MY106" s="42"/>
      <c r="MZ106" s="42"/>
      <c r="NA106" s="42"/>
      <c r="NB106" s="42"/>
      <c r="NC106" s="42"/>
      <c r="ND106" s="42"/>
      <c r="NE106" s="42"/>
      <c r="NF106" s="42"/>
      <c r="NG106" s="42"/>
      <c r="NH106" s="42"/>
      <c r="NI106" s="42"/>
      <c r="NJ106" s="42"/>
      <c r="NK106" s="42"/>
      <c r="NL106" s="42"/>
      <c r="NM106" s="42"/>
      <c r="NN106" s="42"/>
      <c r="NO106" s="42"/>
      <c r="NP106" s="42"/>
      <c r="NQ106" s="42"/>
      <c r="NR106" s="42"/>
      <c r="NS106" s="42"/>
      <c r="NT106" s="42"/>
      <c r="NU106" s="42"/>
      <c r="NV106" s="42"/>
      <c r="NW106" s="42"/>
      <c r="NX106" s="42"/>
      <c r="NY106" s="42"/>
      <c r="NZ106" s="42"/>
      <c r="OA106" s="42"/>
      <c r="OB106" s="42"/>
      <c r="OC106" s="42"/>
      <c r="OD106" s="42"/>
      <c r="OE106" s="42"/>
      <c r="OF106" s="42"/>
      <c r="OG106" s="42"/>
      <c r="OH106" s="42"/>
      <c r="OI106" s="42"/>
      <c r="OJ106" s="42"/>
      <c r="OK106" s="42"/>
      <c r="OL106" s="42"/>
      <c r="OM106" s="42"/>
      <c r="ON106" s="42"/>
      <c r="OO106" s="42"/>
      <c r="OP106" s="42"/>
      <c r="OQ106" s="42"/>
      <c r="OR106" s="42"/>
      <c r="OS106" s="42"/>
      <c r="OT106" s="42"/>
      <c r="OU106" s="42"/>
      <c r="OV106" s="42"/>
      <c r="OW106" s="42"/>
      <c r="OX106" s="42"/>
      <c r="OY106" s="42"/>
      <c r="OZ106" s="42"/>
      <c r="PA106" s="42"/>
      <c r="PB106" s="42"/>
      <c r="PC106" s="42"/>
      <c r="PD106" s="42"/>
      <c r="PE106" s="42"/>
      <c r="PF106" s="42"/>
      <c r="PG106" s="42"/>
      <c r="PH106" s="42"/>
      <c r="PI106" s="42"/>
      <c r="PJ106" s="42"/>
      <c r="PK106" s="42"/>
      <c r="PL106" s="42"/>
      <c r="PM106" s="42"/>
      <c r="PN106" s="42"/>
      <c r="PO106" s="42"/>
      <c r="PP106" s="42"/>
      <c r="PQ106" s="42"/>
      <c r="PR106" s="42"/>
      <c r="PS106" s="42"/>
      <c r="PT106" s="42"/>
      <c r="PU106" s="42"/>
      <c r="PV106" s="42"/>
      <c r="PW106" s="42"/>
      <c r="PX106" s="42"/>
      <c r="PY106" s="42"/>
      <c r="PZ106" s="42"/>
      <c r="QA106" s="42"/>
      <c r="QB106" s="42"/>
      <c r="QC106" s="42"/>
      <c r="QD106" s="42"/>
      <c r="QE106" s="42"/>
      <c r="QF106" s="42"/>
      <c r="QG106" s="42"/>
      <c r="QH106" s="42"/>
      <c r="QI106" s="42"/>
      <c r="QJ106" s="42"/>
      <c r="QK106" s="42"/>
      <c r="QL106" s="42"/>
      <c r="QM106" s="42"/>
      <c r="QN106" s="42"/>
      <c r="QO106" s="42"/>
      <c r="QP106" s="42"/>
      <c r="QQ106" s="42"/>
      <c r="QR106" s="42"/>
      <c r="QS106" s="42"/>
      <c r="QT106" s="42"/>
      <c r="QU106" s="42"/>
      <c r="QV106" s="42"/>
      <c r="QW106" s="42"/>
      <c r="QX106" s="42"/>
      <c r="QY106" s="42"/>
      <c r="QZ106" s="42"/>
      <c r="RA106" s="42"/>
      <c r="RB106" s="42"/>
      <c r="RC106" s="42"/>
      <c r="RD106" s="42"/>
      <c r="RE106" s="42"/>
      <c r="RF106" s="42"/>
      <c r="RG106" s="42"/>
      <c r="RH106" s="42"/>
      <c r="RI106" s="42"/>
      <c r="RJ106" s="42"/>
      <c r="RK106" s="42"/>
      <c r="RL106" s="42"/>
      <c r="RM106" s="42"/>
      <c r="RN106" s="42"/>
      <c r="RO106" s="42"/>
      <c r="RP106" s="42"/>
      <c r="RQ106" s="42"/>
      <c r="RR106" s="42"/>
      <c r="RS106" s="42"/>
      <c r="RT106" s="42"/>
      <c r="RU106" s="42"/>
      <c r="RV106" s="42"/>
      <c r="RW106" s="42"/>
      <c r="RX106" s="42"/>
      <c r="RY106" s="42"/>
      <c r="RZ106" s="42"/>
      <c r="SA106" s="42"/>
      <c r="SB106" s="42"/>
      <c r="SC106" s="42"/>
      <c r="SD106" s="42"/>
      <c r="SE106" s="42"/>
      <c r="SF106" s="42"/>
      <c r="SG106" s="42"/>
      <c r="SH106" s="42"/>
      <c r="SI106" s="42"/>
      <c r="SJ106" s="42"/>
      <c r="SK106" s="42"/>
      <c r="SL106" s="42"/>
      <c r="SM106" s="42"/>
      <c r="SN106" s="42"/>
      <c r="SO106" s="42"/>
      <c r="SP106" s="42"/>
      <c r="SQ106" s="42"/>
      <c r="SR106" s="42"/>
    </row>
    <row r="107" spans="1:512" ht="16.5" customHeight="1">
      <c r="A107" s="41"/>
      <c r="B107" s="1">
        <v>209050</v>
      </c>
      <c r="D107" s="43" t="str">
        <f t="shared" si="6"/>
        <v>9-5</v>
      </c>
      <c r="E107" s="43"/>
      <c r="F107" s="43"/>
      <c r="G107" s="68" t="s">
        <v>246</v>
      </c>
      <c r="H107" s="42">
        <f t="shared" si="7"/>
        <v>1</v>
      </c>
      <c r="I107" s="43" t="s">
        <v>247</v>
      </c>
      <c r="J107" s="44">
        <v>0</v>
      </c>
      <c r="K107" s="44">
        <v>0</v>
      </c>
      <c r="L107" s="42">
        <f t="shared" si="8"/>
        <v>9</v>
      </c>
      <c r="M107" s="22">
        <f t="shared" si="9"/>
        <v>0</v>
      </c>
      <c r="N107" s="50">
        <f t="shared" si="10"/>
        <v>209040</v>
      </c>
      <c r="O107" s="45" t="s">
        <v>244</v>
      </c>
      <c r="P107" s="47" t="s">
        <v>61</v>
      </c>
      <c r="Q107" s="51" t="s">
        <v>244</v>
      </c>
      <c r="R107" s="50" t="s">
        <v>330</v>
      </c>
      <c r="S107" s="54"/>
      <c r="T107" s="1">
        <v>209050</v>
      </c>
      <c r="U107" s="22" t="s">
        <v>295</v>
      </c>
      <c r="V107" s="42">
        <v>12</v>
      </c>
      <c r="W107" s="51">
        <v>0</v>
      </c>
      <c r="X107" s="42"/>
      <c r="Y107" s="55"/>
      <c r="Z107" s="42"/>
      <c r="AA107" s="43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2"/>
      <c r="CH107" s="42"/>
      <c r="CI107" s="42"/>
      <c r="CJ107" s="42"/>
      <c r="CK107" s="42"/>
      <c r="CL107" s="42"/>
      <c r="CM107" s="42"/>
      <c r="CN107" s="42"/>
      <c r="CO107" s="42"/>
      <c r="CP107" s="42"/>
      <c r="CQ107" s="42"/>
      <c r="CR107" s="42"/>
      <c r="CS107" s="42"/>
      <c r="CT107" s="42"/>
      <c r="CU107" s="42"/>
      <c r="CV107" s="42"/>
      <c r="CW107" s="42"/>
      <c r="CX107" s="42"/>
      <c r="CY107" s="4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  <c r="EA107" s="42"/>
      <c r="EB107" s="42"/>
      <c r="EC107" s="42"/>
      <c r="ED107" s="42"/>
      <c r="EE107" s="42"/>
      <c r="EF107" s="42"/>
      <c r="EG107" s="42"/>
      <c r="EH107" s="42"/>
      <c r="EI107" s="42"/>
      <c r="EJ107" s="42"/>
      <c r="EK107" s="42"/>
      <c r="EL107" s="42"/>
      <c r="EM107" s="42"/>
      <c r="EN107" s="42"/>
      <c r="EO107" s="42"/>
      <c r="EP107" s="42"/>
      <c r="EQ107" s="42"/>
      <c r="ER107" s="42"/>
      <c r="ES107" s="42"/>
      <c r="ET107" s="42"/>
      <c r="EU107" s="42"/>
      <c r="EV107" s="42"/>
      <c r="EW107" s="42"/>
      <c r="EX107" s="42"/>
      <c r="EY107" s="42"/>
      <c r="EZ107" s="42"/>
      <c r="FA107" s="42"/>
      <c r="FB107" s="42"/>
      <c r="FC107" s="42"/>
      <c r="FD107" s="42"/>
      <c r="FE107" s="42"/>
      <c r="FF107" s="42"/>
      <c r="FG107" s="42"/>
      <c r="FH107" s="42"/>
      <c r="FI107" s="42"/>
      <c r="FJ107" s="42"/>
      <c r="FK107" s="42"/>
      <c r="FL107" s="42"/>
      <c r="FM107" s="42"/>
      <c r="FN107" s="42"/>
      <c r="FO107" s="42"/>
      <c r="FP107" s="42"/>
      <c r="FQ107" s="42"/>
      <c r="FR107" s="42"/>
      <c r="FS107" s="42"/>
      <c r="FT107" s="42"/>
      <c r="FU107" s="42"/>
      <c r="FV107" s="42"/>
      <c r="FW107" s="42"/>
      <c r="FX107" s="42"/>
      <c r="FY107" s="42"/>
      <c r="FZ107" s="42"/>
      <c r="GA107" s="42"/>
      <c r="GB107" s="42"/>
      <c r="GC107" s="42"/>
      <c r="GD107" s="42"/>
      <c r="GE107" s="42"/>
      <c r="GF107" s="42"/>
      <c r="GG107" s="42"/>
      <c r="GH107" s="42"/>
      <c r="GI107" s="42"/>
      <c r="GJ107" s="42"/>
      <c r="GK107" s="42"/>
      <c r="GL107" s="42"/>
      <c r="GM107" s="42"/>
      <c r="GN107" s="42"/>
      <c r="GO107" s="42"/>
      <c r="GP107" s="42"/>
      <c r="GQ107" s="42"/>
      <c r="GR107" s="42"/>
      <c r="GS107" s="42"/>
      <c r="GT107" s="42"/>
      <c r="GU107" s="42"/>
      <c r="GV107" s="42"/>
      <c r="GW107" s="42"/>
      <c r="GX107" s="42"/>
      <c r="GY107" s="42"/>
      <c r="GZ107" s="42"/>
      <c r="HA107" s="42"/>
      <c r="HB107" s="42"/>
      <c r="HC107" s="42"/>
      <c r="HD107" s="42"/>
      <c r="HE107" s="42"/>
      <c r="HF107" s="42"/>
      <c r="HG107" s="42"/>
      <c r="HH107" s="42"/>
      <c r="HI107" s="42"/>
      <c r="HJ107" s="42"/>
      <c r="HK107" s="42"/>
      <c r="HL107" s="42"/>
      <c r="HM107" s="42"/>
      <c r="HN107" s="42"/>
      <c r="HO107" s="42"/>
      <c r="HP107" s="42"/>
      <c r="HQ107" s="42"/>
      <c r="HR107" s="42"/>
      <c r="HS107" s="42"/>
      <c r="HT107" s="42"/>
      <c r="HU107" s="42"/>
      <c r="HV107" s="42"/>
      <c r="HW107" s="42"/>
      <c r="HX107" s="42"/>
      <c r="HY107" s="42"/>
      <c r="HZ107" s="42"/>
      <c r="IA107" s="42"/>
      <c r="IB107" s="42"/>
      <c r="IC107" s="42"/>
      <c r="ID107" s="42"/>
      <c r="IE107" s="42"/>
      <c r="IF107" s="42"/>
      <c r="IG107" s="42"/>
      <c r="IH107" s="42"/>
      <c r="II107" s="42"/>
      <c r="IJ107" s="42"/>
      <c r="IK107" s="42"/>
      <c r="IL107" s="42"/>
      <c r="IM107" s="42"/>
      <c r="IN107" s="42"/>
      <c r="IO107" s="42"/>
      <c r="IP107" s="42"/>
      <c r="IQ107" s="42"/>
      <c r="IR107" s="42"/>
      <c r="IS107" s="42"/>
      <c r="IT107" s="42"/>
      <c r="IU107" s="42"/>
      <c r="IV107" s="42"/>
      <c r="IW107" s="42"/>
      <c r="IX107" s="42"/>
      <c r="IY107" s="42"/>
      <c r="IZ107" s="42"/>
      <c r="JA107" s="42"/>
      <c r="JB107" s="42"/>
      <c r="JC107" s="42"/>
      <c r="JD107" s="42"/>
      <c r="JE107" s="42"/>
      <c r="JF107" s="42"/>
      <c r="JG107" s="42"/>
      <c r="JH107" s="42"/>
      <c r="JI107" s="42"/>
      <c r="JJ107" s="42"/>
      <c r="JK107" s="42"/>
      <c r="JL107" s="42"/>
      <c r="JM107" s="42"/>
      <c r="JN107" s="42"/>
      <c r="JO107" s="42"/>
      <c r="JP107" s="42"/>
      <c r="JQ107" s="42"/>
      <c r="JR107" s="42"/>
      <c r="JS107" s="42"/>
      <c r="JT107" s="42"/>
      <c r="JU107" s="42"/>
      <c r="JV107" s="42"/>
      <c r="JW107" s="42"/>
      <c r="JX107" s="42"/>
      <c r="JY107" s="42"/>
      <c r="JZ107" s="42"/>
      <c r="KA107" s="42"/>
      <c r="KB107" s="42"/>
      <c r="KC107" s="42"/>
      <c r="KD107" s="42"/>
      <c r="KE107" s="42"/>
      <c r="KF107" s="42"/>
      <c r="KG107" s="42"/>
      <c r="KH107" s="42"/>
      <c r="KI107" s="42"/>
      <c r="KJ107" s="42"/>
      <c r="KK107" s="42"/>
      <c r="KL107" s="42"/>
      <c r="KM107" s="42"/>
      <c r="KN107" s="42"/>
      <c r="KO107" s="42"/>
      <c r="KP107" s="42"/>
      <c r="KQ107" s="42"/>
      <c r="KR107" s="42"/>
      <c r="KS107" s="42"/>
      <c r="KT107" s="42"/>
      <c r="KU107" s="42"/>
      <c r="KV107" s="42"/>
      <c r="KW107" s="42"/>
      <c r="KX107" s="42"/>
      <c r="KY107" s="42"/>
      <c r="KZ107" s="42"/>
      <c r="LA107" s="42"/>
      <c r="LB107" s="42"/>
      <c r="LC107" s="42"/>
      <c r="LD107" s="42"/>
      <c r="LE107" s="42"/>
      <c r="LF107" s="42"/>
      <c r="LG107" s="42"/>
      <c r="LH107" s="42"/>
      <c r="LI107" s="42"/>
      <c r="LJ107" s="42"/>
      <c r="LK107" s="42"/>
      <c r="LL107" s="42"/>
      <c r="LM107" s="42"/>
      <c r="LN107" s="42"/>
      <c r="LO107" s="42"/>
      <c r="LP107" s="42"/>
      <c r="LQ107" s="42"/>
      <c r="LR107" s="42"/>
      <c r="LS107" s="42"/>
      <c r="LT107" s="42"/>
      <c r="LU107" s="42"/>
      <c r="LV107" s="42"/>
      <c r="LW107" s="42"/>
      <c r="LX107" s="42"/>
      <c r="LY107" s="42"/>
      <c r="LZ107" s="42"/>
      <c r="MA107" s="42"/>
      <c r="MB107" s="42"/>
      <c r="MC107" s="42"/>
      <c r="MD107" s="42"/>
      <c r="ME107" s="42"/>
      <c r="MF107" s="42"/>
      <c r="MG107" s="42"/>
      <c r="MH107" s="42"/>
      <c r="MI107" s="42"/>
      <c r="MJ107" s="42"/>
      <c r="MK107" s="42"/>
      <c r="ML107" s="42"/>
      <c r="MM107" s="42"/>
      <c r="MN107" s="42"/>
      <c r="MO107" s="42"/>
      <c r="MP107" s="42"/>
      <c r="MQ107" s="42"/>
      <c r="MR107" s="42"/>
      <c r="MS107" s="42"/>
      <c r="MT107" s="42"/>
      <c r="MU107" s="42"/>
      <c r="MV107" s="42"/>
      <c r="MW107" s="42"/>
      <c r="MX107" s="42"/>
      <c r="MY107" s="42"/>
      <c r="MZ107" s="42"/>
      <c r="NA107" s="42"/>
      <c r="NB107" s="42"/>
      <c r="NC107" s="42"/>
      <c r="ND107" s="42"/>
      <c r="NE107" s="42"/>
      <c r="NF107" s="42"/>
      <c r="NG107" s="42"/>
      <c r="NH107" s="42"/>
      <c r="NI107" s="42"/>
      <c r="NJ107" s="42"/>
      <c r="NK107" s="42"/>
      <c r="NL107" s="42"/>
      <c r="NM107" s="42"/>
      <c r="NN107" s="42"/>
      <c r="NO107" s="42"/>
      <c r="NP107" s="42"/>
      <c r="NQ107" s="42"/>
      <c r="NR107" s="42"/>
      <c r="NS107" s="42"/>
      <c r="NT107" s="42"/>
      <c r="NU107" s="42"/>
      <c r="NV107" s="42"/>
      <c r="NW107" s="42"/>
      <c r="NX107" s="42"/>
      <c r="NY107" s="42"/>
      <c r="NZ107" s="42"/>
      <c r="OA107" s="42"/>
      <c r="OB107" s="42"/>
      <c r="OC107" s="42"/>
      <c r="OD107" s="42"/>
      <c r="OE107" s="42"/>
      <c r="OF107" s="42"/>
      <c r="OG107" s="42"/>
      <c r="OH107" s="42"/>
      <c r="OI107" s="42"/>
      <c r="OJ107" s="42"/>
      <c r="OK107" s="42"/>
      <c r="OL107" s="42"/>
      <c r="OM107" s="42"/>
      <c r="ON107" s="42"/>
      <c r="OO107" s="42"/>
      <c r="OP107" s="42"/>
      <c r="OQ107" s="42"/>
      <c r="OR107" s="42"/>
      <c r="OS107" s="42"/>
      <c r="OT107" s="42"/>
      <c r="OU107" s="42"/>
      <c r="OV107" s="42"/>
      <c r="OW107" s="42"/>
      <c r="OX107" s="42"/>
      <c r="OY107" s="42"/>
      <c r="OZ107" s="42"/>
      <c r="PA107" s="42"/>
      <c r="PB107" s="42"/>
      <c r="PC107" s="42"/>
      <c r="PD107" s="42"/>
      <c r="PE107" s="42"/>
      <c r="PF107" s="42"/>
      <c r="PG107" s="42"/>
      <c r="PH107" s="42"/>
      <c r="PI107" s="42"/>
      <c r="PJ107" s="42"/>
      <c r="PK107" s="42"/>
      <c r="PL107" s="42"/>
      <c r="PM107" s="42"/>
      <c r="PN107" s="42"/>
      <c r="PO107" s="42"/>
      <c r="PP107" s="42"/>
      <c r="PQ107" s="42"/>
      <c r="PR107" s="42"/>
      <c r="PS107" s="42"/>
      <c r="PT107" s="42"/>
      <c r="PU107" s="42"/>
      <c r="PV107" s="42"/>
      <c r="PW107" s="42"/>
      <c r="PX107" s="42"/>
      <c r="PY107" s="42"/>
      <c r="PZ107" s="42"/>
      <c r="QA107" s="42"/>
      <c r="QB107" s="42"/>
      <c r="QC107" s="42"/>
      <c r="QD107" s="42"/>
      <c r="QE107" s="42"/>
      <c r="QF107" s="42"/>
      <c r="QG107" s="42"/>
      <c r="QH107" s="42"/>
      <c r="QI107" s="42"/>
      <c r="QJ107" s="42"/>
      <c r="QK107" s="42"/>
      <c r="QL107" s="42"/>
      <c r="QM107" s="42"/>
      <c r="QN107" s="42"/>
      <c r="QO107" s="42"/>
      <c r="QP107" s="42"/>
      <c r="QQ107" s="42"/>
      <c r="QR107" s="42"/>
      <c r="QS107" s="42"/>
      <c r="QT107" s="42"/>
      <c r="QU107" s="42"/>
      <c r="QV107" s="42"/>
      <c r="QW107" s="42"/>
      <c r="QX107" s="42"/>
      <c r="QY107" s="42"/>
      <c r="QZ107" s="42"/>
      <c r="RA107" s="42"/>
      <c r="RB107" s="42"/>
      <c r="RC107" s="42"/>
      <c r="RD107" s="42"/>
      <c r="RE107" s="42"/>
      <c r="RF107" s="42"/>
      <c r="RG107" s="42"/>
      <c r="RH107" s="42"/>
      <c r="RI107" s="42"/>
      <c r="RJ107" s="42"/>
      <c r="RK107" s="42"/>
      <c r="RL107" s="42"/>
      <c r="RM107" s="42"/>
      <c r="RN107" s="42"/>
      <c r="RO107" s="42"/>
      <c r="RP107" s="42"/>
      <c r="RQ107" s="42"/>
      <c r="RR107" s="42"/>
      <c r="RS107" s="42"/>
      <c r="RT107" s="42"/>
      <c r="RU107" s="42"/>
      <c r="RV107" s="42"/>
      <c r="RW107" s="42"/>
      <c r="RX107" s="42"/>
      <c r="RY107" s="42"/>
      <c r="RZ107" s="42"/>
      <c r="SA107" s="42"/>
      <c r="SB107" s="42"/>
      <c r="SC107" s="42"/>
      <c r="SD107" s="42"/>
      <c r="SE107" s="42"/>
      <c r="SF107" s="42"/>
      <c r="SG107" s="42"/>
      <c r="SH107" s="42"/>
      <c r="SI107" s="42"/>
      <c r="SJ107" s="42"/>
      <c r="SK107" s="42"/>
      <c r="SL107" s="42"/>
      <c r="SM107" s="42"/>
      <c r="SN107" s="42"/>
      <c r="SO107" s="42"/>
      <c r="SP107" s="42"/>
      <c r="SQ107" s="42"/>
      <c r="SR107" s="42"/>
    </row>
    <row r="108" spans="1:512" ht="16.5" customHeight="1">
      <c r="A108" s="41"/>
      <c r="B108" s="1">
        <v>210010</v>
      </c>
      <c r="D108" s="43" t="str">
        <f t="shared" si="6"/>
        <v>10-1</v>
      </c>
      <c r="E108" s="43"/>
      <c r="F108" s="43"/>
      <c r="G108" s="68" t="s">
        <v>270</v>
      </c>
      <c r="H108" s="42">
        <f t="shared" si="7"/>
        <v>0</v>
      </c>
      <c r="I108" s="43" t="s">
        <v>331</v>
      </c>
      <c r="J108" s="44">
        <v>0</v>
      </c>
      <c r="K108" s="44">
        <v>0</v>
      </c>
      <c r="L108" s="42">
        <f t="shared" si="8"/>
        <v>10</v>
      </c>
      <c r="M108" s="22">
        <f t="shared" si="9"/>
        <v>210020</v>
      </c>
      <c r="N108" s="50">
        <f t="shared" si="10"/>
        <v>0</v>
      </c>
      <c r="O108" s="45" t="s">
        <v>284</v>
      </c>
      <c r="P108" s="47" t="s">
        <v>285</v>
      </c>
      <c r="Q108" s="51" t="s">
        <v>244</v>
      </c>
      <c r="R108" s="50" t="s">
        <v>332</v>
      </c>
      <c r="S108" s="54"/>
      <c r="T108" s="1">
        <v>210010</v>
      </c>
      <c r="U108" s="22" t="s">
        <v>297</v>
      </c>
      <c r="V108" s="42">
        <v>12</v>
      </c>
      <c r="W108" s="51">
        <v>0</v>
      </c>
      <c r="X108" s="42"/>
      <c r="Y108" s="55"/>
      <c r="Z108" s="42"/>
      <c r="AA108" s="43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2"/>
      <c r="CH108" s="42"/>
      <c r="CI108" s="42"/>
      <c r="CJ108" s="42"/>
      <c r="CK108" s="42"/>
      <c r="CL108" s="42"/>
      <c r="CM108" s="42"/>
      <c r="CN108" s="42"/>
      <c r="CO108" s="42"/>
      <c r="CP108" s="42"/>
      <c r="CQ108" s="42"/>
      <c r="CR108" s="42"/>
      <c r="CS108" s="42"/>
      <c r="CT108" s="42"/>
      <c r="CU108" s="42"/>
      <c r="CV108" s="42"/>
      <c r="CW108" s="42"/>
      <c r="CX108" s="42"/>
      <c r="CY108" s="4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  <c r="EA108" s="42"/>
      <c r="EB108" s="42"/>
      <c r="EC108" s="42"/>
      <c r="ED108" s="42"/>
      <c r="EE108" s="42"/>
      <c r="EF108" s="42"/>
      <c r="EG108" s="42"/>
      <c r="EH108" s="42"/>
      <c r="EI108" s="42"/>
      <c r="EJ108" s="42"/>
      <c r="EK108" s="42"/>
      <c r="EL108" s="42"/>
      <c r="EM108" s="42"/>
      <c r="EN108" s="42"/>
      <c r="EO108" s="42"/>
      <c r="EP108" s="42"/>
      <c r="EQ108" s="42"/>
      <c r="ER108" s="42"/>
      <c r="ES108" s="42"/>
      <c r="ET108" s="42"/>
      <c r="EU108" s="42"/>
      <c r="EV108" s="42"/>
      <c r="EW108" s="42"/>
      <c r="EX108" s="42"/>
      <c r="EY108" s="42"/>
      <c r="EZ108" s="42"/>
      <c r="FA108" s="42"/>
      <c r="FB108" s="42"/>
      <c r="FC108" s="42"/>
      <c r="FD108" s="42"/>
      <c r="FE108" s="42"/>
      <c r="FF108" s="42"/>
      <c r="FG108" s="42"/>
      <c r="FH108" s="42"/>
      <c r="FI108" s="42"/>
      <c r="FJ108" s="42"/>
      <c r="FK108" s="42"/>
      <c r="FL108" s="42"/>
      <c r="FM108" s="42"/>
      <c r="FN108" s="42"/>
      <c r="FO108" s="42"/>
      <c r="FP108" s="42"/>
      <c r="FQ108" s="42"/>
      <c r="FR108" s="42"/>
      <c r="FS108" s="42"/>
      <c r="FT108" s="42"/>
      <c r="FU108" s="42"/>
      <c r="FV108" s="42"/>
      <c r="FW108" s="42"/>
      <c r="FX108" s="42"/>
      <c r="FY108" s="42"/>
      <c r="FZ108" s="42"/>
      <c r="GA108" s="42"/>
      <c r="GB108" s="42"/>
      <c r="GC108" s="42"/>
      <c r="GD108" s="42"/>
      <c r="GE108" s="42"/>
      <c r="GF108" s="42"/>
      <c r="GG108" s="42"/>
      <c r="GH108" s="42"/>
      <c r="GI108" s="42"/>
      <c r="GJ108" s="42"/>
      <c r="GK108" s="42"/>
      <c r="GL108" s="42"/>
      <c r="GM108" s="42"/>
      <c r="GN108" s="42"/>
      <c r="GO108" s="42"/>
      <c r="GP108" s="42"/>
      <c r="GQ108" s="42"/>
      <c r="GR108" s="42"/>
      <c r="GS108" s="42"/>
      <c r="GT108" s="42"/>
      <c r="GU108" s="42"/>
      <c r="GV108" s="42"/>
      <c r="GW108" s="42"/>
      <c r="GX108" s="42"/>
      <c r="GY108" s="42"/>
      <c r="GZ108" s="42"/>
      <c r="HA108" s="42"/>
      <c r="HB108" s="42"/>
      <c r="HC108" s="42"/>
      <c r="HD108" s="42"/>
      <c r="HE108" s="42"/>
      <c r="HF108" s="42"/>
      <c r="HG108" s="42"/>
      <c r="HH108" s="42"/>
      <c r="HI108" s="42"/>
      <c r="HJ108" s="42"/>
      <c r="HK108" s="42"/>
      <c r="HL108" s="42"/>
      <c r="HM108" s="42"/>
      <c r="HN108" s="42"/>
      <c r="HO108" s="42"/>
      <c r="HP108" s="42"/>
      <c r="HQ108" s="42"/>
      <c r="HR108" s="42"/>
      <c r="HS108" s="42"/>
      <c r="HT108" s="42"/>
      <c r="HU108" s="42"/>
      <c r="HV108" s="42"/>
      <c r="HW108" s="42"/>
      <c r="HX108" s="42"/>
      <c r="HY108" s="42"/>
      <c r="HZ108" s="42"/>
      <c r="IA108" s="42"/>
      <c r="IB108" s="42"/>
      <c r="IC108" s="42"/>
      <c r="ID108" s="42"/>
      <c r="IE108" s="42"/>
      <c r="IF108" s="42"/>
      <c r="IG108" s="42"/>
      <c r="IH108" s="42"/>
      <c r="II108" s="42"/>
      <c r="IJ108" s="42"/>
      <c r="IK108" s="42"/>
      <c r="IL108" s="42"/>
      <c r="IM108" s="42"/>
      <c r="IN108" s="42"/>
      <c r="IO108" s="42"/>
      <c r="IP108" s="42"/>
      <c r="IQ108" s="42"/>
      <c r="IR108" s="42"/>
      <c r="IS108" s="42"/>
      <c r="IT108" s="42"/>
      <c r="IU108" s="42"/>
      <c r="IV108" s="42"/>
      <c r="IW108" s="42"/>
      <c r="IX108" s="42"/>
      <c r="IY108" s="42"/>
      <c r="IZ108" s="42"/>
      <c r="JA108" s="42"/>
      <c r="JB108" s="42"/>
      <c r="JC108" s="42"/>
      <c r="JD108" s="42"/>
      <c r="JE108" s="42"/>
      <c r="JF108" s="42"/>
      <c r="JG108" s="42"/>
      <c r="JH108" s="42"/>
      <c r="JI108" s="42"/>
      <c r="JJ108" s="42"/>
      <c r="JK108" s="42"/>
      <c r="JL108" s="42"/>
      <c r="JM108" s="42"/>
      <c r="JN108" s="42"/>
      <c r="JO108" s="42"/>
      <c r="JP108" s="42"/>
      <c r="JQ108" s="42"/>
      <c r="JR108" s="42"/>
      <c r="JS108" s="42"/>
      <c r="JT108" s="42"/>
      <c r="JU108" s="42"/>
      <c r="JV108" s="42"/>
      <c r="JW108" s="42"/>
      <c r="JX108" s="42"/>
      <c r="JY108" s="42"/>
      <c r="JZ108" s="42"/>
      <c r="KA108" s="42"/>
      <c r="KB108" s="42"/>
      <c r="KC108" s="42"/>
      <c r="KD108" s="42"/>
      <c r="KE108" s="42"/>
      <c r="KF108" s="42"/>
      <c r="KG108" s="42"/>
      <c r="KH108" s="42"/>
      <c r="KI108" s="42"/>
      <c r="KJ108" s="42"/>
      <c r="KK108" s="42"/>
      <c r="KL108" s="42"/>
      <c r="KM108" s="42"/>
      <c r="KN108" s="42"/>
      <c r="KO108" s="42"/>
      <c r="KP108" s="42"/>
      <c r="KQ108" s="42"/>
      <c r="KR108" s="42"/>
      <c r="KS108" s="42"/>
      <c r="KT108" s="42"/>
      <c r="KU108" s="42"/>
      <c r="KV108" s="42"/>
      <c r="KW108" s="42"/>
      <c r="KX108" s="42"/>
      <c r="KY108" s="42"/>
      <c r="KZ108" s="42"/>
      <c r="LA108" s="42"/>
      <c r="LB108" s="42"/>
      <c r="LC108" s="42"/>
      <c r="LD108" s="42"/>
      <c r="LE108" s="42"/>
      <c r="LF108" s="42"/>
      <c r="LG108" s="42"/>
      <c r="LH108" s="42"/>
      <c r="LI108" s="42"/>
      <c r="LJ108" s="42"/>
      <c r="LK108" s="42"/>
      <c r="LL108" s="42"/>
      <c r="LM108" s="42"/>
      <c r="LN108" s="42"/>
      <c r="LO108" s="42"/>
      <c r="LP108" s="42"/>
      <c r="LQ108" s="42"/>
      <c r="LR108" s="42"/>
      <c r="LS108" s="42"/>
      <c r="LT108" s="42"/>
      <c r="LU108" s="42"/>
      <c r="LV108" s="42"/>
      <c r="LW108" s="42"/>
      <c r="LX108" s="42"/>
      <c r="LY108" s="42"/>
      <c r="LZ108" s="42"/>
      <c r="MA108" s="42"/>
      <c r="MB108" s="42"/>
      <c r="MC108" s="42"/>
      <c r="MD108" s="42"/>
      <c r="ME108" s="42"/>
      <c r="MF108" s="42"/>
      <c r="MG108" s="42"/>
      <c r="MH108" s="42"/>
      <c r="MI108" s="42"/>
      <c r="MJ108" s="42"/>
      <c r="MK108" s="42"/>
      <c r="ML108" s="42"/>
      <c r="MM108" s="42"/>
      <c r="MN108" s="42"/>
      <c r="MO108" s="42"/>
      <c r="MP108" s="42"/>
      <c r="MQ108" s="42"/>
      <c r="MR108" s="42"/>
      <c r="MS108" s="42"/>
      <c r="MT108" s="42"/>
      <c r="MU108" s="42"/>
      <c r="MV108" s="42"/>
      <c r="MW108" s="42"/>
      <c r="MX108" s="42"/>
      <c r="MY108" s="42"/>
      <c r="MZ108" s="42"/>
      <c r="NA108" s="42"/>
      <c r="NB108" s="42"/>
      <c r="NC108" s="42"/>
      <c r="ND108" s="42"/>
      <c r="NE108" s="42"/>
      <c r="NF108" s="42"/>
      <c r="NG108" s="42"/>
      <c r="NH108" s="42"/>
      <c r="NI108" s="42"/>
      <c r="NJ108" s="42"/>
      <c r="NK108" s="42"/>
      <c r="NL108" s="42"/>
      <c r="NM108" s="42"/>
      <c r="NN108" s="42"/>
      <c r="NO108" s="42"/>
      <c r="NP108" s="42"/>
      <c r="NQ108" s="42"/>
      <c r="NR108" s="42"/>
      <c r="NS108" s="42"/>
      <c r="NT108" s="42"/>
      <c r="NU108" s="42"/>
      <c r="NV108" s="42"/>
      <c r="NW108" s="42"/>
      <c r="NX108" s="42"/>
      <c r="NY108" s="42"/>
      <c r="NZ108" s="42"/>
      <c r="OA108" s="42"/>
      <c r="OB108" s="42"/>
      <c r="OC108" s="42"/>
      <c r="OD108" s="42"/>
      <c r="OE108" s="42"/>
      <c r="OF108" s="42"/>
      <c r="OG108" s="42"/>
      <c r="OH108" s="42"/>
      <c r="OI108" s="42"/>
      <c r="OJ108" s="42"/>
      <c r="OK108" s="42"/>
      <c r="OL108" s="42"/>
      <c r="OM108" s="42"/>
      <c r="ON108" s="42"/>
      <c r="OO108" s="42"/>
      <c r="OP108" s="42"/>
      <c r="OQ108" s="42"/>
      <c r="OR108" s="42"/>
      <c r="OS108" s="42"/>
      <c r="OT108" s="42"/>
      <c r="OU108" s="42"/>
      <c r="OV108" s="42"/>
      <c r="OW108" s="42"/>
      <c r="OX108" s="42"/>
      <c r="OY108" s="42"/>
      <c r="OZ108" s="42"/>
      <c r="PA108" s="42"/>
      <c r="PB108" s="42"/>
      <c r="PC108" s="42"/>
      <c r="PD108" s="42"/>
      <c r="PE108" s="42"/>
      <c r="PF108" s="42"/>
      <c r="PG108" s="42"/>
      <c r="PH108" s="42"/>
      <c r="PI108" s="42"/>
      <c r="PJ108" s="42"/>
      <c r="PK108" s="42"/>
      <c r="PL108" s="42"/>
      <c r="PM108" s="42"/>
      <c r="PN108" s="42"/>
      <c r="PO108" s="42"/>
      <c r="PP108" s="42"/>
      <c r="PQ108" s="42"/>
      <c r="PR108" s="42"/>
      <c r="PS108" s="42"/>
      <c r="PT108" s="42"/>
      <c r="PU108" s="42"/>
      <c r="PV108" s="42"/>
      <c r="PW108" s="42"/>
      <c r="PX108" s="42"/>
      <c r="PY108" s="42"/>
      <c r="PZ108" s="42"/>
      <c r="QA108" s="42"/>
      <c r="QB108" s="42"/>
      <c r="QC108" s="42"/>
      <c r="QD108" s="42"/>
      <c r="QE108" s="42"/>
      <c r="QF108" s="42"/>
      <c r="QG108" s="42"/>
      <c r="QH108" s="42"/>
      <c r="QI108" s="42"/>
      <c r="QJ108" s="42"/>
      <c r="QK108" s="42"/>
      <c r="QL108" s="42"/>
      <c r="QM108" s="42"/>
      <c r="QN108" s="42"/>
      <c r="QO108" s="42"/>
      <c r="QP108" s="42"/>
      <c r="QQ108" s="42"/>
      <c r="QR108" s="42"/>
      <c r="QS108" s="42"/>
      <c r="QT108" s="42"/>
      <c r="QU108" s="42"/>
      <c r="QV108" s="42"/>
      <c r="QW108" s="42"/>
      <c r="QX108" s="42"/>
      <c r="QY108" s="42"/>
      <c r="QZ108" s="42"/>
      <c r="RA108" s="42"/>
      <c r="RB108" s="42"/>
      <c r="RC108" s="42"/>
      <c r="RD108" s="42"/>
      <c r="RE108" s="42"/>
      <c r="RF108" s="42"/>
      <c r="RG108" s="42"/>
      <c r="RH108" s="42"/>
      <c r="RI108" s="42"/>
      <c r="RJ108" s="42"/>
      <c r="RK108" s="42"/>
      <c r="RL108" s="42"/>
      <c r="RM108" s="42"/>
      <c r="RN108" s="42"/>
      <c r="RO108" s="42"/>
      <c r="RP108" s="42"/>
      <c r="RQ108" s="42"/>
      <c r="RR108" s="42"/>
      <c r="RS108" s="42"/>
      <c r="RT108" s="42"/>
      <c r="RU108" s="42"/>
      <c r="RV108" s="42"/>
      <c r="RW108" s="42"/>
      <c r="RX108" s="42"/>
      <c r="RY108" s="42"/>
      <c r="RZ108" s="42"/>
      <c r="SA108" s="42"/>
      <c r="SB108" s="42"/>
      <c r="SC108" s="42"/>
      <c r="SD108" s="42"/>
      <c r="SE108" s="42"/>
      <c r="SF108" s="42"/>
      <c r="SG108" s="42"/>
      <c r="SH108" s="42"/>
      <c r="SI108" s="42"/>
      <c r="SJ108" s="42"/>
      <c r="SK108" s="42"/>
      <c r="SL108" s="42"/>
      <c r="SM108" s="42"/>
      <c r="SN108" s="42"/>
      <c r="SO108" s="42"/>
      <c r="SP108" s="42"/>
      <c r="SQ108" s="42"/>
      <c r="SR108" s="42"/>
    </row>
    <row r="109" spans="1:512" ht="16.5" customHeight="1">
      <c r="A109" s="41"/>
      <c r="B109" s="1">
        <v>210020</v>
      </c>
      <c r="D109" s="43" t="str">
        <f t="shared" si="6"/>
        <v>10-2</v>
      </c>
      <c r="E109" s="43"/>
      <c r="F109" s="43"/>
      <c r="G109" s="68" t="s">
        <v>263</v>
      </c>
      <c r="H109" s="42">
        <f t="shared" si="7"/>
        <v>0</v>
      </c>
      <c r="I109" s="43" t="s">
        <v>333</v>
      </c>
      <c r="J109" s="44">
        <v>0</v>
      </c>
      <c r="K109" s="44">
        <v>0</v>
      </c>
      <c r="L109" s="42">
        <f t="shared" si="8"/>
        <v>10</v>
      </c>
      <c r="M109" s="22">
        <f t="shared" si="9"/>
        <v>210030</v>
      </c>
      <c r="N109" s="50">
        <f t="shared" si="10"/>
        <v>210010</v>
      </c>
      <c r="O109" s="45" t="s">
        <v>244</v>
      </c>
      <c r="P109" s="47" t="s">
        <v>61</v>
      </c>
      <c r="Q109" s="51" t="s">
        <v>244</v>
      </c>
      <c r="R109" s="50" t="s">
        <v>334</v>
      </c>
      <c r="S109" s="54"/>
      <c r="T109" s="1">
        <v>210020</v>
      </c>
      <c r="U109" s="22" t="s">
        <v>300</v>
      </c>
      <c r="V109" s="42">
        <v>12</v>
      </c>
      <c r="W109" s="51">
        <v>0</v>
      </c>
      <c r="X109" s="42"/>
      <c r="Y109" s="55"/>
      <c r="Z109" s="42"/>
      <c r="AA109" s="43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2"/>
      <c r="CM109" s="42"/>
      <c r="CN109" s="42"/>
      <c r="CO109" s="42"/>
      <c r="CP109" s="42"/>
      <c r="CQ109" s="42"/>
      <c r="CR109" s="42"/>
      <c r="CS109" s="42"/>
      <c r="CT109" s="42"/>
      <c r="CU109" s="42"/>
      <c r="CV109" s="42"/>
      <c r="CW109" s="42"/>
      <c r="CX109" s="42"/>
      <c r="CY109" s="4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  <c r="EA109" s="42"/>
      <c r="EB109" s="42"/>
      <c r="EC109" s="42"/>
      <c r="ED109" s="42"/>
      <c r="EE109" s="42"/>
      <c r="EF109" s="42"/>
      <c r="EG109" s="42"/>
      <c r="EH109" s="42"/>
      <c r="EI109" s="42"/>
      <c r="EJ109" s="42"/>
      <c r="EK109" s="42"/>
      <c r="EL109" s="42"/>
      <c r="EM109" s="42"/>
      <c r="EN109" s="42"/>
      <c r="EO109" s="42"/>
      <c r="EP109" s="42"/>
      <c r="EQ109" s="42"/>
      <c r="ER109" s="42"/>
      <c r="ES109" s="42"/>
      <c r="ET109" s="42"/>
      <c r="EU109" s="42"/>
      <c r="EV109" s="42"/>
      <c r="EW109" s="42"/>
      <c r="EX109" s="42"/>
      <c r="EY109" s="42"/>
      <c r="EZ109" s="42"/>
      <c r="FA109" s="42"/>
      <c r="FB109" s="42"/>
      <c r="FC109" s="42"/>
      <c r="FD109" s="42"/>
      <c r="FE109" s="42"/>
      <c r="FF109" s="42"/>
      <c r="FG109" s="42"/>
      <c r="FH109" s="42"/>
      <c r="FI109" s="42"/>
      <c r="FJ109" s="42"/>
      <c r="FK109" s="42"/>
      <c r="FL109" s="42"/>
      <c r="FM109" s="42"/>
      <c r="FN109" s="42"/>
      <c r="FO109" s="42"/>
      <c r="FP109" s="42"/>
      <c r="FQ109" s="42"/>
      <c r="FR109" s="42"/>
      <c r="FS109" s="42"/>
      <c r="FT109" s="42"/>
      <c r="FU109" s="42"/>
      <c r="FV109" s="42"/>
      <c r="FW109" s="42"/>
      <c r="FX109" s="42"/>
      <c r="FY109" s="42"/>
      <c r="FZ109" s="42"/>
      <c r="GA109" s="42"/>
      <c r="GB109" s="42"/>
      <c r="GC109" s="42"/>
      <c r="GD109" s="42"/>
      <c r="GE109" s="42"/>
      <c r="GF109" s="42"/>
      <c r="GG109" s="42"/>
      <c r="GH109" s="42"/>
      <c r="GI109" s="42"/>
      <c r="GJ109" s="42"/>
      <c r="GK109" s="42"/>
      <c r="GL109" s="42"/>
      <c r="GM109" s="42"/>
      <c r="GN109" s="42"/>
      <c r="GO109" s="42"/>
      <c r="GP109" s="42"/>
      <c r="GQ109" s="42"/>
      <c r="GR109" s="42"/>
      <c r="GS109" s="42"/>
      <c r="GT109" s="42"/>
      <c r="GU109" s="42"/>
      <c r="GV109" s="42"/>
      <c r="GW109" s="42"/>
      <c r="GX109" s="42"/>
      <c r="GY109" s="42"/>
      <c r="GZ109" s="42"/>
      <c r="HA109" s="42"/>
      <c r="HB109" s="42"/>
      <c r="HC109" s="42"/>
      <c r="HD109" s="42"/>
      <c r="HE109" s="42"/>
      <c r="HF109" s="42"/>
      <c r="HG109" s="42"/>
      <c r="HH109" s="42"/>
      <c r="HI109" s="42"/>
      <c r="HJ109" s="42"/>
      <c r="HK109" s="42"/>
      <c r="HL109" s="42"/>
      <c r="HM109" s="42"/>
      <c r="HN109" s="42"/>
      <c r="HO109" s="42"/>
      <c r="HP109" s="42"/>
      <c r="HQ109" s="42"/>
      <c r="HR109" s="42"/>
      <c r="HS109" s="42"/>
      <c r="HT109" s="42"/>
      <c r="HU109" s="42"/>
      <c r="HV109" s="42"/>
      <c r="HW109" s="42"/>
      <c r="HX109" s="42"/>
      <c r="HY109" s="42"/>
      <c r="HZ109" s="42"/>
      <c r="IA109" s="42"/>
      <c r="IB109" s="42"/>
      <c r="IC109" s="42"/>
      <c r="ID109" s="42"/>
      <c r="IE109" s="42"/>
      <c r="IF109" s="42"/>
      <c r="IG109" s="42"/>
      <c r="IH109" s="42"/>
      <c r="II109" s="42"/>
      <c r="IJ109" s="42"/>
      <c r="IK109" s="42"/>
      <c r="IL109" s="42"/>
      <c r="IM109" s="42"/>
      <c r="IN109" s="42"/>
      <c r="IO109" s="42"/>
      <c r="IP109" s="42"/>
      <c r="IQ109" s="42"/>
      <c r="IR109" s="42"/>
      <c r="IS109" s="42"/>
      <c r="IT109" s="42"/>
      <c r="IU109" s="42"/>
      <c r="IV109" s="42"/>
      <c r="IW109" s="42"/>
      <c r="IX109" s="42"/>
      <c r="IY109" s="42"/>
      <c r="IZ109" s="42"/>
      <c r="JA109" s="42"/>
      <c r="JB109" s="42"/>
      <c r="JC109" s="42"/>
      <c r="JD109" s="42"/>
      <c r="JE109" s="42"/>
      <c r="JF109" s="42"/>
      <c r="JG109" s="42"/>
      <c r="JH109" s="42"/>
      <c r="JI109" s="42"/>
      <c r="JJ109" s="42"/>
      <c r="JK109" s="42"/>
      <c r="JL109" s="42"/>
      <c r="JM109" s="42"/>
      <c r="JN109" s="42"/>
      <c r="JO109" s="42"/>
      <c r="JP109" s="42"/>
      <c r="JQ109" s="42"/>
      <c r="JR109" s="42"/>
      <c r="JS109" s="42"/>
      <c r="JT109" s="42"/>
      <c r="JU109" s="42"/>
      <c r="JV109" s="42"/>
      <c r="JW109" s="42"/>
      <c r="JX109" s="42"/>
      <c r="JY109" s="42"/>
      <c r="JZ109" s="42"/>
      <c r="KA109" s="42"/>
      <c r="KB109" s="42"/>
      <c r="KC109" s="42"/>
      <c r="KD109" s="42"/>
      <c r="KE109" s="42"/>
      <c r="KF109" s="42"/>
      <c r="KG109" s="42"/>
      <c r="KH109" s="42"/>
      <c r="KI109" s="42"/>
      <c r="KJ109" s="42"/>
      <c r="KK109" s="42"/>
      <c r="KL109" s="42"/>
      <c r="KM109" s="42"/>
      <c r="KN109" s="42"/>
      <c r="KO109" s="42"/>
      <c r="KP109" s="42"/>
      <c r="KQ109" s="42"/>
      <c r="KR109" s="42"/>
      <c r="KS109" s="42"/>
      <c r="KT109" s="42"/>
      <c r="KU109" s="42"/>
      <c r="KV109" s="42"/>
      <c r="KW109" s="42"/>
      <c r="KX109" s="42"/>
      <c r="KY109" s="42"/>
      <c r="KZ109" s="42"/>
      <c r="LA109" s="42"/>
      <c r="LB109" s="42"/>
      <c r="LC109" s="42"/>
      <c r="LD109" s="42"/>
      <c r="LE109" s="42"/>
      <c r="LF109" s="42"/>
      <c r="LG109" s="42"/>
      <c r="LH109" s="42"/>
      <c r="LI109" s="42"/>
      <c r="LJ109" s="42"/>
      <c r="LK109" s="42"/>
      <c r="LL109" s="42"/>
      <c r="LM109" s="42"/>
      <c r="LN109" s="42"/>
      <c r="LO109" s="42"/>
      <c r="LP109" s="42"/>
      <c r="LQ109" s="42"/>
      <c r="LR109" s="42"/>
      <c r="LS109" s="42"/>
      <c r="LT109" s="42"/>
      <c r="LU109" s="42"/>
      <c r="LV109" s="42"/>
      <c r="LW109" s="42"/>
      <c r="LX109" s="42"/>
      <c r="LY109" s="42"/>
      <c r="LZ109" s="42"/>
      <c r="MA109" s="42"/>
      <c r="MB109" s="42"/>
      <c r="MC109" s="42"/>
      <c r="MD109" s="42"/>
      <c r="ME109" s="42"/>
      <c r="MF109" s="42"/>
      <c r="MG109" s="42"/>
      <c r="MH109" s="42"/>
      <c r="MI109" s="42"/>
      <c r="MJ109" s="42"/>
      <c r="MK109" s="42"/>
      <c r="ML109" s="42"/>
      <c r="MM109" s="42"/>
      <c r="MN109" s="42"/>
      <c r="MO109" s="42"/>
      <c r="MP109" s="42"/>
      <c r="MQ109" s="42"/>
      <c r="MR109" s="42"/>
      <c r="MS109" s="42"/>
      <c r="MT109" s="42"/>
      <c r="MU109" s="42"/>
      <c r="MV109" s="42"/>
      <c r="MW109" s="42"/>
      <c r="MX109" s="42"/>
      <c r="MY109" s="42"/>
      <c r="MZ109" s="42"/>
      <c r="NA109" s="42"/>
      <c r="NB109" s="42"/>
      <c r="NC109" s="42"/>
      <c r="ND109" s="42"/>
      <c r="NE109" s="42"/>
      <c r="NF109" s="42"/>
      <c r="NG109" s="42"/>
      <c r="NH109" s="42"/>
      <c r="NI109" s="42"/>
      <c r="NJ109" s="42"/>
      <c r="NK109" s="42"/>
      <c r="NL109" s="42"/>
      <c r="NM109" s="42"/>
      <c r="NN109" s="42"/>
      <c r="NO109" s="42"/>
      <c r="NP109" s="42"/>
      <c r="NQ109" s="42"/>
      <c r="NR109" s="42"/>
      <c r="NS109" s="42"/>
      <c r="NT109" s="42"/>
      <c r="NU109" s="42"/>
      <c r="NV109" s="42"/>
      <c r="NW109" s="42"/>
      <c r="NX109" s="42"/>
      <c r="NY109" s="42"/>
      <c r="NZ109" s="42"/>
      <c r="OA109" s="42"/>
      <c r="OB109" s="42"/>
      <c r="OC109" s="42"/>
      <c r="OD109" s="42"/>
      <c r="OE109" s="42"/>
      <c r="OF109" s="42"/>
      <c r="OG109" s="42"/>
      <c r="OH109" s="42"/>
      <c r="OI109" s="42"/>
      <c r="OJ109" s="42"/>
      <c r="OK109" s="42"/>
      <c r="OL109" s="42"/>
      <c r="OM109" s="42"/>
      <c r="ON109" s="42"/>
      <c r="OO109" s="42"/>
      <c r="OP109" s="42"/>
      <c r="OQ109" s="42"/>
      <c r="OR109" s="42"/>
      <c r="OS109" s="42"/>
      <c r="OT109" s="42"/>
      <c r="OU109" s="42"/>
      <c r="OV109" s="42"/>
      <c r="OW109" s="42"/>
      <c r="OX109" s="42"/>
      <c r="OY109" s="42"/>
      <c r="OZ109" s="42"/>
      <c r="PA109" s="42"/>
      <c r="PB109" s="42"/>
      <c r="PC109" s="42"/>
      <c r="PD109" s="42"/>
      <c r="PE109" s="42"/>
      <c r="PF109" s="42"/>
      <c r="PG109" s="42"/>
      <c r="PH109" s="42"/>
      <c r="PI109" s="42"/>
      <c r="PJ109" s="42"/>
      <c r="PK109" s="42"/>
      <c r="PL109" s="42"/>
      <c r="PM109" s="42"/>
      <c r="PN109" s="42"/>
      <c r="PO109" s="42"/>
      <c r="PP109" s="42"/>
      <c r="PQ109" s="42"/>
      <c r="PR109" s="42"/>
      <c r="PS109" s="42"/>
      <c r="PT109" s="42"/>
      <c r="PU109" s="42"/>
      <c r="PV109" s="42"/>
      <c r="PW109" s="42"/>
      <c r="PX109" s="42"/>
      <c r="PY109" s="42"/>
      <c r="PZ109" s="42"/>
      <c r="QA109" s="42"/>
      <c r="QB109" s="42"/>
      <c r="QC109" s="42"/>
      <c r="QD109" s="42"/>
      <c r="QE109" s="42"/>
      <c r="QF109" s="42"/>
      <c r="QG109" s="42"/>
      <c r="QH109" s="42"/>
      <c r="QI109" s="42"/>
      <c r="QJ109" s="42"/>
      <c r="QK109" s="42"/>
      <c r="QL109" s="42"/>
      <c r="QM109" s="42"/>
      <c r="QN109" s="42"/>
      <c r="QO109" s="42"/>
      <c r="QP109" s="42"/>
      <c r="QQ109" s="42"/>
      <c r="QR109" s="42"/>
      <c r="QS109" s="42"/>
      <c r="QT109" s="42"/>
      <c r="QU109" s="42"/>
      <c r="QV109" s="42"/>
      <c r="QW109" s="42"/>
      <c r="QX109" s="42"/>
      <c r="QY109" s="42"/>
      <c r="QZ109" s="42"/>
      <c r="RA109" s="42"/>
      <c r="RB109" s="42"/>
      <c r="RC109" s="42"/>
      <c r="RD109" s="42"/>
      <c r="RE109" s="42"/>
      <c r="RF109" s="42"/>
      <c r="RG109" s="42"/>
      <c r="RH109" s="42"/>
      <c r="RI109" s="42"/>
      <c r="RJ109" s="42"/>
      <c r="RK109" s="42"/>
      <c r="RL109" s="42"/>
      <c r="RM109" s="42"/>
      <c r="RN109" s="42"/>
      <c r="RO109" s="42"/>
      <c r="RP109" s="42"/>
      <c r="RQ109" s="42"/>
      <c r="RR109" s="42"/>
      <c r="RS109" s="42"/>
      <c r="RT109" s="42"/>
      <c r="RU109" s="42"/>
      <c r="RV109" s="42"/>
      <c r="RW109" s="42"/>
      <c r="RX109" s="42"/>
      <c r="RY109" s="42"/>
      <c r="RZ109" s="42"/>
      <c r="SA109" s="42"/>
      <c r="SB109" s="42"/>
      <c r="SC109" s="42"/>
      <c r="SD109" s="42"/>
      <c r="SE109" s="42"/>
      <c r="SF109" s="42"/>
      <c r="SG109" s="42"/>
      <c r="SH109" s="42"/>
      <c r="SI109" s="42"/>
      <c r="SJ109" s="42"/>
      <c r="SK109" s="42"/>
      <c r="SL109" s="42"/>
      <c r="SM109" s="42"/>
      <c r="SN109" s="42"/>
      <c r="SO109" s="42"/>
      <c r="SP109" s="42"/>
      <c r="SQ109" s="42"/>
      <c r="SR109" s="42"/>
    </row>
    <row r="110" spans="1:512" ht="16.5" customHeight="1">
      <c r="A110" s="41"/>
      <c r="B110" s="1">
        <v>210030</v>
      </c>
      <c r="D110" s="43" t="str">
        <f t="shared" si="6"/>
        <v>10-3</v>
      </c>
      <c r="E110" s="43"/>
      <c r="F110" s="43"/>
      <c r="G110" s="68" t="s">
        <v>270</v>
      </c>
      <c r="H110" s="42">
        <f t="shared" si="7"/>
        <v>0</v>
      </c>
      <c r="I110" s="43" t="s">
        <v>222</v>
      </c>
      <c r="J110" s="44">
        <v>0</v>
      </c>
      <c r="K110" s="44">
        <v>0</v>
      </c>
      <c r="L110" s="42">
        <f t="shared" si="8"/>
        <v>10</v>
      </c>
      <c r="M110" s="22">
        <f t="shared" si="9"/>
        <v>210040</v>
      </c>
      <c r="N110" s="50">
        <f t="shared" si="10"/>
        <v>210020</v>
      </c>
      <c r="O110" s="45" t="s">
        <v>284</v>
      </c>
      <c r="P110" s="47" t="s">
        <v>285</v>
      </c>
      <c r="Q110" s="51" t="s">
        <v>244</v>
      </c>
      <c r="R110" s="50" t="s">
        <v>335</v>
      </c>
      <c r="S110" s="54"/>
      <c r="T110" s="1">
        <v>210030</v>
      </c>
      <c r="U110" s="22" t="s">
        <v>302</v>
      </c>
      <c r="V110" s="42">
        <v>12</v>
      </c>
      <c r="W110" s="51">
        <v>0</v>
      </c>
      <c r="X110" s="42"/>
      <c r="Y110" s="55"/>
      <c r="Z110" s="42"/>
      <c r="AA110" s="43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2"/>
      <c r="CH110" s="42"/>
      <c r="CI110" s="42"/>
      <c r="CJ110" s="42"/>
      <c r="CK110" s="42"/>
      <c r="CL110" s="42"/>
      <c r="CM110" s="42"/>
      <c r="CN110" s="42"/>
      <c r="CO110" s="42"/>
      <c r="CP110" s="42"/>
      <c r="CQ110" s="42"/>
      <c r="CR110" s="42"/>
      <c r="CS110" s="42"/>
      <c r="CT110" s="42"/>
      <c r="CU110" s="42"/>
      <c r="CV110" s="42"/>
      <c r="CW110" s="42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  <c r="EA110" s="42"/>
      <c r="EB110" s="42"/>
      <c r="EC110" s="42"/>
      <c r="ED110" s="42"/>
      <c r="EE110" s="42"/>
      <c r="EF110" s="42"/>
      <c r="EG110" s="42"/>
      <c r="EH110" s="42"/>
      <c r="EI110" s="42"/>
      <c r="EJ110" s="42"/>
      <c r="EK110" s="42"/>
      <c r="EL110" s="42"/>
      <c r="EM110" s="42"/>
      <c r="EN110" s="42"/>
      <c r="EO110" s="42"/>
      <c r="EP110" s="42"/>
      <c r="EQ110" s="42"/>
      <c r="ER110" s="42"/>
      <c r="ES110" s="42"/>
      <c r="ET110" s="42"/>
      <c r="EU110" s="42"/>
      <c r="EV110" s="42"/>
      <c r="EW110" s="42"/>
      <c r="EX110" s="42"/>
      <c r="EY110" s="42"/>
      <c r="EZ110" s="42"/>
      <c r="FA110" s="42"/>
      <c r="FB110" s="42"/>
      <c r="FC110" s="42"/>
      <c r="FD110" s="42"/>
      <c r="FE110" s="42"/>
      <c r="FF110" s="42"/>
      <c r="FG110" s="42"/>
      <c r="FH110" s="42"/>
      <c r="FI110" s="42"/>
      <c r="FJ110" s="42"/>
      <c r="FK110" s="42"/>
      <c r="FL110" s="42"/>
      <c r="FM110" s="42"/>
      <c r="FN110" s="42"/>
      <c r="FO110" s="42"/>
      <c r="FP110" s="42"/>
      <c r="FQ110" s="42"/>
      <c r="FR110" s="42"/>
      <c r="FS110" s="42"/>
      <c r="FT110" s="42"/>
      <c r="FU110" s="42"/>
      <c r="FV110" s="42"/>
      <c r="FW110" s="42"/>
      <c r="FX110" s="42"/>
      <c r="FY110" s="42"/>
      <c r="FZ110" s="42"/>
      <c r="GA110" s="42"/>
      <c r="GB110" s="42"/>
      <c r="GC110" s="42"/>
      <c r="GD110" s="42"/>
      <c r="GE110" s="42"/>
      <c r="GF110" s="42"/>
      <c r="GG110" s="42"/>
      <c r="GH110" s="42"/>
      <c r="GI110" s="42"/>
      <c r="GJ110" s="42"/>
      <c r="GK110" s="42"/>
      <c r="GL110" s="42"/>
      <c r="GM110" s="42"/>
      <c r="GN110" s="42"/>
      <c r="GO110" s="42"/>
      <c r="GP110" s="42"/>
      <c r="GQ110" s="42"/>
      <c r="GR110" s="42"/>
      <c r="GS110" s="42"/>
      <c r="GT110" s="42"/>
      <c r="GU110" s="42"/>
      <c r="GV110" s="42"/>
      <c r="GW110" s="42"/>
      <c r="GX110" s="42"/>
      <c r="GY110" s="42"/>
      <c r="GZ110" s="42"/>
      <c r="HA110" s="42"/>
      <c r="HB110" s="42"/>
      <c r="HC110" s="42"/>
      <c r="HD110" s="42"/>
      <c r="HE110" s="42"/>
      <c r="HF110" s="42"/>
      <c r="HG110" s="42"/>
      <c r="HH110" s="42"/>
      <c r="HI110" s="42"/>
      <c r="HJ110" s="42"/>
      <c r="HK110" s="42"/>
      <c r="HL110" s="42"/>
      <c r="HM110" s="42"/>
      <c r="HN110" s="42"/>
      <c r="HO110" s="42"/>
      <c r="HP110" s="42"/>
      <c r="HQ110" s="42"/>
      <c r="HR110" s="42"/>
      <c r="HS110" s="42"/>
      <c r="HT110" s="42"/>
      <c r="HU110" s="42"/>
      <c r="HV110" s="42"/>
      <c r="HW110" s="42"/>
      <c r="HX110" s="42"/>
      <c r="HY110" s="42"/>
      <c r="HZ110" s="42"/>
      <c r="IA110" s="42"/>
      <c r="IB110" s="42"/>
      <c r="IC110" s="42"/>
      <c r="ID110" s="42"/>
      <c r="IE110" s="42"/>
      <c r="IF110" s="42"/>
      <c r="IG110" s="42"/>
      <c r="IH110" s="42"/>
      <c r="II110" s="42"/>
      <c r="IJ110" s="42"/>
      <c r="IK110" s="42"/>
      <c r="IL110" s="42"/>
      <c r="IM110" s="42"/>
      <c r="IN110" s="42"/>
      <c r="IO110" s="42"/>
      <c r="IP110" s="42"/>
      <c r="IQ110" s="42"/>
      <c r="IR110" s="42"/>
      <c r="IS110" s="42"/>
      <c r="IT110" s="42"/>
      <c r="IU110" s="42"/>
      <c r="IV110" s="42"/>
      <c r="IW110" s="42"/>
      <c r="IX110" s="42"/>
      <c r="IY110" s="42"/>
      <c r="IZ110" s="42"/>
      <c r="JA110" s="42"/>
      <c r="JB110" s="42"/>
      <c r="JC110" s="42"/>
      <c r="JD110" s="42"/>
      <c r="JE110" s="42"/>
      <c r="JF110" s="42"/>
      <c r="JG110" s="42"/>
      <c r="JH110" s="42"/>
      <c r="JI110" s="42"/>
      <c r="JJ110" s="42"/>
      <c r="JK110" s="42"/>
      <c r="JL110" s="42"/>
      <c r="JM110" s="42"/>
      <c r="JN110" s="42"/>
      <c r="JO110" s="42"/>
      <c r="JP110" s="42"/>
      <c r="JQ110" s="42"/>
      <c r="JR110" s="42"/>
      <c r="JS110" s="42"/>
      <c r="JT110" s="42"/>
      <c r="JU110" s="42"/>
      <c r="JV110" s="42"/>
      <c r="JW110" s="42"/>
      <c r="JX110" s="42"/>
      <c r="JY110" s="42"/>
      <c r="JZ110" s="42"/>
      <c r="KA110" s="42"/>
      <c r="KB110" s="42"/>
      <c r="KC110" s="42"/>
      <c r="KD110" s="42"/>
      <c r="KE110" s="42"/>
      <c r="KF110" s="42"/>
      <c r="KG110" s="42"/>
      <c r="KH110" s="42"/>
      <c r="KI110" s="42"/>
      <c r="KJ110" s="42"/>
      <c r="KK110" s="42"/>
      <c r="KL110" s="42"/>
      <c r="KM110" s="42"/>
      <c r="KN110" s="42"/>
      <c r="KO110" s="42"/>
      <c r="KP110" s="42"/>
      <c r="KQ110" s="42"/>
      <c r="KR110" s="42"/>
      <c r="KS110" s="42"/>
      <c r="KT110" s="42"/>
      <c r="KU110" s="42"/>
      <c r="KV110" s="42"/>
      <c r="KW110" s="42"/>
      <c r="KX110" s="42"/>
      <c r="KY110" s="42"/>
      <c r="KZ110" s="42"/>
      <c r="LA110" s="42"/>
      <c r="LB110" s="42"/>
      <c r="LC110" s="42"/>
      <c r="LD110" s="42"/>
      <c r="LE110" s="42"/>
      <c r="LF110" s="42"/>
      <c r="LG110" s="42"/>
      <c r="LH110" s="42"/>
      <c r="LI110" s="42"/>
      <c r="LJ110" s="42"/>
      <c r="LK110" s="42"/>
      <c r="LL110" s="42"/>
      <c r="LM110" s="42"/>
      <c r="LN110" s="42"/>
      <c r="LO110" s="42"/>
      <c r="LP110" s="42"/>
      <c r="LQ110" s="42"/>
      <c r="LR110" s="42"/>
      <c r="LS110" s="42"/>
      <c r="LT110" s="42"/>
      <c r="LU110" s="42"/>
      <c r="LV110" s="42"/>
      <c r="LW110" s="42"/>
      <c r="LX110" s="42"/>
      <c r="LY110" s="42"/>
      <c r="LZ110" s="42"/>
      <c r="MA110" s="42"/>
      <c r="MB110" s="42"/>
      <c r="MC110" s="42"/>
      <c r="MD110" s="42"/>
      <c r="ME110" s="42"/>
      <c r="MF110" s="42"/>
      <c r="MG110" s="42"/>
      <c r="MH110" s="42"/>
      <c r="MI110" s="42"/>
      <c r="MJ110" s="42"/>
      <c r="MK110" s="42"/>
      <c r="ML110" s="42"/>
      <c r="MM110" s="42"/>
      <c r="MN110" s="42"/>
      <c r="MO110" s="42"/>
      <c r="MP110" s="42"/>
      <c r="MQ110" s="42"/>
      <c r="MR110" s="42"/>
      <c r="MS110" s="42"/>
      <c r="MT110" s="42"/>
      <c r="MU110" s="42"/>
      <c r="MV110" s="42"/>
      <c r="MW110" s="42"/>
      <c r="MX110" s="42"/>
      <c r="MY110" s="42"/>
      <c r="MZ110" s="42"/>
      <c r="NA110" s="42"/>
      <c r="NB110" s="42"/>
      <c r="NC110" s="42"/>
      <c r="ND110" s="42"/>
      <c r="NE110" s="42"/>
      <c r="NF110" s="42"/>
      <c r="NG110" s="42"/>
      <c r="NH110" s="42"/>
      <c r="NI110" s="42"/>
      <c r="NJ110" s="42"/>
      <c r="NK110" s="42"/>
      <c r="NL110" s="42"/>
      <c r="NM110" s="42"/>
      <c r="NN110" s="42"/>
      <c r="NO110" s="42"/>
      <c r="NP110" s="42"/>
      <c r="NQ110" s="42"/>
      <c r="NR110" s="42"/>
      <c r="NS110" s="42"/>
      <c r="NT110" s="42"/>
      <c r="NU110" s="42"/>
      <c r="NV110" s="42"/>
      <c r="NW110" s="42"/>
      <c r="NX110" s="42"/>
      <c r="NY110" s="42"/>
      <c r="NZ110" s="42"/>
      <c r="OA110" s="42"/>
      <c r="OB110" s="42"/>
      <c r="OC110" s="42"/>
      <c r="OD110" s="42"/>
      <c r="OE110" s="42"/>
      <c r="OF110" s="42"/>
      <c r="OG110" s="42"/>
      <c r="OH110" s="42"/>
      <c r="OI110" s="42"/>
      <c r="OJ110" s="42"/>
      <c r="OK110" s="42"/>
      <c r="OL110" s="42"/>
      <c r="OM110" s="42"/>
      <c r="ON110" s="42"/>
      <c r="OO110" s="42"/>
      <c r="OP110" s="42"/>
      <c r="OQ110" s="42"/>
      <c r="OR110" s="42"/>
      <c r="OS110" s="42"/>
      <c r="OT110" s="42"/>
      <c r="OU110" s="42"/>
      <c r="OV110" s="42"/>
      <c r="OW110" s="42"/>
      <c r="OX110" s="42"/>
      <c r="OY110" s="42"/>
      <c r="OZ110" s="42"/>
      <c r="PA110" s="42"/>
      <c r="PB110" s="42"/>
      <c r="PC110" s="42"/>
      <c r="PD110" s="42"/>
      <c r="PE110" s="42"/>
      <c r="PF110" s="42"/>
      <c r="PG110" s="42"/>
      <c r="PH110" s="42"/>
      <c r="PI110" s="42"/>
      <c r="PJ110" s="42"/>
      <c r="PK110" s="42"/>
      <c r="PL110" s="42"/>
      <c r="PM110" s="42"/>
      <c r="PN110" s="42"/>
      <c r="PO110" s="42"/>
      <c r="PP110" s="42"/>
      <c r="PQ110" s="42"/>
      <c r="PR110" s="42"/>
      <c r="PS110" s="42"/>
      <c r="PT110" s="42"/>
      <c r="PU110" s="42"/>
      <c r="PV110" s="42"/>
      <c r="PW110" s="42"/>
      <c r="PX110" s="42"/>
      <c r="PY110" s="42"/>
      <c r="PZ110" s="42"/>
      <c r="QA110" s="42"/>
      <c r="QB110" s="42"/>
      <c r="QC110" s="42"/>
      <c r="QD110" s="42"/>
      <c r="QE110" s="42"/>
      <c r="QF110" s="42"/>
      <c r="QG110" s="42"/>
      <c r="QH110" s="42"/>
      <c r="QI110" s="42"/>
      <c r="QJ110" s="42"/>
      <c r="QK110" s="42"/>
      <c r="QL110" s="42"/>
      <c r="QM110" s="42"/>
      <c r="QN110" s="42"/>
      <c r="QO110" s="42"/>
      <c r="QP110" s="42"/>
      <c r="QQ110" s="42"/>
      <c r="QR110" s="42"/>
      <c r="QS110" s="42"/>
      <c r="QT110" s="42"/>
      <c r="QU110" s="42"/>
      <c r="QV110" s="42"/>
      <c r="QW110" s="42"/>
      <c r="QX110" s="42"/>
      <c r="QY110" s="42"/>
      <c r="QZ110" s="42"/>
      <c r="RA110" s="42"/>
      <c r="RB110" s="42"/>
      <c r="RC110" s="42"/>
      <c r="RD110" s="42"/>
      <c r="RE110" s="42"/>
      <c r="RF110" s="42"/>
      <c r="RG110" s="42"/>
      <c r="RH110" s="42"/>
      <c r="RI110" s="42"/>
      <c r="RJ110" s="42"/>
      <c r="RK110" s="42"/>
      <c r="RL110" s="42"/>
      <c r="RM110" s="42"/>
      <c r="RN110" s="42"/>
      <c r="RO110" s="42"/>
      <c r="RP110" s="42"/>
      <c r="RQ110" s="42"/>
      <c r="RR110" s="42"/>
      <c r="RS110" s="42"/>
      <c r="RT110" s="42"/>
      <c r="RU110" s="42"/>
      <c r="RV110" s="42"/>
      <c r="RW110" s="42"/>
      <c r="RX110" s="42"/>
      <c r="RY110" s="42"/>
      <c r="RZ110" s="42"/>
      <c r="SA110" s="42"/>
      <c r="SB110" s="42"/>
      <c r="SC110" s="42"/>
      <c r="SD110" s="42"/>
      <c r="SE110" s="42"/>
      <c r="SF110" s="42"/>
      <c r="SG110" s="42"/>
      <c r="SH110" s="42"/>
      <c r="SI110" s="42"/>
      <c r="SJ110" s="42"/>
      <c r="SK110" s="42"/>
      <c r="SL110" s="42"/>
      <c r="SM110" s="42"/>
      <c r="SN110" s="42"/>
      <c r="SO110" s="42"/>
      <c r="SP110" s="42"/>
      <c r="SQ110" s="42"/>
      <c r="SR110" s="42"/>
    </row>
    <row r="111" spans="1:512" ht="16.5" customHeight="1">
      <c r="A111" s="41"/>
      <c r="B111" s="1">
        <v>210040</v>
      </c>
      <c r="D111" s="43" t="str">
        <f t="shared" si="6"/>
        <v>10-4</v>
      </c>
      <c r="E111" s="43"/>
      <c r="F111" s="43"/>
      <c r="G111" s="68" t="s">
        <v>263</v>
      </c>
      <c r="H111" s="42">
        <f t="shared" si="7"/>
        <v>0</v>
      </c>
      <c r="I111" s="43" t="s">
        <v>272</v>
      </c>
      <c r="J111" s="44">
        <v>0</v>
      </c>
      <c r="K111" s="44">
        <v>0</v>
      </c>
      <c r="L111" s="42">
        <f t="shared" si="8"/>
        <v>10</v>
      </c>
      <c r="M111" s="22">
        <f t="shared" si="9"/>
        <v>210050</v>
      </c>
      <c r="N111" s="50">
        <f t="shared" si="10"/>
        <v>210030</v>
      </c>
      <c r="O111" s="45" t="s">
        <v>244</v>
      </c>
      <c r="P111" s="47" t="s">
        <v>61</v>
      </c>
      <c r="Q111" s="51" t="s">
        <v>244</v>
      </c>
      <c r="R111" s="50" t="s">
        <v>336</v>
      </c>
      <c r="S111" s="54"/>
      <c r="T111" s="1">
        <v>210040</v>
      </c>
      <c r="U111" s="22" t="s">
        <v>305</v>
      </c>
      <c r="V111" s="42">
        <v>12</v>
      </c>
      <c r="W111" s="51">
        <v>0</v>
      </c>
      <c r="X111" s="42"/>
      <c r="Y111" s="55"/>
      <c r="Z111" s="42"/>
      <c r="AA111" s="43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2"/>
      <c r="CH111" s="42"/>
      <c r="CI111" s="42"/>
      <c r="CJ111" s="42"/>
      <c r="CK111" s="42"/>
      <c r="CL111" s="42"/>
      <c r="CM111" s="42"/>
      <c r="CN111" s="42"/>
      <c r="CO111" s="42"/>
      <c r="CP111" s="42"/>
      <c r="CQ111" s="42"/>
      <c r="CR111" s="42"/>
      <c r="CS111" s="42"/>
      <c r="CT111" s="42"/>
      <c r="CU111" s="42"/>
      <c r="CV111" s="42"/>
      <c r="CW111" s="42"/>
      <c r="CX111" s="42"/>
      <c r="CY111" s="4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  <c r="EA111" s="42"/>
      <c r="EB111" s="42"/>
      <c r="EC111" s="42"/>
      <c r="ED111" s="42"/>
      <c r="EE111" s="42"/>
      <c r="EF111" s="42"/>
      <c r="EG111" s="42"/>
      <c r="EH111" s="42"/>
      <c r="EI111" s="42"/>
      <c r="EJ111" s="42"/>
      <c r="EK111" s="42"/>
      <c r="EL111" s="42"/>
      <c r="EM111" s="42"/>
      <c r="EN111" s="42"/>
      <c r="EO111" s="42"/>
      <c r="EP111" s="42"/>
      <c r="EQ111" s="42"/>
      <c r="ER111" s="42"/>
      <c r="ES111" s="42"/>
      <c r="ET111" s="42"/>
      <c r="EU111" s="42"/>
      <c r="EV111" s="42"/>
      <c r="EW111" s="42"/>
      <c r="EX111" s="42"/>
      <c r="EY111" s="42"/>
      <c r="EZ111" s="42"/>
      <c r="FA111" s="42"/>
      <c r="FB111" s="42"/>
      <c r="FC111" s="42"/>
      <c r="FD111" s="42"/>
      <c r="FE111" s="42"/>
      <c r="FF111" s="42"/>
      <c r="FG111" s="42"/>
      <c r="FH111" s="42"/>
      <c r="FI111" s="42"/>
      <c r="FJ111" s="42"/>
      <c r="FK111" s="42"/>
      <c r="FL111" s="42"/>
      <c r="FM111" s="42"/>
      <c r="FN111" s="42"/>
      <c r="FO111" s="42"/>
      <c r="FP111" s="42"/>
      <c r="FQ111" s="42"/>
      <c r="FR111" s="42"/>
      <c r="FS111" s="42"/>
      <c r="FT111" s="42"/>
      <c r="FU111" s="42"/>
      <c r="FV111" s="42"/>
      <c r="FW111" s="42"/>
      <c r="FX111" s="42"/>
      <c r="FY111" s="42"/>
      <c r="FZ111" s="42"/>
      <c r="GA111" s="42"/>
      <c r="GB111" s="42"/>
      <c r="GC111" s="42"/>
      <c r="GD111" s="42"/>
      <c r="GE111" s="42"/>
      <c r="GF111" s="42"/>
      <c r="GG111" s="42"/>
      <c r="GH111" s="42"/>
      <c r="GI111" s="42"/>
      <c r="GJ111" s="42"/>
      <c r="GK111" s="42"/>
      <c r="GL111" s="42"/>
      <c r="GM111" s="42"/>
      <c r="GN111" s="42"/>
      <c r="GO111" s="42"/>
      <c r="GP111" s="42"/>
      <c r="GQ111" s="42"/>
      <c r="GR111" s="42"/>
      <c r="GS111" s="42"/>
      <c r="GT111" s="42"/>
      <c r="GU111" s="42"/>
      <c r="GV111" s="42"/>
      <c r="GW111" s="42"/>
      <c r="GX111" s="42"/>
      <c r="GY111" s="42"/>
      <c r="GZ111" s="42"/>
      <c r="HA111" s="42"/>
      <c r="HB111" s="42"/>
      <c r="HC111" s="42"/>
      <c r="HD111" s="42"/>
      <c r="HE111" s="42"/>
      <c r="HF111" s="42"/>
      <c r="HG111" s="42"/>
      <c r="HH111" s="42"/>
      <c r="HI111" s="42"/>
      <c r="HJ111" s="42"/>
      <c r="HK111" s="42"/>
      <c r="HL111" s="42"/>
      <c r="HM111" s="42"/>
      <c r="HN111" s="42"/>
      <c r="HO111" s="42"/>
      <c r="HP111" s="42"/>
      <c r="HQ111" s="42"/>
      <c r="HR111" s="42"/>
      <c r="HS111" s="42"/>
      <c r="HT111" s="42"/>
      <c r="HU111" s="42"/>
      <c r="HV111" s="42"/>
      <c r="HW111" s="42"/>
      <c r="HX111" s="42"/>
      <c r="HY111" s="42"/>
      <c r="HZ111" s="42"/>
      <c r="IA111" s="42"/>
      <c r="IB111" s="42"/>
      <c r="IC111" s="42"/>
      <c r="ID111" s="42"/>
      <c r="IE111" s="42"/>
      <c r="IF111" s="42"/>
      <c r="IG111" s="42"/>
      <c r="IH111" s="42"/>
      <c r="II111" s="42"/>
      <c r="IJ111" s="42"/>
      <c r="IK111" s="42"/>
      <c r="IL111" s="42"/>
      <c r="IM111" s="42"/>
      <c r="IN111" s="42"/>
      <c r="IO111" s="42"/>
      <c r="IP111" s="42"/>
      <c r="IQ111" s="42"/>
      <c r="IR111" s="42"/>
      <c r="IS111" s="42"/>
      <c r="IT111" s="42"/>
      <c r="IU111" s="42"/>
      <c r="IV111" s="42"/>
      <c r="IW111" s="42"/>
      <c r="IX111" s="42"/>
      <c r="IY111" s="42"/>
      <c r="IZ111" s="42"/>
      <c r="JA111" s="42"/>
      <c r="JB111" s="42"/>
      <c r="JC111" s="42"/>
      <c r="JD111" s="42"/>
      <c r="JE111" s="42"/>
      <c r="JF111" s="42"/>
      <c r="JG111" s="42"/>
      <c r="JH111" s="42"/>
      <c r="JI111" s="42"/>
      <c r="JJ111" s="42"/>
      <c r="JK111" s="42"/>
      <c r="JL111" s="42"/>
      <c r="JM111" s="42"/>
      <c r="JN111" s="42"/>
      <c r="JO111" s="42"/>
      <c r="JP111" s="42"/>
      <c r="JQ111" s="42"/>
      <c r="JR111" s="42"/>
      <c r="JS111" s="42"/>
      <c r="JT111" s="42"/>
      <c r="JU111" s="42"/>
      <c r="JV111" s="42"/>
      <c r="JW111" s="42"/>
      <c r="JX111" s="42"/>
      <c r="JY111" s="42"/>
      <c r="JZ111" s="42"/>
      <c r="KA111" s="42"/>
      <c r="KB111" s="42"/>
      <c r="KC111" s="42"/>
      <c r="KD111" s="42"/>
      <c r="KE111" s="42"/>
      <c r="KF111" s="42"/>
      <c r="KG111" s="42"/>
      <c r="KH111" s="42"/>
      <c r="KI111" s="42"/>
      <c r="KJ111" s="42"/>
      <c r="KK111" s="42"/>
      <c r="KL111" s="42"/>
      <c r="KM111" s="42"/>
      <c r="KN111" s="42"/>
      <c r="KO111" s="42"/>
      <c r="KP111" s="42"/>
      <c r="KQ111" s="42"/>
      <c r="KR111" s="42"/>
      <c r="KS111" s="42"/>
      <c r="KT111" s="42"/>
      <c r="KU111" s="42"/>
      <c r="KV111" s="42"/>
      <c r="KW111" s="42"/>
      <c r="KX111" s="42"/>
      <c r="KY111" s="42"/>
      <c r="KZ111" s="42"/>
      <c r="LA111" s="42"/>
      <c r="LB111" s="42"/>
      <c r="LC111" s="42"/>
      <c r="LD111" s="42"/>
      <c r="LE111" s="42"/>
      <c r="LF111" s="42"/>
      <c r="LG111" s="42"/>
      <c r="LH111" s="42"/>
      <c r="LI111" s="42"/>
      <c r="LJ111" s="42"/>
      <c r="LK111" s="42"/>
      <c r="LL111" s="42"/>
      <c r="LM111" s="42"/>
      <c r="LN111" s="42"/>
      <c r="LO111" s="42"/>
      <c r="LP111" s="42"/>
      <c r="LQ111" s="42"/>
      <c r="LR111" s="42"/>
      <c r="LS111" s="42"/>
      <c r="LT111" s="42"/>
      <c r="LU111" s="42"/>
      <c r="LV111" s="42"/>
      <c r="LW111" s="42"/>
      <c r="LX111" s="42"/>
      <c r="LY111" s="42"/>
      <c r="LZ111" s="42"/>
      <c r="MA111" s="42"/>
      <c r="MB111" s="42"/>
      <c r="MC111" s="42"/>
      <c r="MD111" s="42"/>
      <c r="ME111" s="42"/>
      <c r="MF111" s="42"/>
      <c r="MG111" s="42"/>
      <c r="MH111" s="42"/>
      <c r="MI111" s="42"/>
      <c r="MJ111" s="42"/>
      <c r="MK111" s="42"/>
      <c r="ML111" s="42"/>
      <c r="MM111" s="42"/>
      <c r="MN111" s="42"/>
      <c r="MO111" s="42"/>
      <c r="MP111" s="42"/>
      <c r="MQ111" s="42"/>
      <c r="MR111" s="42"/>
      <c r="MS111" s="42"/>
      <c r="MT111" s="42"/>
      <c r="MU111" s="42"/>
      <c r="MV111" s="42"/>
      <c r="MW111" s="42"/>
      <c r="MX111" s="42"/>
      <c r="MY111" s="42"/>
      <c r="MZ111" s="42"/>
      <c r="NA111" s="42"/>
      <c r="NB111" s="42"/>
      <c r="NC111" s="42"/>
      <c r="ND111" s="42"/>
      <c r="NE111" s="42"/>
      <c r="NF111" s="42"/>
      <c r="NG111" s="42"/>
      <c r="NH111" s="42"/>
      <c r="NI111" s="42"/>
      <c r="NJ111" s="42"/>
      <c r="NK111" s="42"/>
      <c r="NL111" s="42"/>
      <c r="NM111" s="42"/>
      <c r="NN111" s="42"/>
      <c r="NO111" s="42"/>
      <c r="NP111" s="42"/>
      <c r="NQ111" s="42"/>
      <c r="NR111" s="42"/>
      <c r="NS111" s="42"/>
      <c r="NT111" s="42"/>
      <c r="NU111" s="42"/>
      <c r="NV111" s="42"/>
      <c r="NW111" s="42"/>
      <c r="NX111" s="42"/>
      <c r="NY111" s="42"/>
      <c r="NZ111" s="42"/>
      <c r="OA111" s="42"/>
      <c r="OB111" s="42"/>
      <c r="OC111" s="42"/>
      <c r="OD111" s="42"/>
      <c r="OE111" s="42"/>
      <c r="OF111" s="42"/>
      <c r="OG111" s="42"/>
      <c r="OH111" s="42"/>
      <c r="OI111" s="42"/>
      <c r="OJ111" s="42"/>
      <c r="OK111" s="42"/>
      <c r="OL111" s="42"/>
      <c r="OM111" s="42"/>
      <c r="ON111" s="42"/>
      <c r="OO111" s="42"/>
      <c r="OP111" s="42"/>
      <c r="OQ111" s="42"/>
      <c r="OR111" s="42"/>
      <c r="OS111" s="42"/>
      <c r="OT111" s="42"/>
      <c r="OU111" s="42"/>
      <c r="OV111" s="42"/>
      <c r="OW111" s="42"/>
      <c r="OX111" s="42"/>
      <c r="OY111" s="42"/>
      <c r="OZ111" s="42"/>
      <c r="PA111" s="42"/>
      <c r="PB111" s="42"/>
      <c r="PC111" s="42"/>
      <c r="PD111" s="42"/>
      <c r="PE111" s="42"/>
      <c r="PF111" s="42"/>
      <c r="PG111" s="42"/>
      <c r="PH111" s="42"/>
      <c r="PI111" s="42"/>
      <c r="PJ111" s="42"/>
      <c r="PK111" s="42"/>
      <c r="PL111" s="42"/>
      <c r="PM111" s="42"/>
      <c r="PN111" s="42"/>
      <c r="PO111" s="42"/>
      <c r="PP111" s="42"/>
      <c r="PQ111" s="42"/>
      <c r="PR111" s="42"/>
      <c r="PS111" s="42"/>
      <c r="PT111" s="42"/>
      <c r="PU111" s="42"/>
      <c r="PV111" s="42"/>
      <c r="PW111" s="42"/>
      <c r="PX111" s="42"/>
      <c r="PY111" s="42"/>
      <c r="PZ111" s="42"/>
      <c r="QA111" s="42"/>
      <c r="QB111" s="42"/>
      <c r="QC111" s="42"/>
      <c r="QD111" s="42"/>
      <c r="QE111" s="42"/>
      <c r="QF111" s="42"/>
      <c r="QG111" s="42"/>
      <c r="QH111" s="42"/>
      <c r="QI111" s="42"/>
      <c r="QJ111" s="42"/>
      <c r="QK111" s="42"/>
      <c r="QL111" s="42"/>
      <c r="QM111" s="42"/>
      <c r="QN111" s="42"/>
      <c r="QO111" s="42"/>
      <c r="QP111" s="42"/>
      <c r="QQ111" s="42"/>
      <c r="QR111" s="42"/>
      <c r="QS111" s="42"/>
      <c r="QT111" s="42"/>
      <c r="QU111" s="42"/>
      <c r="QV111" s="42"/>
      <c r="QW111" s="42"/>
      <c r="QX111" s="42"/>
      <c r="QY111" s="42"/>
      <c r="QZ111" s="42"/>
      <c r="RA111" s="42"/>
      <c r="RB111" s="42"/>
      <c r="RC111" s="42"/>
      <c r="RD111" s="42"/>
      <c r="RE111" s="42"/>
      <c r="RF111" s="42"/>
      <c r="RG111" s="42"/>
      <c r="RH111" s="42"/>
      <c r="RI111" s="42"/>
      <c r="RJ111" s="42"/>
      <c r="RK111" s="42"/>
      <c r="RL111" s="42"/>
      <c r="RM111" s="42"/>
      <c r="RN111" s="42"/>
      <c r="RO111" s="42"/>
      <c r="RP111" s="42"/>
      <c r="RQ111" s="42"/>
      <c r="RR111" s="42"/>
      <c r="RS111" s="42"/>
      <c r="RT111" s="42"/>
      <c r="RU111" s="42"/>
      <c r="RV111" s="42"/>
      <c r="RW111" s="42"/>
      <c r="RX111" s="42"/>
      <c r="RY111" s="42"/>
      <c r="RZ111" s="42"/>
      <c r="SA111" s="42"/>
      <c r="SB111" s="42"/>
      <c r="SC111" s="42"/>
      <c r="SD111" s="42"/>
      <c r="SE111" s="42"/>
      <c r="SF111" s="42"/>
      <c r="SG111" s="42"/>
      <c r="SH111" s="42"/>
      <c r="SI111" s="42"/>
      <c r="SJ111" s="42"/>
      <c r="SK111" s="42"/>
      <c r="SL111" s="42"/>
      <c r="SM111" s="42"/>
      <c r="SN111" s="42"/>
      <c r="SO111" s="42"/>
      <c r="SP111" s="42"/>
      <c r="SQ111" s="42"/>
      <c r="SR111" s="42"/>
    </row>
    <row r="112" spans="1:512" ht="16.5" customHeight="1">
      <c r="A112" s="41"/>
      <c r="B112" s="1">
        <v>210050</v>
      </c>
      <c r="D112" s="43" t="str">
        <f t="shared" si="6"/>
        <v>10-5</v>
      </c>
      <c r="E112" s="43"/>
      <c r="F112" s="43"/>
      <c r="G112" s="68" t="s">
        <v>246</v>
      </c>
      <c r="H112" s="42">
        <f t="shared" si="7"/>
        <v>1</v>
      </c>
      <c r="I112" s="43" t="s">
        <v>337</v>
      </c>
      <c r="J112" s="44">
        <v>0</v>
      </c>
      <c r="K112" s="44">
        <v>0</v>
      </c>
      <c r="L112" s="42">
        <f t="shared" si="8"/>
        <v>10</v>
      </c>
      <c r="M112" s="22">
        <f t="shared" si="9"/>
        <v>0</v>
      </c>
      <c r="N112" s="50">
        <f t="shared" si="10"/>
        <v>210040</v>
      </c>
      <c r="O112" s="45" t="s">
        <v>284</v>
      </c>
      <c r="P112" s="47" t="s">
        <v>285</v>
      </c>
      <c r="Q112" s="51" t="s">
        <v>244</v>
      </c>
      <c r="R112" s="50" t="s">
        <v>338</v>
      </c>
      <c r="S112" s="54"/>
      <c r="T112" s="1">
        <v>210050</v>
      </c>
      <c r="U112" s="22" t="s">
        <v>308</v>
      </c>
      <c r="V112" s="42">
        <v>12</v>
      </c>
      <c r="W112" s="51">
        <v>0</v>
      </c>
      <c r="X112" s="42"/>
      <c r="Y112" s="55"/>
      <c r="Z112" s="42"/>
      <c r="AA112" s="43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42"/>
      <c r="CD112" s="42"/>
      <c r="CE112" s="42"/>
      <c r="CF112" s="42"/>
      <c r="CG112" s="42"/>
      <c r="CH112" s="42"/>
      <c r="CI112" s="42"/>
      <c r="CJ112" s="42"/>
      <c r="CK112" s="42"/>
      <c r="CL112" s="42"/>
      <c r="CM112" s="42"/>
      <c r="CN112" s="42"/>
      <c r="CO112" s="42"/>
      <c r="CP112" s="42"/>
      <c r="CQ112" s="42"/>
      <c r="CR112" s="42"/>
      <c r="CS112" s="42"/>
      <c r="CT112" s="42"/>
      <c r="CU112" s="42"/>
      <c r="CV112" s="42"/>
      <c r="CW112" s="42"/>
      <c r="CX112" s="42"/>
      <c r="CY112" s="4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  <c r="EA112" s="42"/>
      <c r="EB112" s="42"/>
      <c r="EC112" s="42"/>
      <c r="ED112" s="42"/>
      <c r="EE112" s="42"/>
      <c r="EF112" s="42"/>
      <c r="EG112" s="42"/>
      <c r="EH112" s="42"/>
      <c r="EI112" s="42"/>
      <c r="EJ112" s="42"/>
      <c r="EK112" s="42"/>
      <c r="EL112" s="42"/>
      <c r="EM112" s="42"/>
      <c r="EN112" s="42"/>
      <c r="EO112" s="42"/>
      <c r="EP112" s="42"/>
      <c r="EQ112" s="42"/>
      <c r="ER112" s="42"/>
      <c r="ES112" s="42"/>
      <c r="ET112" s="42"/>
      <c r="EU112" s="42"/>
      <c r="EV112" s="42"/>
      <c r="EW112" s="42"/>
      <c r="EX112" s="42"/>
      <c r="EY112" s="42"/>
      <c r="EZ112" s="42"/>
      <c r="FA112" s="42"/>
      <c r="FB112" s="42"/>
      <c r="FC112" s="42"/>
      <c r="FD112" s="42"/>
      <c r="FE112" s="42"/>
      <c r="FF112" s="42"/>
      <c r="FG112" s="42"/>
      <c r="FH112" s="42"/>
      <c r="FI112" s="42"/>
      <c r="FJ112" s="42"/>
      <c r="FK112" s="42"/>
      <c r="FL112" s="42"/>
      <c r="FM112" s="42"/>
      <c r="FN112" s="42"/>
      <c r="FO112" s="42"/>
      <c r="FP112" s="42"/>
      <c r="FQ112" s="42"/>
      <c r="FR112" s="42"/>
      <c r="FS112" s="42"/>
      <c r="FT112" s="42"/>
      <c r="FU112" s="42"/>
      <c r="FV112" s="42"/>
      <c r="FW112" s="42"/>
      <c r="FX112" s="42"/>
      <c r="FY112" s="42"/>
      <c r="FZ112" s="42"/>
      <c r="GA112" s="42"/>
      <c r="GB112" s="42"/>
      <c r="GC112" s="42"/>
      <c r="GD112" s="42"/>
      <c r="GE112" s="42"/>
      <c r="GF112" s="42"/>
      <c r="GG112" s="42"/>
      <c r="GH112" s="42"/>
      <c r="GI112" s="42"/>
      <c r="GJ112" s="42"/>
      <c r="GK112" s="42"/>
      <c r="GL112" s="42"/>
      <c r="GM112" s="42"/>
      <c r="GN112" s="42"/>
      <c r="GO112" s="42"/>
      <c r="GP112" s="42"/>
      <c r="GQ112" s="42"/>
      <c r="GR112" s="42"/>
      <c r="GS112" s="42"/>
      <c r="GT112" s="42"/>
      <c r="GU112" s="42"/>
      <c r="GV112" s="42"/>
      <c r="GW112" s="42"/>
      <c r="GX112" s="42"/>
      <c r="GY112" s="42"/>
      <c r="GZ112" s="42"/>
      <c r="HA112" s="42"/>
      <c r="HB112" s="42"/>
      <c r="HC112" s="42"/>
      <c r="HD112" s="42"/>
      <c r="HE112" s="42"/>
      <c r="HF112" s="42"/>
      <c r="HG112" s="42"/>
      <c r="HH112" s="42"/>
      <c r="HI112" s="42"/>
      <c r="HJ112" s="42"/>
      <c r="HK112" s="42"/>
      <c r="HL112" s="42"/>
      <c r="HM112" s="42"/>
      <c r="HN112" s="42"/>
      <c r="HO112" s="42"/>
      <c r="HP112" s="42"/>
      <c r="HQ112" s="42"/>
      <c r="HR112" s="42"/>
      <c r="HS112" s="42"/>
      <c r="HT112" s="42"/>
      <c r="HU112" s="42"/>
      <c r="HV112" s="42"/>
      <c r="HW112" s="42"/>
      <c r="HX112" s="42"/>
      <c r="HY112" s="42"/>
      <c r="HZ112" s="42"/>
      <c r="IA112" s="42"/>
      <c r="IB112" s="42"/>
      <c r="IC112" s="42"/>
      <c r="ID112" s="42"/>
      <c r="IE112" s="42"/>
      <c r="IF112" s="42"/>
      <c r="IG112" s="42"/>
      <c r="IH112" s="42"/>
      <c r="II112" s="42"/>
      <c r="IJ112" s="42"/>
      <c r="IK112" s="42"/>
      <c r="IL112" s="42"/>
      <c r="IM112" s="42"/>
      <c r="IN112" s="42"/>
      <c r="IO112" s="42"/>
      <c r="IP112" s="42"/>
      <c r="IQ112" s="42"/>
      <c r="IR112" s="42"/>
      <c r="IS112" s="42"/>
      <c r="IT112" s="42"/>
      <c r="IU112" s="42"/>
      <c r="IV112" s="42"/>
      <c r="IW112" s="42"/>
      <c r="IX112" s="42"/>
      <c r="IY112" s="42"/>
      <c r="IZ112" s="42"/>
      <c r="JA112" s="42"/>
      <c r="JB112" s="42"/>
      <c r="JC112" s="42"/>
      <c r="JD112" s="42"/>
      <c r="JE112" s="42"/>
      <c r="JF112" s="42"/>
      <c r="JG112" s="42"/>
      <c r="JH112" s="42"/>
      <c r="JI112" s="42"/>
      <c r="JJ112" s="42"/>
      <c r="JK112" s="42"/>
      <c r="JL112" s="42"/>
      <c r="JM112" s="42"/>
      <c r="JN112" s="42"/>
      <c r="JO112" s="42"/>
      <c r="JP112" s="42"/>
      <c r="JQ112" s="42"/>
      <c r="JR112" s="42"/>
      <c r="JS112" s="42"/>
      <c r="JT112" s="42"/>
      <c r="JU112" s="42"/>
      <c r="JV112" s="42"/>
      <c r="JW112" s="42"/>
      <c r="JX112" s="42"/>
      <c r="JY112" s="42"/>
      <c r="JZ112" s="42"/>
      <c r="KA112" s="42"/>
      <c r="KB112" s="42"/>
      <c r="KC112" s="42"/>
      <c r="KD112" s="42"/>
      <c r="KE112" s="42"/>
      <c r="KF112" s="42"/>
      <c r="KG112" s="42"/>
      <c r="KH112" s="42"/>
      <c r="KI112" s="42"/>
      <c r="KJ112" s="42"/>
      <c r="KK112" s="42"/>
      <c r="KL112" s="42"/>
      <c r="KM112" s="42"/>
      <c r="KN112" s="42"/>
      <c r="KO112" s="42"/>
      <c r="KP112" s="42"/>
      <c r="KQ112" s="42"/>
      <c r="KR112" s="42"/>
      <c r="KS112" s="42"/>
      <c r="KT112" s="42"/>
      <c r="KU112" s="42"/>
      <c r="KV112" s="42"/>
      <c r="KW112" s="42"/>
      <c r="KX112" s="42"/>
      <c r="KY112" s="42"/>
      <c r="KZ112" s="42"/>
      <c r="LA112" s="42"/>
      <c r="LB112" s="42"/>
      <c r="LC112" s="42"/>
      <c r="LD112" s="42"/>
      <c r="LE112" s="42"/>
      <c r="LF112" s="42"/>
      <c r="LG112" s="42"/>
      <c r="LH112" s="42"/>
      <c r="LI112" s="42"/>
      <c r="LJ112" s="42"/>
      <c r="LK112" s="42"/>
      <c r="LL112" s="42"/>
      <c r="LM112" s="42"/>
      <c r="LN112" s="42"/>
      <c r="LO112" s="42"/>
      <c r="LP112" s="42"/>
      <c r="LQ112" s="42"/>
      <c r="LR112" s="42"/>
      <c r="LS112" s="42"/>
      <c r="LT112" s="42"/>
      <c r="LU112" s="42"/>
      <c r="LV112" s="42"/>
      <c r="LW112" s="42"/>
      <c r="LX112" s="42"/>
      <c r="LY112" s="42"/>
      <c r="LZ112" s="42"/>
      <c r="MA112" s="42"/>
      <c r="MB112" s="42"/>
      <c r="MC112" s="42"/>
      <c r="MD112" s="42"/>
      <c r="ME112" s="42"/>
      <c r="MF112" s="42"/>
      <c r="MG112" s="42"/>
      <c r="MH112" s="42"/>
      <c r="MI112" s="42"/>
      <c r="MJ112" s="42"/>
      <c r="MK112" s="42"/>
      <c r="ML112" s="42"/>
      <c r="MM112" s="42"/>
      <c r="MN112" s="42"/>
      <c r="MO112" s="42"/>
      <c r="MP112" s="42"/>
      <c r="MQ112" s="42"/>
      <c r="MR112" s="42"/>
      <c r="MS112" s="42"/>
      <c r="MT112" s="42"/>
      <c r="MU112" s="42"/>
      <c r="MV112" s="42"/>
      <c r="MW112" s="42"/>
      <c r="MX112" s="42"/>
      <c r="MY112" s="42"/>
      <c r="MZ112" s="42"/>
      <c r="NA112" s="42"/>
      <c r="NB112" s="42"/>
      <c r="NC112" s="42"/>
      <c r="ND112" s="42"/>
      <c r="NE112" s="42"/>
      <c r="NF112" s="42"/>
      <c r="NG112" s="42"/>
      <c r="NH112" s="42"/>
      <c r="NI112" s="42"/>
      <c r="NJ112" s="42"/>
      <c r="NK112" s="42"/>
      <c r="NL112" s="42"/>
      <c r="NM112" s="42"/>
      <c r="NN112" s="42"/>
      <c r="NO112" s="42"/>
      <c r="NP112" s="42"/>
      <c r="NQ112" s="42"/>
      <c r="NR112" s="42"/>
      <c r="NS112" s="42"/>
      <c r="NT112" s="42"/>
      <c r="NU112" s="42"/>
      <c r="NV112" s="42"/>
      <c r="NW112" s="42"/>
      <c r="NX112" s="42"/>
      <c r="NY112" s="42"/>
      <c r="NZ112" s="42"/>
      <c r="OA112" s="42"/>
      <c r="OB112" s="42"/>
      <c r="OC112" s="42"/>
      <c r="OD112" s="42"/>
      <c r="OE112" s="42"/>
      <c r="OF112" s="42"/>
      <c r="OG112" s="42"/>
      <c r="OH112" s="42"/>
      <c r="OI112" s="42"/>
      <c r="OJ112" s="42"/>
      <c r="OK112" s="42"/>
      <c r="OL112" s="42"/>
      <c r="OM112" s="42"/>
      <c r="ON112" s="42"/>
      <c r="OO112" s="42"/>
      <c r="OP112" s="42"/>
      <c r="OQ112" s="42"/>
      <c r="OR112" s="42"/>
      <c r="OS112" s="42"/>
      <c r="OT112" s="42"/>
      <c r="OU112" s="42"/>
      <c r="OV112" s="42"/>
      <c r="OW112" s="42"/>
      <c r="OX112" s="42"/>
      <c r="OY112" s="42"/>
      <c r="OZ112" s="42"/>
      <c r="PA112" s="42"/>
      <c r="PB112" s="42"/>
      <c r="PC112" s="42"/>
      <c r="PD112" s="42"/>
      <c r="PE112" s="42"/>
      <c r="PF112" s="42"/>
      <c r="PG112" s="42"/>
      <c r="PH112" s="42"/>
      <c r="PI112" s="42"/>
      <c r="PJ112" s="42"/>
      <c r="PK112" s="42"/>
      <c r="PL112" s="42"/>
      <c r="PM112" s="42"/>
      <c r="PN112" s="42"/>
      <c r="PO112" s="42"/>
      <c r="PP112" s="42"/>
      <c r="PQ112" s="42"/>
      <c r="PR112" s="42"/>
      <c r="PS112" s="42"/>
      <c r="PT112" s="42"/>
      <c r="PU112" s="42"/>
      <c r="PV112" s="42"/>
      <c r="PW112" s="42"/>
      <c r="PX112" s="42"/>
      <c r="PY112" s="42"/>
      <c r="PZ112" s="42"/>
      <c r="QA112" s="42"/>
      <c r="QB112" s="42"/>
      <c r="QC112" s="42"/>
      <c r="QD112" s="42"/>
      <c r="QE112" s="42"/>
      <c r="QF112" s="42"/>
      <c r="QG112" s="42"/>
      <c r="QH112" s="42"/>
      <c r="QI112" s="42"/>
      <c r="QJ112" s="42"/>
      <c r="QK112" s="42"/>
      <c r="QL112" s="42"/>
      <c r="QM112" s="42"/>
      <c r="QN112" s="42"/>
      <c r="QO112" s="42"/>
      <c r="QP112" s="42"/>
      <c r="QQ112" s="42"/>
      <c r="QR112" s="42"/>
      <c r="QS112" s="42"/>
      <c r="QT112" s="42"/>
      <c r="QU112" s="42"/>
      <c r="QV112" s="42"/>
      <c r="QW112" s="42"/>
      <c r="QX112" s="42"/>
      <c r="QY112" s="42"/>
      <c r="QZ112" s="42"/>
      <c r="RA112" s="42"/>
      <c r="RB112" s="42"/>
      <c r="RC112" s="42"/>
      <c r="RD112" s="42"/>
      <c r="RE112" s="42"/>
      <c r="RF112" s="42"/>
      <c r="RG112" s="42"/>
      <c r="RH112" s="42"/>
      <c r="RI112" s="42"/>
      <c r="RJ112" s="42"/>
      <c r="RK112" s="42"/>
      <c r="RL112" s="42"/>
      <c r="RM112" s="42"/>
      <c r="RN112" s="42"/>
      <c r="RO112" s="42"/>
      <c r="RP112" s="42"/>
      <c r="RQ112" s="42"/>
      <c r="RR112" s="42"/>
      <c r="RS112" s="42"/>
      <c r="RT112" s="42"/>
      <c r="RU112" s="42"/>
      <c r="RV112" s="42"/>
      <c r="RW112" s="42"/>
      <c r="RX112" s="42"/>
      <c r="RY112" s="42"/>
      <c r="RZ112" s="42"/>
      <c r="SA112" s="42"/>
      <c r="SB112" s="42"/>
      <c r="SC112" s="42"/>
      <c r="SD112" s="42"/>
      <c r="SE112" s="42"/>
      <c r="SF112" s="42"/>
      <c r="SG112" s="42"/>
      <c r="SH112" s="42"/>
      <c r="SI112" s="42"/>
      <c r="SJ112" s="42"/>
      <c r="SK112" s="42"/>
      <c r="SL112" s="42"/>
      <c r="SM112" s="42"/>
      <c r="SN112" s="42"/>
      <c r="SO112" s="42"/>
      <c r="SP112" s="42"/>
      <c r="SQ112" s="42"/>
      <c r="SR112" s="42"/>
    </row>
    <row r="113" spans="1:512" ht="16.5" customHeight="1">
      <c r="A113" s="41"/>
      <c r="B113" s="1">
        <v>211010</v>
      </c>
      <c r="D113" s="43" t="str">
        <f t="shared" si="6"/>
        <v>11-1</v>
      </c>
      <c r="E113" s="43"/>
      <c r="F113" s="43"/>
      <c r="G113" s="68" t="s">
        <v>263</v>
      </c>
      <c r="H113" s="42">
        <f t="shared" si="7"/>
        <v>0</v>
      </c>
      <c r="I113" s="43" t="s">
        <v>317</v>
      </c>
      <c r="J113" s="44">
        <v>0</v>
      </c>
      <c r="K113" s="44">
        <v>0</v>
      </c>
      <c r="L113" s="42">
        <f t="shared" si="8"/>
        <v>11</v>
      </c>
      <c r="M113" s="22">
        <f t="shared" si="9"/>
        <v>211020</v>
      </c>
      <c r="N113" s="50">
        <f t="shared" si="10"/>
        <v>0</v>
      </c>
      <c r="O113" s="45" t="s">
        <v>244</v>
      </c>
      <c r="P113" s="47" t="s">
        <v>61</v>
      </c>
      <c r="Q113" s="51" t="s">
        <v>244</v>
      </c>
      <c r="R113" s="50" t="s">
        <v>339</v>
      </c>
      <c r="S113" s="54"/>
      <c r="T113" s="1">
        <v>211010</v>
      </c>
      <c r="U113" s="22" t="s">
        <v>261</v>
      </c>
      <c r="V113" s="42">
        <v>12</v>
      </c>
      <c r="W113" s="51">
        <v>0</v>
      </c>
      <c r="X113" s="42"/>
      <c r="Y113" s="55"/>
      <c r="Z113" s="42"/>
      <c r="AA113" s="43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42"/>
      <c r="CD113" s="42"/>
      <c r="CE113" s="42"/>
      <c r="CF113" s="42"/>
      <c r="CG113" s="42"/>
      <c r="CH113" s="42"/>
      <c r="CI113" s="42"/>
      <c r="CJ113" s="42"/>
      <c r="CK113" s="42"/>
      <c r="CL113" s="42"/>
      <c r="CM113" s="42"/>
      <c r="CN113" s="42"/>
      <c r="CO113" s="42"/>
      <c r="CP113" s="42"/>
      <c r="CQ113" s="42"/>
      <c r="CR113" s="42"/>
      <c r="CS113" s="42"/>
      <c r="CT113" s="42"/>
      <c r="CU113" s="42"/>
      <c r="CV113" s="42"/>
      <c r="CW113" s="42"/>
      <c r="CX113" s="42"/>
      <c r="CY113" s="4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  <c r="EA113" s="42"/>
      <c r="EB113" s="42"/>
      <c r="EC113" s="42"/>
      <c r="ED113" s="42"/>
      <c r="EE113" s="42"/>
      <c r="EF113" s="42"/>
      <c r="EG113" s="42"/>
      <c r="EH113" s="42"/>
      <c r="EI113" s="42"/>
      <c r="EJ113" s="42"/>
      <c r="EK113" s="42"/>
      <c r="EL113" s="42"/>
      <c r="EM113" s="42"/>
      <c r="EN113" s="42"/>
      <c r="EO113" s="42"/>
      <c r="EP113" s="42"/>
      <c r="EQ113" s="42"/>
      <c r="ER113" s="42"/>
      <c r="ES113" s="42"/>
      <c r="ET113" s="42"/>
      <c r="EU113" s="42"/>
      <c r="EV113" s="42"/>
      <c r="EW113" s="42"/>
      <c r="EX113" s="42"/>
      <c r="EY113" s="42"/>
      <c r="EZ113" s="42"/>
      <c r="FA113" s="42"/>
      <c r="FB113" s="42"/>
      <c r="FC113" s="42"/>
      <c r="FD113" s="42"/>
      <c r="FE113" s="42"/>
      <c r="FF113" s="42"/>
      <c r="FG113" s="42"/>
      <c r="FH113" s="42"/>
      <c r="FI113" s="42"/>
      <c r="FJ113" s="42"/>
      <c r="FK113" s="42"/>
      <c r="FL113" s="42"/>
      <c r="FM113" s="42"/>
      <c r="FN113" s="42"/>
      <c r="FO113" s="42"/>
      <c r="FP113" s="42"/>
      <c r="FQ113" s="42"/>
      <c r="FR113" s="42"/>
      <c r="FS113" s="42"/>
      <c r="FT113" s="42"/>
      <c r="FU113" s="42"/>
      <c r="FV113" s="42"/>
      <c r="FW113" s="42"/>
      <c r="FX113" s="42"/>
      <c r="FY113" s="42"/>
      <c r="FZ113" s="42"/>
      <c r="GA113" s="42"/>
      <c r="GB113" s="42"/>
      <c r="GC113" s="42"/>
      <c r="GD113" s="42"/>
      <c r="GE113" s="42"/>
      <c r="GF113" s="42"/>
      <c r="GG113" s="42"/>
      <c r="GH113" s="42"/>
      <c r="GI113" s="42"/>
      <c r="GJ113" s="42"/>
      <c r="GK113" s="42"/>
      <c r="GL113" s="42"/>
      <c r="GM113" s="42"/>
      <c r="GN113" s="42"/>
      <c r="GO113" s="42"/>
      <c r="GP113" s="42"/>
      <c r="GQ113" s="42"/>
      <c r="GR113" s="42"/>
      <c r="GS113" s="42"/>
      <c r="GT113" s="42"/>
      <c r="GU113" s="42"/>
      <c r="GV113" s="42"/>
      <c r="GW113" s="42"/>
      <c r="GX113" s="42"/>
      <c r="GY113" s="42"/>
      <c r="GZ113" s="42"/>
      <c r="HA113" s="42"/>
      <c r="HB113" s="42"/>
      <c r="HC113" s="42"/>
      <c r="HD113" s="42"/>
      <c r="HE113" s="42"/>
      <c r="HF113" s="42"/>
      <c r="HG113" s="42"/>
      <c r="HH113" s="42"/>
      <c r="HI113" s="42"/>
      <c r="HJ113" s="42"/>
      <c r="HK113" s="42"/>
      <c r="HL113" s="42"/>
      <c r="HM113" s="42"/>
      <c r="HN113" s="42"/>
      <c r="HO113" s="42"/>
      <c r="HP113" s="42"/>
      <c r="HQ113" s="42"/>
      <c r="HR113" s="42"/>
      <c r="HS113" s="42"/>
      <c r="HT113" s="42"/>
      <c r="HU113" s="42"/>
      <c r="HV113" s="42"/>
      <c r="HW113" s="42"/>
      <c r="HX113" s="42"/>
      <c r="HY113" s="42"/>
      <c r="HZ113" s="42"/>
      <c r="IA113" s="42"/>
      <c r="IB113" s="42"/>
      <c r="IC113" s="42"/>
      <c r="ID113" s="42"/>
      <c r="IE113" s="42"/>
      <c r="IF113" s="42"/>
      <c r="IG113" s="42"/>
      <c r="IH113" s="42"/>
      <c r="II113" s="42"/>
      <c r="IJ113" s="42"/>
      <c r="IK113" s="42"/>
      <c r="IL113" s="42"/>
      <c r="IM113" s="42"/>
      <c r="IN113" s="42"/>
      <c r="IO113" s="42"/>
      <c r="IP113" s="42"/>
      <c r="IQ113" s="42"/>
      <c r="IR113" s="42"/>
      <c r="IS113" s="42"/>
      <c r="IT113" s="42"/>
      <c r="IU113" s="42"/>
      <c r="IV113" s="42"/>
      <c r="IW113" s="42"/>
      <c r="IX113" s="42"/>
      <c r="IY113" s="42"/>
      <c r="IZ113" s="42"/>
      <c r="JA113" s="42"/>
      <c r="JB113" s="42"/>
      <c r="JC113" s="42"/>
      <c r="JD113" s="42"/>
      <c r="JE113" s="42"/>
      <c r="JF113" s="42"/>
      <c r="JG113" s="42"/>
      <c r="JH113" s="42"/>
      <c r="JI113" s="42"/>
      <c r="JJ113" s="42"/>
      <c r="JK113" s="42"/>
      <c r="JL113" s="42"/>
      <c r="JM113" s="42"/>
      <c r="JN113" s="42"/>
      <c r="JO113" s="42"/>
      <c r="JP113" s="42"/>
      <c r="JQ113" s="42"/>
      <c r="JR113" s="42"/>
      <c r="JS113" s="42"/>
      <c r="JT113" s="42"/>
      <c r="JU113" s="42"/>
      <c r="JV113" s="42"/>
      <c r="JW113" s="42"/>
      <c r="JX113" s="42"/>
      <c r="JY113" s="42"/>
      <c r="JZ113" s="42"/>
      <c r="KA113" s="42"/>
      <c r="KB113" s="42"/>
      <c r="KC113" s="42"/>
      <c r="KD113" s="42"/>
      <c r="KE113" s="42"/>
      <c r="KF113" s="42"/>
      <c r="KG113" s="42"/>
      <c r="KH113" s="42"/>
      <c r="KI113" s="42"/>
      <c r="KJ113" s="42"/>
      <c r="KK113" s="42"/>
      <c r="KL113" s="42"/>
      <c r="KM113" s="42"/>
      <c r="KN113" s="42"/>
      <c r="KO113" s="42"/>
      <c r="KP113" s="42"/>
      <c r="KQ113" s="42"/>
      <c r="KR113" s="42"/>
      <c r="KS113" s="42"/>
      <c r="KT113" s="42"/>
      <c r="KU113" s="42"/>
      <c r="KV113" s="42"/>
      <c r="KW113" s="42"/>
      <c r="KX113" s="42"/>
      <c r="KY113" s="42"/>
      <c r="KZ113" s="42"/>
      <c r="LA113" s="42"/>
      <c r="LB113" s="42"/>
      <c r="LC113" s="42"/>
      <c r="LD113" s="42"/>
      <c r="LE113" s="42"/>
      <c r="LF113" s="42"/>
      <c r="LG113" s="42"/>
      <c r="LH113" s="42"/>
      <c r="LI113" s="42"/>
      <c r="LJ113" s="42"/>
      <c r="LK113" s="42"/>
      <c r="LL113" s="42"/>
      <c r="LM113" s="42"/>
      <c r="LN113" s="42"/>
      <c r="LO113" s="42"/>
      <c r="LP113" s="42"/>
      <c r="LQ113" s="42"/>
      <c r="LR113" s="42"/>
      <c r="LS113" s="42"/>
      <c r="LT113" s="42"/>
      <c r="LU113" s="42"/>
      <c r="LV113" s="42"/>
      <c r="LW113" s="42"/>
      <c r="LX113" s="42"/>
      <c r="LY113" s="42"/>
      <c r="LZ113" s="42"/>
      <c r="MA113" s="42"/>
      <c r="MB113" s="42"/>
      <c r="MC113" s="42"/>
      <c r="MD113" s="42"/>
      <c r="ME113" s="42"/>
      <c r="MF113" s="42"/>
      <c r="MG113" s="42"/>
      <c r="MH113" s="42"/>
      <c r="MI113" s="42"/>
      <c r="MJ113" s="42"/>
      <c r="MK113" s="42"/>
      <c r="ML113" s="42"/>
      <c r="MM113" s="42"/>
      <c r="MN113" s="42"/>
      <c r="MO113" s="42"/>
      <c r="MP113" s="42"/>
      <c r="MQ113" s="42"/>
      <c r="MR113" s="42"/>
      <c r="MS113" s="42"/>
      <c r="MT113" s="42"/>
      <c r="MU113" s="42"/>
      <c r="MV113" s="42"/>
      <c r="MW113" s="42"/>
      <c r="MX113" s="42"/>
      <c r="MY113" s="42"/>
      <c r="MZ113" s="42"/>
      <c r="NA113" s="42"/>
      <c r="NB113" s="42"/>
      <c r="NC113" s="42"/>
      <c r="ND113" s="42"/>
      <c r="NE113" s="42"/>
      <c r="NF113" s="42"/>
      <c r="NG113" s="42"/>
      <c r="NH113" s="42"/>
      <c r="NI113" s="42"/>
      <c r="NJ113" s="42"/>
      <c r="NK113" s="42"/>
      <c r="NL113" s="42"/>
      <c r="NM113" s="42"/>
      <c r="NN113" s="42"/>
      <c r="NO113" s="42"/>
      <c r="NP113" s="42"/>
      <c r="NQ113" s="42"/>
      <c r="NR113" s="42"/>
      <c r="NS113" s="42"/>
      <c r="NT113" s="42"/>
      <c r="NU113" s="42"/>
      <c r="NV113" s="42"/>
      <c r="NW113" s="42"/>
      <c r="NX113" s="42"/>
      <c r="NY113" s="42"/>
      <c r="NZ113" s="42"/>
      <c r="OA113" s="42"/>
      <c r="OB113" s="42"/>
      <c r="OC113" s="42"/>
      <c r="OD113" s="42"/>
      <c r="OE113" s="42"/>
      <c r="OF113" s="42"/>
      <c r="OG113" s="42"/>
      <c r="OH113" s="42"/>
      <c r="OI113" s="42"/>
      <c r="OJ113" s="42"/>
      <c r="OK113" s="42"/>
      <c r="OL113" s="42"/>
      <c r="OM113" s="42"/>
      <c r="ON113" s="42"/>
      <c r="OO113" s="42"/>
      <c r="OP113" s="42"/>
      <c r="OQ113" s="42"/>
      <c r="OR113" s="42"/>
      <c r="OS113" s="42"/>
      <c r="OT113" s="42"/>
      <c r="OU113" s="42"/>
      <c r="OV113" s="42"/>
      <c r="OW113" s="42"/>
      <c r="OX113" s="42"/>
      <c r="OY113" s="42"/>
      <c r="OZ113" s="42"/>
      <c r="PA113" s="42"/>
      <c r="PB113" s="42"/>
      <c r="PC113" s="42"/>
      <c r="PD113" s="42"/>
      <c r="PE113" s="42"/>
      <c r="PF113" s="42"/>
      <c r="PG113" s="42"/>
      <c r="PH113" s="42"/>
      <c r="PI113" s="42"/>
      <c r="PJ113" s="42"/>
      <c r="PK113" s="42"/>
      <c r="PL113" s="42"/>
      <c r="PM113" s="42"/>
      <c r="PN113" s="42"/>
      <c r="PO113" s="42"/>
      <c r="PP113" s="42"/>
      <c r="PQ113" s="42"/>
      <c r="PR113" s="42"/>
      <c r="PS113" s="42"/>
      <c r="PT113" s="42"/>
      <c r="PU113" s="42"/>
      <c r="PV113" s="42"/>
      <c r="PW113" s="42"/>
      <c r="PX113" s="42"/>
      <c r="PY113" s="42"/>
      <c r="PZ113" s="42"/>
      <c r="QA113" s="42"/>
      <c r="QB113" s="42"/>
      <c r="QC113" s="42"/>
      <c r="QD113" s="42"/>
      <c r="QE113" s="42"/>
      <c r="QF113" s="42"/>
      <c r="QG113" s="42"/>
      <c r="QH113" s="42"/>
      <c r="QI113" s="42"/>
      <c r="QJ113" s="42"/>
      <c r="QK113" s="42"/>
      <c r="QL113" s="42"/>
      <c r="QM113" s="42"/>
      <c r="QN113" s="42"/>
      <c r="QO113" s="42"/>
      <c r="QP113" s="42"/>
      <c r="QQ113" s="42"/>
      <c r="QR113" s="42"/>
      <c r="QS113" s="42"/>
      <c r="QT113" s="42"/>
      <c r="QU113" s="42"/>
      <c r="QV113" s="42"/>
      <c r="QW113" s="42"/>
      <c r="QX113" s="42"/>
      <c r="QY113" s="42"/>
      <c r="QZ113" s="42"/>
      <c r="RA113" s="42"/>
      <c r="RB113" s="42"/>
      <c r="RC113" s="42"/>
      <c r="RD113" s="42"/>
      <c r="RE113" s="42"/>
      <c r="RF113" s="42"/>
      <c r="RG113" s="42"/>
      <c r="RH113" s="42"/>
      <c r="RI113" s="42"/>
      <c r="RJ113" s="42"/>
      <c r="RK113" s="42"/>
      <c r="RL113" s="42"/>
      <c r="RM113" s="42"/>
      <c r="RN113" s="42"/>
      <c r="RO113" s="42"/>
      <c r="RP113" s="42"/>
      <c r="RQ113" s="42"/>
      <c r="RR113" s="42"/>
      <c r="RS113" s="42"/>
      <c r="RT113" s="42"/>
      <c r="RU113" s="42"/>
      <c r="RV113" s="42"/>
      <c r="RW113" s="42"/>
      <c r="RX113" s="42"/>
      <c r="RY113" s="42"/>
      <c r="RZ113" s="42"/>
      <c r="SA113" s="42"/>
      <c r="SB113" s="42"/>
      <c r="SC113" s="42"/>
      <c r="SD113" s="42"/>
      <c r="SE113" s="42"/>
      <c r="SF113" s="42"/>
      <c r="SG113" s="42"/>
      <c r="SH113" s="42"/>
      <c r="SI113" s="42"/>
      <c r="SJ113" s="42"/>
      <c r="SK113" s="42"/>
      <c r="SL113" s="42"/>
      <c r="SM113" s="42"/>
      <c r="SN113" s="42"/>
      <c r="SO113" s="42"/>
      <c r="SP113" s="42"/>
      <c r="SQ113" s="42"/>
      <c r="SR113" s="42"/>
    </row>
    <row r="114" spans="1:512" ht="16.5" customHeight="1">
      <c r="A114" s="41"/>
      <c r="B114" s="1">
        <v>211020</v>
      </c>
      <c r="D114" s="43" t="str">
        <f t="shared" si="6"/>
        <v>11-2</v>
      </c>
      <c r="E114" s="43"/>
      <c r="F114" s="43"/>
      <c r="G114" s="68" t="s">
        <v>270</v>
      </c>
      <c r="H114" s="42">
        <f t="shared" si="7"/>
        <v>0</v>
      </c>
      <c r="I114" s="43" t="s">
        <v>319</v>
      </c>
      <c r="J114" s="44">
        <v>0</v>
      </c>
      <c r="K114" s="44">
        <v>0</v>
      </c>
      <c r="L114" s="42">
        <f t="shared" si="8"/>
        <v>11</v>
      </c>
      <c r="M114" s="22">
        <f t="shared" si="9"/>
        <v>211030</v>
      </c>
      <c r="N114" s="50">
        <f t="shared" si="10"/>
        <v>211010</v>
      </c>
      <c r="O114" s="45" t="s">
        <v>284</v>
      </c>
      <c r="P114" s="47" t="s">
        <v>285</v>
      </c>
      <c r="Q114" s="51" t="s">
        <v>244</v>
      </c>
      <c r="R114" s="50" t="s">
        <v>340</v>
      </c>
      <c r="S114" s="54"/>
      <c r="T114" s="1">
        <v>211020</v>
      </c>
      <c r="U114" s="22" t="s">
        <v>262</v>
      </c>
      <c r="V114" s="42">
        <v>12</v>
      </c>
      <c r="W114" s="51">
        <v>0</v>
      </c>
      <c r="X114" s="42"/>
      <c r="Y114" s="55"/>
      <c r="Z114" s="42"/>
      <c r="AA114" s="43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42"/>
      <c r="CE114" s="42"/>
      <c r="CF114" s="42"/>
      <c r="CG114" s="42"/>
      <c r="CH114" s="42"/>
      <c r="CI114" s="42"/>
      <c r="CJ114" s="42"/>
      <c r="CK114" s="42"/>
      <c r="CL114" s="42"/>
      <c r="CM114" s="42"/>
      <c r="CN114" s="42"/>
      <c r="CO114" s="42"/>
      <c r="CP114" s="42"/>
      <c r="CQ114" s="42"/>
      <c r="CR114" s="42"/>
      <c r="CS114" s="42"/>
      <c r="CT114" s="42"/>
      <c r="CU114" s="42"/>
      <c r="CV114" s="42"/>
      <c r="CW114" s="42"/>
      <c r="CX114" s="42"/>
      <c r="CY114" s="4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  <c r="EA114" s="42"/>
      <c r="EB114" s="42"/>
      <c r="EC114" s="42"/>
      <c r="ED114" s="42"/>
      <c r="EE114" s="42"/>
      <c r="EF114" s="42"/>
      <c r="EG114" s="42"/>
      <c r="EH114" s="42"/>
      <c r="EI114" s="42"/>
      <c r="EJ114" s="42"/>
      <c r="EK114" s="42"/>
      <c r="EL114" s="42"/>
      <c r="EM114" s="42"/>
      <c r="EN114" s="42"/>
      <c r="EO114" s="42"/>
      <c r="EP114" s="42"/>
      <c r="EQ114" s="42"/>
      <c r="ER114" s="42"/>
      <c r="ES114" s="42"/>
      <c r="ET114" s="42"/>
      <c r="EU114" s="42"/>
      <c r="EV114" s="42"/>
      <c r="EW114" s="42"/>
      <c r="EX114" s="42"/>
      <c r="EY114" s="42"/>
      <c r="EZ114" s="42"/>
      <c r="FA114" s="42"/>
      <c r="FB114" s="42"/>
      <c r="FC114" s="42"/>
      <c r="FD114" s="42"/>
      <c r="FE114" s="42"/>
      <c r="FF114" s="42"/>
      <c r="FG114" s="42"/>
      <c r="FH114" s="42"/>
      <c r="FI114" s="42"/>
      <c r="FJ114" s="42"/>
      <c r="FK114" s="42"/>
      <c r="FL114" s="42"/>
      <c r="FM114" s="42"/>
      <c r="FN114" s="42"/>
      <c r="FO114" s="42"/>
      <c r="FP114" s="42"/>
      <c r="FQ114" s="42"/>
      <c r="FR114" s="42"/>
      <c r="FS114" s="42"/>
      <c r="FT114" s="42"/>
      <c r="FU114" s="42"/>
      <c r="FV114" s="42"/>
      <c r="FW114" s="42"/>
      <c r="FX114" s="42"/>
      <c r="FY114" s="42"/>
      <c r="FZ114" s="42"/>
      <c r="GA114" s="42"/>
      <c r="GB114" s="42"/>
      <c r="GC114" s="42"/>
      <c r="GD114" s="42"/>
      <c r="GE114" s="42"/>
      <c r="GF114" s="42"/>
      <c r="GG114" s="42"/>
      <c r="GH114" s="42"/>
      <c r="GI114" s="42"/>
      <c r="GJ114" s="42"/>
      <c r="GK114" s="42"/>
      <c r="GL114" s="42"/>
      <c r="GM114" s="42"/>
      <c r="GN114" s="42"/>
      <c r="GO114" s="42"/>
      <c r="GP114" s="42"/>
      <c r="GQ114" s="42"/>
      <c r="GR114" s="42"/>
      <c r="GS114" s="42"/>
      <c r="GT114" s="42"/>
      <c r="GU114" s="42"/>
      <c r="GV114" s="42"/>
      <c r="GW114" s="42"/>
      <c r="GX114" s="42"/>
      <c r="GY114" s="42"/>
      <c r="GZ114" s="42"/>
      <c r="HA114" s="42"/>
      <c r="HB114" s="42"/>
      <c r="HC114" s="42"/>
      <c r="HD114" s="42"/>
      <c r="HE114" s="42"/>
      <c r="HF114" s="42"/>
      <c r="HG114" s="42"/>
      <c r="HH114" s="42"/>
      <c r="HI114" s="42"/>
      <c r="HJ114" s="42"/>
      <c r="HK114" s="42"/>
      <c r="HL114" s="42"/>
      <c r="HM114" s="42"/>
      <c r="HN114" s="42"/>
      <c r="HO114" s="42"/>
      <c r="HP114" s="42"/>
      <c r="HQ114" s="42"/>
      <c r="HR114" s="42"/>
      <c r="HS114" s="42"/>
      <c r="HT114" s="42"/>
      <c r="HU114" s="42"/>
      <c r="HV114" s="42"/>
      <c r="HW114" s="42"/>
      <c r="HX114" s="42"/>
      <c r="HY114" s="42"/>
      <c r="HZ114" s="42"/>
      <c r="IA114" s="42"/>
      <c r="IB114" s="42"/>
      <c r="IC114" s="42"/>
      <c r="ID114" s="42"/>
      <c r="IE114" s="42"/>
      <c r="IF114" s="42"/>
      <c r="IG114" s="42"/>
      <c r="IH114" s="42"/>
      <c r="II114" s="42"/>
      <c r="IJ114" s="42"/>
      <c r="IK114" s="42"/>
      <c r="IL114" s="42"/>
      <c r="IM114" s="42"/>
      <c r="IN114" s="42"/>
      <c r="IO114" s="42"/>
      <c r="IP114" s="42"/>
      <c r="IQ114" s="42"/>
      <c r="IR114" s="42"/>
      <c r="IS114" s="42"/>
      <c r="IT114" s="42"/>
      <c r="IU114" s="42"/>
      <c r="IV114" s="42"/>
      <c r="IW114" s="42"/>
      <c r="IX114" s="42"/>
      <c r="IY114" s="42"/>
      <c r="IZ114" s="42"/>
      <c r="JA114" s="42"/>
      <c r="JB114" s="42"/>
      <c r="JC114" s="42"/>
      <c r="JD114" s="42"/>
      <c r="JE114" s="42"/>
      <c r="JF114" s="42"/>
      <c r="JG114" s="42"/>
      <c r="JH114" s="42"/>
      <c r="JI114" s="42"/>
      <c r="JJ114" s="42"/>
      <c r="JK114" s="42"/>
      <c r="JL114" s="42"/>
      <c r="JM114" s="42"/>
      <c r="JN114" s="42"/>
      <c r="JO114" s="42"/>
      <c r="JP114" s="42"/>
      <c r="JQ114" s="42"/>
      <c r="JR114" s="42"/>
      <c r="JS114" s="42"/>
      <c r="JT114" s="42"/>
      <c r="JU114" s="42"/>
      <c r="JV114" s="42"/>
      <c r="JW114" s="42"/>
      <c r="JX114" s="42"/>
      <c r="JY114" s="42"/>
      <c r="JZ114" s="42"/>
      <c r="KA114" s="42"/>
      <c r="KB114" s="42"/>
      <c r="KC114" s="42"/>
      <c r="KD114" s="42"/>
      <c r="KE114" s="42"/>
      <c r="KF114" s="42"/>
      <c r="KG114" s="42"/>
      <c r="KH114" s="42"/>
      <c r="KI114" s="42"/>
      <c r="KJ114" s="42"/>
      <c r="KK114" s="42"/>
      <c r="KL114" s="42"/>
      <c r="KM114" s="42"/>
      <c r="KN114" s="42"/>
      <c r="KO114" s="42"/>
      <c r="KP114" s="42"/>
      <c r="KQ114" s="42"/>
      <c r="KR114" s="42"/>
      <c r="KS114" s="42"/>
      <c r="KT114" s="42"/>
      <c r="KU114" s="42"/>
      <c r="KV114" s="42"/>
      <c r="KW114" s="42"/>
      <c r="KX114" s="42"/>
      <c r="KY114" s="42"/>
      <c r="KZ114" s="42"/>
      <c r="LA114" s="42"/>
      <c r="LB114" s="42"/>
      <c r="LC114" s="42"/>
      <c r="LD114" s="42"/>
      <c r="LE114" s="42"/>
      <c r="LF114" s="42"/>
      <c r="LG114" s="42"/>
      <c r="LH114" s="42"/>
      <c r="LI114" s="42"/>
      <c r="LJ114" s="42"/>
      <c r="LK114" s="42"/>
      <c r="LL114" s="42"/>
      <c r="LM114" s="42"/>
      <c r="LN114" s="42"/>
      <c r="LO114" s="42"/>
      <c r="LP114" s="42"/>
      <c r="LQ114" s="42"/>
      <c r="LR114" s="42"/>
      <c r="LS114" s="42"/>
      <c r="LT114" s="42"/>
      <c r="LU114" s="42"/>
      <c r="LV114" s="42"/>
      <c r="LW114" s="42"/>
      <c r="LX114" s="42"/>
      <c r="LY114" s="42"/>
      <c r="LZ114" s="42"/>
      <c r="MA114" s="42"/>
      <c r="MB114" s="42"/>
      <c r="MC114" s="42"/>
      <c r="MD114" s="42"/>
      <c r="ME114" s="42"/>
      <c r="MF114" s="42"/>
      <c r="MG114" s="42"/>
      <c r="MH114" s="42"/>
      <c r="MI114" s="42"/>
      <c r="MJ114" s="42"/>
      <c r="MK114" s="42"/>
      <c r="ML114" s="42"/>
      <c r="MM114" s="42"/>
      <c r="MN114" s="42"/>
      <c r="MO114" s="42"/>
      <c r="MP114" s="42"/>
      <c r="MQ114" s="42"/>
      <c r="MR114" s="42"/>
      <c r="MS114" s="42"/>
      <c r="MT114" s="42"/>
      <c r="MU114" s="42"/>
      <c r="MV114" s="42"/>
      <c r="MW114" s="42"/>
      <c r="MX114" s="42"/>
      <c r="MY114" s="42"/>
      <c r="MZ114" s="42"/>
      <c r="NA114" s="42"/>
      <c r="NB114" s="42"/>
      <c r="NC114" s="42"/>
      <c r="ND114" s="42"/>
      <c r="NE114" s="42"/>
      <c r="NF114" s="42"/>
      <c r="NG114" s="42"/>
      <c r="NH114" s="42"/>
      <c r="NI114" s="42"/>
      <c r="NJ114" s="42"/>
      <c r="NK114" s="42"/>
      <c r="NL114" s="42"/>
      <c r="NM114" s="42"/>
      <c r="NN114" s="42"/>
      <c r="NO114" s="42"/>
      <c r="NP114" s="42"/>
      <c r="NQ114" s="42"/>
      <c r="NR114" s="42"/>
      <c r="NS114" s="42"/>
      <c r="NT114" s="42"/>
      <c r="NU114" s="42"/>
      <c r="NV114" s="42"/>
      <c r="NW114" s="42"/>
      <c r="NX114" s="42"/>
      <c r="NY114" s="42"/>
      <c r="NZ114" s="42"/>
      <c r="OA114" s="42"/>
      <c r="OB114" s="42"/>
      <c r="OC114" s="42"/>
      <c r="OD114" s="42"/>
      <c r="OE114" s="42"/>
      <c r="OF114" s="42"/>
      <c r="OG114" s="42"/>
      <c r="OH114" s="42"/>
      <c r="OI114" s="42"/>
      <c r="OJ114" s="42"/>
      <c r="OK114" s="42"/>
      <c r="OL114" s="42"/>
      <c r="OM114" s="42"/>
      <c r="ON114" s="42"/>
      <c r="OO114" s="42"/>
      <c r="OP114" s="42"/>
      <c r="OQ114" s="42"/>
      <c r="OR114" s="42"/>
      <c r="OS114" s="42"/>
      <c r="OT114" s="42"/>
      <c r="OU114" s="42"/>
      <c r="OV114" s="42"/>
      <c r="OW114" s="42"/>
      <c r="OX114" s="42"/>
      <c r="OY114" s="42"/>
      <c r="OZ114" s="42"/>
      <c r="PA114" s="42"/>
      <c r="PB114" s="42"/>
      <c r="PC114" s="42"/>
      <c r="PD114" s="42"/>
      <c r="PE114" s="42"/>
      <c r="PF114" s="42"/>
      <c r="PG114" s="42"/>
      <c r="PH114" s="42"/>
      <c r="PI114" s="42"/>
      <c r="PJ114" s="42"/>
      <c r="PK114" s="42"/>
      <c r="PL114" s="42"/>
      <c r="PM114" s="42"/>
      <c r="PN114" s="42"/>
      <c r="PO114" s="42"/>
      <c r="PP114" s="42"/>
      <c r="PQ114" s="42"/>
      <c r="PR114" s="42"/>
      <c r="PS114" s="42"/>
      <c r="PT114" s="42"/>
      <c r="PU114" s="42"/>
      <c r="PV114" s="42"/>
      <c r="PW114" s="42"/>
      <c r="PX114" s="42"/>
      <c r="PY114" s="42"/>
      <c r="PZ114" s="42"/>
      <c r="QA114" s="42"/>
      <c r="QB114" s="42"/>
      <c r="QC114" s="42"/>
      <c r="QD114" s="42"/>
      <c r="QE114" s="42"/>
      <c r="QF114" s="42"/>
      <c r="QG114" s="42"/>
      <c r="QH114" s="42"/>
      <c r="QI114" s="42"/>
      <c r="QJ114" s="42"/>
      <c r="QK114" s="42"/>
      <c r="QL114" s="42"/>
      <c r="QM114" s="42"/>
      <c r="QN114" s="42"/>
      <c r="QO114" s="42"/>
      <c r="QP114" s="42"/>
      <c r="QQ114" s="42"/>
      <c r="QR114" s="42"/>
      <c r="QS114" s="42"/>
      <c r="QT114" s="42"/>
      <c r="QU114" s="42"/>
      <c r="QV114" s="42"/>
      <c r="QW114" s="42"/>
      <c r="QX114" s="42"/>
      <c r="QY114" s="42"/>
      <c r="QZ114" s="42"/>
      <c r="RA114" s="42"/>
      <c r="RB114" s="42"/>
      <c r="RC114" s="42"/>
      <c r="RD114" s="42"/>
      <c r="RE114" s="42"/>
      <c r="RF114" s="42"/>
      <c r="RG114" s="42"/>
      <c r="RH114" s="42"/>
      <c r="RI114" s="42"/>
      <c r="RJ114" s="42"/>
      <c r="RK114" s="42"/>
      <c r="RL114" s="42"/>
      <c r="RM114" s="42"/>
      <c r="RN114" s="42"/>
      <c r="RO114" s="42"/>
      <c r="RP114" s="42"/>
      <c r="RQ114" s="42"/>
      <c r="RR114" s="42"/>
      <c r="RS114" s="42"/>
      <c r="RT114" s="42"/>
      <c r="RU114" s="42"/>
      <c r="RV114" s="42"/>
      <c r="RW114" s="42"/>
      <c r="RX114" s="42"/>
      <c r="RY114" s="42"/>
      <c r="RZ114" s="42"/>
      <c r="SA114" s="42"/>
      <c r="SB114" s="42"/>
      <c r="SC114" s="42"/>
      <c r="SD114" s="42"/>
      <c r="SE114" s="42"/>
      <c r="SF114" s="42"/>
      <c r="SG114" s="42"/>
      <c r="SH114" s="42"/>
      <c r="SI114" s="42"/>
      <c r="SJ114" s="42"/>
      <c r="SK114" s="42"/>
      <c r="SL114" s="42"/>
      <c r="SM114" s="42"/>
      <c r="SN114" s="42"/>
      <c r="SO114" s="42"/>
      <c r="SP114" s="42"/>
      <c r="SQ114" s="42"/>
      <c r="SR114" s="42"/>
    </row>
    <row r="115" spans="1:512" ht="16.5" customHeight="1">
      <c r="A115" s="41"/>
      <c r="B115" s="1">
        <v>211030</v>
      </c>
      <c r="D115" s="43" t="str">
        <f t="shared" si="6"/>
        <v>11-3</v>
      </c>
      <c r="E115" s="43"/>
      <c r="F115" s="43"/>
      <c r="G115" s="68" t="s">
        <v>263</v>
      </c>
      <c r="H115" s="42">
        <f t="shared" si="7"/>
        <v>0</v>
      </c>
      <c r="I115" s="43" t="s">
        <v>306</v>
      </c>
      <c r="J115" s="44">
        <v>0</v>
      </c>
      <c r="K115" s="44">
        <v>0</v>
      </c>
      <c r="L115" s="42">
        <f t="shared" si="8"/>
        <v>11</v>
      </c>
      <c r="M115" s="22">
        <f t="shared" si="9"/>
        <v>211040</v>
      </c>
      <c r="N115" s="50">
        <f t="shared" si="10"/>
        <v>211020</v>
      </c>
      <c r="O115" s="45" t="s">
        <v>244</v>
      </c>
      <c r="P115" s="47" t="s">
        <v>61</v>
      </c>
      <c r="Q115" s="51" t="s">
        <v>244</v>
      </c>
      <c r="R115" s="50" t="s">
        <v>341</v>
      </c>
      <c r="S115" s="54"/>
      <c r="T115" s="1">
        <v>211030</v>
      </c>
      <c r="U115" s="22" t="s">
        <v>265</v>
      </c>
      <c r="V115" s="42">
        <v>12</v>
      </c>
      <c r="W115" s="51">
        <v>0</v>
      </c>
      <c r="X115" s="42"/>
      <c r="Y115" s="55"/>
      <c r="Z115" s="42"/>
      <c r="AA115" s="43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  <c r="EA115" s="42"/>
      <c r="EB115" s="42"/>
      <c r="EC115" s="42"/>
      <c r="ED115" s="42"/>
      <c r="EE115" s="42"/>
      <c r="EF115" s="42"/>
      <c r="EG115" s="42"/>
      <c r="EH115" s="42"/>
      <c r="EI115" s="42"/>
      <c r="EJ115" s="42"/>
      <c r="EK115" s="42"/>
      <c r="EL115" s="42"/>
      <c r="EM115" s="42"/>
      <c r="EN115" s="42"/>
      <c r="EO115" s="42"/>
      <c r="EP115" s="42"/>
      <c r="EQ115" s="42"/>
      <c r="ER115" s="42"/>
      <c r="ES115" s="42"/>
      <c r="ET115" s="42"/>
      <c r="EU115" s="42"/>
      <c r="EV115" s="42"/>
      <c r="EW115" s="42"/>
      <c r="EX115" s="42"/>
      <c r="EY115" s="42"/>
      <c r="EZ115" s="42"/>
      <c r="FA115" s="42"/>
      <c r="FB115" s="42"/>
      <c r="FC115" s="42"/>
      <c r="FD115" s="42"/>
      <c r="FE115" s="42"/>
      <c r="FF115" s="42"/>
      <c r="FG115" s="42"/>
      <c r="FH115" s="42"/>
      <c r="FI115" s="42"/>
      <c r="FJ115" s="42"/>
      <c r="FK115" s="42"/>
      <c r="FL115" s="42"/>
      <c r="FM115" s="42"/>
      <c r="FN115" s="42"/>
      <c r="FO115" s="42"/>
      <c r="FP115" s="42"/>
      <c r="FQ115" s="42"/>
      <c r="FR115" s="42"/>
      <c r="FS115" s="42"/>
      <c r="FT115" s="42"/>
      <c r="FU115" s="42"/>
      <c r="FV115" s="42"/>
      <c r="FW115" s="42"/>
      <c r="FX115" s="42"/>
      <c r="FY115" s="42"/>
      <c r="FZ115" s="42"/>
      <c r="GA115" s="42"/>
      <c r="GB115" s="42"/>
      <c r="GC115" s="42"/>
      <c r="GD115" s="42"/>
      <c r="GE115" s="42"/>
      <c r="GF115" s="42"/>
      <c r="GG115" s="42"/>
      <c r="GH115" s="42"/>
      <c r="GI115" s="42"/>
      <c r="GJ115" s="42"/>
      <c r="GK115" s="42"/>
      <c r="GL115" s="42"/>
      <c r="GM115" s="42"/>
      <c r="GN115" s="42"/>
      <c r="GO115" s="42"/>
      <c r="GP115" s="42"/>
      <c r="GQ115" s="42"/>
      <c r="GR115" s="42"/>
      <c r="GS115" s="42"/>
      <c r="GT115" s="42"/>
      <c r="GU115" s="42"/>
      <c r="GV115" s="42"/>
      <c r="GW115" s="42"/>
      <c r="GX115" s="42"/>
      <c r="GY115" s="42"/>
      <c r="GZ115" s="42"/>
      <c r="HA115" s="42"/>
      <c r="HB115" s="42"/>
      <c r="HC115" s="42"/>
      <c r="HD115" s="42"/>
      <c r="HE115" s="42"/>
      <c r="HF115" s="42"/>
      <c r="HG115" s="42"/>
      <c r="HH115" s="42"/>
      <c r="HI115" s="42"/>
      <c r="HJ115" s="42"/>
      <c r="HK115" s="42"/>
      <c r="HL115" s="42"/>
      <c r="HM115" s="42"/>
      <c r="HN115" s="42"/>
      <c r="HO115" s="42"/>
      <c r="HP115" s="42"/>
      <c r="HQ115" s="42"/>
      <c r="HR115" s="42"/>
      <c r="HS115" s="42"/>
      <c r="HT115" s="42"/>
      <c r="HU115" s="42"/>
      <c r="HV115" s="42"/>
      <c r="HW115" s="42"/>
      <c r="HX115" s="42"/>
      <c r="HY115" s="42"/>
      <c r="HZ115" s="42"/>
      <c r="IA115" s="42"/>
      <c r="IB115" s="42"/>
      <c r="IC115" s="42"/>
      <c r="ID115" s="42"/>
      <c r="IE115" s="42"/>
      <c r="IF115" s="42"/>
      <c r="IG115" s="42"/>
      <c r="IH115" s="42"/>
      <c r="II115" s="42"/>
      <c r="IJ115" s="42"/>
      <c r="IK115" s="42"/>
      <c r="IL115" s="42"/>
      <c r="IM115" s="42"/>
      <c r="IN115" s="42"/>
      <c r="IO115" s="42"/>
      <c r="IP115" s="42"/>
      <c r="IQ115" s="42"/>
      <c r="IR115" s="42"/>
      <c r="IS115" s="42"/>
      <c r="IT115" s="42"/>
      <c r="IU115" s="42"/>
      <c r="IV115" s="42"/>
      <c r="IW115" s="42"/>
      <c r="IX115" s="42"/>
      <c r="IY115" s="42"/>
      <c r="IZ115" s="42"/>
      <c r="JA115" s="42"/>
      <c r="JB115" s="42"/>
      <c r="JC115" s="42"/>
      <c r="JD115" s="42"/>
      <c r="JE115" s="42"/>
      <c r="JF115" s="42"/>
      <c r="JG115" s="42"/>
      <c r="JH115" s="42"/>
      <c r="JI115" s="42"/>
      <c r="JJ115" s="42"/>
      <c r="JK115" s="42"/>
      <c r="JL115" s="42"/>
      <c r="JM115" s="42"/>
      <c r="JN115" s="42"/>
      <c r="JO115" s="42"/>
      <c r="JP115" s="42"/>
      <c r="JQ115" s="42"/>
      <c r="JR115" s="42"/>
      <c r="JS115" s="42"/>
      <c r="JT115" s="42"/>
      <c r="JU115" s="42"/>
      <c r="JV115" s="42"/>
      <c r="JW115" s="42"/>
      <c r="JX115" s="42"/>
      <c r="JY115" s="42"/>
      <c r="JZ115" s="42"/>
      <c r="KA115" s="42"/>
      <c r="KB115" s="42"/>
      <c r="KC115" s="42"/>
      <c r="KD115" s="42"/>
      <c r="KE115" s="42"/>
      <c r="KF115" s="42"/>
      <c r="KG115" s="42"/>
      <c r="KH115" s="42"/>
      <c r="KI115" s="42"/>
      <c r="KJ115" s="42"/>
      <c r="KK115" s="42"/>
      <c r="KL115" s="42"/>
      <c r="KM115" s="42"/>
      <c r="KN115" s="42"/>
      <c r="KO115" s="42"/>
      <c r="KP115" s="42"/>
      <c r="KQ115" s="42"/>
      <c r="KR115" s="42"/>
      <c r="KS115" s="42"/>
      <c r="KT115" s="42"/>
      <c r="KU115" s="42"/>
      <c r="KV115" s="42"/>
      <c r="KW115" s="42"/>
      <c r="KX115" s="42"/>
      <c r="KY115" s="42"/>
      <c r="KZ115" s="42"/>
      <c r="LA115" s="42"/>
      <c r="LB115" s="42"/>
      <c r="LC115" s="42"/>
      <c r="LD115" s="42"/>
      <c r="LE115" s="42"/>
      <c r="LF115" s="42"/>
      <c r="LG115" s="42"/>
      <c r="LH115" s="42"/>
      <c r="LI115" s="42"/>
      <c r="LJ115" s="42"/>
      <c r="LK115" s="42"/>
      <c r="LL115" s="42"/>
      <c r="LM115" s="42"/>
      <c r="LN115" s="42"/>
      <c r="LO115" s="42"/>
      <c r="LP115" s="42"/>
      <c r="LQ115" s="42"/>
      <c r="LR115" s="42"/>
      <c r="LS115" s="42"/>
      <c r="LT115" s="42"/>
      <c r="LU115" s="42"/>
      <c r="LV115" s="42"/>
      <c r="LW115" s="42"/>
      <c r="LX115" s="42"/>
      <c r="LY115" s="42"/>
      <c r="LZ115" s="42"/>
      <c r="MA115" s="42"/>
      <c r="MB115" s="42"/>
      <c r="MC115" s="42"/>
      <c r="MD115" s="42"/>
      <c r="ME115" s="42"/>
      <c r="MF115" s="42"/>
      <c r="MG115" s="42"/>
      <c r="MH115" s="42"/>
      <c r="MI115" s="42"/>
      <c r="MJ115" s="42"/>
      <c r="MK115" s="42"/>
      <c r="ML115" s="42"/>
      <c r="MM115" s="42"/>
      <c r="MN115" s="42"/>
      <c r="MO115" s="42"/>
      <c r="MP115" s="42"/>
      <c r="MQ115" s="42"/>
      <c r="MR115" s="42"/>
      <c r="MS115" s="42"/>
      <c r="MT115" s="42"/>
      <c r="MU115" s="42"/>
      <c r="MV115" s="42"/>
      <c r="MW115" s="42"/>
      <c r="MX115" s="42"/>
      <c r="MY115" s="42"/>
      <c r="MZ115" s="42"/>
      <c r="NA115" s="42"/>
      <c r="NB115" s="42"/>
      <c r="NC115" s="42"/>
      <c r="ND115" s="42"/>
      <c r="NE115" s="42"/>
      <c r="NF115" s="42"/>
      <c r="NG115" s="42"/>
      <c r="NH115" s="42"/>
      <c r="NI115" s="42"/>
      <c r="NJ115" s="42"/>
      <c r="NK115" s="42"/>
      <c r="NL115" s="42"/>
      <c r="NM115" s="42"/>
      <c r="NN115" s="42"/>
      <c r="NO115" s="42"/>
      <c r="NP115" s="42"/>
      <c r="NQ115" s="42"/>
      <c r="NR115" s="42"/>
      <c r="NS115" s="42"/>
      <c r="NT115" s="42"/>
      <c r="NU115" s="42"/>
      <c r="NV115" s="42"/>
      <c r="NW115" s="42"/>
      <c r="NX115" s="42"/>
      <c r="NY115" s="42"/>
      <c r="NZ115" s="42"/>
      <c r="OA115" s="42"/>
      <c r="OB115" s="42"/>
      <c r="OC115" s="42"/>
      <c r="OD115" s="42"/>
      <c r="OE115" s="42"/>
      <c r="OF115" s="42"/>
      <c r="OG115" s="42"/>
      <c r="OH115" s="42"/>
      <c r="OI115" s="42"/>
      <c r="OJ115" s="42"/>
      <c r="OK115" s="42"/>
      <c r="OL115" s="42"/>
      <c r="OM115" s="42"/>
      <c r="ON115" s="42"/>
      <c r="OO115" s="42"/>
      <c r="OP115" s="42"/>
      <c r="OQ115" s="42"/>
      <c r="OR115" s="42"/>
      <c r="OS115" s="42"/>
      <c r="OT115" s="42"/>
      <c r="OU115" s="42"/>
      <c r="OV115" s="42"/>
      <c r="OW115" s="42"/>
      <c r="OX115" s="42"/>
      <c r="OY115" s="42"/>
      <c r="OZ115" s="42"/>
      <c r="PA115" s="42"/>
      <c r="PB115" s="42"/>
      <c r="PC115" s="42"/>
      <c r="PD115" s="42"/>
      <c r="PE115" s="42"/>
      <c r="PF115" s="42"/>
      <c r="PG115" s="42"/>
      <c r="PH115" s="42"/>
      <c r="PI115" s="42"/>
      <c r="PJ115" s="42"/>
      <c r="PK115" s="42"/>
      <c r="PL115" s="42"/>
      <c r="PM115" s="42"/>
      <c r="PN115" s="42"/>
      <c r="PO115" s="42"/>
      <c r="PP115" s="42"/>
      <c r="PQ115" s="42"/>
      <c r="PR115" s="42"/>
      <c r="PS115" s="42"/>
      <c r="PT115" s="42"/>
      <c r="PU115" s="42"/>
      <c r="PV115" s="42"/>
      <c r="PW115" s="42"/>
      <c r="PX115" s="42"/>
      <c r="PY115" s="42"/>
      <c r="PZ115" s="42"/>
      <c r="QA115" s="42"/>
      <c r="QB115" s="42"/>
      <c r="QC115" s="42"/>
      <c r="QD115" s="42"/>
      <c r="QE115" s="42"/>
      <c r="QF115" s="42"/>
      <c r="QG115" s="42"/>
      <c r="QH115" s="42"/>
      <c r="QI115" s="42"/>
      <c r="QJ115" s="42"/>
      <c r="QK115" s="42"/>
      <c r="QL115" s="42"/>
      <c r="QM115" s="42"/>
      <c r="QN115" s="42"/>
      <c r="QO115" s="42"/>
      <c r="QP115" s="42"/>
      <c r="QQ115" s="42"/>
      <c r="QR115" s="42"/>
      <c r="QS115" s="42"/>
      <c r="QT115" s="42"/>
      <c r="QU115" s="42"/>
      <c r="QV115" s="42"/>
      <c r="QW115" s="42"/>
      <c r="QX115" s="42"/>
      <c r="QY115" s="42"/>
      <c r="QZ115" s="42"/>
      <c r="RA115" s="42"/>
      <c r="RB115" s="42"/>
      <c r="RC115" s="42"/>
      <c r="RD115" s="42"/>
      <c r="RE115" s="42"/>
      <c r="RF115" s="42"/>
      <c r="RG115" s="42"/>
      <c r="RH115" s="42"/>
      <c r="RI115" s="42"/>
      <c r="RJ115" s="42"/>
      <c r="RK115" s="42"/>
      <c r="RL115" s="42"/>
      <c r="RM115" s="42"/>
      <c r="RN115" s="42"/>
      <c r="RO115" s="42"/>
      <c r="RP115" s="42"/>
      <c r="RQ115" s="42"/>
      <c r="RR115" s="42"/>
      <c r="RS115" s="42"/>
      <c r="RT115" s="42"/>
      <c r="RU115" s="42"/>
      <c r="RV115" s="42"/>
      <c r="RW115" s="42"/>
      <c r="RX115" s="42"/>
      <c r="RY115" s="42"/>
      <c r="RZ115" s="42"/>
      <c r="SA115" s="42"/>
      <c r="SB115" s="42"/>
      <c r="SC115" s="42"/>
      <c r="SD115" s="42"/>
      <c r="SE115" s="42"/>
      <c r="SF115" s="42"/>
      <c r="SG115" s="42"/>
      <c r="SH115" s="42"/>
      <c r="SI115" s="42"/>
      <c r="SJ115" s="42"/>
      <c r="SK115" s="42"/>
      <c r="SL115" s="42"/>
      <c r="SM115" s="42"/>
      <c r="SN115" s="42"/>
      <c r="SO115" s="42"/>
      <c r="SP115" s="42"/>
      <c r="SQ115" s="42"/>
      <c r="SR115" s="42"/>
    </row>
    <row r="116" spans="1:512" ht="16.5" customHeight="1">
      <c r="A116" s="41"/>
      <c r="B116" s="1">
        <v>211040</v>
      </c>
      <c r="D116" s="43" t="str">
        <f t="shared" si="6"/>
        <v>11-4</v>
      </c>
      <c r="E116" s="43"/>
      <c r="F116" s="43"/>
      <c r="G116" s="68" t="s">
        <v>276</v>
      </c>
      <c r="H116" s="42">
        <f t="shared" si="7"/>
        <v>0</v>
      </c>
      <c r="I116" s="43" t="s">
        <v>322</v>
      </c>
      <c r="J116" s="44">
        <v>0</v>
      </c>
      <c r="K116" s="44">
        <v>0</v>
      </c>
      <c r="L116" s="42">
        <f t="shared" si="8"/>
        <v>11</v>
      </c>
      <c r="M116" s="22">
        <f t="shared" si="9"/>
        <v>211050</v>
      </c>
      <c r="N116" s="50">
        <f t="shared" si="10"/>
        <v>211030</v>
      </c>
      <c r="O116" s="45" t="s">
        <v>284</v>
      </c>
      <c r="P116" s="47" t="s">
        <v>285</v>
      </c>
      <c r="Q116" s="51" t="s">
        <v>244</v>
      </c>
      <c r="R116" s="50" t="s">
        <v>342</v>
      </c>
      <c r="S116" s="54"/>
      <c r="T116" s="1">
        <v>211040</v>
      </c>
      <c r="U116" s="22" t="s">
        <v>268</v>
      </c>
      <c r="V116" s="42">
        <v>12</v>
      </c>
      <c r="W116" s="51">
        <v>0</v>
      </c>
      <c r="X116" s="42"/>
      <c r="Y116" s="55"/>
      <c r="Z116" s="42"/>
      <c r="AA116" s="43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  <c r="EA116" s="42"/>
      <c r="EB116" s="42"/>
      <c r="EC116" s="42"/>
      <c r="ED116" s="42"/>
      <c r="EE116" s="42"/>
      <c r="EF116" s="42"/>
      <c r="EG116" s="42"/>
      <c r="EH116" s="42"/>
      <c r="EI116" s="42"/>
      <c r="EJ116" s="42"/>
      <c r="EK116" s="42"/>
      <c r="EL116" s="42"/>
      <c r="EM116" s="42"/>
      <c r="EN116" s="42"/>
      <c r="EO116" s="42"/>
      <c r="EP116" s="42"/>
      <c r="EQ116" s="42"/>
      <c r="ER116" s="42"/>
      <c r="ES116" s="42"/>
      <c r="ET116" s="42"/>
      <c r="EU116" s="42"/>
      <c r="EV116" s="42"/>
      <c r="EW116" s="42"/>
      <c r="EX116" s="42"/>
      <c r="EY116" s="42"/>
      <c r="EZ116" s="42"/>
      <c r="FA116" s="42"/>
      <c r="FB116" s="42"/>
      <c r="FC116" s="42"/>
      <c r="FD116" s="42"/>
      <c r="FE116" s="42"/>
      <c r="FF116" s="42"/>
      <c r="FG116" s="42"/>
      <c r="FH116" s="42"/>
      <c r="FI116" s="42"/>
      <c r="FJ116" s="42"/>
      <c r="FK116" s="42"/>
      <c r="FL116" s="42"/>
      <c r="FM116" s="42"/>
      <c r="FN116" s="42"/>
      <c r="FO116" s="42"/>
      <c r="FP116" s="42"/>
      <c r="FQ116" s="42"/>
      <c r="FR116" s="42"/>
      <c r="FS116" s="42"/>
      <c r="FT116" s="42"/>
      <c r="FU116" s="42"/>
      <c r="FV116" s="42"/>
      <c r="FW116" s="42"/>
      <c r="FX116" s="42"/>
      <c r="FY116" s="42"/>
      <c r="FZ116" s="42"/>
      <c r="GA116" s="42"/>
      <c r="GB116" s="42"/>
      <c r="GC116" s="42"/>
      <c r="GD116" s="42"/>
      <c r="GE116" s="42"/>
      <c r="GF116" s="42"/>
      <c r="GG116" s="42"/>
      <c r="GH116" s="42"/>
      <c r="GI116" s="42"/>
      <c r="GJ116" s="42"/>
      <c r="GK116" s="42"/>
      <c r="GL116" s="42"/>
      <c r="GM116" s="42"/>
      <c r="GN116" s="42"/>
      <c r="GO116" s="42"/>
      <c r="GP116" s="42"/>
      <c r="GQ116" s="42"/>
      <c r="GR116" s="42"/>
      <c r="GS116" s="42"/>
      <c r="GT116" s="42"/>
      <c r="GU116" s="42"/>
      <c r="GV116" s="42"/>
      <c r="GW116" s="42"/>
      <c r="GX116" s="42"/>
      <c r="GY116" s="42"/>
      <c r="GZ116" s="42"/>
      <c r="HA116" s="42"/>
      <c r="HB116" s="42"/>
      <c r="HC116" s="42"/>
      <c r="HD116" s="42"/>
      <c r="HE116" s="42"/>
      <c r="HF116" s="42"/>
      <c r="HG116" s="42"/>
      <c r="HH116" s="42"/>
      <c r="HI116" s="42"/>
      <c r="HJ116" s="42"/>
      <c r="HK116" s="42"/>
      <c r="HL116" s="42"/>
      <c r="HM116" s="42"/>
      <c r="HN116" s="42"/>
      <c r="HO116" s="42"/>
      <c r="HP116" s="42"/>
      <c r="HQ116" s="42"/>
      <c r="HR116" s="42"/>
      <c r="HS116" s="42"/>
      <c r="HT116" s="42"/>
      <c r="HU116" s="42"/>
      <c r="HV116" s="42"/>
      <c r="HW116" s="42"/>
      <c r="HX116" s="42"/>
      <c r="HY116" s="42"/>
      <c r="HZ116" s="42"/>
      <c r="IA116" s="42"/>
      <c r="IB116" s="42"/>
      <c r="IC116" s="42"/>
      <c r="ID116" s="42"/>
      <c r="IE116" s="42"/>
      <c r="IF116" s="42"/>
      <c r="IG116" s="42"/>
      <c r="IH116" s="42"/>
      <c r="II116" s="42"/>
      <c r="IJ116" s="42"/>
      <c r="IK116" s="42"/>
      <c r="IL116" s="42"/>
      <c r="IM116" s="42"/>
      <c r="IN116" s="42"/>
      <c r="IO116" s="42"/>
      <c r="IP116" s="42"/>
      <c r="IQ116" s="42"/>
      <c r="IR116" s="42"/>
      <c r="IS116" s="42"/>
      <c r="IT116" s="42"/>
      <c r="IU116" s="42"/>
      <c r="IV116" s="42"/>
      <c r="IW116" s="42"/>
      <c r="IX116" s="42"/>
      <c r="IY116" s="42"/>
      <c r="IZ116" s="42"/>
      <c r="JA116" s="42"/>
      <c r="JB116" s="42"/>
      <c r="JC116" s="42"/>
      <c r="JD116" s="42"/>
      <c r="JE116" s="42"/>
      <c r="JF116" s="42"/>
      <c r="JG116" s="42"/>
      <c r="JH116" s="42"/>
      <c r="JI116" s="42"/>
      <c r="JJ116" s="42"/>
      <c r="JK116" s="42"/>
      <c r="JL116" s="42"/>
      <c r="JM116" s="42"/>
      <c r="JN116" s="42"/>
      <c r="JO116" s="42"/>
      <c r="JP116" s="42"/>
      <c r="JQ116" s="42"/>
      <c r="JR116" s="42"/>
      <c r="JS116" s="42"/>
      <c r="JT116" s="42"/>
      <c r="JU116" s="42"/>
      <c r="JV116" s="42"/>
      <c r="JW116" s="42"/>
      <c r="JX116" s="42"/>
      <c r="JY116" s="42"/>
      <c r="JZ116" s="42"/>
      <c r="KA116" s="42"/>
      <c r="KB116" s="42"/>
      <c r="KC116" s="42"/>
      <c r="KD116" s="42"/>
      <c r="KE116" s="42"/>
      <c r="KF116" s="42"/>
      <c r="KG116" s="42"/>
      <c r="KH116" s="42"/>
      <c r="KI116" s="42"/>
      <c r="KJ116" s="42"/>
      <c r="KK116" s="42"/>
      <c r="KL116" s="42"/>
      <c r="KM116" s="42"/>
      <c r="KN116" s="42"/>
      <c r="KO116" s="42"/>
      <c r="KP116" s="42"/>
      <c r="KQ116" s="42"/>
      <c r="KR116" s="42"/>
      <c r="KS116" s="42"/>
      <c r="KT116" s="42"/>
      <c r="KU116" s="42"/>
      <c r="KV116" s="42"/>
      <c r="KW116" s="42"/>
      <c r="KX116" s="42"/>
      <c r="KY116" s="42"/>
      <c r="KZ116" s="42"/>
      <c r="LA116" s="42"/>
      <c r="LB116" s="42"/>
      <c r="LC116" s="42"/>
      <c r="LD116" s="42"/>
      <c r="LE116" s="42"/>
      <c r="LF116" s="42"/>
      <c r="LG116" s="42"/>
      <c r="LH116" s="42"/>
      <c r="LI116" s="42"/>
      <c r="LJ116" s="42"/>
      <c r="LK116" s="42"/>
      <c r="LL116" s="42"/>
      <c r="LM116" s="42"/>
      <c r="LN116" s="42"/>
      <c r="LO116" s="42"/>
      <c r="LP116" s="42"/>
      <c r="LQ116" s="42"/>
      <c r="LR116" s="42"/>
      <c r="LS116" s="42"/>
      <c r="LT116" s="42"/>
      <c r="LU116" s="42"/>
      <c r="LV116" s="42"/>
      <c r="LW116" s="42"/>
      <c r="LX116" s="42"/>
      <c r="LY116" s="42"/>
      <c r="LZ116" s="42"/>
      <c r="MA116" s="42"/>
      <c r="MB116" s="42"/>
      <c r="MC116" s="42"/>
      <c r="MD116" s="42"/>
      <c r="ME116" s="42"/>
      <c r="MF116" s="42"/>
      <c r="MG116" s="42"/>
      <c r="MH116" s="42"/>
      <c r="MI116" s="42"/>
      <c r="MJ116" s="42"/>
      <c r="MK116" s="42"/>
      <c r="ML116" s="42"/>
      <c r="MM116" s="42"/>
      <c r="MN116" s="42"/>
      <c r="MO116" s="42"/>
      <c r="MP116" s="42"/>
      <c r="MQ116" s="42"/>
      <c r="MR116" s="42"/>
      <c r="MS116" s="42"/>
      <c r="MT116" s="42"/>
      <c r="MU116" s="42"/>
      <c r="MV116" s="42"/>
      <c r="MW116" s="42"/>
      <c r="MX116" s="42"/>
      <c r="MY116" s="42"/>
      <c r="MZ116" s="42"/>
      <c r="NA116" s="42"/>
      <c r="NB116" s="42"/>
      <c r="NC116" s="42"/>
      <c r="ND116" s="42"/>
      <c r="NE116" s="42"/>
      <c r="NF116" s="42"/>
      <c r="NG116" s="42"/>
      <c r="NH116" s="42"/>
      <c r="NI116" s="42"/>
      <c r="NJ116" s="42"/>
      <c r="NK116" s="42"/>
      <c r="NL116" s="42"/>
      <c r="NM116" s="42"/>
      <c r="NN116" s="42"/>
      <c r="NO116" s="42"/>
      <c r="NP116" s="42"/>
      <c r="NQ116" s="42"/>
      <c r="NR116" s="42"/>
      <c r="NS116" s="42"/>
      <c r="NT116" s="42"/>
      <c r="NU116" s="42"/>
      <c r="NV116" s="42"/>
      <c r="NW116" s="42"/>
      <c r="NX116" s="42"/>
      <c r="NY116" s="42"/>
      <c r="NZ116" s="42"/>
      <c r="OA116" s="42"/>
      <c r="OB116" s="42"/>
      <c r="OC116" s="42"/>
      <c r="OD116" s="42"/>
      <c r="OE116" s="42"/>
      <c r="OF116" s="42"/>
      <c r="OG116" s="42"/>
      <c r="OH116" s="42"/>
      <c r="OI116" s="42"/>
      <c r="OJ116" s="42"/>
      <c r="OK116" s="42"/>
      <c r="OL116" s="42"/>
      <c r="OM116" s="42"/>
      <c r="ON116" s="42"/>
      <c r="OO116" s="42"/>
      <c r="OP116" s="42"/>
      <c r="OQ116" s="42"/>
      <c r="OR116" s="42"/>
      <c r="OS116" s="42"/>
      <c r="OT116" s="42"/>
      <c r="OU116" s="42"/>
      <c r="OV116" s="42"/>
      <c r="OW116" s="42"/>
      <c r="OX116" s="42"/>
      <c r="OY116" s="42"/>
      <c r="OZ116" s="42"/>
      <c r="PA116" s="42"/>
      <c r="PB116" s="42"/>
      <c r="PC116" s="42"/>
      <c r="PD116" s="42"/>
      <c r="PE116" s="42"/>
      <c r="PF116" s="42"/>
      <c r="PG116" s="42"/>
      <c r="PH116" s="42"/>
      <c r="PI116" s="42"/>
      <c r="PJ116" s="42"/>
      <c r="PK116" s="42"/>
      <c r="PL116" s="42"/>
      <c r="PM116" s="42"/>
      <c r="PN116" s="42"/>
      <c r="PO116" s="42"/>
      <c r="PP116" s="42"/>
      <c r="PQ116" s="42"/>
      <c r="PR116" s="42"/>
      <c r="PS116" s="42"/>
      <c r="PT116" s="42"/>
      <c r="PU116" s="42"/>
      <c r="PV116" s="42"/>
      <c r="PW116" s="42"/>
      <c r="PX116" s="42"/>
      <c r="PY116" s="42"/>
      <c r="PZ116" s="42"/>
      <c r="QA116" s="42"/>
      <c r="QB116" s="42"/>
      <c r="QC116" s="42"/>
      <c r="QD116" s="42"/>
      <c r="QE116" s="42"/>
      <c r="QF116" s="42"/>
      <c r="QG116" s="42"/>
      <c r="QH116" s="42"/>
      <c r="QI116" s="42"/>
      <c r="QJ116" s="42"/>
      <c r="QK116" s="42"/>
      <c r="QL116" s="42"/>
      <c r="QM116" s="42"/>
      <c r="QN116" s="42"/>
      <c r="QO116" s="42"/>
      <c r="QP116" s="42"/>
      <c r="QQ116" s="42"/>
      <c r="QR116" s="42"/>
      <c r="QS116" s="42"/>
      <c r="QT116" s="42"/>
      <c r="QU116" s="42"/>
      <c r="QV116" s="42"/>
      <c r="QW116" s="42"/>
      <c r="QX116" s="42"/>
      <c r="QY116" s="42"/>
      <c r="QZ116" s="42"/>
      <c r="RA116" s="42"/>
      <c r="RB116" s="42"/>
      <c r="RC116" s="42"/>
      <c r="RD116" s="42"/>
      <c r="RE116" s="42"/>
      <c r="RF116" s="42"/>
      <c r="RG116" s="42"/>
      <c r="RH116" s="42"/>
      <c r="RI116" s="42"/>
      <c r="RJ116" s="42"/>
      <c r="RK116" s="42"/>
      <c r="RL116" s="42"/>
      <c r="RM116" s="42"/>
      <c r="RN116" s="42"/>
      <c r="RO116" s="42"/>
      <c r="RP116" s="42"/>
      <c r="RQ116" s="42"/>
      <c r="RR116" s="42"/>
      <c r="RS116" s="42"/>
      <c r="RT116" s="42"/>
      <c r="RU116" s="42"/>
      <c r="RV116" s="42"/>
      <c r="RW116" s="42"/>
      <c r="RX116" s="42"/>
      <c r="RY116" s="42"/>
      <c r="RZ116" s="42"/>
      <c r="SA116" s="42"/>
      <c r="SB116" s="42"/>
      <c r="SC116" s="42"/>
      <c r="SD116" s="42"/>
      <c r="SE116" s="42"/>
      <c r="SF116" s="42"/>
      <c r="SG116" s="42"/>
      <c r="SH116" s="42"/>
      <c r="SI116" s="42"/>
      <c r="SJ116" s="42"/>
      <c r="SK116" s="42"/>
      <c r="SL116" s="42"/>
      <c r="SM116" s="42"/>
      <c r="SN116" s="42"/>
      <c r="SO116" s="42"/>
      <c r="SP116" s="42"/>
      <c r="SQ116" s="42"/>
      <c r="SR116" s="42"/>
    </row>
    <row r="117" spans="1:512" ht="16.5" customHeight="1">
      <c r="A117" s="41"/>
      <c r="B117" s="1">
        <v>211050</v>
      </c>
      <c r="D117" s="43" t="str">
        <f t="shared" si="6"/>
        <v>11-5</v>
      </c>
      <c r="E117" s="43"/>
      <c r="F117" s="43"/>
      <c r="G117" s="68" t="s">
        <v>276</v>
      </c>
      <c r="H117" s="42">
        <f t="shared" si="7"/>
        <v>1</v>
      </c>
      <c r="I117" s="43" t="s">
        <v>185</v>
      </c>
      <c r="J117" s="44">
        <v>0</v>
      </c>
      <c r="K117" s="44">
        <v>0</v>
      </c>
      <c r="L117" s="42">
        <f t="shared" si="8"/>
        <v>11</v>
      </c>
      <c r="M117" s="22">
        <f t="shared" si="9"/>
        <v>0</v>
      </c>
      <c r="N117" s="50">
        <f t="shared" si="10"/>
        <v>211040</v>
      </c>
      <c r="O117" s="45" t="s">
        <v>244</v>
      </c>
      <c r="P117" s="47" t="s">
        <v>61</v>
      </c>
      <c r="Q117" s="51" t="s">
        <v>244</v>
      </c>
      <c r="R117" s="50" t="s">
        <v>343</v>
      </c>
      <c r="S117" s="54"/>
      <c r="T117" s="1">
        <v>211050</v>
      </c>
      <c r="U117" s="22" t="s">
        <v>269</v>
      </c>
      <c r="V117" s="42">
        <v>12</v>
      </c>
      <c r="W117" s="51">
        <v>0</v>
      </c>
      <c r="X117" s="42"/>
      <c r="Y117" s="55"/>
      <c r="Z117" s="42"/>
      <c r="AA117" s="43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2"/>
      <c r="CH117" s="42"/>
      <c r="CI117" s="42"/>
      <c r="CJ117" s="42"/>
      <c r="CK117" s="42"/>
      <c r="CL117" s="42"/>
      <c r="CM117" s="42"/>
      <c r="CN117" s="42"/>
      <c r="CO117" s="42"/>
      <c r="CP117" s="42"/>
      <c r="CQ117" s="42"/>
      <c r="CR117" s="42"/>
      <c r="CS117" s="42"/>
      <c r="CT117" s="42"/>
      <c r="CU117" s="42"/>
      <c r="CV117" s="42"/>
      <c r="CW117" s="42"/>
      <c r="CX117" s="42"/>
      <c r="CY117" s="4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  <c r="EA117" s="42"/>
      <c r="EB117" s="42"/>
      <c r="EC117" s="42"/>
      <c r="ED117" s="42"/>
      <c r="EE117" s="42"/>
      <c r="EF117" s="42"/>
      <c r="EG117" s="42"/>
      <c r="EH117" s="42"/>
      <c r="EI117" s="42"/>
      <c r="EJ117" s="42"/>
      <c r="EK117" s="42"/>
      <c r="EL117" s="42"/>
      <c r="EM117" s="42"/>
      <c r="EN117" s="42"/>
      <c r="EO117" s="42"/>
      <c r="EP117" s="42"/>
      <c r="EQ117" s="42"/>
      <c r="ER117" s="42"/>
      <c r="ES117" s="42"/>
      <c r="ET117" s="42"/>
      <c r="EU117" s="42"/>
      <c r="EV117" s="42"/>
      <c r="EW117" s="42"/>
      <c r="EX117" s="42"/>
      <c r="EY117" s="42"/>
      <c r="EZ117" s="42"/>
      <c r="FA117" s="42"/>
      <c r="FB117" s="42"/>
      <c r="FC117" s="42"/>
      <c r="FD117" s="42"/>
      <c r="FE117" s="42"/>
      <c r="FF117" s="42"/>
      <c r="FG117" s="42"/>
      <c r="FH117" s="42"/>
      <c r="FI117" s="42"/>
      <c r="FJ117" s="42"/>
      <c r="FK117" s="42"/>
      <c r="FL117" s="42"/>
      <c r="FM117" s="42"/>
      <c r="FN117" s="42"/>
      <c r="FO117" s="42"/>
      <c r="FP117" s="42"/>
      <c r="FQ117" s="42"/>
      <c r="FR117" s="42"/>
      <c r="FS117" s="42"/>
      <c r="FT117" s="42"/>
      <c r="FU117" s="42"/>
      <c r="FV117" s="42"/>
      <c r="FW117" s="42"/>
      <c r="FX117" s="42"/>
      <c r="FY117" s="42"/>
      <c r="FZ117" s="42"/>
      <c r="GA117" s="42"/>
      <c r="GB117" s="42"/>
      <c r="GC117" s="42"/>
      <c r="GD117" s="42"/>
      <c r="GE117" s="42"/>
      <c r="GF117" s="42"/>
      <c r="GG117" s="42"/>
      <c r="GH117" s="42"/>
      <c r="GI117" s="42"/>
      <c r="GJ117" s="42"/>
      <c r="GK117" s="42"/>
      <c r="GL117" s="42"/>
      <c r="GM117" s="42"/>
      <c r="GN117" s="42"/>
      <c r="GO117" s="42"/>
      <c r="GP117" s="42"/>
      <c r="GQ117" s="42"/>
      <c r="GR117" s="42"/>
      <c r="GS117" s="42"/>
      <c r="GT117" s="42"/>
      <c r="GU117" s="42"/>
      <c r="GV117" s="42"/>
      <c r="GW117" s="42"/>
      <c r="GX117" s="42"/>
      <c r="GY117" s="42"/>
      <c r="GZ117" s="42"/>
      <c r="HA117" s="42"/>
      <c r="HB117" s="42"/>
      <c r="HC117" s="42"/>
      <c r="HD117" s="42"/>
      <c r="HE117" s="42"/>
      <c r="HF117" s="42"/>
      <c r="HG117" s="42"/>
      <c r="HH117" s="42"/>
      <c r="HI117" s="42"/>
      <c r="HJ117" s="42"/>
      <c r="HK117" s="42"/>
      <c r="HL117" s="42"/>
      <c r="HM117" s="42"/>
      <c r="HN117" s="42"/>
      <c r="HO117" s="42"/>
      <c r="HP117" s="42"/>
      <c r="HQ117" s="42"/>
      <c r="HR117" s="42"/>
      <c r="HS117" s="42"/>
      <c r="HT117" s="42"/>
      <c r="HU117" s="42"/>
      <c r="HV117" s="42"/>
      <c r="HW117" s="42"/>
      <c r="HX117" s="42"/>
      <c r="HY117" s="42"/>
      <c r="HZ117" s="42"/>
      <c r="IA117" s="42"/>
      <c r="IB117" s="42"/>
      <c r="IC117" s="42"/>
      <c r="ID117" s="42"/>
      <c r="IE117" s="42"/>
      <c r="IF117" s="42"/>
      <c r="IG117" s="42"/>
      <c r="IH117" s="42"/>
      <c r="II117" s="42"/>
      <c r="IJ117" s="42"/>
      <c r="IK117" s="42"/>
      <c r="IL117" s="42"/>
      <c r="IM117" s="42"/>
      <c r="IN117" s="42"/>
      <c r="IO117" s="42"/>
      <c r="IP117" s="42"/>
      <c r="IQ117" s="42"/>
      <c r="IR117" s="42"/>
      <c r="IS117" s="42"/>
      <c r="IT117" s="42"/>
      <c r="IU117" s="42"/>
      <c r="IV117" s="42"/>
      <c r="IW117" s="42"/>
      <c r="IX117" s="42"/>
      <c r="IY117" s="42"/>
      <c r="IZ117" s="42"/>
      <c r="JA117" s="42"/>
      <c r="JB117" s="42"/>
      <c r="JC117" s="42"/>
      <c r="JD117" s="42"/>
      <c r="JE117" s="42"/>
      <c r="JF117" s="42"/>
      <c r="JG117" s="42"/>
      <c r="JH117" s="42"/>
      <c r="JI117" s="42"/>
      <c r="JJ117" s="42"/>
      <c r="JK117" s="42"/>
      <c r="JL117" s="42"/>
      <c r="JM117" s="42"/>
      <c r="JN117" s="42"/>
      <c r="JO117" s="42"/>
      <c r="JP117" s="42"/>
      <c r="JQ117" s="42"/>
      <c r="JR117" s="42"/>
      <c r="JS117" s="42"/>
      <c r="JT117" s="42"/>
      <c r="JU117" s="42"/>
      <c r="JV117" s="42"/>
      <c r="JW117" s="42"/>
      <c r="JX117" s="42"/>
      <c r="JY117" s="42"/>
      <c r="JZ117" s="42"/>
      <c r="KA117" s="42"/>
      <c r="KB117" s="42"/>
      <c r="KC117" s="42"/>
      <c r="KD117" s="42"/>
      <c r="KE117" s="42"/>
      <c r="KF117" s="42"/>
      <c r="KG117" s="42"/>
      <c r="KH117" s="42"/>
      <c r="KI117" s="42"/>
      <c r="KJ117" s="42"/>
      <c r="KK117" s="42"/>
      <c r="KL117" s="42"/>
      <c r="KM117" s="42"/>
      <c r="KN117" s="42"/>
      <c r="KO117" s="42"/>
      <c r="KP117" s="42"/>
      <c r="KQ117" s="42"/>
      <c r="KR117" s="42"/>
      <c r="KS117" s="42"/>
      <c r="KT117" s="42"/>
      <c r="KU117" s="42"/>
      <c r="KV117" s="42"/>
      <c r="KW117" s="42"/>
      <c r="KX117" s="42"/>
      <c r="KY117" s="42"/>
      <c r="KZ117" s="42"/>
      <c r="LA117" s="42"/>
      <c r="LB117" s="42"/>
      <c r="LC117" s="42"/>
      <c r="LD117" s="42"/>
      <c r="LE117" s="42"/>
      <c r="LF117" s="42"/>
      <c r="LG117" s="42"/>
      <c r="LH117" s="42"/>
      <c r="LI117" s="42"/>
      <c r="LJ117" s="42"/>
      <c r="LK117" s="42"/>
      <c r="LL117" s="42"/>
      <c r="LM117" s="42"/>
      <c r="LN117" s="42"/>
      <c r="LO117" s="42"/>
      <c r="LP117" s="42"/>
      <c r="LQ117" s="42"/>
      <c r="LR117" s="42"/>
      <c r="LS117" s="42"/>
      <c r="LT117" s="42"/>
      <c r="LU117" s="42"/>
      <c r="LV117" s="42"/>
      <c r="LW117" s="42"/>
      <c r="LX117" s="42"/>
      <c r="LY117" s="42"/>
      <c r="LZ117" s="42"/>
      <c r="MA117" s="42"/>
      <c r="MB117" s="42"/>
      <c r="MC117" s="42"/>
      <c r="MD117" s="42"/>
      <c r="ME117" s="42"/>
      <c r="MF117" s="42"/>
      <c r="MG117" s="42"/>
      <c r="MH117" s="42"/>
      <c r="MI117" s="42"/>
      <c r="MJ117" s="42"/>
      <c r="MK117" s="42"/>
      <c r="ML117" s="42"/>
      <c r="MM117" s="42"/>
      <c r="MN117" s="42"/>
      <c r="MO117" s="42"/>
      <c r="MP117" s="42"/>
      <c r="MQ117" s="42"/>
      <c r="MR117" s="42"/>
      <c r="MS117" s="42"/>
      <c r="MT117" s="42"/>
      <c r="MU117" s="42"/>
      <c r="MV117" s="42"/>
      <c r="MW117" s="42"/>
      <c r="MX117" s="42"/>
      <c r="MY117" s="42"/>
      <c r="MZ117" s="42"/>
      <c r="NA117" s="42"/>
      <c r="NB117" s="42"/>
      <c r="NC117" s="42"/>
      <c r="ND117" s="42"/>
      <c r="NE117" s="42"/>
      <c r="NF117" s="42"/>
      <c r="NG117" s="42"/>
      <c r="NH117" s="42"/>
      <c r="NI117" s="42"/>
      <c r="NJ117" s="42"/>
      <c r="NK117" s="42"/>
      <c r="NL117" s="42"/>
      <c r="NM117" s="42"/>
      <c r="NN117" s="42"/>
      <c r="NO117" s="42"/>
      <c r="NP117" s="42"/>
      <c r="NQ117" s="42"/>
      <c r="NR117" s="42"/>
      <c r="NS117" s="42"/>
      <c r="NT117" s="42"/>
      <c r="NU117" s="42"/>
      <c r="NV117" s="42"/>
      <c r="NW117" s="42"/>
      <c r="NX117" s="42"/>
      <c r="NY117" s="42"/>
      <c r="NZ117" s="42"/>
      <c r="OA117" s="42"/>
      <c r="OB117" s="42"/>
      <c r="OC117" s="42"/>
      <c r="OD117" s="42"/>
      <c r="OE117" s="42"/>
      <c r="OF117" s="42"/>
      <c r="OG117" s="42"/>
      <c r="OH117" s="42"/>
      <c r="OI117" s="42"/>
      <c r="OJ117" s="42"/>
      <c r="OK117" s="42"/>
      <c r="OL117" s="42"/>
      <c r="OM117" s="42"/>
      <c r="ON117" s="42"/>
      <c r="OO117" s="42"/>
      <c r="OP117" s="42"/>
      <c r="OQ117" s="42"/>
      <c r="OR117" s="42"/>
      <c r="OS117" s="42"/>
      <c r="OT117" s="42"/>
      <c r="OU117" s="42"/>
      <c r="OV117" s="42"/>
      <c r="OW117" s="42"/>
      <c r="OX117" s="42"/>
      <c r="OY117" s="42"/>
      <c r="OZ117" s="42"/>
      <c r="PA117" s="42"/>
      <c r="PB117" s="42"/>
      <c r="PC117" s="42"/>
      <c r="PD117" s="42"/>
      <c r="PE117" s="42"/>
      <c r="PF117" s="42"/>
      <c r="PG117" s="42"/>
      <c r="PH117" s="42"/>
      <c r="PI117" s="42"/>
      <c r="PJ117" s="42"/>
      <c r="PK117" s="42"/>
      <c r="PL117" s="42"/>
      <c r="PM117" s="42"/>
      <c r="PN117" s="42"/>
      <c r="PO117" s="42"/>
      <c r="PP117" s="42"/>
      <c r="PQ117" s="42"/>
      <c r="PR117" s="42"/>
      <c r="PS117" s="42"/>
      <c r="PT117" s="42"/>
      <c r="PU117" s="42"/>
      <c r="PV117" s="42"/>
      <c r="PW117" s="42"/>
      <c r="PX117" s="42"/>
      <c r="PY117" s="42"/>
      <c r="PZ117" s="42"/>
      <c r="QA117" s="42"/>
      <c r="QB117" s="42"/>
      <c r="QC117" s="42"/>
      <c r="QD117" s="42"/>
      <c r="QE117" s="42"/>
      <c r="QF117" s="42"/>
      <c r="QG117" s="42"/>
      <c r="QH117" s="42"/>
      <c r="QI117" s="42"/>
      <c r="QJ117" s="42"/>
      <c r="QK117" s="42"/>
      <c r="QL117" s="42"/>
      <c r="QM117" s="42"/>
      <c r="QN117" s="42"/>
      <c r="QO117" s="42"/>
      <c r="QP117" s="42"/>
      <c r="QQ117" s="42"/>
      <c r="QR117" s="42"/>
      <c r="QS117" s="42"/>
      <c r="QT117" s="42"/>
      <c r="QU117" s="42"/>
      <c r="QV117" s="42"/>
      <c r="QW117" s="42"/>
      <c r="QX117" s="42"/>
      <c r="QY117" s="42"/>
      <c r="QZ117" s="42"/>
      <c r="RA117" s="42"/>
      <c r="RB117" s="42"/>
      <c r="RC117" s="42"/>
      <c r="RD117" s="42"/>
      <c r="RE117" s="42"/>
      <c r="RF117" s="42"/>
      <c r="RG117" s="42"/>
      <c r="RH117" s="42"/>
      <c r="RI117" s="42"/>
      <c r="RJ117" s="42"/>
      <c r="RK117" s="42"/>
      <c r="RL117" s="42"/>
      <c r="RM117" s="42"/>
      <c r="RN117" s="42"/>
      <c r="RO117" s="42"/>
      <c r="RP117" s="42"/>
      <c r="RQ117" s="42"/>
      <c r="RR117" s="42"/>
      <c r="RS117" s="42"/>
      <c r="RT117" s="42"/>
      <c r="RU117" s="42"/>
      <c r="RV117" s="42"/>
      <c r="RW117" s="42"/>
      <c r="RX117" s="42"/>
      <c r="RY117" s="42"/>
      <c r="RZ117" s="42"/>
      <c r="SA117" s="42"/>
      <c r="SB117" s="42"/>
      <c r="SC117" s="42"/>
      <c r="SD117" s="42"/>
      <c r="SE117" s="42"/>
      <c r="SF117" s="42"/>
      <c r="SG117" s="42"/>
      <c r="SH117" s="42"/>
      <c r="SI117" s="42"/>
      <c r="SJ117" s="42"/>
      <c r="SK117" s="42"/>
      <c r="SL117" s="42"/>
      <c r="SM117" s="42"/>
      <c r="SN117" s="42"/>
      <c r="SO117" s="42"/>
      <c r="SP117" s="42"/>
      <c r="SQ117" s="42"/>
      <c r="SR117" s="42"/>
    </row>
    <row r="118" spans="1:512" ht="16.5" customHeight="1">
      <c r="A118" s="41"/>
      <c r="B118" s="1">
        <v>212010</v>
      </c>
      <c r="D118" s="43" t="str">
        <f t="shared" si="6"/>
        <v>12-1</v>
      </c>
      <c r="E118" s="43"/>
      <c r="F118" s="43"/>
      <c r="G118" s="68" t="s">
        <v>251</v>
      </c>
      <c r="H118" s="42">
        <f t="shared" si="7"/>
        <v>0</v>
      </c>
      <c r="I118" s="43" t="s">
        <v>252</v>
      </c>
      <c r="J118" s="44">
        <v>0</v>
      </c>
      <c r="K118" s="44">
        <v>0</v>
      </c>
      <c r="L118" s="42">
        <f t="shared" si="8"/>
        <v>12</v>
      </c>
      <c r="M118" s="22">
        <f t="shared" si="9"/>
        <v>212020</v>
      </c>
      <c r="N118" s="50">
        <f t="shared" si="10"/>
        <v>0</v>
      </c>
      <c r="O118" s="45" t="s">
        <v>284</v>
      </c>
      <c r="P118" s="47" t="s">
        <v>285</v>
      </c>
      <c r="Q118" s="51" t="s">
        <v>244</v>
      </c>
      <c r="R118" s="50" t="s">
        <v>344</v>
      </c>
      <c r="S118" s="54"/>
      <c r="T118" s="1">
        <v>212010</v>
      </c>
      <c r="U118" s="22" t="s">
        <v>271</v>
      </c>
      <c r="V118" s="42">
        <v>12</v>
      </c>
      <c r="W118" s="51">
        <v>0</v>
      </c>
      <c r="X118" s="42"/>
      <c r="Y118" s="55"/>
      <c r="Z118" s="42"/>
      <c r="AA118" s="43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  <c r="BO118" s="42"/>
      <c r="BP118" s="42"/>
      <c r="BQ118" s="42"/>
      <c r="BR118" s="42"/>
      <c r="BS118" s="42"/>
      <c r="BT118" s="42"/>
      <c r="BU118" s="42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2"/>
      <c r="CH118" s="42"/>
      <c r="CI118" s="42"/>
      <c r="CJ118" s="42"/>
      <c r="CK118" s="42"/>
      <c r="CL118" s="42"/>
      <c r="CM118" s="42"/>
      <c r="CN118" s="42"/>
      <c r="CO118" s="42"/>
      <c r="CP118" s="42"/>
      <c r="CQ118" s="42"/>
      <c r="CR118" s="42"/>
      <c r="CS118" s="42"/>
      <c r="CT118" s="42"/>
      <c r="CU118" s="42"/>
      <c r="CV118" s="42"/>
      <c r="CW118" s="42"/>
      <c r="CX118" s="42"/>
      <c r="CY118" s="4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  <c r="EA118" s="42"/>
      <c r="EB118" s="42"/>
      <c r="EC118" s="42"/>
      <c r="ED118" s="42"/>
      <c r="EE118" s="42"/>
      <c r="EF118" s="42"/>
      <c r="EG118" s="42"/>
      <c r="EH118" s="42"/>
      <c r="EI118" s="42"/>
      <c r="EJ118" s="42"/>
      <c r="EK118" s="42"/>
      <c r="EL118" s="42"/>
      <c r="EM118" s="42"/>
      <c r="EN118" s="42"/>
      <c r="EO118" s="42"/>
      <c r="EP118" s="42"/>
      <c r="EQ118" s="42"/>
      <c r="ER118" s="42"/>
      <c r="ES118" s="42"/>
      <c r="ET118" s="42"/>
      <c r="EU118" s="42"/>
      <c r="EV118" s="42"/>
      <c r="EW118" s="42"/>
      <c r="EX118" s="42"/>
      <c r="EY118" s="42"/>
      <c r="EZ118" s="42"/>
      <c r="FA118" s="42"/>
      <c r="FB118" s="42"/>
      <c r="FC118" s="42"/>
      <c r="FD118" s="42"/>
      <c r="FE118" s="42"/>
      <c r="FF118" s="42"/>
      <c r="FG118" s="42"/>
      <c r="FH118" s="42"/>
      <c r="FI118" s="42"/>
      <c r="FJ118" s="42"/>
      <c r="FK118" s="42"/>
      <c r="FL118" s="42"/>
      <c r="FM118" s="42"/>
      <c r="FN118" s="42"/>
      <c r="FO118" s="42"/>
      <c r="FP118" s="42"/>
      <c r="FQ118" s="42"/>
      <c r="FR118" s="42"/>
      <c r="FS118" s="42"/>
      <c r="FT118" s="42"/>
      <c r="FU118" s="42"/>
      <c r="FV118" s="42"/>
      <c r="FW118" s="42"/>
      <c r="FX118" s="42"/>
      <c r="FY118" s="42"/>
      <c r="FZ118" s="42"/>
      <c r="GA118" s="42"/>
      <c r="GB118" s="42"/>
      <c r="GC118" s="42"/>
      <c r="GD118" s="42"/>
      <c r="GE118" s="42"/>
      <c r="GF118" s="42"/>
      <c r="GG118" s="42"/>
      <c r="GH118" s="42"/>
      <c r="GI118" s="42"/>
      <c r="GJ118" s="42"/>
      <c r="GK118" s="42"/>
      <c r="GL118" s="42"/>
      <c r="GM118" s="42"/>
      <c r="GN118" s="42"/>
      <c r="GO118" s="42"/>
      <c r="GP118" s="42"/>
      <c r="GQ118" s="42"/>
      <c r="GR118" s="42"/>
      <c r="GS118" s="42"/>
      <c r="GT118" s="42"/>
      <c r="GU118" s="42"/>
      <c r="GV118" s="42"/>
      <c r="GW118" s="42"/>
      <c r="GX118" s="42"/>
      <c r="GY118" s="42"/>
      <c r="GZ118" s="42"/>
      <c r="HA118" s="42"/>
      <c r="HB118" s="42"/>
      <c r="HC118" s="42"/>
      <c r="HD118" s="42"/>
      <c r="HE118" s="42"/>
      <c r="HF118" s="42"/>
      <c r="HG118" s="42"/>
      <c r="HH118" s="42"/>
      <c r="HI118" s="42"/>
      <c r="HJ118" s="42"/>
      <c r="HK118" s="42"/>
      <c r="HL118" s="42"/>
      <c r="HM118" s="42"/>
      <c r="HN118" s="42"/>
      <c r="HO118" s="42"/>
      <c r="HP118" s="42"/>
      <c r="HQ118" s="42"/>
      <c r="HR118" s="42"/>
      <c r="HS118" s="42"/>
      <c r="HT118" s="42"/>
      <c r="HU118" s="42"/>
      <c r="HV118" s="42"/>
      <c r="HW118" s="42"/>
      <c r="HX118" s="42"/>
      <c r="HY118" s="42"/>
      <c r="HZ118" s="42"/>
      <c r="IA118" s="42"/>
      <c r="IB118" s="42"/>
      <c r="IC118" s="42"/>
      <c r="ID118" s="42"/>
      <c r="IE118" s="42"/>
      <c r="IF118" s="42"/>
      <c r="IG118" s="42"/>
      <c r="IH118" s="42"/>
      <c r="II118" s="42"/>
      <c r="IJ118" s="42"/>
      <c r="IK118" s="42"/>
      <c r="IL118" s="42"/>
      <c r="IM118" s="42"/>
      <c r="IN118" s="42"/>
      <c r="IO118" s="42"/>
      <c r="IP118" s="42"/>
      <c r="IQ118" s="42"/>
      <c r="IR118" s="42"/>
      <c r="IS118" s="42"/>
      <c r="IT118" s="42"/>
      <c r="IU118" s="42"/>
      <c r="IV118" s="42"/>
      <c r="IW118" s="42"/>
      <c r="IX118" s="42"/>
      <c r="IY118" s="42"/>
      <c r="IZ118" s="42"/>
      <c r="JA118" s="42"/>
      <c r="JB118" s="42"/>
      <c r="JC118" s="42"/>
      <c r="JD118" s="42"/>
      <c r="JE118" s="42"/>
      <c r="JF118" s="42"/>
      <c r="JG118" s="42"/>
      <c r="JH118" s="42"/>
      <c r="JI118" s="42"/>
      <c r="JJ118" s="42"/>
      <c r="JK118" s="42"/>
      <c r="JL118" s="42"/>
      <c r="JM118" s="42"/>
      <c r="JN118" s="42"/>
      <c r="JO118" s="42"/>
      <c r="JP118" s="42"/>
      <c r="JQ118" s="42"/>
      <c r="JR118" s="42"/>
      <c r="JS118" s="42"/>
      <c r="JT118" s="42"/>
      <c r="JU118" s="42"/>
      <c r="JV118" s="42"/>
      <c r="JW118" s="42"/>
      <c r="JX118" s="42"/>
      <c r="JY118" s="42"/>
      <c r="JZ118" s="42"/>
      <c r="KA118" s="42"/>
      <c r="KB118" s="42"/>
      <c r="KC118" s="42"/>
      <c r="KD118" s="42"/>
      <c r="KE118" s="42"/>
      <c r="KF118" s="42"/>
      <c r="KG118" s="42"/>
      <c r="KH118" s="42"/>
      <c r="KI118" s="42"/>
      <c r="KJ118" s="42"/>
      <c r="KK118" s="42"/>
      <c r="KL118" s="42"/>
      <c r="KM118" s="42"/>
      <c r="KN118" s="42"/>
      <c r="KO118" s="42"/>
      <c r="KP118" s="42"/>
      <c r="KQ118" s="42"/>
      <c r="KR118" s="42"/>
      <c r="KS118" s="42"/>
      <c r="KT118" s="42"/>
      <c r="KU118" s="42"/>
      <c r="KV118" s="42"/>
      <c r="KW118" s="42"/>
      <c r="KX118" s="42"/>
      <c r="KY118" s="42"/>
      <c r="KZ118" s="42"/>
      <c r="LA118" s="42"/>
      <c r="LB118" s="42"/>
      <c r="LC118" s="42"/>
      <c r="LD118" s="42"/>
      <c r="LE118" s="42"/>
      <c r="LF118" s="42"/>
      <c r="LG118" s="42"/>
      <c r="LH118" s="42"/>
      <c r="LI118" s="42"/>
      <c r="LJ118" s="42"/>
      <c r="LK118" s="42"/>
      <c r="LL118" s="42"/>
      <c r="LM118" s="42"/>
      <c r="LN118" s="42"/>
      <c r="LO118" s="42"/>
      <c r="LP118" s="42"/>
      <c r="LQ118" s="42"/>
      <c r="LR118" s="42"/>
      <c r="LS118" s="42"/>
      <c r="LT118" s="42"/>
      <c r="LU118" s="42"/>
      <c r="LV118" s="42"/>
      <c r="LW118" s="42"/>
      <c r="LX118" s="42"/>
      <c r="LY118" s="42"/>
      <c r="LZ118" s="42"/>
      <c r="MA118" s="42"/>
      <c r="MB118" s="42"/>
      <c r="MC118" s="42"/>
      <c r="MD118" s="42"/>
      <c r="ME118" s="42"/>
      <c r="MF118" s="42"/>
      <c r="MG118" s="42"/>
      <c r="MH118" s="42"/>
      <c r="MI118" s="42"/>
      <c r="MJ118" s="42"/>
      <c r="MK118" s="42"/>
      <c r="ML118" s="42"/>
      <c r="MM118" s="42"/>
      <c r="MN118" s="42"/>
      <c r="MO118" s="42"/>
      <c r="MP118" s="42"/>
      <c r="MQ118" s="42"/>
      <c r="MR118" s="42"/>
      <c r="MS118" s="42"/>
      <c r="MT118" s="42"/>
      <c r="MU118" s="42"/>
      <c r="MV118" s="42"/>
      <c r="MW118" s="42"/>
      <c r="MX118" s="42"/>
      <c r="MY118" s="42"/>
      <c r="MZ118" s="42"/>
      <c r="NA118" s="42"/>
      <c r="NB118" s="42"/>
      <c r="NC118" s="42"/>
      <c r="ND118" s="42"/>
      <c r="NE118" s="42"/>
      <c r="NF118" s="42"/>
      <c r="NG118" s="42"/>
      <c r="NH118" s="42"/>
      <c r="NI118" s="42"/>
      <c r="NJ118" s="42"/>
      <c r="NK118" s="42"/>
      <c r="NL118" s="42"/>
      <c r="NM118" s="42"/>
      <c r="NN118" s="42"/>
      <c r="NO118" s="42"/>
      <c r="NP118" s="42"/>
      <c r="NQ118" s="42"/>
      <c r="NR118" s="42"/>
      <c r="NS118" s="42"/>
      <c r="NT118" s="42"/>
      <c r="NU118" s="42"/>
      <c r="NV118" s="42"/>
      <c r="NW118" s="42"/>
      <c r="NX118" s="42"/>
      <c r="NY118" s="42"/>
      <c r="NZ118" s="42"/>
      <c r="OA118" s="42"/>
      <c r="OB118" s="42"/>
      <c r="OC118" s="42"/>
      <c r="OD118" s="42"/>
      <c r="OE118" s="42"/>
      <c r="OF118" s="42"/>
      <c r="OG118" s="42"/>
      <c r="OH118" s="42"/>
      <c r="OI118" s="42"/>
      <c r="OJ118" s="42"/>
      <c r="OK118" s="42"/>
      <c r="OL118" s="42"/>
      <c r="OM118" s="42"/>
      <c r="ON118" s="42"/>
      <c r="OO118" s="42"/>
      <c r="OP118" s="42"/>
      <c r="OQ118" s="42"/>
      <c r="OR118" s="42"/>
      <c r="OS118" s="42"/>
      <c r="OT118" s="42"/>
      <c r="OU118" s="42"/>
      <c r="OV118" s="42"/>
      <c r="OW118" s="42"/>
      <c r="OX118" s="42"/>
      <c r="OY118" s="42"/>
      <c r="OZ118" s="42"/>
      <c r="PA118" s="42"/>
      <c r="PB118" s="42"/>
      <c r="PC118" s="42"/>
      <c r="PD118" s="42"/>
      <c r="PE118" s="42"/>
      <c r="PF118" s="42"/>
      <c r="PG118" s="42"/>
      <c r="PH118" s="42"/>
      <c r="PI118" s="42"/>
      <c r="PJ118" s="42"/>
      <c r="PK118" s="42"/>
      <c r="PL118" s="42"/>
      <c r="PM118" s="42"/>
      <c r="PN118" s="42"/>
      <c r="PO118" s="42"/>
      <c r="PP118" s="42"/>
      <c r="PQ118" s="42"/>
      <c r="PR118" s="42"/>
      <c r="PS118" s="42"/>
      <c r="PT118" s="42"/>
      <c r="PU118" s="42"/>
      <c r="PV118" s="42"/>
      <c r="PW118" s="42"/>
      <c r="PX118" s="42"/>
      <c r="PY118" s="42"/>
      <c r="PZ118" s="42"/>
      <c r="QA118" s="42"/>
      <c r="QB118" s="42"/>
      <c r="QC118" s="42"/>
      <c r="QD118" s="42"/>
      <c r="QE118" s="42"/>
      <c r="QF118" s="42"/>
      <c r="QG118" s="42"/>
      <c r="QH118" s="42"/>
      <c r="QI118" s="42"/>
      <c r="QJ118" s="42"/>
      <c r="QK118" s="42"/>
      <c r="QL118" s="42"/>
      <c r="QM118" s="42"/>
      <c r="QN118" s="42"/>
      <c r="QO118" s="42"/>
      <c r="QP118" s="42"/>
      <c r="QQ118" s="42"/>
      <c r="QR118" s="42"/>
      <c r="QS118" s="42"/>
      <c r="QT118" s="42"/>
      <c r="QU118" s="42"/>
      <c r="QV118" s="42"/>
      <c r="QW118" s="42"/>
      <c r="QX118" s="42"/>
      <c r="QY118" s="42"/>
      <c r="QZ118" s="42"/>
      <c r="RA118" s="42"/>
      <c r="RB118" s="42"/>
      <c r="RC118" s="42"/>
      <c r="RD118" s="42"/>
      <c r="RE118" s="42"/>
      <c r="RF118" s="42"/>
      <c r="RG118" s="42"/>
      <c r="RH118" s="42"/>
      <c r="RI118" s="42"/>
      <c r="RJ118" s="42"/>
      <c r="RK118" s="42"/>
      <c r="RL118" s="42"/>
      <c r="RM118" s="42"/>
      <c r="RN118" s="42"/>
      <c r="RO118" s="42"/>
      <c r="RP118" s="42"/>
      <c r="RQ118" s="42"/>
      <c r="RR118" s="42"/>
      <c r="RS118" s="42"/>
      <c r="RT118" s="42"/>
      <c r="RU118" s="42"/>
      <c r="RV118" s="42"/>
      <c r="RW118" s="42"/>
      <c r="RX118" s="42"/>
      <c r="RY118" s="42"/>
      <c r="RZ118" s="42"/>
      <c r="SA118" s="42"/>
      <c r="SB118" s="42"/>
      <c r="SC118" s="42"/>
      <c r="SD118" s="42"/>
      <c r="SE118" s="42"/>
      <c r="SF118" s="42"/>
      <c r="SG118" s="42"/>
      <c r="SH118" s="42"/>
      <c r="SI118" s="42"/>
      <c r="SJ118" s="42"/>
      <c r="SK118" s="42"/>
      <c r="SL118" s="42"/>
      <c r="SM118" s="42"/>
      <c r="SN118" s="42"/>
      <c r="SO118" s="42"/>
      <c r="SP118" s="42"/>
      <c r="SQ118" s="42"/>
      <c r="SR118" s="42"/>
    </row>
    <row r="119" spans="1:512" ht="16.5" customHeight="1">
      <c r="A119" s="41"/>
      <c r="B119" s="1">
        <v>212020</v>
      </c>
      <c r="D119" s="43" t="str">
        <f t="shared" si="6"/>
        <v>12-2</v>
      </c>
      <c r="E119" s="43"/>
      <c r="F119" s="43"/>
      <c r="G119" s="68" t="s">
        <v>249</v>
      </c>
      <c r="H119" s="42">
        <f t="shared" si="7"/>
        <v>0</v>
      </c>
      <c r="I119" s="43" t="s">
        <v>138</v>
      </c>
      <c r="J119" s="44">
        <v>0</v>
      </c>
      <c r="K119" s="44">
        <v>0</v>
      </c>
      <c r="L119" s="42">
        <f t="shared" si="8"/>
        <v>12</v>
      </c>
      <c r="M119" s="22">
        <f t="shared" si="9"/>
        <v>212030</v>
      </c>
      <c r="N119" s="50">
        <f t="shared" si="10"/>
        <v>212010</v>
      </c>
      <c r="O119" s="45" t="s">
        <v>244</v>
      </c>
      <c r="P119" s="47" t="s">
        <v>61</v>
      </c>
      <c r="Q119" s="51" t="s">
        <v>244</v>
      </c>
      <c r="R119" s="50" t="s">
        <v>345</v>
      </c>
      <c r="S119" s="54"/>
      <c r="T119" s="1">
        <v>212020</v>
      </c>
      <c r="U119" s="22" t="s">
        <v>273</v>
      </c>
      <c r="V119" s="42">
        <v>12</v>
      </c>
      <c r="W119" s="51">
        <v>0</v>
      </c>
      <c r="X119" s="42"/>
      <c r="Y119" s="55"/>
      <c r="Z119" s="42"/>
      <c r="AA119" s="43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  <c r="BO119" s="42"/>
      <c r="BP119" s="42"/>
      <c r="BQ119" s="42"/>
      <c r="BR119" s="42"/>
      <c r="BS119" s="42"/>
      <c r="BT119" s="42"/>
      <c r="BU119" s="42"/>
      <c r="BV119" s="42"/>
      <c r="BW119" s="42"/>
      <c r="BX119" s="42"/>
      <c r="BY119" s="42"/>
      <c r="BZ119" s="42"/>
      <c r="CA119" s="42"/>
      <c r="CB119" s="42"/>
      <c r="CC119" s="42"/>
      <c r="CD119" s="42"/>
      <c r="CE119" s="42"/>
      <c r="CF119" s="42"/>
      <c r="CG119" s="42"/>
      <c r="CH119" s="42"/>
      <c r="CI119" s="42"/>
      <c r="CJ119" s="42"/>
      <c r="CK119" s="42"/>
      <c r="CL119" s="42"/>
      <c r="CM119" s="42"/>
      <c r="CN119" s="42"/>
      <c r="CO119" s="42"/>
      <c r="CP119" s="42"/>
      <c r="CQ119" s="42"/>
      <c r="CR119" s="42"/>
      <c r="CS119" s="42"/>
      <c r="CT119" s="42"/>
      <c r="CU119" s="42"/>
      <c r="CV119" s="42"/>
      <c r="CW119" s="42"/>
      <c r="CX119" s="42"/>
      <c r="CY119" s="4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  <c r="EA119" s="42"/>
      <c r="EB119" s="42"/>
      <c r="EC119" s="42"/>
      <c r="ED119" s="42"/>
      <c r="EE119" s="42"/>
      <c r="EF119" s="42"/>
      <c r="EG119" s="42"/>
      <c r="EH119" s="42"/>
      <c r="EI119" s="42"/>
      <c r="EJ119" s="42"/>
      <c r="EK119" s="42"/>
      <c r="EL119" s="42"/>
      <c r="EM119" s="42"/>
      <c r="EN119" s="42"/>
      <c r="EO119" s="42"/>
      <c r="EP119" s="42"/>
      <c r="EQ119" s="42"/>
      <c r="ER119" s="42"/>
      <c r="ES119" s="42"/>
      <c r="ET119" s="42"/>
      <c r="EU119" s="42"/>
      <c r="EV119" s="42"/>
      <c r="EW119" s="42"/>
      <c r="EX119" s="42"/>
      <c r="EY119" s="42"/>
      <c r="EZ119" s="42"/>
      <c r="FA119" s="42"/>
      <c r="FB119" s="42"/>
      <c r="FC119" s="42"/>
      <c r="FD119" s="42"/>
      <c r="FE119" s="42"/>
      <c r="FF119" s="42"/>
      <c r="FG119" s="42"/>
      <c r="FH119" s="42"/>
      <c r="FI119" s="42"/>
      <c r="FJ119" s="42"/>
      <c r="FK119" s="42"/>
      <c r="FL119" s="42"/>
      <c r="FM119" s="42"/>
      <c r="FN119" s="42"/>
      <c r="FO119" s="42"/>
      <c r="FP119" s="42"/>
      <c r="FQ119" s="42"/>
      <c r="FR119" s="42"/>
      <c r="FS119" s="42"/>
      <c r="FT119" s="42"/>
      <c r="FU119" s="42"/>
      <c r="FV119" s="42"/>
      <c r="FW119" s="42"/>
      <c r="FX119" s="42"/>
      <c r="FY119" s="42"/>
      <c r="FZ119" s="42"/>
      <c r="GA119" s="42"/>
      <c r="GB119" s="42"/>
      <c r="GC119" s="42"/>
      <c r="GD119" s="42"/>
      <c r="GE119" s="42"/>
      <c r="GF119" s="42"/>
      <c r="GG119" s="42"/>
      <c r="GH119" s="42"/>
      <c r="GI119" s="42"/>
      <c r="GJ119" s="42"/>
      <c r="GK119" s="42"/>
      <c r="GL119" s="42"/>
      <c r="GM119" s="42"/>
      <c r="GN119" s="42"/>
      <c r="GO119" s="42"/>
      <c r="GP119" s="42"/>
      <c r="GQ119" s="42"/>
      <c r="GR119" s="42"/>
      <c r="GS119" s="42"/>
      <c r="GT119" s="42"/>
      <c r="GU119" s="42"/>
      <c r="GV119" s="42"/>
      <c r="GW119" s="42"/>
      <c r="GX119" s="42"/>
      <c r="GY119" s="42"/>
      <c r="GZ119" s="42"/>
      <c r="HA119" s="42"/>
      <c r="HB119" s="42"/>
      <c r="HC119" s="42"/>
      <c r="HD119" s="42"/>
      <c r="HE119" s="42"/>
      <c r="HF119" s="42"/>
      <c r="HG119" s="42"/>
      <c r="HH119" s="42"/>
      <c r="HI119" s="42"/>
      <c r="HJ119" s="42"/>
      <c r="HK119" s="42"/>
      <c r="HL119" s="42"/>
      <c r="HM119" s="42"/>
      <c r="HN119" s="42"/>
      <c r="HO119" s="42"/>
      <c r="HP119" s="42"/>
      <c r="HQ119" s="42"/>
      <c r="HR119" s="42"/>
      <c r="HS119" s="42"/>
      <c r="HT119" s="42"/>
      <c r="HU119" s="42"/>
      <c r="HV119" s="42"/>
      <c r="HW119" s="42"/>
      <c r="HX119" s="42"/>
      <c r="HY119" s="42"/>
      <c r="HZ119" s="42"/>
      <c r="IA119" s="42"/>
      <c r="IB119" s="42"/>
      <c r="IC119" s="42"/>
      <c r="ID119" s="42"/>
      <c r="IE119" s="42"/>
      <c r="IF119" s="42"/>
      <c r="IG119" s="42"/>
      <c r="IH119" s="42"/>
      <c r="II119" s="42"/>
      <c r="IJ119" s="42"/>
      <c r="IK119" s="42"/>
      <c r="IL119" s="42"/>
      <c r="IM119" s="42"/>
      <c r="IN119" s="42"/>
      <c r="IO119" s="42"/>
      <c r="IP119" s="42"/>
      <c r="IQ119" s="42"/>
      <c r="IR119" s="42"/>
      <c r="IS119" s="42"/>
      <c r="IT119" s="42"/>
      <c r="IU119" s="42"/>
      <c r="IV119" s="42"/>
      <c r="IW119" s="42"/>
      <c r="IX119" s="42"/>
      <c r="IY119" s="42"/>
      <c r="IZ119" s="42"/>
      <c r="JA119" s="42"/>
      <c r="JB119" s="42"/>
      <c r="JC119" s="42"/>
      <c r="JD119" s="42"/>
      <c r="JE119" s="42"/>
      <c r="JF119" s="42"/>
      <c r="JG119" s="42"/>
      <c r="JH119" s="42"/>
      <c r="JI119" s="42"/>
      <c r="JJ119" s="42"/>
      <c r="JK119" s="42"/>
      <c r="JL119" s="42"/>
      <c r="JM119" s="42"/>
      <c r="JN119" s="42"/>
      <c r="JO119" s="42"/>
      <c r="JP119" s="42"/>
      <c r="JQ119" s="42"/>
      <c r="JR119" s="42"/>
      <c r="JS119" s="42"/>
      <c r="JT119" s="42"/>
      <c r="JU119" s="42"/>
      <c r="JV119" s="42"/>
      <c r="JW119" s="42"/>
      <c r="JX119" s="42"/>
      <c r="JY119" s="42"/>
      <c r="JZ119" s="42"/>
      <c r="KA119" s="42"/>
      <c r="KB119" s="42"/>
      <c r="KC119" s="42"/>
      <c r="KD119" s="42"/>
      <c r="KE119" s="42"/>
      <c r="KF119" s="42"/>
      <c r="KG119" s="42"/>
      <c r="KH119" s="42"/>
      <c r="KI119" s="42"/>
      <c r="KJ119" s="42"/>
      <c r="KK119" s="42"/>
      <c r="KL119" s="42"/>
      <c r="KM119" s="42"/>
      <c r="KN119" s="42"/>
      <c r="KO119" s="42"/>
      <c r="KP119" s="42"/>
      <c r="KQ119" s="42"/>
      <c r="KR119" s="42"/>
      <c r="KS119" s="42"/>
      <c r="KT119" s="42"/>
      <c r="KU119" s="42"/>
      <c r="KV119" s="42"/>
      <c r="KW119" s="42"/>
      <c r="KX119" s="42"/>
      <c r="KY119" s="42"/>
      <c r="KZ119" s="42"/>
      <c r="LA119" s="42"/>
      <c r="LB119" s="42"/>
      <c r="LC119" s="42"/>
      <c r="LD119" s="42"/>
      <c r="LE119" s="42"/>
      <c r="LF119" s="42"/>
      <c r="LG119" s="42"/>
      <c r="LH119" s="42"/>
      <c r="LI119" s="42"/>
      <c r="LJ119" s="42"/>
      <c r="LK119" s="42"/>
      <c r="LL119" s="42"/>
      <c r="LM119" s="42"/>
      <c r="LN119" s="42"/>
      <c r="LO119" s="42"/>
      <c r="LP119" s="42"/>
      <c r="LQ119" s="42"/>
      <c r="LR119" s="42"/>
      <c r="LS119" s="42"/>
      <c r="LT119" s="42"/>
      <c r="LU119" s="42"/>
      <c r="LV119" s="42"/>
      <c r="LW119" s="42"/>
      <c r="LX119" s="42"/>
      <c r="LY119" s="42"/>
      <c r="LZ119" s="42"/>
      <c r="MA119" s="42"/>
      <c r="MB119" s="42"/>
      <c r="MC119" s="42"/>
      <c r="MD119" s="42"/>
      <c r="ME119" s="42"/>
      <c r="MF119" s="42"/>
      <c r="MG119" s="42"/>
      <c r="MH119" s="42"/>
      <c r="MI119" s="42"/>
      <c r="MJ119" s="42"/>
      <c r="MK119" s="42"/>
      <c r="ML119" s="42"/>
      <c r="MM119" s="42"/>
      <c r="MN119" s="42"/>
      <c r="MO119" s="42"/>
      <c r="MP119" s="42"/>
      <c r="MQ119" s="42"/>
      <c r="MR119" s="42"/>
      <c r="MS119" s="42"/>
      <c r="MT119" s="42"/>
      <c r="MU119" s="42"/>
      <c r="MV119" s="42"/>
      <c r="MW119" s="42"/>
      <c r="MX119" s="42"/>
      <c r="MY119" s="42"/>
      <c r="MZ119" s="42"/>
      <c r="NA119" s="42"/>
      <c r="NB119" s="42"/>
      <c r="NC119" s="42"/>
      <c r="ND119" s="42"/>
      <c r="NE119" s="42"/>
      <c r="NF119" s="42"/>
      <c r="NG119" s="42"/>
      <c r="NH119" s="42"/>
      <c r="NI119" s="42"/>
      <c r="NJ119" s="42"/>
      <c r="NK119" s="42"/>
      <c r="NL119" s="42"/>
      <c r="NM119" s="42"/>
      <c r="NN119" s="42"/>
      <c r="NO119" s="42"/>
      <c r="NP119" s="42"/>
      <c r="NQ119" s="42"/>
      <c r="NR119" s="42"/>
      <c r="NS119" s="42"/>
      <c r="NT119" s="42"/>
      <c r="NU119" s="42"/>
      <c r="NV119" s="42"/>
      <c r="NW119" s="42"/>
      <c r="NX119" s="42"/>
      <c r="NY119" s="42"/>
      <c r="NZ119" s="42"/>
      <c r="OA119" s="42"/>
      <c r="OB119" s="42"/>
      <c r="OC119" s="42"/>
      <c r="OD119" s="42"/>
      <c r="OE119" s="42"/>
      <c r="OF119" s="42"/>
      <c r="OG119" s="42"/>
      <c r="OH119" s="42"/>
      <c r="OI119" s="42"/>
      <c r="OJ119" s="42"/>
      <c r="OK119" s="42"/>
      <c r="OL119" s="42"/>
      <c r="OM119" s="42"/>
      <c r="ON119" s="42"/>
      <c r="OO119" s="42"/>
      <c r="OP119" s="42"/>
      <c r="OQ119" s="42"/>
      <c r="OR119" s="42"/>
      <c r="OS119" s="42"/>
      <c r="OT119" s="42"/>
      <c r="OU119" s="42"/>
      <c r="OV119" s="42"/>
      <c r="OW119" s="42"/>
      <c r="OX119" s="42"/>
      <c r="OY119" s="42"/>
      <c r="OZ119" s="42"/>
      <c r="PA119" s="42"/>
      <c r="PB119" s="42"/>
      <c r="PC119" s="42"/>
      <c r="PD119" s="42"/>
      <c r="PE119" s="42"/>
      <c r="PF119" s="42"/>
      <c r="PG119" s="42"/>
      <c r="PH119" s="42"/>
      <c r="PI119" s="42"/>
      <c r="PJ119" s="42"/>
      <c r="PK119" s="42"/>
      <c r="PL119" s="42"/>
      <c r="PM119" s="42"/>
      <c r="PN119" s="42"/>
      <c r="PO119" s="42"/>
      <c r="PP119" s="42"/>
      <c r="PQ119" s="42"/>
      <c r="PR119" s="42"/>
      <c r="PS119" s="42"/>
      <c r="PT119" s="42"/>
      <c r="PU119" s="42"/>
      <c r="PV119" s="42"/>
      <c r="PW119" s="42"/>
      <c r="PX119" s="42"/>
      <c r="PY119" s="42"/>
      <c r="PZ119" s="42"/>
      <c r="QA119" s="42"/>
      <c r="QB119" s="42"/>
      <c r="QC119" s="42"/>
      <c r="QD119" s="42"/>
      <c r="QE119" s="42"/>
      <c r="QF119" s="42"/>
      <c r="QG119" s="42"/>
      <c r="QH119" s="42"/>
      <c r="QI119" s="42"/>
      <c r="QJ119" s="42"/>
      <c r="QK119" s="42"/>
      <c r="QL119" s="42"/>
      <c r="QM119" s="42"/>
      <c r="QN119" s="42"/>
      <c r="QO119" s="42"/>
      <c r="QP119" s="42"/>
      <c r="QQ119" s="42"/>
      <c r="QR119" s="42"/>
      <c r="QS119" s="42"/>
      <c r="QT119" s="42"/>
      <c r="QU119" s="42"/>
      <c r="QV119" s="42"/>
      <c r="QW119" s="42"/>
      <c r="QX119" s="42"/>
      <c r="QY119" s="42"/>
      <c r="QZ119" s="42"/>
      <c r="RA119" s="42"/>
      <c r="RB119" s="42"/>
      <c r="RC119" s="42"/>
      <c r="RD119" s="42"/>
      <c r="RE119" s="42"/>
      <c r="RF119" s="42"/>
      <c r="RG119" s="42"/>
      <c r="RH119" s="42"/>
      <c r="RI119" s="42"/>
      <c r="RJ119" s="42"/>
      <c r="RK119" s="42"/>
      <c r="RL119" s="42"/>
      <c r="RM119" s="42"/>
      <c r="RN119" s="42"/>
      <c r="RO119" s="42"/>
      <c r="RP119" s="42"/>
      <c r="RQ119" s="42"/>
      <c r="RR119" s="42"/>
      <c r="RS119" s="42"/>
      <c r="RT119" s="42"/>
      <c r="RU119" s="42"/>
      <c r="RV119" s="42"/>
      <c r="RW119" s="42"/>
      <c r="RX119" s="42"/>
      <c r="RY119" s="42"/>
      <c r="RZ119" s="42"/>
      <c r="SA119" s="42"/>
      <c r="SB119" s="42"/>
      <c r="SC119" s="42"/>
      <c r="SD119" s="42"/>
      <c r="SE119" s="42"/>
      <c r="SF119" s="42"/>
      <c r="SG119" s="42"/>
      <c r="SH119" s="42"/>
      <c r="SI119" s="42"/>
      <c r="SJ119" s="42"/>
      <c r="SK119" s="42"/>
      <c r="SL119" s="42"/>
      <c r="SM119" s="42"/>
      <c r="SN119" s="42"/>
      <c r="SO119" s="42"/>
      <c r="SP119" s="42"/>
      <c r="SQ119" s="42"/>
      <c r="SR119" s="42"/>
    </row>
    <row r="120" spans="1:512" ht="16.5" customHeight="1">
      <c r="A120" s="41"/>
      <c r="B120" s="1">
        <v>212030</v>
      </c>
      <c r="D120" s="43" t="str">
        <f t="shared" si="6"/>
        <v>12-3</v>
      </c>
      <c r="E120" s="43"/>
      <c r="F120" s="43"/>
      <c r="G120" s="68" t="s">
        <v>310</v>
      </c>
      <c r="H120" s="42">
        <f t="shared" si="7"/>
        <v>0</v>
      </c>
      <c r="I120" s="43" t="s">
        <v>311</v>
      </c>
      <c r="J120" s="44">
        <v>0</v>
      </c>
      <c r="K120" s="44">
        <v>0</v>
      </c>
      <c r="L120" s="42">
        <f t="shared" si="8"/>
        <v>12</v>
      </c>
      <c r="M120" s="22">
        <f t="shared" si="9"/>
        <v>212040</v>
      </c>
      <c r="N120" s="50">
        <f t="shared" si="10"/>
        <v>212020</v>
      </c>
      <c r="O120" s="45" t="s">
        <v>284</v>
      </c>
      <c r="P120" s="47" t="s">
        <v>285</v>
      </c>
      <c r="Q120" s="51" t="s">
        <v>244</v>
      </c>
      <c r="R120" s="50" t="s">
        <v>346</v>
      </c>
      <c r="S120" s="54"/>
      <c r="T120" s="1">
        <v>212030</v>
      </c>
      <c r="U120" s="22" t="s">
        <v>277</v>
      </c>
      <c r="V120" s="42">
        <v>12</v>
      </c>
      <c r="W120" s="51">
        <v>0</v>
      </c>
      <c r="X120" s="42"/>
      <c r="Y120" s="55"/>
      <c r="Z120" s="42"/>
      <c r="AA120" s="43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  <c r="EA120" s="42"/>
      <c r="EB120" s="42"/>
      <c r="EC120" s="42"/>
      <c r="ED120" s="42"/>
      <c r="EE120" s="42"/>
      <c r="EF120" s="42"/>
      <c r="EG120" s="42"/>
      <c r="EH120" s="42"/>
      <c r="EI120" s="42"/>
      <c r="EJ120" s="42"/>
      <c r="EK120" s="42"/>
      <c r="EL120" s="42"/>
      <c r="EM120" s="42"/>
      <c r="EN120" s="42"/>
      <c r="EO120" s="42"/>
      <c r="EP120" s="42"/>
      <c r="EQ120" s="42"/>
      <c r="ER120" s="42"/>
      <c r="ES120" s="42"/>
      <c r="ET120" s="42"/>
      <c r="EU120" s="42"/>
      <c r="EV120" s="42"/>
      <c r="EW120" s="42"/>
      <c r="EX120" s="42"/>
      <c r="EY120" s="42"/>
      <c r="EZ120" s="42"/>
      <c r="FA120" s="42"/>
      <c r="FB120" s="42"/>
      <c r="FC120" s="42"/>
      <c r="FD120" s="42"/>
      <c r="FE120" s="42"/>
      <c r="FF120" s="42"/>
      <c r="FG120" s="42"/>
      <c r="FH120" s="42"/>
      <c r="FI120" s="42"/>
      <c r="FJ120" s="42"/>
      <c r="FK120" s="42"/>
      <c r="FL120" s="42"/>
      <c r="FM120" s="42"/>
      <c r="FN120" s="42"/>
      <c r="FO120" s="42"/>
      <c r="FP120" s="42"/>
      <c r="FQ120" s="42"/>
      <c r="FR120" s="42"/>
      <c r="FS120" s="42"/>
      <c r="FT120" s="42"/>
      <c r="FU120" s="42"/>
      <c r="FV120" s="42"/>
      <c r="FW120" s="42"/>
      <c r="FX120" s="42"/>
      <c r="FY120" s="42"/>
      <c r="FZ120" s="42"/>
      <c r="GA120" s="42"/>
      <c r="GB120" s="42"/>
      <c r="GC120" s="42"/>
      <c r="GD120" s="42"/>
      <c r="GE120" s="42"/>
      <c r="GF120" s="42"/>
      <c r="GG120" s="42"/>
      <c r="GH120" s="42"/>
      <c r="GI120" s="42"/>
      <c r="GJ120" s="42"/>
      <c r="GK120" s="42"/>
      <c r="GL120" s="42"/>
      <c r="GM120" s="42"/>
      <c r="GN120" s="42"/>
      <c r="GO120" s="42"/>
      <c r="GP120" s="42"/>
      <c r="GQ120" s="42"/>
      <c r="GR120" s="42"/>
      <c r="GS120" s="42"/>
      <c r="GT120" s="42"/>
      <c r="GU120" s="42"/>
      <c r="GV120" s="42"/>
      <c r="GW120" s="42"/>
      <c r="GX120" s="42"/>
      <c r="GY120" s="42"/>
      <c r="GZ120" s="42"/>
      <c r="HA120" s="42"/>
      <c r="HB120" s="42"/>
      <c r="HC120" s="42"/>
      <c r="HD120" s="42"/>
      <c r="HE120" s="42"/>
      <c r="HF120" s="42"/>
      <c r="HG120" s="42"/>
      <c r="HH120" s="42"/>
      <c r="HI120" s="42"/>
      <c r="HJ120" s="42"/>
      <c r="HK120" s="42"/>
      <c r="HL120" s="42"/>
      <c r="HM120" s="42"/>
      <c r="HN120" s="42"/>
      <c r="HO120" s="42"/>
      <c r="HP120" s="42"/>
      <c r="HQ120" s="42"/>
      <c r="HR120" s="42"/>
      <c r="HS120" s="42"/>
      <c r="HT120" s="42"/>
      <c r="HU120" s="42"/>
      <c r="HV120" s="42"/>
      <c r="HW120" s="42"/>
      <c r="HX120" s="42"/>
      <c r="HY120" s="42"/>
      <c r="HZ120" s="42"/>
      <c r="IA120" s="42"/>
      <c r="IB120" s="42"/>
      <c r="IC120" s="42"/>
      <c r="ID120" s="42"/>
      <c r="IE120" s="42"/>
      <c r="IF120" s="42"/>
      <c r="IG120" s="42"/>
      <c r="IH120" s="42"/>
      <c r="II120" s="42"/>
      <c r="IJ120" s="42"/>
      <c r="IK120" s="42"/>
      <c r="IL120" s="42"/>
      <c r="IM120" s="42"/>
      <c r="IN120" s="42"/>
      <c r="IO120" s="42"/>
      <c r="IP120" s="42"/>
      <c r="IQ120" s="42"/>
      <c r="IR120" s="42"/>
      <c r="IS120" s="42"/>
      <c r="IT120" s="42"/>
      <c r="IU120" s="42"/>
      <c r="IV120" s="42"/>
      <c r="IW120" s="42"/>
      <c r="IX120" s="42"/>
      <c r="IY120" s="42"/>
      <c r="IZ120" s="42"/>
      <c r="JA120" s="42"/>
      <c r="JB120" s="42"/>
      <c r="JC120" s="42"/>
      <c r="JD120" s="42"/>
      <c r="JE120" s="42"/>
      <c r="JF120" s="42"/>
      <c r="JG120" s="42"/>
      <c r="JH120" s="42"/>
      <c r="JI120" s="42"/>
      <c r="JJ120" s="42"/>
      <c r="JK120" s="42"/>
      <c r="JL120" s="42"/>
      <c r="JM120" s="42"/>
      <c r="JN120" s="42"/>
      <c r="JO120" s="42"/>
      <c r="JP120" s="42"/>
      <c r="JQ120" s="42"/>
      <c r="JR120" s="42"/>
      <c r="JS120" s="42"/>
      <c r="JT120" s="42"/>
      <c r="JU120" s="42"/>
      <c r="JV120" s="42"/>
      <c r="JW120" s="42"/>
      <c r="JX120" s="42"/>
      <c r="JY120" s="42"/>
      <c r="JZ120" s="42"/>
      <c r="KA120" s="42"/>
      <c r="KB120" s="42"/>
      <c r="KC120" s="42"/>
      <c r="KD120" s="42"/>
      <c r="KE120" s="42"/>
      <c r="KF120" s="42"/>
      <c r="KG120" s="42"/>
      <c r="KH120" s="42"/>
      <c r="KI120" s="42"/>
      <c r="KJ120" s="42"/>
      <c r="KK120" s="42"/>
      <c r="KL120" s="42"/>
      <c r="KM120" s="42"/>
      <c r="KN120" s="42"/>
      <c r="KO120" s="42"/>
      <c r="KP120" s="42"/>
      <c r="KQ120" s="42"/>
      <c r="KR120" s="42"/>
      <c r="KS120" s="42"/>
      <c r="KT120" s="42"/>
      <c r="KU120" s="42"/>
      <c r="KV120" s="42"/>
      <c r="KW120" s="42"/>
      <c r="KX120" s="42"/>
      <c r="KY120" s="42"/>
      <c r="KZ120" s="42"/>
      <c r="LA120" s="42"/>
      <c r="LB120" s="42"/>
      <c r="LC120" s="42"/>
      <c r="LD120" s="42"/>
      <c r="LE120" s="42"/>
      <c r="LF120" s="42"/>
      <c r="LG120" s="42"/>
      <c r="LH120" s="42"/>
      <c r="LI120" s="42"/>
      <c r="LJ120" s="42"/>
      <c r="LK120" s="42"/>
      <c r="LL120" s="42"/>
      <c r="LM120" s="42"/>
      <c r="LN120" s="42"/>
      <c r="LO120" s="42"/>
      <c r="LP120" s="42"/>
      <c r="LQ120" s="42"/>
      <c r="LR120" s="42"/>
      <c r="LS120" s="42"/>
      <c r="LT120" s="42"/>
      <c r="LU120" s="42"/>
      <c r="LV120" s="42"/>
      <c r="LW120" s="42"/>
      <c r="LX120" s="42"/>
      <c r="LY120" s="42"/>
      <c r="LZ120" s="42"/>
      <c r="MA120" s="42"/>
      <c r="MB120" s="42"/>
      <c r="MC120" s="42"/>
      <c r="MD120" s="42"/>
      <c r="ME120" s="42"/>
      <c r="MF120" s="42"/>
      <c r="MG120" s="42"/>
      <c r="MH120" s="42"/>
      <c r="MI120" s="42"/>
      <c r="MJ120" s="42"/>
      <c r="MK120" s="42"/>
      <c r="ML120" s="42"/>
      <c r="MM120" s="42"/>
      <c r="MN120" s="42"/>
      <c r="MO120" s="42"/>
      <c r="MP120" s="42"/>
      <c r="MQ120" s="42"/>
      <c r="MR120" s="42"/>
      <c r="MS120" s="42"/>
      <c r="MT120" s="42"/>
      <c r="MU120" s="42"/>
      <c r="MV120" s="42"/>
      <c r="MW120" s="42"/>
      <c r="MX120" s="42"/>
      <c r="MY120" s="42"/>
      <c r="MZ120" s="42"/>
      <c r="NA120" s="42"/>
      <c r="NB120" s="42"/>
      <c r="NC120" s="42"/>
      <c r="ND120" s="42"/>
      <c r="NE120" s="42"/>
      <c r="NF120" s="42"/>
      <c r="NG120" s="42"/>
      <c r="NH120" s="42"/>
      <c r="NI120" s="42"/>
      <c r="NJ120" s="42"/>
      <c r="NK120" s="42"/>
      <c r="NL120" s="42"/>
      <c r="NM120" s="42"/>
      <c r="NN120" s="42"/>
      <c r="NO120" s="42"/>
      <c r="NP120" s="42"/>
      <c r="NQ120" s="42"/>
      <c r="NR120" s="42"/>
      <c r="NS120" s="42"/>
      <c r="NT120" s="42"/>
      <c r="NU120" s="42"/>
      <c r="NV120" s="42"/>
      <c r="NW120" s="42"/>
      <c r="NX120" s="42"/>
      <c r="NY120" s="42"/>
      <c r="NZ120" s="42"/>
      <c r="OA120" s="42"/>
      <c r="OB120" s="42"/>
      <c r="OC120" s="42"/>
      <c r="OD120" s="42"/>
      <c r="OE120" s="42"/>
      <c r="OF120" s="42"/>
      <c r="OG120" s="42"/>
      <c r="OH120" s="42"/>
      <c r="OI120" s="42"/>
      <c r="OJ120" s="42"/>
      <c r="OK120" s="42"/>
      <c r="OL120" s="42"/>
      <c r="OM120" s="42"/>
      <c r="ON120" s="42"/>
      <c r="OO120" s="42"/>
      <c r="OP120" s="42"/>
      <c r="OQ120" s="42"/>
      <c r="OR120" s="42"/>
      <c r="OS120" s="42"/>
      <c r="OT120" s="42"/>
      <c r="OU120" s="42"/>
      <c r="OV120" s="42"/>
      <c r="OW120" s="42"/>
      <c r="OX120" s="42"/>
      <c r="OY120" s="42"/>
      <c r="OZ120" s="42"/>
      <c r="PA120" s="42"/>
      <c r="PB120" s="42"/>
      <c r="PC120" s="42"/>
      <c r="PD120" s="42"/>
      <c r="PE120" s="42"/>
      <c r="PF120" s="42"/>
      <c r="PG120" s="42"/>
      <c r="PH120" s="42"/>
      <c r="PI120" s="42"/>
      <c r="PJ120" s="42"/>
      <c r="PK120" s="42"/>
      <c r="PL120" s="42"/>
      <c r="PM120" s="42"/>
      <c r="PN120" s="42"/>
      <c r="PO120" s="42"/>
      <c r="PP120" s="42"/>
      <c r="PQ120" s="42"/>
      <c r="PR120" s="42"/>
      <c r="PS120" s="42"/>
      <c r="PT120" s="42"/>
      <c r="PU120" s="42"/>
      <c r="PV120" s="42"/>
      <c r="PW120" s="42"/>
      <c r="PX120" s="42"/>
      <c r="PY120" s="42"/>
      <c r="PZ120" s="42"/>
      <c r="QA120" s="42"/>
      <c r="QB120" s="42"/>
      <c r="QC120" s="42"/>
      <c r="QD120" s="42"/>
      <c r="QE120" s="42"/>
      <c r="QF120" s="42"/>
      <c r="QG120" s="42"/>
      <c r="QH120" s="42"/>
      <c r="QI120" s="42"/>
      <c r="QJ120" s="42"/>
      <c r="QK120" s="42"/>
      <c r="QL120" s="42"/>
      <c r="QM120" s="42"/>
      <c r="QN120" s="42"/>
      <c r="QO120" s="42"/>
      <c r="QP120" s="42"/>
      <c r="QQ120" s="42"/>
      <c r="QR120" s="42"/>
      <c r="QS120" s="42"/>
      <c r="QT120" s="42"/>
      <c r="QU120" s="42"/>
      <c r="QV120" s="42"/>
      <c r="QW120" s="42"/>
      <c r="QX120" s="42"/>
      <c r="QY120" s="42"/>
      <c r="QZ120" s="42"/>
      <c r="RA120" s="42"/>
      <c r="RB120" s="42"/>
      <c r="RC120" s="42"/>
      <c r="RD120" s="42"/>
      <c r="RE120" s="42"/>
      <c r="RF120" s="42"/>
      <c r="RG120" s="42"/>
      <c r="RH120" s="42"/>
      <c r="RI120" s="42"/>
      <c r="RJ120" s="42"/>
      <c r="RK120" s="42"/>
      <c r="RL120" s="42"/>
      <c r="RM120" s="42"/>
      <c r="RN120" s="42"/>
      <c r="RO120" s="42"/>
      <c r="RP120" s="42"/>
      <c r="RQ120" s="42"/>
      <c r="RR120" s="42"/>
      <c r="RS120" s="42"/>
      <c r="RT120" s="42"/>
      <c r="RU120" s="42"/>
      <c r="RV120" s="42"/>
      <c r="RW120" s="42"/>
      <c r="RX120" s="42"/>
      <c r="RY120" s="42"/>
      <c r="RZ120" s="42"/>
      <c r="SA120" s="42"/>
      <c r="SB120" s="42"/>
      <c r="SC120" s="42"/>
      <c r="SD120" s="42"/>
      <c r="SE120" s="42"/>
      <c r="SF120" s="42"/>
      <c r="SG120" s="42"/>
      <c r="SH120" s="42"/>
      <c r="SI120" s="42"/>
      <c r="SJ120" s="42"/>
      <c r="SK120" s="42"/>
      <c r="SL120" s="42"/>
      <c r="SM120" s="42"/>
      <c r="SN120" s="42"/>
      <c r="SO120" s="42"/>
      <c r="SP120" s="42"/>
      <c r="SQ120" s="42"/>
      <c r="SR120" s="42"/>
    </row>
    <row r="121" spans="1:512" ht="16.5" customHeight="1">
      <c r="A121" s="41"/>
      <c r="B121" s="1">
        <v>212040</v>
      </c>
      <c r="D121" s="43" t="str">
        <f t="shared" si="6"/>
        <v>12-4</v>
      </c>
      <c r="E121" s="43"/>
      <c r="F121" s="43"/>
      <c r="G121" s="68" t="s">
        <v>292</v>
      </c>
      <c r="H121" s="42">
        <f t="shared" si="7"/>
        <v>0</v>
      </c>
      <c r="I121" s="43" t="s">
        <v>311</v>
      </c>
      <c r="J121" s="44">
        <v>0</v>
      </c>
      <c r="K121" s="44">
        <v>0</v>
      </c>
      <c r="L121" s="42">
        <f t="shared" si="8"/>
        <v>12</v>
      </c>
      <c r="M121" s="22">
        <f t="shared" si="9"/>
        <v>212050</v>
      </c>
      <c r="N121" s="50">
        <f t="shared" si="10"/>
        <v>212030</v>
      </c>
      <c r="O121" s="45" t="s">
        <v>244</v>
      </c>
      <c r="P121" s="47" t="s">
        <v>61</v>
      </c>
      <c r="Q121" s="51" t="s">
        <v>244</v>
      </c>
      <c r="R121" s="50" t="s">
        <v>347</v>
      </c>
      <c r="S121" s="54"/>
      <c r="T121" s="1">
        <v>212040</v>
      </c>
      <c r="U121" s="22" t="s">
        <v>279</v>
      </c>
      <c r="V121" s="42">
        <v>12</v>
      </c>
      <c r="W121" s="51">
        <v>0</v>
      </c>
      <c r="X121" s="42"/>
      <c r="Y121" s="55"/>
      <c r="Z121" s="42"/>
      <c r="AA121" s="43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2"/>
      <c r="CH121" s="42"/>
      <c r="CI121" s="42"/>
      <c r="CJ121" s="42"/>
      <c r="CK121" s="42"/>
      <c r="CL121" s="42"/>
      <c r="CM121" s="42"/>
      <c r="CN121" s="42"/>
      <c r="CO121" s="42"/>
      <c r="CP121" s="42"/>
      <c r="CQ121" s="42"/>
      <c r="CR121" s="42"/>
      <c r="CS121" s="42"/>
      <c r="CT121" s="42"/>
      <c r="CU121" s="42"/>
      <c r="CV121" s="42"/>
      <c r="CW121" s="42"/>
      <c r="CX121" s="42"/>
      <c r="CY121" s="4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  <c r="EA121" s="42"/>
      <c r="EB121" s="42"/>
      <c r="EC121" s="42"/>
      <c r="ED121" s="42"/>
      <c r="EE121" s="42"/>
      <c r="EF121" s="42"/>
      <c r="EG121" s="42"/>
      <c r="EH121" s="42"/>
      <c r="EI121" s="42"/>
      <c r="EJ121" s="42"/>
      <c r="EK121" s="42"/>
      <c r="EL121" s="42"/>
      <c r="EM121" s="42"/>
      <c r="EN121" s="42"/>
      <c r="EO121" s="42"/>
      <c r="EP121" s="42"/>
      <c r="EQ121" s="42"/>
      <c r="ER121" s="42"/>
      <c r="ES121" s="42"/>
      <c r="ET121" s="42"/>
      <c r="EU121" s="42"/>
      <c r="EV121" s="42"/>
      <c r="EW121" s="42"/>
      <c r="EX121" s="42"/>
      <c r="EY121" s="42"/>
      <c r="EZ121" s="42"/>
      <c r="FA121" s="42"/>
      <c r="FB121" s="42"/>
      <c r="FC121" s="42"/>
      <c r="FD121" s="42"/>
      <c r="FE121" s="42"/>
      <c r="FF121" s="42"/>
      <c r="FG121" s="42"/>
      <c r="FH121" s="42"/>
      <c r="FI121" s="42"/>
      <c r="FJ121" s="42"/>
      <c r="FK121" s="42"/>
      <c r="FL121" s="42"/>
      <c r="FM121" s="42"/>
      <c r="FN121" s="42"/>
      <c r="FO121" s="42"/>
      <c r="FP121" s="42"/>
      <c r="FQ121" s="42"/>
      <c r="FR121" s="42"/>
      <c r="FS121" s="42"/>
      <c r="FT121" s="42"/>
      <c r="FU121" s="42"/>
      <c r="FV121" s="42"/>
      <c r="FW121" s="42"/>
      <c r="FX121" s="42"/>
      <c r="FY121" s="42"/>
      <c r="FZ121" s="42"/>
      <c r="GA121" s="42"/>
      <c r="GB121" s="42"/>
      <c r="GC121" s="42"/>
      <c r="GD121" s="42"/>
      <c r="GE121" s="42"/>
      <c r="GF121" s="42"/>
      <c r="GG121" s="42"/>
      <c r="GH121" s="42"/>
      <c r="GI121" s="42"/>
      <c r="GJ121" s="42"/>
      <c r="GK121" s="42"/>
      <c r="GL121" s="42"/>
      <c r="GM121" s="42"/>
      <c r="GN121" s="42"/>
      <c r="GO121" s="42"/>
      <c r="GP121" s="42"/>
      <c r="GQ121" s="42"/>
      <c r="GR121" s="42"/>
      <c r="GS121" s="42"/>
      <c r="GT121" s="42"/>
      <c r="GU121" s="42"/>
      <c r="GV121" s="42"/>
      <c r="GW121" s="42"/>
      <c r="GX121" s="42"/>
      <c r="GY121" s="42"/>
      <c r="GZ121" s="42"/>
      <c r="HA121" s="42"/>
      <c r="HB121" s="42"/>
      <c r="HC121" s="42"/>
      <c r="HD121" s="42"/>
      <c r="HE121" s="42"/>
      <c r="HF121" s="42"/>
      <c r="HG121" s="42"/>
      <c r="HH121" s="42"/>
      <c r="HI121" s="42"/>
      <c r="HJ121" s="42"/>
      <c r="HK121" s="42"/>
      <c r="HL121" s="42"/>
      <c r="HM121" s="42"/>
      <c r="HN121" s="42"/>
      <c r="HO121" s="42"/>
      <c r="HP121" s="42"/>
      <c r="HQ121" s="42"/>
      <c r="HR121" s="42"/>
      <c r="HS121" s="42"/>
      <c r="HT121" s="42"/>
      <c r="HU121" s="42"/>
      <c r="HV121" s="42"/>
      <c r="HW121" s="42"/>
      <c r="HX121" s="42"/>
      <c r="HY121" s="42"/>
      <c r="HZ121" s="42"/>
      <c r="IA121" s="42"/>
      <c r="IB121" s="42"/>
      <c r="IC121" s="42"/>
      <c r="ID121" s="42"/>
      <c r="IE121" s="42"/>
      <c r="IF121" s="42"/>
      <c r="IG121" s="42"/>
      <c r="IH121" s="42"/>
      <c r="II121" s="42"/>
      <c r="IJ121" s="42"/>
      <c r="IK121" s="42"/>
      <c r="IL121" s="42"/>
      <c r="IM121" s="42"/>
      <c r="IN121" s="42"/>
      <c r="IO121" s="42"/>
      <c r="IP121" s="42"/>
      <c r="IQ121" s="42"/>
      <c r="IR121" s="42"/>
      <c r="IS121" s="42"/>
      <c r="IT121" s="42"/>
      <c r="IU121" s="42"/>
      <c r="IV121" s="42"/>
      <c r="IW121" s="42"/>
      <c r="IX121" s="42"/>
      <c r="IY121" s="42"/>
      <c r="IZ121" s="42"/>
      <c r="JA121" s="42"/>
      <c r="JB121" s="42"/>
      <c r="JC121" s="42"/>
      <c r="JD121" s="42"/>
      <c r="JE121" s="42"/>
      <c r="JF121" s="42"/>
      <c r="JG121" s="42"/>
      <c r="JH121" s="42"/>
      <c r="JI121" s="42"/>
      <c r="JJ121" s="42"/>
      <c r="JK121" s="42"/>
      <c r="JL121" s="42"/>
      <c r="JM121" s="42"/>
      <c r="JN121" s="42"/>
      <c r="JO121" s="42"/>
      <c r="JP121" s="42"/>
      <c r="JQ121" s="42"/>
      <c r="JR121" s="42"/>
      <c r="JS121" s="42"/>
      <c r="JT121" s="42"/>
      <c r="JU121" s="42"/>
      <c r="JV121" s="42"/>
      <c r="JW121" s="42"/>
      <c r="JX121" s="42"/>
      <c r="JY121" s="42"/>
      <c r="JZ121" s="42"/>
      <c r="KA121" s="42"/>
      <c r="KB121" s="42"/>
      <c r="KC121" s="42"/>
      <c r="KD121" s="42"/>
      <c r="KE121" s="42"/>
      <c r="KF121" s="42"/>
      <c r="KG121" s="42"/>
      <c r="KH121" s="42"/>
      <c r="KI121" s="42"/>
      <c r="KJ121" s="42"/>
      <c r="KK121" s="42"/>
      <c r="KL121" s="42"/>
      <c r="KM121" s="42"/>
      <c r="KN121" s="42"/>
      <c r="KO121" s="42"/>
      <c r="KP121" s="42"/>
      <c r="KQ121" s="42"/>
      <c r="KR121" s="42"/>
      <c r="KS121" s="42"/>
      <c r="KT121" s="42"/>
      <c r="KU121" s="42"/>
      <c r="KV121" s="42"/>
      <c r="KW121" s="42"/>
      <c r="KX121" s="42"/>
      <c r="KY121" s="42"/>
      <c r="KZ121" s="42"/>
      <c r="LA121" s="42"/>
      <c r="LB121" s="42"/>
      <c r="LC121" s="42"/>
      <c r="LD121" s="42"/>
      <c r="LE121" s="42"/>
      <c r="LF121" s="42"/>
      <c r="LG121" s="42"/>
      <c r="LH121" s="42"/>
      <c r="LI121" s="42"/>
      <c r="LJ121" s="42"/>
      <c r="LK121" s="42"/>
      <c r="LL121" s="42"/>
      <c r="LM121" s="42"/>
      <c r="LN121" s="42"/>
      <c r="LO121" s="42"/>
      <c r="LP121" s="42"/>
      <c r="LQ121" s="42"/>
      <c r="LR121" s="42"/>
      <c r="LS121" s="42"/>
      <c r="LT121" s="42"/>
      <c r="LU121" s="42"/>
      <c r="LV121" s="42"/>
      <c r="LW121" s="42"/>
      <c r="LX121" s="42"/>
      <c r="LY121" s="42"/>
      <c r="LZ121" s="42"/>
      <c r="MA121" s="42"/>
      <c r="MB121" s="42"/>
      <c r="MC121" s="42"/>
      <c r="MD121" s="42"/>
      <c r="ME121" s="42"/>
      <c r="MF121" s="42"/>
      <c r="MG121" s="42"/>
      <c r="MH121" s="42"/>
      <c r="MI121" s="42"/>
      <c r="MJ121" s="42"/>
      <c r="MK121" s="42"/>
      <c r="ML121" s="42"/>
      <c r="MM121" s="42"/>
      <c r="MN121" s="42"/>
      <c r="MO121" s="42"/>
      <c r="MP121" s="42"/>
      <c r="MQ121" s="42"/>
      <c r="MR121" s="42"/>
      <c r="MS121" s="42"/>
      <c r="MT121" s="42"/>
      <c r="MU121" s="42"/>
      <c r="MV121" s="42"/>
      <c r="MW121" s="42"/>
      <c r="MX121" s="42"/>
      <c r="MY121" s="42"/>
      <c r="MZ121" s="42"/>
      <c r="NA121" s="42"/>
      <c r="NB121" s="42"/>
      <c r="NC121" s="42"/>
      <c r="ND121" s="42"/>
      <c r="NE121" s="42"/>
      <c r="NF121" s="42"/>
      <c r="NG121" s="42"/>
      <c r="NH121" s="42"/>
      <c r="NI121" s="42"/>
      <c r="NJ121" s="42"/>
      <c r="NK121" s="42"/>
      <c r="NL121" s="42"/>
      <c r="NM121" s="42"/>
      <c r="NN121" s="42"/>
      <c r="NO121" s="42"/>
      <c r="NP121" s="42"/>
      <c r="NQ121" s="42"/>
      <c r="NR121" s="42"/>
      <c r="NS121" s="42"/>
      <c r="NT121" s="42"/>
      <c r="NU121" s="42"/>
      <c r="NV121" s="42"/>
      <c r="NW121" s="42"/>
      <c r="NX121" s="42"/>
      <c r="NY121" s="42"/>
      <c r="NZ121" s="42"/>
      <c r="OA121" s="42"/>
      <c r="OB121" s="42"/>
      <c r="OC121" s="42"/>
      <c r="OD121" s="42"/>
      <c r="OE121" s="42"/>
      <c r="OF121" s="42"/>
      <c r="OG121" s="42"/>
      <c r="OH121" s="42"/>
      <c r="OI121" s="42"/>
      <c r="OJ121" s="42"/>
      <c r="OK121" s="42"/>
      <c r="OL121" s="42"/>
      <c r="OM121" s="42"/>
      <c r="ON121" s="42"/>
      <c r="OO121" s="42"/>
      <c r="OP121" s="42"/>
      <c r="OQ121" s="42"/>
      <c r="OR121" s="42"/>
      <c r="OS121" s="42"/>
      <c r="OT121" s="42"/>
      <c r="OU121" s="42"/>
      <c r="OV121" s="42"/>
      <c r="OW121" s="42"/>
      <c r="OX121" s="42"/>
      <c r="OY121" s="42"/>
      <c r="OZ121" s="42"/>
      <c r="PA121" s="42"/>
      <c r="PB121" s="42"/>
      <c r="PC121" s="42"/>
      <c r="PD121" s="42"/>
      <c r="PE121" s="42"/>
      <c r="PF121" s="42"/>
      <c r="PG121" s="42"/>
      <c r="PH121" s="42"/>
      <c r="PI121" s="42"/>
      <c r="PJ121" s="42"/>
      <c r="PK121" s="42"/>
      <c r="PL121" s="42"/>
      <c r="PM121" s="42"/>
      <c r="PN121" s="42"/>
      <c r="PO121" s="42"/>
      <c r="PP121" s="42"/>
      <c r="PQ121" s="42"/>
      <c r="PR121" s="42"/>
      <c r="PS121" s="42"/>
      <c r="PT121" s="42"/>
      <c r="PU121" s="42"/>
      <c r="PV121" s="42"/>
      <c r="PW121" s="42"/>
      <c r="PX121" s="42"/>
      <c r="PY121" s="42"/>
      <c r="PZ121" s="42"/>
      <c r="QA121" s="42"/>
      <c r="QB121" s="42"/>
      <c r="QC121" s="42"/>
      <c r="QD121" s="42"/>
      <c r="QE121" s="42"/>
      <c r="QF121" s="42"/>
      <c r="QG121" s="42"/>
      <c r="QH121" s="42"/>
      <c r="QI121" s="42"/>
      <c r="QJ121" s="42"/>
      <c r="QK121" s="42"/>
      <c r="QL121" s="42"/>
      <c r="QM121" s="42"/>
      <c r="QN121" s="42"/>
      <c r="QO121" s="42"/>
      <c r="QP121" s="42"/>
      <c r="QQ121" s="42"/>
      <c r="QR121" s="42"/>
      <c r="QS121" s="42"/>
      <c r="QT121" s="42"/>
      <c r="QU121" s="42"/>
      <c r="QV121" s="42"/>
      <c r="QW121" s="42"/>
      <c r="QX121" s="42"/>
      <c r="QY121" s="42"/>
      <c r="QZ121" s="42"/>
      <c r="RA121" s="42"/>
      <c r="RB121" s="42"/>
      <c r="RC121" s="42"/>
      <c r="RD121" s="42"/>
      <c r="RE121" s="42"/>
      <c r="RF121" s="42"/>
      <c r="RG121" s="42"/>
      <c r="RH121" s="42"/>
      <c r="RI121" s="42"/>
      <c r="RJ121" s="42"/>
      <c r="RK121" s="42"/>
      <c r="RL121" s="42"/>
      <c r="RM121" s="42"/>
      <c r="RN121" s="42"/>
      <c r="RO121" s="42"/>
      <c r="RP121" s="42"/>
      <c r="RQ121" s="42"/>
      <c r="RR121" s="42"/>
      <c r="RS121" s="42"/>
      <c r="RT121" s="42"/>
      <c r="RU121" s="42"/>
      <c r="RV121" s="42"/>
      <c r="RW121" s="42"/>
      <c r="RX121" s="42"/>
      <c r="RY121" s="42"/>
      <c r="RZ121" s="42"/>
      <c r="SA121" s="42"/>
      <c r="SB121" s="42"/>
      <c r="SC121" s="42"/>
      <c r="SD121" s="42"/>
      <c r="SE121" s="42"/>
      <c r="SF121" s="42"/>
      <c r="SG121" s="42"/>
      <c r="SH121" s="42"/>
      <c r="SI121" s="42"/>
      <c r="SJ121" s="42"/>
      <c r="SK121" s="42"/>
      <c r="SL121" s="42"/>
      <c r="SM121" s="42"/>
      <c r="SN121" s="42"/>
      <c r="SO121" s="42"/>
      <c r="SP121" s="42"/>
      <c r="SQ121" s="42"/>
      <c r="SR121" s="42"/>
    </row>
    <row r="122" spans="1:512" ht="16.5" customHeight="1">
      <c r="A122" s="41"/>
      <c r="B122" s="1">
        <v>212050</v>
      </c>
      <c r="D122" s="43" t="str">
        <f t="shared" si="6"/>
        <v>12-5</v>
      </c>
      <c r="E122" s="43"/>
      <c r="F122" s="43"/>
      <c r="G122" s="68" t="s">
        <v>310</v>
      </c>
      <c r="H122" s="42">
        <f t="shared" si="7"/>
        <v>1</v>
      </c>
      <c r="I122" s="43" t="s">
        <v>146</v>
      </c>
      <c r="J122" s="44">
        <v>0</v>
      </c>
      <c r="K122" s="44">
        <v>0</v>
      </c>
      <c r="L122" s="42">
        <f t="shared" si="8"/>
        <v>12</v>
      </c>
      <c r="M122" s="22">
        <f t="shared" si="9"/>
        <v>0</v>
      </c>
      <c r="N122" s="50">
        <f t="shared" si="10"/>
        <v>212040</v>
      </c>
      <c r="O122" s="45" t="s">
        <v>284</v>
      </c>
      <c r="P122" s="47" t="s">
        <v>285</v>
      </c>
      <c r="Q122" s="51" t="s">
        <v>244</v>
      </c>
      <c r="R122" s="50" t="s">
        <v>348</v>
      </c>
      <c r="S122" s="54"/>
      <c r="T122" s="1">
        <v>212050</v>
      </c>
      <c r="U122" s="22" t="s">
        <v>280</v>
      </c>
      <c r="V122" s="42">
        <v>12</v>
      </c>
      <c r="W122" s="51">
        <v>0</v>
      </c>
      <c r="X122" s="42"/>
      <c r="Y122" s="55"/>
      <c r="Z122" s="42"/>
      <c r="AA122" s="43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2"/>
      <c r="CE122" s="42"/>
      <c r="CF122" s="42"/>
      <c r="CG122" s="42"/>
      <c r="CH122" s="42"/>
      <c r="CI122" s="42"/>
      <c r="CJ122" s="42"/>
      <c r="CK122" s="42"/>
      <c r="CL122" s="42"/>
      <c r="CM122" s="42"/>
      <c r="CN122" s="42"/>
      <c r="CO122" s="42"/>
      <c r="CP122" s="42"/>
      <c r="CQ122" s="42"/>
      <c r="CR122" s="42"/>
      <c r="CS122" s="42"/>
      <c r="CT122" s="42"/>
      <c r="CU122" s="42"/>
      <c r="CV122" s="42"/>
      <c r="CW122" s="42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  <c r="EA122" s="42"/>
      <c r="EB122" s="42"/>
      <c r="EC122" s="42"/>
      <c r="ED122" s="42"/>
      <c r="EE122" s="42"/>
      <c r="EF122" s="42"/>
      <c r="EG122" s="42"/>
      <c r="EH122" s="42"/>
      <c r="EI122" s="42"/>
      <c r="EJ122" s="42"/>
      <c r="EK122" s="42"/>
      <c r="EL122" s="42"/>
      <c r="EM122" s="42"/>
      <c r="EN122" s="42"/>
      <c r="EO122" s="42"/>
      <c r="EP122" s="42"/>
      <c r="EQ122" s="42"/>
      <c r="ER122" s="42"/>
      <c r="ES122" s="42"/>
      <c r="ET122" s="42"/>
      <c r="EU122" s="42"/>
      <c r="EV122" s="42"/>
      <c r="EW122" s="42"/>
      <c r="EX122" s="42"/>
      <c r="EY122" s="42"/>
      <c r="EZ122" s="42"/>
      <c r="FA122" s="42"/>
      <c r="FB122" s="42"/>
      <c r="FC122" s="42"/>
      <c r="FD122" s="42"/>
      <c r="FE122" s="42"/>
      <c r="FF122" s="42"/>
      <c r="FG122" s="42"/>
      <c r="FH122" s="42"/>
      <c r="FI122" s="42"/>
      <c r="FJ122" s="42"/>
      <c r="FK122" s="42"/>
      <c r="FL122" s="42"/>
      <c r="FM122" s="42"/>
      <c r="FN122" s="42"/>
      <c r="FO122" s="42"/>
      <c r="FP122" s="42"/>
      <c r="FQ122" s="42"/>
      <c r="FR122" s="42"/>
      <c r="FS122" s="42"/>
      <c r="FT122" s="42"/>
      <c r="FU122" s="42"/>
      <c r="FV122" s="42"/>
      <c r="FW122" s="42"/>
      <c r="FX122" s="42"/>
      <c r="FY122" s="42"/>
      <c r="FZ122" s="42"/>
      <c r="GA122" s="42"/>
      <c r="GB122" s="42"/>
      <c r="GC122" s="42"/>
      <c r="GD122" s="42"/>
      <c r="GE122" s="42"/>
      <c r="GF122" s="42"/>
      <c r="GG122" s="42"/>
      <c r="GH122" s="42"/>
      <c r="GI122" s="42"/>
      <c r="GJ122" s="42"/>
      <c r="GK122" s="42"/>
      <c r="GL122" s="42"/>
      <c r="GM122" s="42"/>
      <c r="GN122" s="42"/>
      <c r="GO122" s="42"/>
      <c r="GP122" s="42"/>
      <c r="GQ122" s="42"/>
      <c r="GR122" s="42"/>
      <c r="GS122" s="42"/>
      <c r="GT122" s="42"/>
      <c r="GU122" s="42"/>
      <c r="GV122" s="42"/>
      <c r="GW122" s="42"/>
      <c r="GX122" s="42"/>
      <c r="GY122" s="42"/>
      <c r="GZ122" s="42"/>
      <c r="HA122" s="42"/>
      <c r="HB122" s="42"/>
      <c r="HC122" s="42"/>
      <c r="HD122" s="42"/>
      <c r="HE122" s="42"/>
      <c r="HF122" s="42"/>
      <c r="HG122" s="42"/>
      <c r="HH122" s="42"/>
      <c r="HI122" s="42"/>
      <c r="HJ122" s="42"/>
      <c r="HK122" s="42"/>
      <c r="HL122" s="42"/>
      <c r="HM122" s="42"/>
      <c r="HN122" s="42"/>
      <c r="HO122" s="42"/>
      <c r="HP122" s="42"/>
      <c r="HQ122" s="42"/>
      <c r="HR122" s="42"/>
      <c r="HS122" s="42"/>
      <c r="HT122" s="42"/>
      <c r="HU122" s="42"/>
      <c r="HV122" s="42"/>
      <c r="HW122" s="42"/>
      <c r="HX122" s="42"/>
      <c r="HY122" s="42"/>
      <c r="HZ122" s="42"/>
      <c r="IA122" s="42"/>
      <c r="IB122" s="42"/>
      <c r="IC122" s="42"/>
      <c r="ID122" s="42"/>
      <c r="IE122" s="42"/>
      <c r="IF122" s="42"/>
      <c r="IG122" s="42"/>
      <c r="IH122" s="42"/>
      <c r="II122" s="42"/>
      <c r="IJ122" s="42"/>
      <c r="IK122" s="42"/>
      <c r="IL122" s="42"/>
      <c r="IM122" s="42"/>
      <c r="IN122" s="42"/>
      <c r="IO122" s="42"/>
      <c r="IP122" s="42"/>
      <c r="IQ122" s="42"/>
      <c r="IR122" s="42"/>
      <c r="IS122" s="42"/>
      <c r="IT122" s="42"/>
      <c r="IU122" s="42"/>
      <c r="IV122" s="42"/>
      <c r="IW122" s="42"/>
      <c r="IX122" s="42"/>
      <c r="IY122" s="42"/>
      <c r="IZ122" s="42"/>
      <c r="JA122" s="42"/>
      <c r="JB122" s="42"/>
      <c r="JC122" s="42"/>
      <c r="JD122" s="42"/>
      <c r="JE122" s="42"/>
      <c r="JF122" s="42"/>
      <c r="JG122" s="42"/>
      <c r="JH122" s="42"/>
      <c r="JI122" s="42"/>
      <c r="JJ122" s="42"/>
      <c r="JK122" s="42"/>
      <c r="JL122" s="42"/>
      <c r="JM122" s="42"/>
      <c r="JN122" s="42"/>
      <c r="JO122" s="42"/>
      <c r="JP122" s="42"/>
      <c r="JQ122" s="42"/>
      <c r="JR122" s="42"/>
      <c r="JS122" s="42"/>
      <c r="JT122" s="42"/>
      <c r="JU122" s="42"/>
      <c r="JV122" s="42"/>
      <c r="JW122" s="42"/>
      <c r="JX122" s="42"/>
      <c r="JY122" s="42"/>
      <c r="JZ122" s="42"/>
      <c r="KA122" s="42"/>
      <c r="KB122" s="42"/>
      <c r="KC122" s="42"/>
      <c r="KD122" s="42"/>
      <c r="KE122" s="42"/>
      <c r="KF122" s="42"/>
      <c r="KG122" s="42"/>
      <c r="KH122" s="42"/>
      <c r="KI122" s="42"/>
      <c r="KJ122" s="42"/>
      <c r="KK122" s="42"/>
      <c r="KL122" s="42"/>
      <c r="KM122" s="42"/>
      <c r="KN122" s="42"/>
      <c r="KO122" s="42"/>
      <c r="KP122" s="42"/>
      <c r="KQ122" s="42"/>
      <c r="KR122" s="42"/>
      <c r="KS122" s="42"/>
      <c r="KT122" s="42"/>
      <c r="KU122" s="42"/>
      <c r="KV122" s="42"/>
      <c r="KW122" s="42"/>
      <c r="KX122" s="42"/>
      <c r="KY122" s="42"/>
      <c r="KZ122" s="42"/>
      <c r="LA122" s="42"/>
      <c r="LB122" s="42"/>
      <c r="LC122" s="42"/>
      <c r="LD122" s="42"/>
      <c r="LE122" s="42"/>
      <c r="LF122" s="42"/>
      <c r="LG122" s="42"/>
      <c r="LH122" s="42"/>
      <c r="LI122" s="42"/>
      <c r="LJ122" s="42"/>
      <c r="LK122" s="42"/>
      <c r="LL122" s="42"/>
      <c r="LM122" s="42"/>
      <c r="LN122" s="42"/>
      <c r="LO122" s="42"/>
      <c r="LP122" s="42"/>
      <c r="LQ122" s="42"/>
      <c r="LR122" s="42"/>
      <c r="LS122" s="42"/>
      <c r="LT122" s="42"/>
      <c r="LU122" s="42"/>
      <c r="LV122" s="42"/>
      <c r="LW122" s="42"/>
      <c r="LX122" s="42"/>
      <c r="LY122" s="42"/>
      <c r="LZ122" s="42"/>
      <c r="MA122" s="42"/>
      <c r="MB122" s="42"/>
      <c r="MC122" s="42"/>
      <c r="MD122" s="42"/>
      <c r="ME122" s="42"/>
      <c r="MF122" s="42"/>
      <c r="MG122" s="42"/>
      <c r="MH122" s="42"/>
      <c r="MI122" s="42"/>
      <c r="MJ122" s="42"/>
      <c r="MK122" s="42"/>
      <c r="ML122" s="42"/>
      <c r="MM122" s="42"/>
      <c r="MN122" s="42"/>
      <c r="MO122" s="42"/>
      <c r="MP122" s="42"/>
      <c r="MQ122" s="42"/>
      <c r="MR122" s="42"/>
      <c r="MS122" s="42"/>
      <c r="MT122" s="42"/>
      <c r="MU122" s="42"/>
      <c r="MV122" s="42"/>
      <c r="MW122" s="42"/>
      <c r="MX122" s="42"/>
      <c r="MY122" s="42"/>
      <c r="MZ122" s="42"/>
      <c r="NA122" s="42"/>
      <c r="NB122" s="42"/>
      <c r="NC122" s="42"/>
      <c r="ND122" s="42"/>
      <c r="NE122" s="42"/>
      <c r="NF122" s="42"/>
      <c r="NG122" s="42"/>
      <c r="NH122" s="42"/>
      <c r="NI122" s="42"/>
      <c r="NJ122" s="42"/>
      <c r="NK122" s="42"/>
      <c r="NL122" s="42"/>
      <c r="NM122" s="42"/>
      <c r="NN122" s="42"/>
      <c r="NO122" s="42"/>
      <c r="NP122" s="42"/>
      <c r="NQ122" s="42"/>
      <c r="NR122" s="42"/>
      <c r="NS122" s="42"/>
      <c r="NT122" s="42"/>
      <c r="NU122" s="42"/>
      <c r="NV122" s="42"/>
      <c r="NW122" s="42"/>
      <c r="NX122" s="42"/>
      <c r="NY122" s="42"/>
      <c r="NZ122" s="42"/>
      <c r="OA122" s="42"/>
      <c r="OB122" s="42"/>
      <c r="OC122" s="42"/>
      <c r="OD122" s="42"/>
      <c r="OE122" s="42"/>
      <c r="OF122" s="42"/>
      <c r="OG122" s="42"/>
      <c r="OH122" s="42"/>
      <c r="OI122" s="42"/>
      <c r="OJ122" s="42"/>
      <c r="OK122" s="42"/>
      <c r="OL122" s="42"/>
      <c r="OM122" s="42"/>
      <c r="ON122" s="42"/>
      <c r="OO122" s="42"/>
      <c r="OP122" s="42"/>
      <c r="OQ122" s="42"/>
      <c r="OR122" s="42"/>
      <c r="OS122" s="42"/>
      <c r="OT122" s="42"/>
      <c r="OU122" s="42"/>
      <c r="OV122" s="42"/>
      <c r="OW122" s="42"/>
      <c r="OX122" s="42"/>
      <c r="OY122" s="42"/>
      <c r="OZ122" s="42"/>
      <c r="PA122" s="42"/>
      <c r="PB122" s="42"/>
      <c r="PC122" s="42"/>
      <c r="PD122" s="42"/>
      <c r="PE122" s="42"/>
      <c r="PF122" s="42"/>
      <c r="PG122" s="42"/>
      <c r="PH122" s="42"/>
      <c r="PI122" s="42"/>
      <c r="PJ122" s="42"/>
      <c r="PK122" s="42"/>
      <c r="PL122" s="42"/>
      <c r="PM122" s="42"/>
      <c r="PN122" s="42"/>
      <c r="PO122" s="42"/>
      <c r="PP122" s="42"/>
      <c r="PQ122" s="42"/>
      <c r="PR122" s="42"/>
      <c r="PS122" s="42"/>
      <c r="PT122" s="42"/>
      <c r="PU122" s="42"/>
      <c r="PV122" s="42"/>
      <c r="PW122" s="42"/>
      <c r="PX122" s="42"/>
      <c r="PY122" s="42"/>
      <c r="PZ122" s="42"/>
      <c r="QA122" s="42"/>
      <c r="QB122" s="42"/>
      <c r="QC122" s="42"/>
      <c r="QD122" s="42"/>
      <c r="QE122" s="42"/>
      <c r="QF122" s="42"/>
      <c r="QG122" s="42"/>
      <c r="QH122" s="42"/>
      <c r="QI122" s="42"/>
      <c r="QJ122" s="42"/>
      <c r="QK122" s="42"/>
      <c r="QL122" s="42"/>
      <c r="QM122" s="42"/>
      <c r="QN122" s="42"/>
      <c r="QO122" s="42"/>
      <c r="QP122" s="42"/>
      <c r="QQ122" s="42"/>
      <c r="QR122" s="42"/>
      <c r="QS122" s="42"/>
      <c r="QT122" s="42"/>
      <c r="QU122" s="42"/>
      <c r="QV122" s="42"/>
      <c r="QW122" s="42"/>
      <c r="QX122" s="42"/>
      <c r="QY122" s="42"/>
      <c r="QZ122" s="42"/>
      <c r="RA122" s="42"/>
      <c r="RB122" s="42"/>
      <c r="RC122" s="42"/>
      <c r="RD122" s="42"/>
      <c r="RE122" s="42"/>
      <c r="RF122" s="42"/>
      <c r="RG122" s="42"/>
      <c r="RH122" s="42"/>
      <c r="RI122" s="42"/>
      <c r="RJ122" s="42"/>
      <c r="RK122" s="42"/>
      <c r="RL122" s="42"/>
      <c r="RM122" s="42"/>
      <c r="RN122" s="42"/>
      <c r="RO122" s="42"/>
      <c r="RP122" s="42"/>
      <c r="RQ122" s="42"/>
      <c r="RR122" s="42"/>
      <c r="RS122" s="42"/>
      <c r="RT122" s="42"/>
      <c r="RU122" s="42"/>
      <c r="RV122" s="42"/>
      <c r="RW122" s="42"/>
      <c r="RX122" s="42"/>
      <c r="RY122" s="42"/>
      <c r="RZ122" s="42"/>
      <c r="SA122" s="42"/>
      <c r="SB122" s="42"/>
      <c r="SC122" s="42"/>
      <c r="SD122" s="42"/>
      <c r="SE122" s="42"/>
      <c r="SF122" s="42"/>
      <c r="SG122" s="42"/>
      <c r="SH122" s="42"/>
      <c r="SI122" s="42"/>
      <c r="SJ122" s="42"/>
      <c r="SK122" s="42"/>
      <c r="SL122" s="42"/>
      <c r="SM122" s="42"/>
      <c r="SN122" s="42"/>
      <c r="SO122" s="42"/>
      <c r="SP122" s="42"/>
      <c r="SQ122" s="42"/>
      <c r="SR122" s="42"/>
    </row>
    <row r="123" spans="1:512" ht="16.5" customHeight="1">
      <c r="A123" s="41"/>
      <c r="B123" s="1">
        <v>213010</v>
      </c>
      <c r="D123" s="43" t="str">
        <f t="shared" si="6"/>
        <v>13-1</v>
      </c>
      <c r="E123" s="43"/>
      <c r="F123" s="43"/>
      <c r="G123" s="68" t="s">
        <v>266</v>
      </c>
      <c r="H123" s="42">
        <f t="shared" si="7"/>
        <v>0</v>
      </c>
      <c r="I123" s="43" t="s">
        <v>138</v>
      </c>
      <c r="J123" s="44">
        <v>0</v>
      </c>
      <c r="K123" s="44">
        <v>0</v>
      </c>
      <c r="L123" s="42">
        <f t="shared" si="8"/>
        <v>13</v>
      </c>
      <c r="M123" s="22">
        <f t="shared" si="9"/>
        <v>213020</v>
      </c>
      <c r="N123" s="50">
        <f t="shared" si="10"/>
        <v>0</v>
      </c>
      <c r="O123" s="45" t="s">
        <v>244</v>
      </c>
      <c r="P123" s="47" t="s">
        <v>61</v>
      </c>
      <c r="Q123" s="51" t="s">
        <v>244</v>
      </c>
      <c r="R123" s="50" t="s">
        <v>349</v>
      </c>
      <c r="S123" s="54"/>
      <c r="T123" s="1">
        <v>213010</v>
      </c>
      <c r="U123" s="22" t="s">
        <v>282</v>
      </c>
      <c r="V123" s="42">
        <v>12</v>
      </c>
      <c r="W123" s="51">
        <v>0</v>
      </c>
      <c r="X123" s="42"/>
      <c r="Y123" s="55"/>
      <c r="Z123" s="42"/>
      <c r="AA123" s="43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2"/>
      <c r="CH123" s="42"/>
      <c r="CI123" s="42"/>
      <c r="CJ123" s="42"/>
      <c r="CK123" s="42"/>
      <c r="CL123" s="42"/>
      <c r="CM123" s="42"/>
      <c r="CN123" s="42"/>
      <c r="CO123" s="42"/>
      <c r="CP123" s="42"/>
      <c r="CQ123" s="42"/>
      <c r="CR123" s="42"/>
      <c r="CS123" s="42"/>
      <c r="CT123" s="42"/>
      <c r="CU123" s="42"/>
      <c r="CV123" s="42"/>
      <c r="CW123" s="42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  <c r="EA123" s="42"/>
      <c r="EB123" s="42"/>
      <c r="EC123" s="42"/>
      <c r="ED123" s="42"/>
      <c r="EE123" s="42"/>
      <c r="EF123" s="42"/>
      <c r="EG123" s="42"/>
      <c r="EH123" s="42"/>
      <c r="EI123" s="42"/>
      <c r="EJ123" s="42"/>
      <c r="EK123" s="42"/>
      <c r="EL123" s="42"/>
      <c r="EM123" s="42"/>
      <c r="EN123" s="42"/>
      <c r="EO123" s="42"/>
      <c r="EP123" s="42"/>
      <c r="EQ123" s="42"/>
      <c r="ER123" s="42"/>
      <c r="ES123" s="42"/>
      <c r="ET123" s="42"/>
      <c r="EU123" s="42"/>
      <c r="EV123" s="42"/>
      <c r="EW123" s="42"/>
      <c r="EX123" s="42"/>
      <c r="EY123" s="42"/>
      <c r="EZ123" s="42"/>
      <c r="FA123" s="42"/>
      <c r="FB123" s="42"/>
      <c r="FC123" s="42"/>
      <c r="FD123" s="42"/>
      <c r="FE123" s="42"/>
      <c r="FF123" s="42"/>
      <c r="FG123" s="42"/>
      <c r="FH123" s="42"/>
      <c r="FI123" s="42"/>
      <c r="FJ123" s="42"/>
      <c r="FK123" s="42"/>
      <c r="FL123" s="42"/>
      <c r="FM123" s="42"/>
      <c r="FN123" s="42"/>
      <c r="FO123" s="42"/>
      <c r="FP123" s="42"/>
      <c r="FQ123" s="42"/>
      <c r="FR123" s="42"/>
      <c r="FS123" s="42"/>
      <c r="FT123" s="42"/>
      <c r="FU123" s="42"/>
      <c r="FV123" s="42"/>
      <c r="FW123" s="42"/>
      <c r="FX123" s="42"/>
      <c r="FY123" s="42"/>
      <c r="FZ123" s="42"/>
      <c r="GA123" s="42"/>
      <c r="GB123" s="42"/>
      <c r="GC123" s="42"/>
      <c r="GD123" s="42"/>
      <c r="GE123" s="42"/>
      <c r="GF123" s="42"/>
      <c r="GG123" s="42"/>
      <c r="GH123" s="42"/>
      <c r="GI123" s="42"/>
      <c r="GJ123" s="42"/>
      <c r="GK123" s="42"/>
      <c r="GL123" s="42"/>
      <c r="GM123" s="42"/>
      <c r="GN123" s="42"/>
      <c r="GO123" s="42"/>
      <c r="GP123" s="42"/>
      <c r="GQ123" s="42"/>
      <c r="GR123" s="42"/>
      <c r="GS123" s="42"/>
      <c r="GT123" s="42"/>
      <c r="GU123" s="42"/>
      <c r="GV123" s="42"/>
      <c r="GW123" s="42"/>
      <c r="GX123" s="42"/>
      <c r="GY123" s="42"/>
      <c r="GZ123" s="42"/>
      <c r="HA123" s="42"/>
      <c r="HB123" s="42"/>
      <c r="HC123" s="42"/>
      <c r="HD123" s="42"/>
      <c r="HE123" s="42"/>
      <c r="HF123" s="42"/>
      <c r="HG123" s="42"/>
      <c r="HH123" s="42"/>
      <c r="HI123" s="42"/>
      <c r="HJ123" s="42"/>
      <c r="HK123" s="42"/>
      <c r="HL123" s="42"/>
      <c r="HM123" s="42"/>
      <c r="HN123" s="42"/>
      <c r="HO123" s="42"/>
      <c r="HP123" s="42"/>
      <c r="HQ123" s="42"/>
      <c r="HR123" s="42"/>
      <c r="HS123" s="42"/>
      <c r="HT123" s="42"/>
      <c r="HU123" s="42"/>
      <c r="HV123" s="42"/>
      <c r="HW123" s="42"/>
      <c r="HX123" s="42"/>
      <c r="HY123" s="42"/>
      <c r="HZ123" s="42"/>
      <c r="IA123" s="42"/>
      <c r="IB123" s="42"/>
      <c r="IC123" s="42"/>
      <c r="ID123" s="42"/>
      <c r="IE123" s="42"/>
      <c r="IF123" s="42"/>
      <c r="IG123" s="42"/>
      <c r="IH123" s="42"/>
      <c r="II123" s="42"/>
      <c r="IJ123" s="42"/>
      <c r="IK123" s="42"/>
      <c r="IL123" s="42"/>
      <c r="IM123" s="42"/>
      <c r="IN123" s="42"/>
      <c r="IO123" s="42"/>
      <c r="IP123" s="42"/>
      <c r="IQ123" s="42"/>
      <c r="IR123" s="42"/>
      <c r="IS123" s="42"/>
      <c r="IT123" s="42"/>
      <c r="IU123" s="42"/>
      <c r="IV123" s="42"/>
      <c r="IW123" s="42"/>
      <c r="IX123" s="42"/>
      <c r="IY123" s="42"/>
      <c r="IZ123" s="42"/>
      <c r="JA123" s="42"/>
      <c r="JB123" s="42"/>
      <c r="JC123" s="42"/>
      <c r="JD123" s="42"/>
      <c r="JE123" s="42"/>
      <c r="JF123" s="42"/>
      <c r="JG123" s="42"/>
      <c r="JH123" s="42"/>
      <c r="JI123" s="42"/>
      <c r="JJ123" s="42"/>
      <c r="JK123" s="42"/>
      <c r="JL123" s="42"/>
      <c r="JM123" s="42"/>
      <c r="JN123" s="42"/>
      <c r="JO123" s="42"/>
      <c r="JP123" s="42"/>
      <c r="JQ123" s="42"/>
      <c r="JR123" s="42"/>
      <c r="JS123" s="42"/>
      <c r="JT123" s="42"/>
      <c r="JU123" s="42"/>
      <c r="JV123" s="42"/>
      <c r="JW123" s="42"/>
      <c r="JX123" s="42"/>
      <c r="JY123" s="42"/>
      <c r="JZ123" s="42"/>
      <c r="KA123" s="42"/>
      <c r="KB123" s="42"/>
      <c r="KC123" s="42"/>
      <c r="KD123" s="42"/>
      <c r="KE123" s="42"/>
      <c r="KF123" s="42"/>
      <c r="KG123" s="42"/>
      <c r="KH123" s="42"/>
      <c r="KI123" s="42"/>
      <c r="KJ123" s="42"/>
      <c r="KK123" s="42"/>
      <c r="KL123" s="42"/>
      <c r="KM123" s="42"/>
      <c r="KN123" s="42"/>
      <c r="KO123" s="42"/>
      <c r="KP123" s="42"/>
      <c r="KQ123" s="42"/>
      <c r="KR123" s="42"/>
      <c r="KS123" s="42"/>
      <c r="KT123" s="42"/>
      <c r="KU123" s="42"/>
      <c r="KV123" s="42"/>
      <c r="KW123" s="42"/>
      <c r="KX123" s="42"/>
      <c r="KY123" s="42"/>
      <c r="KZ123" s="42"/>
      <c r="LA123" s="42"/>
      <c r="LB123" s="42"/>
      <c r="LC123" s="42"/>
      <c r="LD123" s="42"/>
      <c r="LE123" s="42"/>
      <c r="LF123" s="42"/>
      <c r="LG123" s="42"/>
      <c r="LH123" s="42"/>
      <c r="LI123" s="42"/>
      <c r="LJ123" s="42"/>
      <c r="LK123" s="42"/>
      <c r="LL123" s="42"/>
      <c r="LM123" s="42"/>
      <c r="LN123" s="42"/>
      <c r="LO123" s="42"/>
      <c r="LP123" s="42"/>
      <c r="LQ123" s="42"/>
      <c r="LR123" s="42"/>
      <c r="LS123" s="42"/>
      <c r="LT123" s="42"/>
      <c r="LU123" s="42"/>
      <c r="LV123" s="42"/>
      <c r="LW123" s="42"/>
      <c r="LX123" s="42"/>
      <c r="LY123" s="42"/>
      <c r="LZ123" s="42"/>
      <c r="MA123" s="42"/>
      <c r="MB123" s="42"/>
      <c r="MC123" s="42"/>
      <c r="MD123" s="42"/>
      <c r="ME123" s="42"/>
      <c r="MF123" s="42"/>
      <c r="MG123" s="42"/>
      <c r="MH123" s="42"/>
      <c r="MI123" s="42"/>
      <c r="MJ123" s="42"/>
      <c r="MK123" s="42"/>
      <c r="ML123" s="42"/>
      <c r="MM123" s="42"/>
      <c r="MN123" s="42"/>
      <c r="MO123" s="42"/>
      <c r="MP123" s="42"/>
      <c r="MQ123" s="42"/>
      <c r="MR123" s="42"/>
      <c r="MS123" s="42"/>
      <c r="MT123" s="42"/>
      <c r="MU123" s="42"/>
      <c r="MV123" s="42"/>
      <c r="MW123" s="42"/>
      <c r="MX123" s="42"/>
      <c r="MY123" s="42"/>
      <c r="MZ123" s="42"/>
      <c r="NA123" s="42"/>
      <c r="NB123" s="42"/>
      <c r="NC123" s="42"/>
      <c r="ND123" s="42"/>
      <c r="NE123" s="42"/>
      <c r="NF123" s="42"/>
      <c r="NG123" s="42"/>
      <c r="NH123" s="42"/>
      <c r="NI123" s="42"/>
      <c r="NJ123" s="42"/>
      <c r="NK123" s="42"/>
      <c r="NL123" s="42"/>
      <c r="NM123" s="42"/>
      <c r="NN123" s="42"/>
      <c r="NO123" s="42"/>
      <c r="NP123" s="42"/>
      <c r="NQ123" s="42"/>
      <c r="NR123" s="42"/>
      <c r="NS123" s="42"/>
      <c r="NT123" s="42"/>
      <c r="NU123" s="42"/>
      <c r="NV123" s="42"/>
      <c r="NW123" s="42"/>
      <c r="NX123" s="42"/>
      <c r="NY123" s="42"/>
      <c r="NZ123" s="42"/>
      <c r="OA123" s="42"/>
      <c r="OB123" s="42"/>
      <c r="OC123" s="42"/>
      <c r="OD123" s="42"/>
      <c r="OE123" s="42"/>
      <c r="OF123" s="42"/>
      <c r="OG123" s="42"/>
      <c r="OH123" s="42"/>
      <c r="OI123" s="42"/>
      <c r="OJ123" s="42"/>
      <c r="OK123" s="42"/>
      <c r="OL123" s="42"/>
      <c r="OM123" s="42"/>
      <c r="ON123" s="42"/>
      <c r="OO123" s="42"/>
      <c r="OP123" s="42"/>
      <c r="OQ123" s="42"/>
      <c r="OR123" s="42"/>
      <c r="OS123" s="42"/>
      <c r="OT123" s="42"/>
      <c r="OU123" s="42"/>
      <c r="OV123" s="42"/>
      <c r="OW123" s="42"/>
      <c r="OX123" s="42"/>
      <c r="OY123" s="42"/>
      <c r="OZ123" s="42"/>
      <c r="PA123" s="42"/>
      <c r="PB123" s="42"/>
      <c r="PC123" s="42"/>
      <c r="PD123" s="42"/>
      <c r="PE123" s="42"/>
      <c r="PF123" s="42"/>
      <c r="PG123" s="42"/>
      <c r="PH123" s="42"/>
      <c r="PI123" s="42"/>
      <c r="PJ123" s="42"/>
      <c r="PK123" s="42"/>
      <c r="PL123" s="42"/>
      <c r="PM123" s="42"/>
      <c r="PN123" s="42"/>
      <c r="PO123" s="42"/>
      <c r="PP123" s="42"/>
      <c r="PQ123" s="42"/>
      <c r="PR123" s="42"/>
      <c r="PS123" s="42"/>
      <c r="PT123" s="42"/>
      <c r="PU123" s="42"/>
      <c r="PV123" s="42"/>
      <c r="PW123" s="42"/>
      <c r="PX123" s="42"/>
      <c r="PY123" s="42"/>
      <c r="PZ123" s="42"/>
      <c r="QA123" s="42"/>
      <c r="QB123" s="42"/>
      <c r="QC123" s="42"/>
      <c r="QD123" s="42"/>
      <c r="QE123" s="42"/>
      <c r="QF123" s="42"/>
      <c r="QG123" s="42"/>
      <c r="QH123" s="42"/>
      <c r="QI123" s="42"/>
      <c r="QJ123" s="42"/>
      <c r="QK123" s="42"/>
      <c r="QL123" s="42"/>
      <c r="QM123" s="42"/>
      <c r="QN123" s="42"/>
      <c r="QO123" s="42"/>
      <c r="QP123" s="42"/>
      <c r="QQ123" s="42"/>
      <c r="QR123" s="42"/>
      <c r="QS123" s="42"/>
      <c r="QT123" s="42"/>
      <c r="QU123" s="42"/>
      <c r="QV123" s="42"/>
      <c r="QW123" s="42"/>
      <c r="QX123" s="42"/>
      <c r="QY123" s="42"/>
      <c r="QZ123" s="42"/>
      <c r="RA123" s="42"/>
      <c r="RB123" s="42"/>
      <c r="RC123" s="42"/>
      <c r="RD123" s="42"/>
      <c r="RE123" s="42"/>
      <c r="RF123" s="42"/>
      <c r="RG123" s="42"/>
      <c r="RH123" s="42"/>
      <c r="RI123" s="42"/>
      <c r="RJ123" s="42"/>
      <c r="RK123" s="42"/>
      <c r="RL123" s="42"/>
      <c r="RM123" s="42"/>
      <c r="RN123" s="42"/>
      <c r="RO123" s="42"/>
      <c r="RP123" s="42"/>
      <c r="RQ123" s="42"/>
      <c r="RR123" s="42"/>
      <c r="RS123" s="42"/>
      <c r="RT123" s="42"/>
      <c r="RU123" s="42"/>
      <c r="RV123" s="42"/>
      <c r="RW123" s="42"/>
      <c r="RX123" s="42"/>
      <c r="RY123" s="42"/>
      <c r="RZ123" s="42"/>
      <c r="SA123" s="42"/>
      <c r="SB123" s="42"/>
      <c r="SC123" s="42"/>
      <c r="SD123" s="42"/>
      <c r="SE123" s="42"/>
      <c r="SF123" s="42"/>
      <c r="SG123" s="42"/>
      <c r="SH123" s="42"/>
      <c r="SI123" s="42"/>
      <c r="SJ123" s="42"/>
      <c r="SK123" s="42"/>
      <c r="SL123" s="42"/>
      <c r="SM123" s="42"/>
      <c r="SN123" s="42"/>
      <c r="SO123" s="42"/>
      <c r="SP123" s="42"/>
      <c r="SQ123" s="42"/>
      <c r="SR123" s="42"/>
    </row>
    <row r="124" spans="1:512" ht="16.5" customHeight="1">
      <c r="A124" s="41"/>
      <c r="B124" s="1">
        <v>213020</v>
      </c>
      <c r="D124" s="43" t="str">
        <f t="shared" si="6"/>
        <v>13-2</v>
      </c>
      <c r="E124" s="43"/>
      <c r="F124" s="43"/>
      <c r="G124" s="68" t="s">
        <v>249</v>
      </c>
      <c r="H124" s="42">
        <f t="shared" si="7"/>
        <v>0</v>
      </c>
      <c r="I124" s="43" t="s">
        <v>267</v>
      </c>
      <c r="J124" s="44">
        <v>0</v>
      </c>
      <c r="K124" s="44">
        <v>0</v>
      </c>
      <c r="L124" s="42">
        <f t="shared" si="8"/>
        <v>13</v>
      </c>
      <c r="M124" s="22">
        <f t="shared" si="9"/>
        <v>213030</v>
      </c>
      <c r="N124" s="50">
        <f t="shared" si="10"/>
        <v>213010</v>
      </c>
      <c r="O124" s="45" t="s">
        <v>284</v>
      </c>
      <c r="P124" s="47" t="s">
        <v>285</v>
      </c>
      <c r="Q124" s="51" t="s">
        <v>244</v>
      </c>
      <c r="R124" s="50" t="s">
        <v>350</v>
      </c>
      <c r="S124" s="54"/>
      <c r="T124" s="1">
        <v>213020</v>
      </c>
      <c r="U124" s="22" t="s">
        <v>287</v>
      </c>
      <c r="V124" s="42">
        <v>12</v>
      </c>
      <c r="W124" s="51">
        <v>0</v>
      </c>
      <c r="X124" s="42"/>
      <c r="Y124" s="55"/>
      <c r="Z124" s="42"/>
      <c r="AA124" s="43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2"/>
      <c r="CH124" s="42"/>
      <c r="CI124" s="42"/>
      <c r="CJ124" s="42"/>
      <c r="CK124" s="42"/>
      <c r="CL124" s="42"/>
      <c r="CM124" s="42"/>
      <c r="CN124" s="42"/>
      <c r="CO124" s="42"/>
      <c r="CP124" s="42"/>
      <c r="CQ124" s="42"/>
      <c r="CR124" s="42"/>
      <c r="CS124" s="42"/>
      <c r="CT124" s="42"/>
      <c r="CU124" s="42"/>
      <c r="CV124" s="42"/>
      <c r="CW124" s="42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  <c r="EA124" s="42"/>
      <c r="EB124" s="42"/>
      <c r="EC124" s="42"/>
      <c r="ED124" s="42"/>
      <c r="EE124" s="42"/>
      <c r="EF124" s="42"/>
      <c r="EG124" s="42"/>
      <c r="EH124" s="42"/>
      <c r="EI124" s="42"/>
      <c r="EJ124" s="42"/>
      <c r="EK124" s="42"/>
      <c r="EL124" s="42"/>
      <c r="EM124" s="42"/>
      <c r="EN124" s="42"/>
      <c r="EO124" s="42"/>
      <c r="EP124" s="42"/>
      <c r="EQ124" s="42"/>
      <c r="ER124" s="42"/>
      <c r="ES124" s="42"/>
      <c r="ET124" s="42"/>
      <c r="EU124" s="42"/>
      <c r="EV124" s="42"/>
      <c r="EW124" s="42"/>
      <c r="EX124" s="42"/>
      <c r="EY124" s="42"/>
      <c r="EZ124" s="42"/>
      <c r="FA124" s="42"/>
      <c r="FB124" s="42"/>
      <c r="FC124" s="42"/>
      <c r="FD124" s="42"/>
      <c r="FE124" s="42"/>
      <c r="FF124" s="42"/>
      <c r="FG124" s="42"/>
      <c r="FH124" s="42"/>
      <c r="FI124" s="42"/>
      <c r="FJ124" s="42"/>
      <c r="FK124" s="42"/>
      <c r="FL124" s="42"/>
      <c r="FM124" s="42"/>
      <c r="FN124" s="42"/>
      <c r="FO124" s="42"/>
      <c r="FP124" s="42"/>
      <c r="FQ124" s="42"/>
      <c r="FR124" s="42"/>
      <c r="FS124" s="42"/>
      <c r="FT124" s="42"/>
      <c r="FU124" s="42"/>
      <c r="FV124" s="42"/>
      <c r="FW124" s="42"/>
      <c r="FX124" s="42"/>
      <c r="FY124" s="42"/>
      <c r="FZ124" s="42"/>
      <c r="GA124" s="42"/>
      <c r="GB124" s="42"/>
      <c r="GC124" s="42"/>
      <c r="GD124" s="42"/>
      <c r="GE124" s="42"/>
      <c r="GF124" s="42"/>
      <c r="GG124" s="42"/>
      <c r="GH124" s="42"/>
      <c r="GI124" s="42"/>
      <c r="GJ124" s="42"/>
      <c r="GK124" s="42"/>
      <c r="GL124" s="42"/>
      <c r="GM124" s="42"/>
      <c r="GN124" s="42"/>
      <c r="GO124" s="42"/>
      <c r="GP124" s="42"/>
      <c r="GQ124" s="42"/>
      <c r="GR124" s="42"/>
      <c r="GS124" s="42"/>
      <c r="GT124" s="42"/>
      <c r="GU124" s="42"/>
      <c r="GV124" s="42"/>
      <c r="GW124" s="42"/>
      <c r="GX124" s="42"/>
      <c r="GY124" s="42"/>
      <c r="GZ124" s="42"/>
      <c r="HA124" s="42"/>
      <c r="HB124" s="42"/>
      <c r="HC124" s="42"/>
      <c r="HD124" s="42"/>
      <c r="HE124" s="42"/>
      <c r="HF124" s="42"/>
      <c r="HG124" s="42"/>
      <c r="HH124" s="42"/>
      <c r="HI124" s="42"/>
      <c r="HJ124" s="42"/>
      <c r="HK124" s="42"/>
      <c r="HL124" s="42"/>
      <c r="HM124" s="42"/>
      <c r="HN124" s="42"/>
      <c r="HO124" s="42"/>
      <c r="HP124" s="42"/>
      <c r="HQ124" s="42"/>
      <c r="HR124" s="42"/>
      <c r="HS124" s="42"/>
      <c r="HT124" s="42"/>
      <c r="HU124" s="42"/>
      <c r="HV124" s="42"/>
      <c r="HW124" s="42"/>
      <c r="HX124" s="42"/>
      <c r="HY124" s="42"/>
      <c r="HZ124" s="42"/>
      <c r="IA124" s="42"/>
      <c r="IB124" s="42"/>
      <c r="IC124" s="42"/>
      <c r="ID124" s="42"/>
      <c r="IE124" s="42"/>
      <c r="IF124" s="42"/>
      <c r="IG124" s="42"/>
      <c r="IH124" s="42"/>
      <c r="II124" s="42"/>
      <c r="IJ124" s="42"/>
      <c r="IK124" s="42"/>
      <c r="IL124" s="42"/>
      <c r="IM124" s="42"/>
      <c r="IN124" s="42"/>
      <c r="IO124" s="42"/>
      <c r="IP124" s="42"/>
      <c r="IQ124" s="42"/>
      <c r="IR124" s="42"/>
      <c r="IS124" s="42"/>
      <c r="IT124" s="42"/>
      <c r="IU124" s="42"/>
      <c r="IV124" s="42"/>
      <c r="IW124" s="42"/>
      <c r="IX124" s="42"/>
      <c r="IY124" s="42"/>
      <c r="IZ124" s="42"/>
      <c r="JA124" s="42"/>
      <c r="JB124" s="42"/>
      <c r="JC124" s="42"/>
      <c r="JD124" s="42"/>
      <c r="JE124" s="42"/>
      <c r="JF124" s="42"/>
      <c r="JG124" s="42"/>
      <c r="JH124" s="42"/>
      <c r="JI124" s="42"/>
      <c r="JJ124" s="42"/>
      <c r="JK124" s="42"/>
      <c r="JL124" s="42"/>
      <c r="JM124" s="42"/>
      <c r="JN124" s="42"/>
      <c r="JO124" s="42"/>
      <c r="JP124" s="42"/>
      <c r="JQ124" s="42"/>
      <c r="JR124" s="42"/>
      <c r="JS124" s="42"/>
      <c r="JT124" s="42"/>
      <c r="JU124" s="42"/>
      <c r="JV124" s="42"/>
      <c r="JW124" s="42"/>
      <c r="JX124" s="42"/>
      <c r="JY124" s="42"/>
      <c r="JZ124" s="42"/>
      <c r="KA124" s="42"/>
      <c r="KB124" s="42"/>
      <c r="KC124" s="42"/>
      <c r="KD124" s="42"/>
      <c r="KE124" s="42"/>
      <c r="KF124" s="42"/>
      <c r="KG124" s="42"/>
      <c r="KH124" s="42"/>
      <c r="KI124" s="42"/>
      <c r="KJ124" s="42"/>
      <c r="KK124" s="42"/>
      <c r="KL124" s="42"/>
      <c r="KM124" s="42"/>
      <c r="KN124" s="42"/>
      <c r="KO124" s="42"/>
      <c r="KP124" s="42"/>
      <c r="KQ124" s="42"/>
      <c r="KR124" s="42"/>
      <c r="KS124" s="42"/>
      <c r="KT124" s="42"/>
      <c r="KU124" s="42"/>
      <c r="KV124" s="42"/>
      <c r="KW124" s="42"/>
      <c r="KX124" s="42"/>
      <c r="KY124" s="42"/>
      <c r="KZ124" s="42"/>
      <c r="LA124" s="42"/>
      <c r="LB124" s="42"/>
      <c r="LC124" s="42"/>
      <c r="LD124" s="42"/>
      <c r="LE124" s="42"/>
      <c r="LF124" s="42"/>
      <c r="LG124" s="42"/>
      <c r="LH124" s="42"/>
      <c r="LI124" s="42"/>
      <c r="LJ124" s="42"/>
      <c r="LK124" s="42"/>
      <c r="LL124" s="42"/>
      <c r="LM124" s="42"/>
      <c r="LN124" s="42"/>
      <c r="LO124" s="42"/>
      <c r="LP124" s="42"/>
      <c r="LQ124" s="42"/>
      <c r="LR124" s="42"/>
      <c r="LS124" s="42"/>
      <c r="LT124" s="42"/>
      <c r="LU124" s="42"/>
      <c r="LV124" s="42"/>
      <c r="LW124" s="42"/>
      <c r="LX124" s="42"/>
      <c r="LY124" s="42"/>
      <c r="LZ124" s="42"/>
      <c r="MA124" s="42"/>
      <c r="MB124" s="42"/>
      <c r="MC124" s="42"/>
      <c r="MD124" s="42"/>
      <c r="ME124" s="42"/>
      <c r="MF124" s="42"/>
      <c r="MG124" s="42"/>
      <c r="MH124" s="42"/>
      <c r="MI124" s="42"/>
      <c r="MJ124" s="42"/>
      <c r="MK124" s="42"/>
      <c r="ML124" s="42"/>
      <c r="MM124" s="42"/>
      <c r="MN124" s="42"/>
      <c r="MO124" s="42"/>
      <c r="MP124" s="42"/>
      <c r="MQ124" s="42"/>
      <c r="MR124" s="42"/>
      <c r="MS124" s="42"/>
      <c r="MT124" s="42"/>
      <c r="MU124" s="42"/>
      <c r="MV124" s="42"/>
      <c r="MW124" s="42"/>
      <c r="MX124" s="42"/>
      <c r="MY124" s="42"/>
      <c r="MZ124" s="42"/>
      <c r="NA124" s="42"/>
      <c r="NB124" s="42"/>
      <c r="NC124" s="42"/>
      <c r="ND124" s="42"/>
      <c r="NE124" s="42"/>
      <c r="NF124" s="42"/>
      <c r="NG124" s="42"/>
      <c r="NH124" s="42"/>
      <c r="NI124" s="42"/>
      <c r="NJ124" s="42"/>
      <c r="NK124" s="42"/>
      <c r="NL124" s="42"/>
      <c r="NM124" s="42"/>
      <c r="NN124" s="42"/>
      <c r="NO124" s="42"/>
      <c r="NP124" s="42"/>
      <c r="NQ124" s="42"/>
      <c r="NR124" s="42"/>
      <c r="NS124" s="42"/>
      <c r="NT124" s="42"/>
      <c r="NU124" s="42"/>
      <c r="NV124" s="42"/>
      <c r="NW124" s="42"/>
      <c r="NX124" s="42"/>
      <c r="NY124" s="42"/>
      <c r="NZ124" s="42"/>
      <c r="OA124" s="42"/>
      <c r="OB124" s="42"/>
      <c r="OC124" s="42"/>
      <c r="OD124" s="42"/>
      <c r="OE124" s="42"/>
      <c r="OF124" s="42"/>
      <c r="OG124" s="42"/>
      <c r="OH124" s="42"/>
      <c r="OI124" s="42"/>
      <c r="OJ124" s="42"/>
      <c r="OK124" s="42"/>
      <c r="OL124" s="42"/>
      <c r="OM124" s="42"/>
      <c r="ON124" s="42"/>
      <c r="OO124" s="42"/>
      <c r="OP124" s="42"/>
      <c r="OQ124" s="42"/>
      <c r="OR124" s="42"/>
      <c r="OS124" s="42"/>
      <c r="OT124" s="42"/>
      <c r="OU124" s="42"/>
      <c r="OV124" s="42"/>
      <c r="OW124" s="42"/>
      <c r="OX124" s="42"/>
      <c r="OY124" s="42"/>
      <c r="OZ124" s="42"/>
      <c r="PA124" s="42"/>
      <c r="PB124" s="42"/>
      <c r="PC124" s="42"/>
      <c r="PD124" s="42"/>
      <c r="PE124" s="42"/>
      <c r="PF124" s="42"/>
      <c r="PG124" s="42"/>
      <c r="PH124" s="42"/>
      <c r="PI124" s="42"/>
      <c r="PJ124" s="42"/>
      <c r="PK124" s="42"/>
      <c r="PL124" s="42"/>
      <c r="PM124" s="42"/>
      <c r="PN124" s="42"/>
      <c r="PO124" s="42"/>
      <c r="PP124" s="42"/>
      <c r="PQ124" s="42"/>
      <c r="PR124" s="42"/>
      <c r="PS124" s="42"/>
      <c r="PT124" s="42"/>
      <c r="PU124" s="42"/>
      <c r="PV124" s="42"/>
      <c r="PW124" s="42"/>
      <c r="PX124" s="42"/>
      <c r="PY124" s="42"/>
      <c r="PZ124" s="42"/>
      <c r="QA124" s="42"/>
      <c r="QB124" s="42"/>
      <c r="QC124" s="42"/>
      <c r="QD124" s="42"/>
      <c r="QE124" s="42"/>
      <c r="QF124" s="42"/>
      <c r="QG124" s="42"/>
      <c r="QH124" s="42"/>
      <c r="QI124" s="42"/>
      <c r="QJ124" s="42"/>
      <c r="QK124" s="42"/>
      <c r="QL124" s="42"/>
      <c r="QM124" s="42"/>
      <c r="QN124" s="42"/>
      <c r="QO124" s="42"/>
      <c r="QP124" s="42"/>
      <c r="QQ124" s="42"/>
      <c r="QR124" s="42"/>
      <c r="QS124" s="42"/>
      <c r="QT124" s="42"/>
      <c r="QU124" s="42"/>
      <c r="QV124" s="42"/>
      <c r="QW124" s="42"/>
      <c r="QX124" s="42"/>
      <c r="QY124" s="42"/>
      <c r="QZ124" s="42"/>
      <c r="RA124" s="42"/>
      <c r="RB124" s="42"/>
      <c r="RC124" s="42"/>
      <c r="RD124" s="42"/>
      <c r="RE124" s="42"/>
      <c r="RF124" s="42"/>
      <c r="RG124" s="42"/>
      <c r="RH124" s="42"/>
      <c r="RI124" s="42"/>
      <c r="RJ124" s="42"/>
      <c r="RK124" s="42"/>
      <c r="RL124" s="42"/>
      <c r="RM124" s="42"/>
      <c r="RN124" s="42"/>
      <c r="RO124" s="42"/>
      <c r="RP124" s="42"/>
      <c r="RQ124" s="42"/>
      <c r="RR124" s="42"/>
      <c r="RS124" s="42"/>
      <c r="RT124" s="42"/>
      <c r="RU124" s="42"/>
      <c r="RV124" s="42"/>
      <c r="RW124" s="42"/>
      <c r="RX124" s="42"/>
      <c r="RY124" s="42"/>
      <c r="RZ124" s="42"/>
      <c r="SA124" s="42"/>
      <c r="SB124" s="42"/>
      <c r="SC124" s="42"/>
      <c r="SD124" s="42"/>
      <c r="SE124" s="42"/>
      <c r="SF124" s="42"/>
      <c r="SG124" s="42"/>
      <c r="SH124" s="42"/>
      <c r="SI124" s="42"/>
      <c r="SJ124" s="42"/>
      <c r="SK124" s="42"/>
      <c r="SL124" s="42"/>
      <c r="SM124" s="42"/>
      <c r="SN124" s="42"/>
      <c r="SO124" s="42"/>
      <c r="SP124" s="42"/>
      <c r="SQ124" s="42"/>
      <c r="SR124" s="42"/>
    </row>
    <row r="125" spans="1:512" ht="16.5" customHeight="1">
      <c r="A125" s="41"/>
      <c r="B125" s="1">
        <v>213030</v>
      </c>
      <c r="D125" s="43" t="str">
        <f t="shared" si="6"/>
        <v>13-3</v>
      </c>
      <c r="E125" s="43"/>
      <c r="F125" s="43"/>
      <c r="G125" s="68" t="s">
        <v>266</v>
      </c>
      <c r="H125" s="42">
        <f t="shared" si="7"/>
        <v>0</v>
      </c>
      <c r="I125" s="43" t="s">
        <v>351</v>
      </c>
      <c r="J125" s="44">
        <v>0</v>
      </c>
      <c r="K125" s="44">
        <v>0</v>
      </c>
      <c r="L125" s="42">
        <f t="shared" si="8"/>
        <v>13</v>
      </c>
      <c r="M125" s="22">
        <f t="shared" si="9"/>
        <v>213040</v>
      </c>
      <c r="N125" s="50">
        <f t="shared" si="10"/>
        <v>213020</v>
      </c>
      <c r="O125" s="45" t="s">
        <v>244</v>
      </c>
      <c r="P125" s="47" t="s">
        <v>61</v>
      </c>
      <c r="Q125" s="51" t="s">
        <v>244</v>
      </c>
      <c r="R125" s="50" t="s">
        <v>352</v>
      </c>
      <c r="S125" s="54"/>
      <c r="T125" s="1">
        <v>213030</v>
      </c>
      <c r="U125" s="22" t="s">
        <v>289</v>
      </c>
      <c r="V125" s="42">
        <v>12</v>
      </c>
      <c r="W125" s="51">
        <v>0</v>
      </c>
      <c r="X125" s="42"/>
      <c r="Y125" s="55"/>
      <c r="Z125" s="42"/>
      <c r="AA125" s="43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  <c r="BO125" s="42"/>
      <c r="BP125" s="42"/>
      <c r="BQ125" s="42"/>
      <c r="BR125" s="42"/>
      <c r="BS125" s="42"/>
      <c r="BT125" s="42"/>
      <c r="BU125" s="42"/>
      <c r="BV125" s="42"/>
      <c r="BW125" s="42"/>
      <c r="BX125" s="42"/>
      <c r="BY125" s="42"/>
      <c r="BZ125" s="42"/>
      <c r="CA125" s="42"/>
      <c r="CB125" s="42"/>
      <c r="CC125" s="42"/>
      <c r="CD125" s="42"/>
      <c r="CE125" s="42"/>
      <c r="CF125" s="42"/>
      <c r="CG125" s="42"/>
      <c r="CH125" s="42"/>
      <c r="CI125" s="42"/>
      <c r="CJ125" s="42"/>
      <c r="CK125" s="42"/>
      <c r="CL125" s="42"/>
      <c r="CM125" s="42"/>
      <c r="CN125" s="42"/>
      <c r="CO125" s="42"/>
      <c r="CP125" s="42"/>
      <c r="CQ125" s="42"/>
      <c r="CR125" s="42"/>
      <c r="CS125" s="42"/>
      <c r="CT125" s="42"/>
      <c r="CU125" s="42"/>
      <c r="CV125" s="42"/>
      <c r="CW125" s="42"/>
      <c r="CX125" s="42"/>
      <c r="CY125" s="4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  <c r="EA125" s="42"/>
      <c r="EB125" s="42"/>
      <c r="EC125" s="42"/>
      <c r="ED125" s="42"/>
      <c r="EE125" s="42"/>
      <c r="EF125" s="42"/>
      <c r="EG125" s="42"/>
      <c r="EH125" s="42"/>
      <c r="EI125" s="42"/>
      <c r="EJ125" s="42"/>
      <c r="EK125" s="42"/>
      <c r="EL125" s="42"/>
      <c r="EM125" s="42"/>
      <c r="EN125" s="42"/>
      <c r="EO125" s="42"/>
      <c r="EP125" s="42"/>
      <c r="EQ125" s="42"/>
      <c r="ER125" s="42"/>
      <c r="ES125" s="42"/>
      <c r="ET125" s="42"/>
      <c r="EU125" s="42"/>
      <c r="EV125" s="42"/>
      <c r="EW125" s="42"/>
      <c r="EX125" s="42"/>
      <c r="EY125" s="42"/>
      <c r="EZ125" s="42"/>
      <c r="FA125" s="42"/>
      <c r="FB125" s="42"/>
      <c r="FC125" s="42"/>
      <c r="FD125" s="42"/>
      <c r="FE125" s="42"/>
      <c r="FF125" s="42"/>
      <c r="FG125" s="42"/>
      <c r="FH125" s="42"/>
      <c r="FI125" s="42"/>
      <c r="FJ125" s="42"/>
      <c r="FK125" s="42"/>
      <c r="FL125" s="42"/>
      <c r="FM125" s="42"/>
      <c r="FN125" s="42"/>
      <c r="FO125" s="42"/>
      <c r="FP125" s="42"/>
      <c r="FQ125" s="42"/>
      <c r="FR125" s="42"/>
      <c r="FS125" s="42"/>
      <c r="FT125" s="42"/>
      <c r="FU125" s="42"/>
      <c r="FV125" s="42"/>
      <c r="FW125" s="42"/>
      <c r="FX125" s="42"/>
      <c r="FY125" s="42"/>
      <c r="FZ125" s="42"/>
      <c r="GA125" s="42"/>
      <c r="GB125" s="42"/>
      <c r="GC125" s="42"/>
      <c r="GD125" s="42"/>
      <c r="GE125" s="42"/>
      <c r="GF125" s="42"/>
      <c r="GG125" s="42"/>
      <c r="GH125" s="42"/>
      <c r="GI125" s="42"/>
      <c r="GJ125" s="42"/>
      <c r="GK125" s="42"/>
      <c r="GL125" s="42"/>
      <c r="GM125" s="42"/>
      <c r="GN125" s="42"/>
      <c r="GO125" s="42"/>
      <c r="GP125" s="42"/>
      <c r="GQ125" s="42"/>
      <c r="GR125" s="42"/>
      <c r="GS125" s="42"/>
      <c r="GT125" s="42"/>
      <c r="GU125" s="42"/>
      <c r="GV125" s="42"/>
      <c r="GW125" s="42"/>
      <c r="GX125" s="42"/>
      <c r="GY125" s="42"/>
      <c r="GZ125" s="42"/>
      <c r="HA125" s="42"/>
      <c r="HB125" s="42"/>
      <c r="HC125" s="42"/>
      <c r="HD125" s="42"/>
      <c r="HE125" s="42"/>
      <c r="HF125" s="42"/>
      <c r="HG125" s="42"/>
      <c r="HH125" s="42"/>
      <c r="HI125" s="42"/>
      <c r="HJ125" s="42"/>
      <c r="HK125" s="42"/>
      <c r="HL125" s="42"/>
      <c r="HM125" s="42"/>
      <c r="HN125" s="42"/>
      <c r="HO125" s="42"/>
      <c r="HP125" s="42"/>
      <c r="HQ125" s="42"/>
      <c r="HR125" s="42"/>
      <c r="HS125" s="42"/>
      <c r="HT125" s="42"/>
      <c r="HU125" s="42"/>
      <c r="HV125" s="42"/>
      <c r="HW125" s="42"/>
      <c r="HX125" s="42"/>
      <c r="HY125" s="42"/>
      <c r="HZ125" s="42"/>
      <c r="IA125" s="42"/>
      <c r="IB125" s="42"/>
      <c r="IC125" s="42"/>
      <c r="ID125" s="42"/>
      <c r="IE125" s="42"/>
      <c r="IF125" s="42"/>
      <c r="IG125" s="42"/>
      <c r="IH125" s="42"/>
      <c r="II125" s="42"/>
      <c r="IJ125" s="42"/>
      <c r="IK125" s="42"/>
      <c r="IL125" s="42"/>
      <c r="IM125" s="42"/>
      <c r="IN125" s="42"/>
      <c r="IO125" s="42"/>
      <c r="IP125" s="42"/>
      <c r="IQ125" s="42"/>
      <c r="IR125" s="42"/>
      <c r="IS125" s="42"/>
      <c r="IT125" s="42"/>
      <c r="IU125" s="42"/>
      <c r="IV125" s="42"/>
      <c r="IW125" s="42"/>
      <c r="IX125" s="42"/>
      <c r="IY125" s="42"/>
      <c r="IZ125" s="42"/>
      <c r="JA125" s="42"/>
      <c r="JB125" s="42"/>
      <c r="JC125" s="42"/>
      <c r="JD125" s="42"/>
      <c r="JE125" s="42"/>
      <c r="JF125" s="42"/>
      <c r="JG125" s="42"/>
      <c r="JH125" s="42"/>
      <c r="JI125" s="42"/>
      <c r="JJ125" s="42"/>
      <c r="JK125" s="42"/>
      <c r="JL125" s="42"/>
      <c r="JM125" s="42"/>
      <c r="JN125" s="42"/>
      <c r="JO125" s="42"/>
      <c r="JP125" s="42"/>
      <c r="JQ125" s="42"/>
      <c r="JR125" s="42"/>
      <c r="JS125" s="42"/>
      <c r="JT125" s="42"/>
      <c r="JU125" s="42"/>
      <c r="JV125" s="42"/>
      <c r="JW125" s="42"/>
      <c r="JX125" s="42"/>
      <c r="JY125" s="42"/>
      <c r="JZ125" s="42"/>
      <c r="KA125" s="42"/>
      <c r="KB125" s="42"/>
      <c r="KC125" s="42"/>
      <c r="KD125" s="42"/>
      <c r="KE125" s="42"/>
      <c r="KF125" s="42"/>
      <c r="KG125" s="42"/>
      <c r="KH125" s="42"/>
      <c r="KI125" s="42"/>
      <c r="KJ125" s="42"/>
      <c r="KK125" s="42"/>
      <c r="KL125" s="42"/>
      <c r="KM125" s="42"/>
      <c r="KN125" s="42"/>
      <c r="KO125" s="42"/>
      <c r="KP125" s="42"/>
      <c r="KQ125" s="42"/>
      <c r="KR125" s="42"/>
      <c r="KS125" s="42"/>
      <c r="KT125" s="42"/>
      <c r="KU125" s="42"/>
      <c r="KV125" s="42"/>
      <c r="KW125" s="42"/>
      <c r="KX125" s="42"/>
      <c r="KY125" s="42"/>
      <c r="KZ125" s="42"/>
      <c r="LA125" s="42"/>
      <c r="LB125" s="42"/>
      <c r="LC125" s="42"/>
      <c r="LD125" s="42"/>
      <c r="LE125" s="42"/>
      <c r="LF125" s="42"/>
      <c r="LG125" s="42"/>
      <c r="LH125" s="42"/>
      <c r="LI125" s="42"/>
      <c r="LJ125" s="42"/>
      <c r="LK125" s="42"/>
      <c r="LL125" s="42"/>
      <c r="LM125" s="42"/>
      <c r="LN125" s="42"/>
      <c r="LO125" s="42"/>
      <c r="LP125" s="42"/>
      <c r="LQ125" s="42"/>
      <c r="LR125" s="42"/>
      <c r="LS125" s="42"/>
      <c r="LT125" s="42"/>
      <c r="LU125" s="42"/>
      <c r="LV125" s="42"/>
      <c r="LW125" s="42"/>
      <c r="LX125" s="42"/>
      <c r="LY125" s="42"/>
      <c r="LZ125" s="42"/>
      <c r="MA125" s="42"/>
      <c r="MB125" s="42"/>
      <c r="MC125" s="42"/>
      <c r="MD125" s="42"/>
      <c r="ME125" s="42"/>
      <c r="MF125" s="42"/>
      <c r="MG125" s="42"/>
      <c r="MH125" s="42"/>
      <c r="MI125" s="42"/>
      <c r="MJ125" s="42"/>
      <c r="MK125" s="42"/>
      <c r="ML125" s="42"/>
      <c r="MM125" s="42"/>
      <c r="MN125" s="42"/>
      <c r="MO125" s="42"/>
      <c r="MP125" s="42"/>
      <c r="MQ125" s="42"/>
      <c r="MR125" s="42"/>
      <c r="MS125" s="42"/>
      <c r="MT125" s="42"/>
      <c r="MU125" s="42"/>
      <c r="MV125" s="42"/>
      <c r="MW125" s="42"/>
      <c r="MX125" s="42"/>
      <c r="MY125" s="42"/>
      <c r="MZ125" s="42"/>
      <c r="NA125" s="42"/>
      <c r="NB125" s="42"/>
      <c r="NC125" s="42"/>
      <c r="ND125" s="42"/>
      <c r="NE125" s="42"/>
      <c r="NF125" s="42"/>
      <c r="NG125" s="42"/>
      <c r="NH125" s="42"/>
      <c r="NI125" s="42"/>
      <c r="NJ125" s="42"/>
      <c r="NK125" s="42"/>
      <c r="NL125" s="42"/>
      <c r="NM125" s="42"/>
      <c r="NN125" s="42"/>
      <c r="NO125" s="42"/>
      <c r="NP125" s="42"/>
      <c r="NQ125" s="42"/>
      <c r="NR125" s="42"/>
      <c r="NS125" s="42"/>
      <c r="NT125" s="42"/>
      <c r="NU125" s="42"/>
      <c r="NV125" s="42"/>
      <c r="NW125" s="42"/>
      <c r="NX125" s="42"/>
      <c r="NY125" s="42"/>
      <c r="NZ125" s="42"/>
      <c r="OA125" s="42"/>
      <c r="OB125" s="42"/>
      <c r="OC125" s="42"/>
      <c r="OD125" s="42"/>
      <c r="OE125" s="42"/>
      <c r="OF125" s="42"/>
      <c r="OG125" s="42"/>
      <c r="OH125" s="42"/>
      <c r="OI125" s="42"/>
      <c r="OJ125" s="42"/>
      <c r="OK125" s="42"/>
      <c r="OL125" s="42"/>
      <c r="OM125" s="42"/>
      <c r="ON125" s="42"/>
      <c r="OO125" s="42"/>
      <c r="OP125" s="42"/>
      <c r="OQ125" s="42"/>
      <c r="OR125" s="42"/>
      <c r="OS125" s="42"/>
      <c r="OT125" s="42"/>
      <c r="OU125" s="42"/>
      <c r="OV125" s="42"/>
      <c r="OW125" s="42"/>
      <c r="OX125" s="42"/>
      <c r="OY125" s="42"/>
      <c r="OZ125" s="42"/>
      <c r="PA125" s="42"/>
      <c r="PB125" s="42"/>
      <c r="PC125" s="42"/>
      <c r="PD125" s="42"/>
      <c r="PE125" s="42"/>
      <c r="PF125" s="42"/>
      <c r="PG125" s="42"/>
      <c r="PH125" s="42"/>
      <c r="PI125" s="42"/>
      <c r="PJ125" s="42"/>
      <c r="PK125" s="42"/>
      <c r="PL125" s="42"/>
      <c r="PM125" s="42"/>
      <c r="PN125" s="42"/>
      <c r="PO125" s="42"/>
      <c r="PP125" s="42"/>
      <c r="PQ125" s="42"/>
      <c r="PR125" s="42"/>
      <c r="PS125" s="42"/>
      <c r="PT125" s="42"/>
      <c r="PU125" s="42"/>
      <c r="PV125" s="42"/>
      <c r="PW125" s="42"/>
      <c r="PX125" s="42"/>
      <c r="PY125" s="42"/>
      <c r="PZ125" s="42"/>
      <c r="QA125" s="42"/>
      <c r="QB125" s="42"/>
      <c r="QC125" s="42"/>
      <c r="QD125" s="42"/>
      <c r="QE125" s="42"/>
      <c r="QF125" s="42"/>
      <c r="QG125" s="42"/>
      <c r="QH125" s="42"/>
      <c r="QI125" s="42"/>
      <c r="QJ125" s="42"/>
      <c r="QK125" s="42"/>
      <c r="QL125" s="42"/>
      <c r="QM125" s="42"/>
      <c r="QN125" s="42"/>
      <c r="QO125" s="42"/>
      <c r="QP125" s="42"/>
      <c r="QQ125" s="42"/>
      <c r="QR125" s="42"/>
      <c r="QS125" s="42"/>
      <c r="QT125" s="42"/>
      <c r="QU125" s="42"/>
      <c r="QV125" s="42"/>
      <c r="QW125" s="42"/>
      <c r="QX125" s="42"/>
      <c r="QY125" s="42"/>
      <c r="QZ125" s="42"/>
      <c r="RA125" s="42"/>
      <c r="RB125" s="42"/>
      <c r="RC125" s="42"/>
      <c r="RD125" s="42"/>
      <c r="RE125" s="42"/>
      <c r="RF125" s="42"/>
      <c r="RG125" s="42"/>
      <c r="RH125" s="42"/>
      <c r="RI125" s="42"/>
      <c r="RJ125" s="42"/>
      <c r="RK125" s="42"/>
      <c r="RL125" s="42"/>
      <c r="RM125" s="42"/>
      <c r="RN125" s="42"/>
      <c r="RO125" s="42"/>
      <c r="RP125" s="42"/>
      <c r="RQ125" s="42"/>
      <c r="RR125" s="42"/>
      <c r="RS125" s="42"/>
      <c r="RT125" s="42"/>
      <c r="RU125" s="42"/>
      <c r="RV125" s="42"/>
      <c r="RW125" s="42"/>
      <c r="RX125" s="42"/>
      <c r="RY125" s="42"/>
      <c r="RZ125" s="42"/>
      <c r="SA125" s="42"/>
      <c r="SB125" s="42"/>
      <c r="SC125" s="42"/>
      <c r="SD125" s="42"/>
      <c r="SE125" s="42"/>
      <c r="SF125" s="42"/>
      <c r="SG125" s="42"/>
      <c r="SH125" s="42"/>
      <c r="SI125" s="42"/>
      <c r="SJ125" s="42"/>
      <c r="SK125" s="42"/>
      <c r="SL125" s="42"/>
      <c r="SM125" s="42"/>
      <c r="SN125" s="42"/>
      <c r="SO125" s="42"/>
      <c r="SP125" s="42"/>
      <c r="SQ125" s="42"/>
      <c r="SR125" s="42"/>
    </row>
    <row r="126" spans="1:512" ht="16.5" customHeight="1">
      <c r="A126" s="41"/>
      <c r="B126" s="1">
        <v>213040</v>
      </c>
      <c r="D126" s="43" t="str">
        <f t="shared" ref="D126:D147" si="11">VALUE(MID(B126,2,2))&amp;"-"&amp;VALUE(MID(B126,4,2))&amp;IF(VALUE(RIGHT(B126,1))=1,"特殊","")</f>
        <v>13-4</v>
      </c>
      <c r="E126" s="43"/>
      <c r="F126" s="43"/>
      <c r="G126" s="68" t="s">
        <v>254</v>
      </c>
      <c r="H126" s="42">
        <f t="shared" ref="H126:H147" si="12">IF(RIGHT(D126,2)="特殊",2,IF(RIGHT(D126,1)&gt;RIGHT(D127,1),1,0))</f>
        <v>0</v>
      </c>
      <c r="I126" s="43" t="s">
        <v>255</v>
      </c>
      <c r="J126" s="44">
        <v>0</v>
      </c>
      <c r="K126" s="44">
        <v>0</v>
      </c>
      <c r="L126" s="42">
        <f t="shared" ref="L126:L147" si="13">VALUE(MID(B126,2,2))</f>
        <v>13</v>
      </c>
      <c r="M126" s="22">
        <f t="shared" ref="M126:M147" si="14">IF(L126=L127,B127,0)</f>
        <v>213050</v>
      </c>
      <c r="N126" s="50">
        <f t="shared" ref="N126:N147" si="15">IF(L126=L125,B125,0)</f>
        <v>213030</v>
      </c>
      <c r="O126" s="45" t="s">
        <v>284</v>
      </c>
      <c r="P126" s="47" t="s">
        <v>285</v>
      </c>
      <c r="Q126" s="51" t="s">
        <v>244</v>
      </c>
      <c r="R126" s="50" t="s">
        <v>353</v>
      </c>
      <c r="S126" s="54"/>
      <c r="T126" s="1">
        <v>213040</v>
      </c>
      <c r="U126" s="22" t="s">
        <v>291</v>
      </c>
      <c r="V126" s="42">
        <v>12</v>
      </c>
      <c r="W126" s="51">
        <v>0</v>
      </c>
      <c r="X126" s="42"/>
      <c r="Y126" s="55"/>
      <c r="Z126" s="42"/>
      <c r="AA126" s="43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  <c r="EA126" s="42"/>
      <c r="EB126" s="42"/>
      <c r="EC126" s="42"/>
      <c r="ED126" s="42"/>
      <c r="EE126" s="42"/>
      <c r="EF126" s="42"/>
      <c r="EG126" s="42"/>
      <c r="EH126" s="42"/>
      <c r="EI126" s="42"/>
      <c r="EJ126" s="42"/>
      <c r="EK126" s="42"/>
      <c r="EL126" s="42"/>
      <c r="EM126" s="42"/>
      <c r="EN126" s="42"/>
      <c r="EO126" s="42"/>
      <c r="EP126" s="42"/>
      <c r="EQ126" s="42"/>
      <c r="ER126" s="42"/>
      <c r="ES126" s="42"/>
      <c r="ET126" s="42"/>
      <c r="EU126" s="42"/>
      <c r="EV126" s="42"/>
      <c r="EW126" s="42"/>
      <c r="EX126" s="42"/>
      <c r="EY126" s="42"/>
      <c r="EZ126" s="42"/>
      <c r="FA126" s="42"/>
      <c r="FB126" s="42"/>
      <c r="FC126" s="42"/>
      <c r="FD126" s="42"/>
      <c r="FE126" s="42"/>
      <c r="FF126" s="42"/>
      <c r="FG126" s="42"/>
      <c r="FH126" s="42"/>
      <c r="FI126" s="42"/>
      <c r="FJ126" s="42"/>
      <c r="FK126" s="42"/>
      <c r="FL126" s="42"/>
      <c r="FM126" s="42"/>
      <c r="FN126" s="42"/>
      <c r="FO126" s="42"/>
      <c r="FP126" s="42"/>
      <c r="FQ126" s="42"/>
      <c r="FR126" s="42"/>
      <c r="FS126" s="42"/>
      <c r="FT126" s="42"/>
      <c r="FU126" s="42"/>
      <c r="FV126" s="42"/>
      <c r="FW126" s="42"/>
      <c r="FX126" s="42"/>
      <c r="FY126" s="42"/>
      <c r="FZ126" s="42"/>
      <c r="GA126" s="42"/>
      <c r="GB126" s="42"/>
      <c r="GC126" s="42"/>
      <c r="GD126" s="42"/>
      <c r="GE126" s="42"/>
      <c r="GF126" s="42"/>
      <c r="GG126" s="42"/>
      <c r="GH126" s="42"/>
      <c r="GI126" s="42"/>
      <c r="GJ126" s="42"/>
      <c r="GK126" s="42"/>
      <c r="GL126" s="42"/>
      <c r="GM126" s="42"/>
      <c r="GN126" s="42"/>
      <c r="GO126" s="42"/>
      <c r="GP126" s="42"/>
      <c r="GQ126" s="42"/>
      <c r="GR126" s="42"/>
      <c r="GS126" s="42"/>
      <c r="GT126" s="42"/>
      <c r="GU126" s="42"/>
      <c r="GV126" s="42"/>
      <c r="GW126" s="42"/>
      <c r="GX126" s="42"/>
      <c r="GY126" s="42"/>
      <c r="GZ126" s="42"/>
      <c r="HA126" s="42"/>
      <c r="HB126" s="42"/>
      <c r="HC126" s="42"/>
      <c r="HD126" s="42"/>
      <c r="HE126" s="42"/>
      <c r="HF126" s="42"/>
      <c r="HG126" s="42"/>
      <c r="HH126" s="42"/>
      <c r="HI126" s="42"/>
      <c r="HJ126" s="42"/>
      <c r="HK126" s="42"/>
      <c r="HL126" s="42"/>
      <c r="HM126" s="42"/>
      <c r="HN126" s="42"/>
      <c r="HO126" s="42"/>
      <c r="HP126" s="42"/>
      <c r="HQ126" s="42"/>
      <c r="HR126" s="42"/>
      <c r="HS126" s="42"/>
      <c r="HT126" s="42"/>
      <c r="HU126" s="42"/>
      <c r="HV126" s="42"/>
      <c r="HW126" s="42"/>
      <c r="HX126" s="42"/>
      <c r="HY126" s="42"/>
      <c r="HZ126" s="42"/>
      <c r="IA126" s="42"/>
      <c r="IB126" s="42"/>
      <c r="IC126" s="42"/>
      <c r="ID126" s="42"/>
      <c r="IE126" s="42"/>
      <c r="IF126" s="42"/>
      <c r="IG126" s="42"/>
      <c r="IH126" s="42"/>
      <c r="II126" s="42"/>
      <c r="IJ126" s="42"/>
      <c r="IK126" s="42"/>
      <c r="IL126" s="42"/>
      <c r="IM126" s="42"/>
      <c r="IN126" s="42"/>
      <c r="IO126" s="42"/>
      <c r="IP126" s="42"/>
      <c r="IQ126" s="42"/>
      <c r="IR126" s="42"/>
      <c r="IS126" s="42"/>
      <c r="IT126" s="42"/>
      <c r="IU126" s="42"/>
      <c r="IV126" s="42"/>
      <c r="IW126" s="42"/>
      <c r="IX126" s="42"/>
      <c r="IY126" s="42"/>
      <c r="IZ126" s="42"/>
      <c r="JA126" s="42"/>
      <c r="JB126" s="42"/>
      <c r="JC126" s="42"/>
      <c r="JD126" s="42"/>
      <c r="JE126" s="42"/>
      <c r="JF126" s="42"/>
      <c r="JG126" s="42"/>
      <c r="JH126" s="42"/>
      <c r="JI126" s="42"/>
      <c r="JJ126" s="42"/>
      <c r="JK126" s="42"/>
      <c r="JL126" s="42"/>
      <c r="JM126" s="42"/>
      <c r="JN126" s="42"/>
      <c r="JO126" s="42"/>
      <c r="JP126" s="42"/>
      <c r="JQ126" s="42"/>
      <c r="JR126" s="42"/>
      <c r="JS126" s="42"/>
      <c r="JT126" s="42"/>
      <c r="JU126" s="42"/>
      <c r="JV126" s="42"/>
      <c r="JW126" s="42"/>
      <c r="JX126" s="42"/>
      <c r="JY126" s="42"/>
      <c r="JZ126" s="42"/>
      <c r="KA126" s="42"/>
      <c r="KB126" s="42"/>
      <c r="KC126" s="42"/>
      <c r="KD126" s="42"/>
      <c r="KE126" s="42"/>
      <c r="KF126" s="42"/>
      <c r="KG126" s="42"/>
      <c r="KH126" s="42"/>
      <c r="KI126" s="42"/>
      <c r="KJ126" s="42"/>
      <c r="KK126" s="42"/>
      <c r="KL126" s="42"/>
      <c r="KM126" s="42"/>
      <c r="KN126" s="42"/>
      <c r="KO126" s="42"/>
      <c r="KP126" s="42"/>
      <c r="KQ126" s="42"/>
      <c r="KR126" s="42"/>
      <c r="KS126" s="42"/>
      <c r="KT126" s="42"/>
      <c r="KU126" s="42"/>
      <c r="KV126" s="42"/>
      <c r="KW126" s="42"/>
      <c r="KX126" s="42"/>
      <c r="KY126" s="42"/>
      <c r="KZ126" s="42"/>
      <c r="LA126" s="42"/>
      <c r="LB126" s="42"/>
      <c r="LC126" s="42"/>
      <c r="LD126" s="42"/>
      <c r="LE126" s="42"/>
      <c r="LF126" s="42"/>
      <c r="LG126" s="42"/>
      <c r="LH126" s="42"/>
      <c r="LI126" s="42"/>
      <c r="LJ126" s="42"/>
      <c r="LK126" s="42"/>
      <c r="LL126" s="42"/>
      <c r="LM126" s="42"/>
      <c r="LN126" s="42"/>
      <c r="LO126" s="42"/>
      <c r="LP126" s="42"/>
      <c r="LQ126" s="42"/>
      <c r="LR126" s="42"/>
      <c r="LS126" s="42"/>
      <c r="LT126" s="42"/>
      <c r="LU126" s="42"/>
      <c r="LV126" s="42"/>
      <c r="LW126" s="42"/>
      <c r="LX126" s="42"/>
      <c r="LY126" s="42"/>
      <c r="LZ126" s="42"/>
      <c r="MA126" s="42"/>
      <c r="MB126" s="42"/>
      <c r="MC126" s="42"/>
      <c r="MD126" s="42"/>
      <c r="ME126" s="42"/>
      <c r="MF126" s="42"/>
      <c r="MG126" s="42"/>
      <c r="MH126" s="42"/>
      <c r="MI126" s="42"/>
      <c r="MJ126" s="42"/>
      <c r="MK126" s="42"/>
      <c r="ML126" s="42"/>
      <c r="MM126" s="42"/>
      <c r="MN126" s="42"/>
      <c r="MO126" s="42"/>
      <c r="MP126" s="42"/>
      <c r="MQ126" s="42"/>
      <c r="MR126" s="42"/>
      <c r="MS126" s="42"/>
      <c r="MT126" s="42"/>
      <c r="MU126" s="42"/>
      <c r="MV126" s="42"/>
      <c r="MW126" s="42"/>
      <c r="MX126" s="42"/>
      <c r="MY126" s="42"/>
      <c r="MZ126" s="42"/>
      <c r="NA126" s="42"/>
      <c r="NB126" s="42"/>
      <c r="NC126" s="42"/>
      <c r="ND126" s="42"/>
      <c r="NE126" s="42"/>
      <c r="NF126" s="42"/>
      <c r="NG126" s="42"/>
      <c r="NH126" s="42"/>
      <c r="NI126" s="42"/>
      <c r="NJ126" s="42"/>
      <c r="NK126" s="42"/>
      <c r="NL126" s="42"/>
      <c r="NM126" s="42"/>
      <c r="NN126" s="42"/>
      <c r="NO126" s="42"/>
      <c r="NP126" s="42"/>
      <c r="NQ126" s="42"/>
      <c r="NR126" s="42"/>
      <c r="NS126" s="42"/>
      <c r="NT126" s="42"/>
      <c r="NU126" s="42"/>
      <c r="NV126" s="42"/>
      <c r="NW126" s="42"/>
      <c r="NX126" s="42"/>
      <c r="NY126" s="42"/>
      <c r="NZ126" s="42"/>
      <c r="OA126" s="42"/>
      <c r="OB126" s="42"/>
      <c r="OC126" s="42"/>
      <c r="OD126" s="42"/>
      <c r="OE126" s="42"/>
      <c r="OF126" s="42"/>
      <c r="OG126" s="42"/>
      <c r="OH126" s="42"/>
      <c r="OI126" s="42"/>
      <c r="OJ126" s="42"/>
      <c r="OK126" s="42"/>
      <c r="OL126" s="42"/>
      <c r="OM126" s="42"/>
      <c r="ON126" s="42"/>
      <c r="OO126" s="42"/>
      <c r="OP126" s="42"/>
      <c r="OQ126" s="42"/>
      <c r="OR126" s="42"/>
      <c r="OS126" s="42"/>
      <c r="OT126" s="42"/>
      <c r="OU126" s="42"/>
      <c r="OV126" s="42"/>
      <c r="OW126" s="42"/>
      <c r="OX126" s="42"/>
      <c r="OY126" s="42"/>
      <c r="OZ126" s="42"/>
      <c r="PA126" s="42"/>
      <c r="PB126" s="42"/>
      <c r="PC126" s="42"/>
      <c r="PD126" s="42"/>
      <c r="PE126" s="42"/>
      <c r="PF126" s="42"/>
      <c r="PG126" s="42"/>
      <c r="PH126" s="42"/>
      <c r="PI126" s="42"/>
      <c r="PJ126" s="42"/>
      <c r="PK126" s="42"/>
      <c r="PL126" s="42"/>
      <c r="PM126" s="42"/>
      <c r="PN126" s="42"/>
      <c r="PO126" s="42"/>
      <c r="PP126" s="42"/>
      <c r="PQ126" s="42"/>
      <c r="PR126" s="42"/>
      <c r="PS126" s="42"/>
      <c r="PT126" s="42"/>
      <c r="PU126" s="42"/>
      <c r="PV126" s="42"/>
      <c r="PW126" s="42"/>
      <c r="PX126" s="42"/>
      <c r="PY126" s="42"/>
      <c r="PZ126" s="42"/>
      <c r="QA126" s="42"/>
      <c r="QB126" s="42"/>
      <c r="QC126" s="42"/>
      <c r="QD126" s="42"/>
      <c r="QE126" s="42"/>
      <c r="QF126" s="42"/>
      <c r="QG126" s="42"/>
      <c r="QH126" s="42"/>
      <c r="QI126" s="42"/>
      <c r="QJ126" s="42"/>
      <c r="QK126" s="42"/>
      <c r="QL126" s="42"/>
      <c r="QM126" s="42"/>
      <c r="QN126" s="42"/>
      <c r="QO126" s="42"/>
      <c r="QP126" s="42"/>
      <c r="QQ126" s="42"/>
      <c r="QR126" s="42"/>
      <c r="QS126" s="42"/>
      <c r="QT126" s="42"/>
      <c r="QU126" s="42"/>
      <c r="QV126" s="42"/>
      <c r="QW126" s="42"/>
      <c r="QX126" s="42"/>
      <c r="QY126" s="42"/>
      <c r="QZ126" s="42"/>
      <c r="RA126" s="42"/>
      <c r="RB126" s="42"/>
      <c r="RC126" s="42"/>
      <c r="RD126" s="42"/>
      <c r="RE126" s="42"/>
      <c r="RF126" s="42"/>
      <c r="RG126" s="42"/>
      <c r="RH126" s="42"/>
      <c r="RI126" s="42"/>
      <c r="RJ126" s="42"/>
      <c r="RK126" s="42"/>
      <c r="RL126" s="42"/>
      <c r="RM126" s="42"/>
      <c r="RN126" s="42"/>
      <c r="RO126" s="42"/>
      <c r="RP126" s="42"/>
      <c r="RQ126" s="42"/>
      <c r="RR126" s="42"/>
      <c r="RS126" s="42"/>
      <c r="RT126" s="42"/>
      <c r="RU126" s="42"/>
      <c r="RV126" s="42"/>
      <c r="RW126" s="42"/>
      <c r="RX126" s="42"/>
      <c r="RY126" s="42"/>
      <c r="RZ126" s="42"/>
      <c r="SA126" s="42"/>
      <c r="SB126" s="42"/>
      <c r="SC126" s="42"/>
      <c r="SD126" s="42"/>
      <c r="SE126" s="42"/>
      <c r="SF126" s="42"/>
      <c r="SG126" s="42"/>
      <c r="SH126" s="42"/>
      <c r="SI126" s="42"/>
      <c r="SJ126" s="42"/>
      <c r="SK126" s="42"/>
      <c r="SL126" s="42"/>
      <c r="SM126" s="42"/>
      <c r="SN126" s="42"/>
      <c r="SO126" s="42"/>
      <c r="SP126" s="42"/>
      <c r="SQ126" s="42"/>
      <c r="SR126" s="42"/>
    </row>
    <row r="127" spans="1:512" ht="16.5" customHeight="1">
      <c r="A127" s="41"/>
      <c r="B127" s="1">
        <v>213050</v>
      </c>
      <c r="D127" s="43" t="str">
        <f t="shared" si="11"/>
        <v>13-5</v>
      </c>
      <c r="E127" s="43"/>
      <c r="F127" s="43"/>
      <c r="G127" s="68" t="s">
        <v>310</v>
      </c>
      <c r="H127" s="42">
        <f t="shared" si="12"/>
        <v>1</v>
      </c>
      <c r="I127" s="43" t="s">
        <v>293</v>
      </c>
      <c r="J127" s="44">
        <v>0</v>
      </c>
      <c r="K127" s="44">
        <v>0</v>
      </c>
      <c r="L127" s="42">
        <f t="shared" si="13"/>
        <v>13</v>
      </c>
      <c r="M127" s="22">
        <f t="shared" si="14"/>
        <v>0</v>
      </c>
      <c r="N127" s="50">
        <f t="shared" si="15"/>
        <v>213040</v>
      </c>
      <c r="O127" s="45" t="s">
        <v>244</v>
      </c>
      <c r="P127" s="47" t="s">
        <v>61</v>
      </c>
      <c r="Q127" s="51" t="s">
        <v>244</v>
      </c>
      <c r="R127" s="50" t="s">
        <v>354</v>
      </c>
      <c r="S127" s="54"/>
      <c r="T127" s="1">
        <v>213050</v>
      </c>
      <c r="U127" s="22" t="s">
        <v>295</v>
      </c>
      <c r="V127" s="42">
        <v>12</v>
      </c>
      <c r="W127" s="51">
        <v>0</v>
      </c>
      <c r="X127" s="42"/>
      <c r="Y127" s="55"/>
      <c r="Z127" s="42"/>
      <c r="AA127" s="43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  <c r="BO127" s="42"/>
      <c r="BP127" s="42"/>
      <c r="BQ127" s="42"/>
      <c r="BR127" s="4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42"/>
      <c r="CE127" s="42"/>
      <c r="CF127" s="42"/>
      <c r="CG127" s="42"/>
      <c r="CH127" s="42"/>
      <c r="CI127" s="42"/>
      <c r="CJ127" s="42"/>
      <c r="CK127" s="42"/>
      <c r="CL127" s="42"/>
      <c r="CM127" s="42"/>
      <c r="CN127" s="42"/>
      <c r="CO127" s="42"/>
      <c r="CP127" s="42"/>
      <c r="CQ127" s="42"/>
      <c r="CR127" s="42"/>
      <c r="CS127" s="42"/>
      <c r="CT127" s="42"/>
      <c r="CU127" s="42"/>
      <c r="CV127" s="42"/>
      <c r="CW127" s="42"/>
      <c r="CX127" s="42"/>
      <c r="CY127" s="4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  <c r="EA127" s="42"/>
      <c r="EB127" s="42"/>
      <c r="EC127" s="42"/>
      <c r="ED127" s="42"/>
      <c r="EE127" s="42"/>
      <c r="EF127" s="42"/>
      <c r="EG127" s="42"/>
      <c r="EH127" s="42"/>
      <c r="EI127" s="42"/>
      <c r="EJ127" s="42"/>
      <c r="EK127" s="42"/>
      <c r="EL127" s="42"/>
      <c r="EM127" s="42"/>
      <c r="EN127" s="42"/>
      <c r="EO127" s="42"/>
      <c r="EP127" s="42"/>
      <c r="EQ127" s="42"/>
      <c r="ER127" s="42"/>
      <c r="ES127" s="42"/>
      <c r="ET127" s="42"/>
      <c r="EU127" s="42"/>
      <c r="EV127" s="42"/>
      <c r="EW127" s="42"/>
      <c r="EX127" s="42"/>
      <c r="EY127" s="42"/>
      <c r="EZ127" s="42"/>
      <c r="FA127" s="42"/>
      <c r="FB127" s="42"/>
      <c r="FC127" s="42"/>
      <c r="FD127" s="42"/>
      <c r="FE127" s="42"/>
      <c r="FF127" s="42"/>
      <c r="FG127" s="42"/>
      <c r="FH127" s="42"/>
      <c r="FI127" s="42"/>
      <c r="FJ127" s="42"/>
      <c r="FK127" s="42"/>
      <c r="FL127" s="42"/>
      <c r="FM127" s="42"/>
      <c r="FN127" s="42"/>
      <c r="FO127" s="42"/>
      <c r="FP127" s="42"/>
      <c r="FQ127" s="42"/>
      <c r="FR127" s="42"/>
      <c r="FS127" s="42"/>
      <c r="FT127" s="42"/>
      <c r="FU127" s="42"/>
      <c r="FV127" s="42"/>
      <c r="FW127" s="42"/>
      <c r="FX127" s="42"/>
      <c r="FY127" s="42"/>
      <c r="FZ127" s="42"/>
      <c r="GA127" s="42"/>
      <c r="GB127" s="42"/>
      <c r="GC127" s="42"/>
      <c r="GD127" s="42"/>
      <c r="GE127" s="42"/>
      <c r="GF127" s="42"/>
      <c r="GG127" s="42"/>
      <c r="GH127" s="42"/>
      <c r="GI127" s="42"/>
      <c r="GJ127" s="42"/>
      <c r="GK127" s="42"/>
      <c r="GL127" s="42"/>
      <c r="GM127" s="42"/>
      <c r="GN127" s="42"/>
      <c r="GO127" s="42"/>
      <c r="GP127" s="42"/>
      <c r="GQ127" s="42"/>
      <c r="GR127" s="42"/>
      <c r="GS127" s="42"/>
      <c r="GT127" s="42"/>
      <c r="GU127" s="42"/>
      <c r="GV127" s="42"/>
      <c r="GW127" s="42"/>
      <c r="GX127" s="42"/>
      <c r="GY127" s="42"/>
      <c r="GZ127" s="42"/>
      <c r="HA127" s="42"/>
      <c r="HB127" s="42"/>
      <c r="HC127" s="42"/>
      <c r="HD127" s="42"/>
      <c r="HE127" s="42"/>
      <c r="HF127" s="42"/>
      <c r="HG127" s="42"/>
      <c r="HH127" s="42"/>
      <c r="HI127" s="42"/>
      <c r="HJ127" s="42"/>
      <c r="HK127" s="42"/>
      <c r="HL127" s="42"/>
      <c r="HM127" s="42"/>
      <c r="HN127" s="42"/>
      <c r="HO127" s="42"/>
      <c r="HP127" s="42"/>
      <c r="HQ127" s="42"/>
      <c r="HR127" s="42"/>
      <c r="HS127" s="42"/>
      <c r="HT127" s="42"/>
      <c r="HU127" s="42"/>
      <c r="HV127" s="42"/>
      <c r="HW127" s="42"/>
      <c r="HX127" s="42"/>
      <c r="HY127" s="42"/>
      <c r="HZ127" s="42"/>
      <c r="IA127" s="42"/>
      <c r="IB127" s="42"/>
      <c r="IC127" s="42"/>
      <c r="ID127" s="42"/>
      <c r="IE127" s="42"/>
      <c r="IF127" s="42"/>
      <c r="IG127" s="42"/>
      <c r="IH127" s="42"/>
      <c r="II127" s="42"/>
      <c r="IJ127" s="42"/>
      <c r="IK127" s="42"/>
      <c r="IL127" s="42"/>
      <c r="IM127" s="42"/>
      <c r="IN127" s="42"/>
      <c r="IO127" s="42"/>
      <c r="IP127" s="42"/>
      <c r="IQ127" s="42"/>
      <c r="IR127" s="42"/>
      <c r="IS127" s="42"/>
      <c r="IT127" s="42"/>
      <c r="IU127" s="42"/>
      <c r="IV127" s="42"/>
      <c r="IW127" s="42"/>
      <c r="IX127" s="42"/>
      <c r="IY127" s="42"/>
      <c r="IZ127" s="42"/>
      <c r="JA127" s="42"/>
      <c r="JB127" s="42"/>
      <c r="JC127" s="42"/>
      <c r="JD127" s="42"/>
      <c r="JE127" s="42"/>
      <c r="JF127" s="42"/>
      <c r="JG127" s="42"/>
      <c r="JH127" s="42"/>
      <c r="JI127" s="42"/>
      <c r="JJ127" s="42"/>
      <c r="JK127" s="42"/>
      <c r="JL127" s="42"/>
      <c r="JM127" s="42"/>
      <c r="JN127" s="42"/>
      <c r="JO127" s="42"/>
      <c r="JP127" s="42"/>
      <c r="JQ127" s="42"/>
      <c r="JR127" s="42"/>
      <c r="JS127" s="42"/>
      <c r="JT127" s="42"/>
      <c r="JU127" s="42"/>
      <c r="JV127" s="42"/>
      <c r="JW127" s="42"/>
      <c r="JX127" s="42"/>
      <c r="JY127" s="42"/>
      <c r="JZ127" s="42"/>
      <c r="KA127" s="42"/>
      <c r="KB127" s="42"/>
      <c r="KC127" s="42"/>
      <c r="KD127" s="42"/>
      <c r="KE127" s="42"/>
      <c r="KF127" s="42"/>
      <c r="KG127" s="42"/>
      <c r="KH127" s="42"/>
      <c r="KI127" s="42"/>
      <c r="KJ127" s="42"/>
      <c r="KK127" s="42"/>
      <c r="KL127" s="42"/>
      <c r="KM127" s="42"/>
      <c r="KN127" s="42"/>
      <c r="KO127" s="42"/>
      <c r="KP127" s="42"/>
      <c r="KQ127" s="42"/>
      <c r="KR127" s="42"/>
      <c r="KS127" s="42"/>
      <c r="KT127" s="42"/>
      <c r="KU127" s="42"/>
      <c r="KV127" s="42"/>
      <c r="KW127" s="42"/>
      <c r="KX127" s="42"/>
      <c r="KY127" s="42"/>
      <c r="KZ127" s="42"/>
      <c r="LA127" s="42"/>
      <c r="LB127" s="42"/>
      <c r="LC127" s="42"/>
      <c r="LD127" s="42"/>
      <c r="LE127" s="42"/>
      <c r="LF127" s="42"/>
      <c r="LG127" s="42"/>
      <c r="LH127" s="42"/>
      <c r="LI127" s="42"/>
      <c r="LJ127" s="42"/>
      <c r="LK127" s="42"/>
      <c r="LL127" s="42"/>
      <c r="LM127" s="42"/>
      <c r="LN127" s="42"/>
      <c r="LO127" s="42"/>
      <c r="LP127" s="42"/>
      <c r="LQ127" s="42"/>
      <c r="LR127" s="42"/>
      <c r="LS127" s="42"/>
      <c r="LT127" s="42"/>
      <c r="LU127" s="42"/>
      <c r="LV127" s="42"/>
      <c r="LW127" s="42"/>
      <c r="LX127" s="42"/>
      <c r="LY127" s="42"/>
      <c r="LZ127" s="42"/>
      <c r="MA127" s="42"/>
      <c r="MB127" s="42"/>
      <c r="MC127" s="42"/>
      <c r="MD127" s="42"/>
      <c r="ME127" s="42"/>
      <c r="MF127" s="42"/>
      <c r="MG127" s="42"/>
      <c r="MH127" s="42"/>
      <c r="MI127" s="42"/>
      <c r="MJ127" s="42"/>
      <c r="MK127" s="42"/>
      <c r="ML127" s="42"/>
      <c r="MM127" s="42"/>
      <c r="MN127" s="42"/>
      <c r="MO127" s="42"/>
      <c r="MP127" s="42"/>
      <c r="MQ127" s="42"/>
      <c r="MR127" s="42"/>
      <c r="MS127" s="42"/>
      <c r="MT127" s="42"/>
      <c r="MU127" s="42"/>
      <c r="MV127" s="42"/>
      <c r="MW127" s="42"/>
      <c r="MX127" s="42"/>
      <c r="MY127" s="42"/>
      <c r="MZ127" s="42"/>
      <c r="NA127" s="42"/>
      <c r="NB127" s="42"/>
      <c r="NC127" s="42"/>
      <c r="ND127" s="42"/>
      <c r="NE127" s="42"/>
      <c r="NF127" s="42"/>
      <c r="NG127" s="42"/>
      <c r="NH127" s="42"/>
      <c r="NI127" s="42"/>
      <c r="NJ127" s="42"/>
      <c r="NK127" s="42"/>
      <c r="NL127" s="42"/>
      <c r="NM127" s="42"/>
      <c r="NN127" s="42"/>
      <c r="NO127" s="42"/>
      <c r="NP127" s="42"/>
      <c r="NQ127" s="42"/>
      <c r="NR127" s="42"/>
      <c r="NS127" s="42"/>
      <c r="NT127" s="42"/>
      <c r="NU127" s="42"/>
      <c r="NV127" s="42"/>
      <c r="NW127" s="42"/>
      <c r="NX127" s="42"/>
      <c r="NY127" s="42"/>
      <c r="NZ127" s="42"/>
      <c r="OA127" s="42"/>
      <c r="OB127" s="42"/>
      <c r="OC127" s="42"/>
      <c r="OD127" s="42"/>
      <c r="OE127" s="42"/>
      <c r="OF127" s="42"/>
      <c r="OG127" s="42"/>
      <c r="OH127" s="42"/>
      <c r="OI127" s="42"/>
      <c r="OJ127" s="42"/>
      <c r="OK127" s="42"/>
      <c r="OL127" s="42"/>
      <c r="OM127" s="42"/>
      <c r="ON127" s="42"/>
      <c r="OO127" s="42"/>
      <c r="OP127" s="42"/>
      <c r="OQ127" s="42"/>
      <c r="OR127" s="42"/>
      <c r="OS127" s="42"/>
      <c r="OT127" s="42"/>
      <c r="OU127" s="42"/>
      <c r="OV127" s="42"/>
      <c r="OW127" s="42"/>
      <c r="OX127" s="42"/>
      <c r="OY127" s="42"/>
      <c r="OZ127" s="42"/>
      <c r="PA127" s="42"/>
      <c r="PB127" s="42"/>
      <c r="PC127" s="42"/>
      <c r="PD127" s="42"/>
      <c r="PE127" s="42"/>
      <c r="PF127" s="42"/>
      <c r="PG127" s="42"/>
      <c r="PH127" s="42"/>
      <c r="PI127" s="42"/>
      <c r="PJ127" s="42"/>
      <c r="PK127" s="42"/>
      <c r="PL127" s="42"/>
      <c r="PM127" s="42"/>
      <c r="PN127" s="42"/>
      <c r="PO127" s="42"/>
      <c r="PP127" s="42"/>
      <c r="PQ127" s="42"/>
      <c r="PR127" s="42"/>
      <c r="PS127" s="42"/>
      <c r="PT127" s="42"/>
      <c r="PU127" s="42"/>
      <c r="PV127" s="42"/>
      <c r="PW127" s="42"/>
      <c r="PX127" s="42"/>
      <c r="PY127" s="42"/>
      <c r="PZ127" s="42"/>
      <c r="QA127" s="42"/>
      <c r="QB127" s="42"/>
      <c r="QC127" s="42"/>
      <c r="QD127" s="42"/>
      <c r="QE127" s="42"/>
      <c r="QF127" s="42"/>
      <c r="QG127" s="42"/>
      <c r="QH127" s="42"/>
      <c r="QI127" s="42"/>
      <c r="QJ127" s="42"/>
      <c r="QK127" s="42"/>
      <c r="QL127" s="42"/>
      <c r="QM127" s="42"/>
      <c r="QN127" s="42"/>
      <c r="QO127" s="42"/>
      <c r="QP127" s="42"/>
      <c r="QQ127" s="42"/>
      <c r="QR127" s="42"/>
      <c r="QS127" s="42"/>
      <c r="QT127" s="42"/>
      <c r="QU127" s="42"/>
      <c r="QV127" s="42"/>
      <c r="QW127" s="42"/>
      <c r="QX127" s="42"/>
      <c r="QY127" s="42"/>
      <c r="QZ127" s="42"/>
      <c r="RA127" s="42"/>
      <c r="RB127" s="42"/>
      <c r="RC127" s="42"/>
      <c r="RD127" s="42"/>
      <c r="RE127" s="42"/>
      <c r="RF127" s="42"/>
      <c r="RG127" s="42"/>
      <c r="RH127" s="42"/>
      <c r="RI127" s="42"/>
      <c r="RJ127" s="42"/>
      <c r="RK127" s="42"/>
      <c r="RL127" s="42"/>
      <c r="RM127" s="42"/>
      <c r="RN127" s="42"/>
      <c r="RO127" s="42"/>
      <c r="RP127" s="42"/>
      <c r="RQ127" s="42"/>
      <c r="RR127" s="42"/>
      <c r="RS127" s="42"/>
      <c r="RT127" s="42"/>
      <c r="RU127" s="42"/>
      <c r="RV127" s="42"/>
      <c r="RW127" s="42"/>
      <c r="RX127" s="42"/>
      <c r="RY127" s="42"/>
      <c r="RZ127" s="42"/>
      <c r="SA127" s="42"/>
      <c r="SB127" s="42"/>
      <c r="SC127" s="42"/>
      <c r="SD127" s="42"/>
      <c r="SE127" s="42"/>
      <c r="SF127" s="42"/>
      <c r="SG127" s="42"/>
      <c r="SH127" s="42"/>
      <c r="SI127" s="42"/>
      <c r="SJ127" s="42"/>
      <c r="SK127" s="42"/>
      <c r="SL127" s="42"/>
      <c r="SM127" s="42"/>
      <c r="SN127" s="42"/>
      <c r="SO127" s="42"/>
      <c r="SP127" s="42"/>
      <c r="SQ127" s="42"/>
      <c r="SR127" s="42"/>
    </row>
    <row r="128" spans="1:512" ht="16.5" customHeight="1">
      <c r="A128" s="41"/>
      <c r="B128" s="1">
        <v>214010</v>
      </c>
      <c r="D128" s="43" t="str">
        <f t="shared" si="11"/>
        <v>14-1</v>
      </c>
      <c r="E128" s="43"/>
      <c r="F128" s="43"/>
      <c r="G128" s="68" t="s">
        <v>249</v>
      </c>
      <c r="H128" s="42">
        <f t="shared" si="12"/>
        <v>0</v>
      </c>
      <c r="I128" s="43" t="s">
        <v>138</v>
      </c>
      <c r="J128" s="44">
        <v>0</v>
      </c>
      <c r="K128" s="44">
        <v>0</v>
      </c>
      <c r="L128" s="42">
        <f t="shared" si="13"/>
        <v>14</v>
      </c>
      <c r="M128" s="22">
        <f t="shared" si="14"/>
        <v>214020</v>
      </c>
      <c r="N128" s="50">
        <f t="shared" si="15"/>
        <v>0</v>
      </c>
      <c r="O128" s="45" t="s">
        <v>284</v>
      </c>
      <c r="P128" s="47" t="s">
        <v>285</v>
      </c>
      <c r="Q128" s="51" t="s">
        <v>244</v>
      </c>
      <c r="R128" s="50" t="s">
        <v>355</v>
      </c>
      <c r="S128" s="54"/>
      <c r="T128" s="1">
        <v>214010</v>
      </c>
      <c r="U128" s="22" t="s">
        <v>297</v>
      </c>
      <c r="V128" s="42">
        <v>12</v>
      </c>
      <c r="W128" s="51">
        <v>0</v>
      </c>
      <c r="X128" s="42"/>
      <c r="Y128" s="55"/>
      <c r="Z128" s="42"/>
      <c r="AA128" s="43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2"/>
      <c r="CL128" s="42"/>
      <c r="CM128" s="42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  <c r="EA128" s="42"/>
      <c r="EB128" s="42"/>
      <c r="EC128" s="42"/>
      <c r="ED128" s="42"/>
      <c r="EE128" s="42"/>
      <c r="EF128" s="42"/>
      <c r="EG128" s="42"/>
      <c r="EH128" s="42"/>
      <c r="EI128" s="42"/>
      <c r="EJ128" s="42"/>
      <c r="EK128" s="42"/>
      <c r="EL128" s="42"/>
      <c r="EM128" s="42"/>
      <c r="EN128" s="42"/>
      <c r="EO128" s="42"/>
      <c r="EP128" s="42"/>
      <c r="EQ128" s="42"/>
      <c r="ER128" s="42"/>
      <c r="ES128" s="42"/>
      <c r="ET128" s="42"/>
      <c r="EU128" s="42"/>
      <c r="EV128" s="42"/>
      <c r="EW128" s="42"/>
      <c r="EX128" s="42"/>
      <c r="EY128" s="42"/>
      <c r="EZ128" s="42"/>
      <c r="FA128" s="42"/>
      <c r="FB128" s="42"/>
      <c r="FC128" s="42"/>
      <c r="FD128" s="42"/>
      <c r="FE128" s="42"/>
      <c r="FF128" s="42"/>
      <c r="FG128" s="42"/>
      <c r="FH128" s="42"/>
      <c r="FI128" s="42"/>
      <c r="FJ128" s="42"/>
      <c r="FK128" s="42"/>
      <c r="FL128" s="42"/>
      <c r="FM128" s="42"/>
      <c r="FN128" s="42"/>
      <c r="FO128" s="42"/>
      <c r="FP128" s="42"/>
      <c r="FQ128" s="42"/>
      <c r="FR128" s="42"/>
      <c r="FS128" s="42"/>
      <c r="FT128" s="42"/>
      <c r="FU128" s="42"/>
      <c r="FV128" s="42"/>
      <c r="FW128" s="42"/>
      <c r="FX128" s="42"/>
      <c r="FY128" s="42"/>
      <c r="FZ128" s="42"/>
      <c r="GA128" s="42"/>
      <c r="GB128" s="42"/>
      <c r="GC128" s="42"/>
      <c r="GD128" s="42"/>
      <c r="GE128" s="42"/>
      <c r="GF128" s="42"/>
      <c r="GG128" s="42"/>
      <c r="GH128" s="42"/>
      <c r="GI128" s="42"/>
      <c r="GJ128" s="42"/>
      <c r="GK128" s="42"/>
      <c r="GL128" s="42"/>
      <c r="GM128" s="42"/>
      <c r="GN128" s="42"/>
      <c r="GO128" s="42"/>
      <c r="GP128" s="42"/>
      <c r="GQ128" s="42"/>
      <c r="GR128" s="42"/>
      <c r="GS128" s="42"/>
      <c r="GT128" s="42"/>
      <c r="GU128" s="42"/>
      <c r="GV128" s="42"/>
      <c r="GW128" s="42"/>
      <c r="GX128" s="42"/>
      <c r="GY128" s="42"/>
      <c r="GZ128" s="42"/>
      <c r="HA128" s="42"/>
      <c r="HB128" s="42"/>
      <c r="HC128" s="42"/>
      <c r="HD128" s="42"/>
      <c r="HE128" s="42"/>
      <c r="HF128" s="42"/>
      <c r="HG128" s="42"/>
      <c r="HH128" s="42"/>
      <c r="HI128" s="42"/>
      <c r="HJ128" s="42"/>
      <c r="HK128" s="42"/>
      <c r="HL128" s="42"/>
      <c r="HM128" s="42"/>
      <c r="HN128" s="42"/>
      <c r="HO128" s="42"/>
      <c r="HP128" s="42"/>
      <c r="HQ128" s="42"/>
      <c r="HR128" s="42"/>
      <c r="HS128" s="42"/>
      <c r="HT128" s="42"/>
      <c r="HU128" s="42"/>
      <c r="HV128" s="42"/>
      <c r="HW128" s="42"/>
      <c r="HX128" s="42"/>
      <c r="HY128" s="42"/>
      <c r="HZ128" s="42"/>
      <c r="IA128" s="42"/>
      <c r="IB128" s="42"/>
      <c r="IC128" s="42"/>
      <c r="ID128" s="42"/>
      <c r="IE128" s="42"/>
      <c r="IF128" s="42"/>
      <c r="IG128" s="42"/>
      <c r="IH128" s="42"/>
      <c r="II128" s="42"/>
      <c r="IJ128" s="42"/>
      <c r="IK128" s="42"/>
      <c r="IL128" s="42"/>
      <c r="IM128" s="42"/>
      <c r="IN128" s="42"/>
      <c r="IO128" s="42"/>
      <c r="IP128" s="42"/>
      <c r="IQ128" s="42"/>
      <c r="IR128" s="42"/>
      <c r="IS128" s="42"/>
      <c r="IT128" s="42"/>
      <c r="IU128" s="42"/>
      <c r="IV128" s="42"/>
      <c r="IW128" s="42"/>
      <c r="IX128" s="42"/>
      <c r="IY128" s="42"/>
      <c r="IZ128" s="42"/>
      <c r="JA128" s="42"/>
      <c r="JB128" s="42"/>
      <c r="JC128" s="42"/>
      <c r="JD128" s="42"/>
      <c r="JE128" s="42"/>
      <c r="JF128" s="42"/>
      <c r="JG128" s="42"/>
      <c r="JH128" s="42"/>
      <c r="JI128" s="42"/>
      <c r="JJ128" s="42"/>
      <c r="JK128" s="42"/>
      <c r="JL128" s="42"/>
      <c r="JM128" s="42"/>
      <c r="JN128" s="42"/>
      <c r="JO128" s="42"/>
      <c r="JP128" s="42"/>
      <c r="JQ128" s="42"/>
      <c r="JR128" s="42"/>
      <c r="JS128" s="42"/>
      <c r="JT128" s="42"/>
      <c r="JU128" s="42"/>
      <c r="JV128" s="42"/>
      <c r="JW128" s="42"/>
      <c r="JX128" s="42"/>
      <c r="JY128" s="42"/>
      <c r="JZ128" s="42"/>
      <c r="KA128" s="42"/>
      <c r="KB128" s="42"/>
      <c r="KC128" s="42"/>
      <c r="KD128" s="42"/>
      <c r="KE128" s="42"/>
      <c r="KF128" s="42"/>
      <c r="KG128" s="42"/>
      <c r="KH128" s="42"/>
      <c r="KI128" s="42"/>
      <c r="KJ128" s="42"/>
      <c r="KK128" s="42"/>
      <c r="KL128" s="42"/>
      <c r="KM128" s="42"/>
      <c r="KN128" s="42"/>
      <c r="KO128" s="42"/>
      <c r="KP128" s="42"/>
      <c r="KQ128" s="42"/>
      <c r="KR128" s="42"/>
      <c r="KS128" s="42"/>
      <c r="KT128" s="42"/>
      <c r="KU128" s="42"/>
      <c r="KV128" s="42"/>
      <c r="KW128" s="42"/>
      <c r="KX128" s="42"/>
      <c r="KY128" s="42"/>
      <c r="KZ128" s="42"/>
      <c r="LA128" s="42"/>
      <c r="LB128" s="42"/>
      <c r="LC128" s="42"/>
      <c r="LD128" s="42"/>
      <c r="LE128" s="42"/>
      <c r="LF128" s="42"/>
      <c r="LG128" s="42"/>
      <c r="LH128" s="42"/>
      <c r="LI128" s="42"/>
      <c r="LJ128" s="42"/>
      <c r="LK128" s="42"/>
      <c r="LL128" s="42"/>
      <c r="LM128" s="42"/>
      <c r="LN128" s="42"/>
      <c r="LO128" s="42"/>
      <c r="LP128" s="42"/>
      <c r="LQ128" s="42"/>
      <c r="LR128" s="42"/>
      <c r="LS128" s="42"/>
      <c r="LT128" s="42"/>
      <c r="LU128" s="42"/>
      <c r="LV128" s="42"/>
      <c r="LW128" s="42"/>
      <c r="LX128" s="42"/>
      <c r="LY128" s="42"/>
      <c r="LZ128" s="42"/>
      <c r="MA128" s="42"/>
      <c r="MB128" s="42"/>
      <c r="MC128" s="42"/>
      <c r="MD128" s="42"/>
      <c r="ME128" s="42"/>
      <c r="MF128" s="42"/>
      <c r="MG128" s="42"/>
      <c r="MH128" s="42"/>
      <c r="MI128" s="42"/>
      <c r="MJ128" s="42"/>
      <c r="MK128" s="42"/>
      <c r="ML128" s="42"/>
      <c r="MM128" s="42"/>
      <c r="MN128" s="42"/>
      <c r="MO128" s="42"/>
      <c r="MP128" s="42"/>
      <c r="MQ128" s="42"/>
      <c r="MR128" s="42"/>
      <c r="MS128" s="42"/>
      <c r="MT128" s="42"/>
      <c r="MU128" s="42"/>
      <c r="MV128" s="42"/>
      <c r="MW128" s="42"/>
      <c r="MX128" s="42"/>
      <c r="MY128" s="42"/>
      <c r="MZ128" s="42"/>
      <c r="NA128" s="42"/>
      <c r="NB128" s="42"/>
      <c r="NC128" s="42"/>
      <c r="ND128" s="42"/>
      <c r="NE128" s="42"/>
      <c r="NF128" s="42"/>
      <c r="NG128" s="42"/>
      <c r="NH128" s="42"/>
      <c r="NI128" s="42"/>
      <c r="NJ128" s="42"/>
      <c r="NK128" s="42"/>
      <c r="NL128" s="42"/>
      <c r="NM128" s="42"/>
      <c r="NN128" s="42"/>
      <c r="NO128" s="42"/>
      <c r="NP128" s="42"/>
      <c r="NQ128" s="42"/>
      <c r="NR128" s="42"/>
      <c r="NS128" s="42"/>
      <c r="NT128" s="42"/>
      <c r="NU128" s="42"/>
      <c r="NV128" s="42"/>
      <c r="NW128" s="42"/>
      <c r="NX128" s="42"/>
      <c r="NY128" s="42"/>
      <c r="NZ128" s="42"/>
      <c r="OA128" s="42"/>
      <c r="OB128" s="42"/>
      <c r="OC128" s="42"/>
      <c r="OD128" s="42"/>
      <c r="OE128" s="42"/>
      <c r="OF128" s="42"/>
      <c r="OG128" s="42"/>
      <c r="OH128" s="42"/>
      <c r="OI128" s="42"/>
      <c r="OJ128" s="42"/>
      <c r="OK128" s="42"/>
      <c r="OL128" s="42"/>
      <c r="OM128" s="42"/>
      <c r="ON128" s="42"/>
      <c r="OO128" s="42"/>
      <c r="OP128" s="42"/>
      <c r="OQ128" s="42"/>
      <c r="OR128" s="42"/>
      <c r="OS128" s="42"/>
      <c r="OT128" s="42"/>
      <c r="OU128" s="42"/>
      <c r="OV128" s="42"/>
      <c r="OW128" s="42"/>
      <c r="OX128" s="42"/>
      <c r="OY128" s="42"/>
      <c r="OZ128" s="42"/>
      <c r="PA128" s="42"/>
      <c r="PB128" s="42"/>
      <c r="PC128" s="42"/>
      <c r="PD128" s="42"/>
      <c r="PE128" s="42"/>
      <c r="PF128" s="42"/>
      <c r="PG128" s="42"/>
      <c r="PH128" s="42"/>
      <c r="PI128" s="42"/>
      <c r="PJ128" s="42"/>
      <c r="PK128" s="42"/>
      <c r="PL128" s="42"/>
      <c r="PM128" s="42"/>
      <c r="PN128" s="42"/>
      <c r="PO128" s="42"/>
      <c r="PP128" s="42"/>
      <c r="PQ128" s="42"/>
      <c r="PR128" s="42"/>
      <c r="PS128" s="42"/>
      <c r="PT128" s="42"/>
      <c r="PU128" s="42"/>
      <c r="PV128" s="42"/>
      <c r="PW128" s="42"/>
      <c r="PX128" s="42"/>
      <c r="PY128" s="42"/>
      <c r="PZ128" s="42"/>
      <c r="QA128" s="42"/>
      <c r="QB128" s="42"/>
      <c r="QC128" s="42"/>
      <c r="QD128" s="42"/>
      <c r="QE128" s="42"/>
      <c r="QF128" s="42"/>
      <c r="QG128" s="42"/>
      <c r="QH128" s="42"/>
      <c r="QI128" s="42"/>
      <c r="QJ128" s="42"/>
      <c r="QK128" s="42"/>
      <c r="QL128" s="42"/>
      <c r="QM128" s="42"/>
      <c r="QN128" s="42"/>
      <c r="QO128" s="42"/>
      <c r="QP128" s="42"/>
      <c r="QQ128" s="42"/>
      <c r="QR128" s="42"/>
      <c r="QS128" s="42"/>
      <c r="QT128" s="42"/>
      <c r="QU128" s="42"/>
      <c r="QV128" s="42"/>
      <c r="QW128" s="42"/>
      <c r="QX128" s="42"/>
      <c r="QY128" s="42"/>
      <c r="QZ128" s="42"/>
      <c r="RA128" s="42"/>
      <c r="RB128" s="42"/>
      <c r="RC128" s="42"/>
      <c r="RD128" s="42"/>
      <c r="RE128" s="42"/>
      <c r="RF128" s="42"/>
      <c r="RG128" s="42"/>
      <c r="RH128" s="42"/>
      <c r="RI128" s="42"/>
      <c r="RJ128" s="42"/>
      <c r="RK128" s="42"/>
      <c r="RL128" s="42"/>
      <c r="RM128" s="42"/>
      <c r="RN128" s="42"/>
      <c r="RO128" s="42"/>
      <c r="RP128" s="42"/>
      <c r="RQ128" s="42"/>
      <c r="RR128" s="42"/>
      <c r="RS128" s="42"/>
      <c r="RT128" s="42"/>
      <c r="RU128" s="42"/>
      <c r="RV128" s="42"/>
      <c r="RW128" s="42"/>
      <c r="RX128" s="42"/>
      <c r="RY128" s="42"/>
      <c r="RZ128" s="42"/>
      <c r="SA128" s="42"/>
      <c r="SB128" s="42"/>
      <c r="SC128" s="42"/>
      <c r="SD128" s="42"/>
      <c r="SE128" s="42"/>
      <c r="SF128" s="42"/>
      <c r="SG128" s="42"/>
      <c r="SH128" s="42"/>
      <c r="SI128" s="42"/>
      <c r="SJ128" s="42"/>
      <c r="SK128" s="42"/>
      <c r="SL128" s="42"/>
      <c r="SM128" s="42"/>
      <c r="SN128" s="42"/>
      <c r="SO128" s="42"/>
      <c r="SP128" s="42"/>
      <c r="SQ128" s="42"/>
      <c r="SR128" s="42"/>
    </row>
    <row r="129" spans="1:512" ht="16.5" customHeight="1">
      <c r="A129" s="41"/>
      <c r="B129" s="1">
        <v>214020</v>
      </c>
      <c r="D129" s="43" t="str">
        <f t="shared" si="11"/>
        <v>14-2</v>
      </c>
      <c r="E129" s="43"/>
      <c r="F129" s="43"/>
      <c r="G129" s="68" t="s">
        <v>266</v>
      </c>
      <c r="H129" s="42">
        <f t="shared" si="12"/>
        <v>0</v>
      </c>
      <c r="I129" s="43" t="s">
        <v>351</v>
      </c>
      <c r="J129" s="44">
        <v>0</v>
      </c>
      <c r="K129" s="44">
        <v>0</v>
      </c>
      <c r="L129" s="42">
        <f t="shared" si="13"/>
        <v>14</v>
      </c>
      <c r="M129" s="22">
        <f t="shared" si="14"/>
        <v>214030</v>
      </c>
      <c r="N129" s="50">
        <f t="shared" si="15"/>
        <v>214010</v>
      </c>
      <c r="O129" s="45" t="s">
        <v>244</v>
      </c>
      <c r="P129" s="47" t="s">
        <v>61</v>
      </c>
      <c r="Q129" s="51" t="s">
        <v>244</v>
      </c>
      <c r="R129" s="50" t="s">
        <v>356</v>
      </c>
      <c r="S129" s="54"/>
      <c r="T129" s="1">
        <v>214020</v>
      </c>
      <c r="U129" s="22" t="s">
        <v>300</v>
      </c>
      <c r="V129" s="42">
        <v>12</v>
      </c>
      <c r="W129" s="51">
        <v>0</v>
      </c>
      <c r="X129" s="42"/>
      <c r="Y129" s="55"/>
      <c r="Z129" s="42"/>
      <c r="AA129" s="43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  <c r="BO129" s="42"/>
      <c r="BP129" s="42"/>
      <c r="BQ129" s="42"/>
      <c r="BR129" s="4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2"/>
      <c r="CH129" s="42"/>
      <c r="CI129" s="42"/>
      <c r="CJ129" s="42"/>
      <c r="CK129" s="42"/>
      <c r="CL129" s="42"/>
      <c r="CM129" s="42"/>
      <c r="CN129" s="42"/>
      <c r="CO129" s="42"/>
      <c r="CP129" s="42"/>
      <c r="CQ129" s="42"/>
      <c r="CR129" s="42"/>
      <c r="CS129" s="42"/>
      <c r="CT129" s="42"/>
      <c r="CU129" s="42"/>
      <c r="CV129" s="42"/>
      <c r="CW129" s="42"/>
      <c r="CX129" s="42"/>
      <c r="CY129" s="4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  <c r="EA129" s="42"/>
      <c r="EB129" s="42"/>
      <c r="EC129" s="42"/>
      <c r="ED129" s="42"/>
      <c r="EE129" s="42"/>
      <c r="EF129" s="42"/>
      <c r="EG129" s="42"/>
      <c r="EH129" s="42"/>
      <c r="EI129" s="42"/>
      <c r="EJ129" s="42"/>
      <c r="EK129" s="42"/>
      <c r="EL129" s="42"/>
      <c r="EM129" s="42"/>
      <c r="EN129" s="42"/>
      <c r="EO129" s="42"/>
      <c r="EP129" s="42"/>
      <c r="EQ129" s="42"/>
      <c r="ER129" s="42"/>
      <c r="ES129" s="42"/>
      <c r="ET129" s="42"/>
      <c r="EU129" s="42"/>
      <c r="EV129" s="42"/>
      <c r="EW129" s="42"/>
      <c r="EX129" s="42"/>
      <c r="EY129" s="42"/>
      <c r="EZ129" s="42"/>
      <c r="FA129" s="42"/>
      <c r="FB129" s="42"/>
      <c r="FC129" s="42"/>
      <c r="FD129" s="42"/>
      <c r="FE129" s="42"/>
      <c r="FF129" s="42"/>
      <c r="FG129" s="42"/>
      <c r="FH129" s="42"/>
      <c r="FI129" s="42"/>
      <c r="FJ129" s="42"/>
      <c r="FK129" s="42"/>
      <c r="FL129" s="42"/>
      <c r="FM129" s="42"/>
      <c r="FN129" s="42"/>
      <c r="FO129" s="42"/>
      <c r="FP129" s="42"/>
      <c r="FQ129" s="42"/>
      <c r="FR129" s="42"/>
      <c r="FS129" s="42"/>
      <c r="FT129" s="42"/>
      <c r="FU129" s="42"/>
      <c r="FV129" s="42"/>
      <c r="FW129" s="42"/>
      <c r="FX129" s="42"/>
      <c r="FY129" s="42"/>
      <c r="FZ129" s="42"/>
      <c r="GA129" s="42"/>
      <c r="GB129" s="42"/>
      <c r="GC129" s="42"/>
      <c r="GD129" s="42"/>
      <c r="GE129" s="42"/>
      <c r="GF129" s="42"/>
      <c r="GG129" s="42"/>
      <c r="GH129" s="42"/>
      <c r="GI129" s="42"/>
      <c r="GJ129" s="42"/>
      <c r="GK129" s="42"/>
      <c r="GL129" s="42"/>
      <c r="GM129" s="42"/>
      <c r="GN129" s="42"/>
      <c r="GO129" s="42"/>
      <c r="GP129" s="42"/>
      <c r="GQ129" s="42"/>
      <c r="GR129" s="42"/>
      <c r="GS129" s="42"/>
      <c r="GT129" s="42"/>
      <c r="GU129" s="42"/>
      <c r="GV129" s="42"/>
      <c r="GW129" s="42"/>
      <c r="GX129" s="42"/>
      <c r="GY129" s="42"/>
      <c r="GZ129" s="42"/>
      <c r="HA129" s="42"/>
      <c r="HB129" s="42"/>
      <c r="HC129" s="42"/>
      <c r="HD129" s="42"/>
      <c r="HE129" s="42"/>
      <c r="HF129" s="42"/>
      <c r="HG129" s="42"/>
      <c r="HH129" s="42"/>
      <c r="HI129" s="42"/>
      <c r="HJ129" s="42"/>
      <c r="HK129" s="42"/>
      <c r="HL129" s="42"/>
      <c r="HM129" s="42"/>
      <c r="HN129" s="42"/>
      <c r="HO129" s="42"/>
      <c r="HP129" s="42"/>
      <c r="HQ129" s="42"/>
      <c r="HR129" s="42"/>
      <c r="HS129" s="42"/>
      <c r="HT129" s="42"/>
      <c r="HU129" s="42"/>
      <c r="HV129" s="42"/>
      <c r="HW129" s="42"/>
      <c r="HX129" s="42"/>
      <c r="HY129" s="42"/>
      <c r="HZ129" s="42"/>
      <c r="IA129" s="42"/>
      <c r="IB129" s="42"/>
      <c r="IC129" s="42"/>
      <c r="ID129" s="42"/>
      <c r="IE129" s="42"/>
      <c r="IF129" s="42"/>
      <c r="IG129" s="42"/>
      <c r="IH129" s="42"/>
      <c r="II129" s="42"/>
      <c r="IJ129" s="42"/>
      <c r="IK129" s="42"/>
      <c r="IL129" s="42"/>
      <c r="IM129" s="42"/>
      <c r="IN129" s="42"/>
      <c r="IO129" s="42"/>
      <c r="IP129" s="42"/>
      <c r="IQ129" s="42"/>
      <c r="IR129" s="42"/>
      <c r="IS129" s="42"/>
      <c r="IT129" s="42"/>
      <c r="IU129" s="42"/>
      <c r="IV129" s="42"/>
      <c r="IW129" s="42"/>
      <c r="IX129" s="42"/>
      <c r="IY129" s="42"/>
      <c r="IZ129" s="42"/>
      <c r="JA129" s="42"/>
      <c r="JB129" s="42"/>
      <c r="JC129" s="42"/>
      <c r="JD129" s="42"/>
      <c r="JE129" s="42"/>
      <c r="JF129" s="42"/>
      <c r="JG129" s="42"/>
      <c r="JH129" s="42"/>
      <c r="JI129" s="42"/>
      <c r="JJ129" s="42"/>
      <c r="JK129" s="42"/>
      <c r="JL129" s="42"/>
      <c r="JM129" s="42"/>
      <c r="JN129" s="42"/>
      <c r="JO129" s="42"/>
      <c r="JP129" s="42"/>
      <c r="JQ129" s="42"/>
      <c r="JR129" s="42"/>
      <c r="JS129" s="42"/>
      <c r="JT129" s="42"/>
      <c r="JU129" s="42"/>
      <c r="JV129" s="42"/>
      <c r="JW129" s="42"/>
      <c r="JX129" s="42"/>
      <c r="JY129" s="42"/>
      <c r="JZ129" s="42"/>
      <c r="KA129" s="42"/>
      <c r="KB129" s="42"/>
      <c r="KC129" s="42"/>
      <c r="KD129" s="42"/>
      <c r="KE129" s="42"/>
      <c r="KF129" s="42"/>
      <c r="KG129" s="42"/>
      <c r="KH129" s="42"/>
      <c r="KI129" s="42"/>
      <c r="KJ129" s="42"/>
      <c r="KK129" s="42"/>
      <c r="KL129" s="42"/>
      <c r="KM129" s="42"/>
      <c r="KN129" s="42"/>
      <c r="KO129" s="42"/>
      <c r="KP129" s="42"/>
      <c r="KQ129" s="42"/>
      <c r="KR129" s="42"/>
      <c r="KS129" s="42"/>
      <c r="KT129" s="42"/>
      <c r="KU129" s="42"/>
      <c r="KV129" s="42"/>
      <c r="KW129" s="42"/>
      <c r="KX129" s="42"/>
      <c r="KY129" s="42"/>
      <c r="KZ129" s="42"/>
      <c r="LA129" s="42"/>
      <c r="LB129" s="42"/>
      <c r="LC129" s="42"/>
      <c r="LD129" s="42"/>
      <c r="LE129" s="42"/>
      <c r="LF129" s="42"/>
      <c r="LG129" s="42"/>
      <c r="LH129" s="42"/>
      <c r="LI129" s="42"/>
      <c r="LJ129" s="42"/>
      <c r="LK129" s="42"/>
      <c r="LL129" s="42"/>
      <c r="LM129" s="42"/>
      <c r="LN129" s="42"/>
      <c r="LO129" s="42"/>
      <c r="LP129" s="42"/>
      <c r="LQ129" s="42"/>
      <c r="LR129" s="42"/>
      <c r="LS129" s="42"/>
      <c r="LT129" s="42"/>
      <c r="LU129" s="42"/>
      <c r="LV129" s="42"/>
      <c r="LW129" s="42"/>
      <c r="LX129" s="42"/>
      <c r="LY129" s="42"/>
      <c r="LZ129" s="42"/>
      <c r="MA129" s="42"/>
      <c r="MB129" s="42"/>
      <c r="MC129" s="42"/>
      <c r="MD129" s="42"/>
      <c r="ME129" s="42"/>
      <c r="MF129" s="42"/>
      <c r="MG129" s="42"/>
      <c r="MH129" s="42"/>
      <c r="MI129" s="42"/>
      <c r="MJ129" s="42"/>
      <c r="MK129" s="42"/>
      <c r="ML129" s="42"/>
      <c r="MM129" s="42"/>
      <c r="MN129" s="42"/>
      <c r="MO129" s="42"/>
      <c r="MP129" s="42"/>
      <c r="MQ129" s="42"/>
      <c r="MR129" s="42"/>
      <c r="MS129" s="42"/>
      <c r="MT129" s="42"/>
      <c r="MU129" s="42"/>
      <c r="MV129" s="42"/>
      <c r="MW129" s="42"/>
      <c r="MX129" s="42"/>
      <c r="MY129" s="42"/>
      <c r="MZ129" s="42"/>
      <c r="NA129" s="42"/>
      <c r="NB129" s="42"/>
      <c r="NC129" s="42"/>
      <c r="ND129" s="42"/>
      <c r="NE129" s="42"/>
      <c r="NF129" s="42"/>
      <c r="NG129" s="42"/>
      <c r="NH129" s="42"/>
      <c r="NI129" s="42"/>
      <c r="NJ129" s="42"/>
      <c r="NK129" s="42"/>
      <c r="NL129" s="42"/>
      <c r="NM129" s="42"/>
      <c r="NN129" s="42"/>
      <c r="NO129" s="42"/>
      <c r="NP129" s="42"/>
      <c r="NQ129" s="42"/>
      <c r="NR129" s="42"/>
      <c r="NS129" s="42"/>
      <c r="NT129" s="42"/>
      <c r="NU129" s="42"/>
      <c r="NV129" s="42"/>
      <c r="NW129" s="42"/>
      <c r="NX129" s="42"/>
      <c r="NY129" s="42"/>
      <c r="NZ129" s="42"/>
      <c r="OA129" s="42"/>
      <c r="OB129" s="42"/>
      <c r="OC129" s="42"/>
      <c r="OD129" s="42"/>
      <c r="OE129" s="42"/>
      <c r="OF129" s="42"/>
      <c r="OG129" s="42"/>
      <c r="OH129" s="42"/>
      <c r="OI129" s="42"/>
      <c r="OJ129" s="42"/>
      <c r="OK129" s="42"/>
      <c r="OL129" s="42"/>
      <c r="OM129" s="42"/>
      <c r="ON129" s="42"/>
      <c r="OO129" s="42"/>
      <c r="OP129" s="42"/>
      <c r="OQ129" s="42"/>
      <c r="OR129" s="42"/>
      <c r="OS129" s="42"/>
      <c r="OT129" s="42"/>
      <c r="OU129" s="42"/>
      <c r="OV129" s="42"/>
      <c r="OW129" s="42"/>
      <c r="OX129" s="42"/>
      <c r="OY129" s="42"/>
      <c r="OZ129" s="42"/>
      <c r="PA129" s="42"/>
      <c r="PB129" s="42"/>
      <c r="PC129" s="42"/>
      <c r="PD129" s="42"/>
      <c r="PE129" s="42"/>
      <c r="PF129" s="42"/>
      <c r="PG129" s="42"/>
      <c r="PH129" s="42"/>
      <c r="PI129" s="42"/>
      <c r="PJ129" s="42"/>
      <c r="PK129" s="42"/>
      <c r="PL129" s="42"/>
      <c r="PM129" s="42"/>
      <c r="PN129" s="42"/>
      <c r="PO129" s="42"/>
      <c r="PP129" s="42"/>
      <c r="PQ129" s="42"/>
      <c r="PR129" s="42"/>
      <c r="PS129" s="42"/>
      <c r="PT129" s="42"/>
      <c r="PU129" s="42"/>
      <c r="PV129" s="42"/>
      <c r="PW129" s="42"/>
      <c r="PX129" s="42"/>
      <c r="PY129" s="42"/>
      <c r="PZ129" s="42"/>
      <c r="QA129" s="42"/>
      <c r="QB129" s="42"/>
      <c r="QC129" s="42"/>
      <c r="QD129" s="42"/>
      <c r="QE129" s="42"/>
      <c r="QF129" s="42"/>
      <c r="QG129" s="42"/>
      <c r="QH129" s="42"/>
      <c r="QI129" s="42"/>
      <c r="QJ129" s="42"/>
      <c r="QK129" s="42"/>
      <c r="QL129" s="42"/>
      <c r="QM129" s="42"/>
      <c r="QN129" s="42"/>
      <c r="QO129" s="42"/>
      <c r="QP129" s="42"/>
      <c r="QQ129" s="42"/>
      <c r="QR129" s="42"/>
      <c r="QS129" s="42"/>
      <c r="QT129" s="42"/>
      <c r="QU129" s="42"/>
      <c r="QV129" s="42"/>
      <c r="QW129" s="42"/>
      <c r="QX129" s="42"/>
      <c r="QY129" s="42"/>
      <c r="QZ129" s="42"/>
      <c r="RA129" s="42"/>
      <c r="RB129" s="42"/>
      <c r="RC129" s="42"/>
      <c r="RD129" s="42"/>
      <c r="RE129" s="42"/>
      <c r="RF129" s="42"/>
      <c r="RG129" s="42"/>
      <c r="RH129" s="42"/>
      <c r="RI129" s="42"/>
      <c r="RJ129" s="42"/>
      <c r="RK129" s="42"/>
      <c r="RL129" s="42"/>
      <c r="RM129" s="42"/>
      <c r="RN129" s="42"/>
      <c r="RO129" s="42"/>
      <c r="RP129" s="42"/>
      <c r="RQ129" s="42"/>
      <c r="RR129" s="42"/>
      <c r="RS129" s="42"/>
      <c r="RT129" s="42"/>
      <c r="RU129" s="42"/>
      <c r="RV129" s="42"/>
      <c r="RW129" s="42"/>
      <c r="RX129" s="42"/>
      <c r="RY129" s="42"/>
      <c r="RZ129" s="42"/>
      <c r="SA129" s="42"/>
      <c r="SB129" s="42"/>
      <c r="SC129" s="42"/>
      <c r="SD129" s="42"/>
      <c r="SE129" s="42"/>
      <c r="SF129" s="42"/>
      <c r="SG129" s="42"/>
      <c r="SH129" s="42"/>
      <c r="SI129" s="42"/>
      <c r="SJ129" s="42"/>
      <c r="SK129" s="42"/>
      <c r="SL129" s="42"/>
      <c r="SM129" s="42"/>
      <c r="SN129" s="42"/>
      <c r="SO129" s="42"/>
      <c r="SP129" s="42"/>
      <c r="SQ129" s="42"/>
      <c r="SR129" s="42"/>
    </row>
    <row r="130" spans="1:512" ht="16.5" customHeight="1">
      <c r="A130" s="41"/>
      <c r="B130" s="1">
        <v>214030</v>
      </c>
      <c r="D130" s="43" t="str">
        <f t="shared" si="11"/>
        <v>14-3</v>
      </c>
      <c r="E130" s="43"/>
      <c r="F130" s="43"/>
      <c r="G130" s="68" t="s">
        <v>243</v>
      </c>
      <c r="H130" s="42">
        <f t="shared" si="12"/>
        <v>0</v>
      </c>
      <c r="I130" s="43" t="s">
        <v>314</v>
      </c>
      <c r="J130" s="44">
        <v>0</v>
      </c>
      <c r="K130" s="44">
        <v>0</v>
      </c>
      <c r="L130" s="42">
        <f t="shared" si="13"/>
        <v>14</v>
      </c>
      <c r="M130" s="22">
        <f t="shared" si="14"/>
        <v>214040</v>
      </c>
      <c r="N130" s="50">
        <f t="shared" si="15"/>
        <v>214020</v>
      </c>
      <c r="O130" s="45" t="s">
        <v>284</v>
      </c>
      <c r="P130" s="47" t="s">
        <v>285</v>
      </c>
      <c r="Q130" s="51" t="s">
        <v>244</v>
      </c>
      <c r="R130" s="50" t="s">
        <v>357</v>
      </c>
      <c r="S130" s="54"/>
      <c r="T130" s="1">
        <v>214030</v>
      </c>
      <c r="U130" s="22" t="s">
        <v>302</v>
      </c>
      <c r="V130" s="42">
        <v>12</v>
      </c>
      <c r="W130" s="51">
        <v>0</v>
      </c>
      <c r="X130" s="42"/>
      <c r="Y130" s="55"/>
      <c r="Z130" s="42"/>
      <c r="AA130" s="43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  <c r="BO130" s="42"/>
      <c r="BP130" s="42"/>
      <c r="BQ130" s="42"/>
      <c r="BR130" s="4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2"/>
      <c r="CH130" s="42"/>
      <c r="CI130" s="42"/>
      <c r="CJ130" s="42"/>
      <c r="CK130" s="42"/>
      <c r="CL130" s="42"/>
      <c r="CM130" s="42"/>
      <c r="CN130" s="42"/>
      <c r="CO130" s="42"/>
      <c r="CP130" s="42"/>
      <c r="CQ130" s="42"/>
      <c r="CR130" s="42"/>
      <c r="CS130" s="42"/>
      <c r="CT130" s="42"/>
      <c r="CU130" s="42"/>
      <c r="CV130" s="42"/>
      <c r="CW130" s="42"/>
      <c r="CX130" s="42"/>
      <c r="CY130" s="4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  <c r="ED130" s="42"/>
      <c r="EE130" s="42"/>
      <c r="EF130" s="42"/>
      <c r="EG130" s="42"/>
      <c r="EH130" s="42"/>
      <c r="EI130" s="42"/>
      <c r="EJ130" s="42"/>
      <c r="EK130" s="42"/>
      <c r="EL130" s="42"/>
      <c r="EM130" s="42"/>
      <c r="EN130" s="42"/>
      <c r="EO130" s="42"/>
      <c r="EP130" s="42"/>
      <c r="EQ130" s="42"/>
      <c r="ER130" s="42"/>
      <c r="ES130" s="42"/>
      <c r="ET130" s="42"/>
      <c r="EU130" s="42"/>
      <c r="EV130" s="42"/>
      <c r="EW130" s="42"/>
      <c r="EX130" s="42"/>
      <c r="EY130" s="42"/>
      <c r="EZ130" s="42"/>
      <c r="FA130" s="42"/>
      <c r="FB130" s="42"/>
      <c r="FC130" s="42"/>
      <c r="FD130" s="42"/>
      <c r="FE130" s="42"/>
      <c r="FF130" s="42"/>
      <c r="FG130" s="42"/>
      <c r="FH130" s="42"/>
      <c r="FI130" s="42"/>
      <c r="FJ130" s="42"/>
      <c r="FK130" s="42"/>
      <c r="FL130" s="42"/>
      <c r="FM130" s="42"/>
      <c r="FN130" s="42"/>
      <c r="FO130" s="42"/>
      <c r="FP130" s="42"/>
      <c r="FQ130" s="42"/>
      <c r="FR130" s="42"/>
      <c r="FS130" s="42"/>
      <c r="FT130" s="42"/>
      <c r="FU130" s="42"/>
      <c r="FV130" s="42"/>
      <c r="FW130" s="42"/>
      <c r="FX130" s="42"/>
      <c r="FY130" s="42"/>
      <c r="FZ130" s="42"/>
      <c r="GA130" s="42"/>
      <c r="GB130" s="42"/>
      <c r="GC130" s="42"/>
      <c r="GD130" s="42"/>
      <c r="GE130" s="42"/>
      <c r="GF130" s="42"/>
      <c r="GG130" s="42"/>
      <c r="GH130" s="42"/>
      <c r="GI130" s="42"/>
      <c r="GJ130" s="42"/>
      <c r="GK130" s="42"/>
      <c r="GL130" s="42"/>
      <c r="GM130" s="42"/>
      <c r="GN130" s="42"/>
      <c r="GO130" s="42"/>
      <c r="GP130" s="42"/>
      <c r="GQ130" s="42"/>
      <c r="GR130" s="42"/>
      <c r="GS130" s="42"/>
      <c r="GT130" s="42"/>
      <c r="GU130" s="42"/>
      <c r="GV130" s="42"/>
      <c r="GW130" s="42"/>
      <c r="GX130" s="42"/>
      <c r="GY130" s="42"/>
      <c r="GZ130" s="42"/>
      <c r="HA130" s="42"/>
      <c r="HB130" s="42"/>
      <c r="HC130" s="42"/>
      <c r="HD130" s="42"/>
      <c r="HE130" s="42"/>
      <c r="HF130" s="42"/>
      <c r="HG130" s="42"/>
      <c r="HH130" s="42"/>
      <c r="HI130" s="42"/>
      <c r="HJ130" s="42"/>
      <c r="HK130" s="42"/>
      <c r="HL130" s="42"/>
      <c r="HM130" s="42"/>
      <c r="HN130" s="42"/>
      <c r="HO130" s="42"/>
      <c r="HP130" s="42"/>
      <c r="HQ130" s="42"/>
      <c r="HR130" s="42"/>
      <c r="HS130" s="42"/>
      <c r="HT130" s="42"/>
      <c r="HU130" s="42"/>
      <c r="HV130" s="42"/>
      <c r="HW130" s="42"/>
      <c r="HX130" s="42"/>
      <c r="HY130" s="42"/>
      <c r="HZ130" s="42"/>
      <c r="IA130" s="42"/>
      <c r="IB130" s="42"/>
      <c r="IC130" s="42"/>
      <c r="ID130" s="42"/>
      <c r="IE130" s="42"/>
      <c r="IF130" s="42"/>
      <c r="IG130" s="42"/>
      <c r="IH130" s="42"/>
      <c r="II130" s="42"/>
      <c r="IJ130" s="42"/>
      <c r="IK130" s="42"/>
      <c r="IL130" s="42"/>
      <c r="IM130" s="42"/>
      <c r="IN130" s="42"/>
      <c r="IO130" s="42"/>
      <c r="IP130" s="42"/>
      <c r="IQ130" s="42"/>
      <c r="IR130" s="42"/>
      <c r="IS130" s="42"/>
      <c r="IT130" s="42"/>
      <c r="IU130" s="42"/>
      <c r="IV130" s="42"/>
      <c r="IW130" s="42"/>
      <c r="IX130" s="42"/>
      <c r="IY130" s="42"/>
      <c r="IZ130" s="42"/>
      <c r="JA130" s="42"/>
      <c r="JB130" s="42"/>
      <c r="JC130" s="42"/>
      <c r="JD130" s="42"/>
      <c r="JE130" s="42"/>
      <c r="JF130" s="42"/>
      <c r="JG130" s="42"/>
      <c r="JH130" s="42"/>
      <c r="JI130" s="42"/>
      <c r="JJ130" s="42"/>
      <c r="JK130" s="42"/>
      <c r="JL130" s="42"/>
      <c r="JM130" s="42"/>
      <c r="JN130" s="42"/>
      <c r="JO130" s="42"/>
      <c r="JP130" s="42"/>
      <c r="JQ130" s="42"/>
      <c r="JR130" s="42"/>
      <c r="JS130" s="42"/>
      <c r="JT130" s="42"/>
      <c r="JU130" s="42"/>
      <c r="JV130" s="42"/>
      <c r="JW130" s="42"/>
      <c r="JX130" s="42"/>
      <c r="JY130" s="42"/>
      <c r="JZ130" s="42"/>
      <c r="KA130" s="42"/>
      <c r="KB130" s="42"/>
      <c r="KC130" s="42"/>
      <c r="KD130" s="42"/>
      <c r="KE130" s="42"/>
      <c r="KF130" s="42"/>
      <c r="KG130" s="42"/>
      <c r="KH130" s="42"/>
      <c r="KI130" s="42"/>
      <c r="KJ130" s="42"/>
      <c r="KK130" s="42"/>
      <c r="KL130" s="42"/>
      <c r="KM130" s="42"/>
      <c r="KN130" s="42"/>
      <c r="KO130" s="42"/>
      <c r="KP130" s="42"/>
      <c r="KQ130" s="42"/>
      <c r="KR130" s="42"/>
      <c r="KS130" s="42"/>
      <c r="KT130" s="42"/>
      <c r="KU130" s="42"/>
      <c r="KV130" s="42"/>
      <c r="KW130" s="42"/>
      <c r="KX130" s="42"/>
      <c r="KY130" s="42"/>
      <c r="KZ130" s="42"/>
      <c r="LA130" s="42"/>
      <c r="LB130" s="42"/>
      <c r="LC130" s="42"/>
      <c r="LD130" s="42"/>
      <c r="LE130" s="42"/>
      <c r="LF130" s="42"/>
      <c r="LG130" s="42"/>
      <c r="LH130" s="42"/>
      <c r="LI130" s="42"/>
      <c r="LJ130" s="42"/>
      <c r="LK130" s="42"/>
      <c r="LL130" s="42"/>
      <c r="LM130" s="42"/>
      <c r="LN130" s="42"/>
      <c r="LO130" s="42"/>
      <c r="LP130" s="42"/>
      <c r="LQ130" s="42"/>
      <c r="LR130" s="42"/>
      <c r="LS130" s="42"/>
      <c r="LT130" s="42"/>
      <c r="LU130" s="42"/>
      <c r="LV130" s="42"/>
      <c r="LW130" s="42"/>
      <c r="LX130" s="42"/>
      <c r="LY130" s="42"/>
      <c r="LZ130" s="42"/>
      <c r="MA130" s="42"/>
      <c r="MB130" s="42"/>
      <c r="MC130" s="42"/>
      <c r="MD130" s="42"/>
      <c r="ME130" s="42"/>
      <c r="MF130" s="42"/>
      <c r="MG130" s="42"/>
      <c r="MH130" s="42"/>
      <c r="MI130" s="42"/>
      <c r="MJ130" s="42"/>
      <c r="MK130" s="42"/>
      <c r="ML130" s="42"/>
      <c r="MM130" s="42"/>
      <c r="MN130" s="42"/>
      <c r="MO130" s="42"/>
      <c r="MP130" s="42"/>
      <c r="MQ130" s="42"/>
      <c r="MR130" s="42"/>
      <c r="MS130" s="42"/>
      <c r="MT130" s="42"/>
      <c r="MU130" s="42"/>
      <c r="MV130" s="42"/>
      <c r="MW130" s="42"/>
      <c r="MX130" s="42"/>
      <c r="MY130" s="42"/>
      <c r="MZ130" s="42"/>
      <c r="NA130" s="42"/>
      <c r="NB130" s="42"/>
      <c r="NC130" s="42"/>
      <c r="ND130" s="42"/>
      <c r="NE130" s="42"/>
      <c r="NF130" s="42"/>
      <c r="NG130" s="42"/>
      <c r="NH130" s="42"/>
      <c r="NI130" s="42"/>
      <c r="NJ130" s="42"/>
      <c r="NK130" s="42"/>
      <c r="NL130" s="42"/>
      <c r="NM130" s="42"/>
      <c r="NN130" s="42"/>
      <c r="NO130" s="42"/>
      <c r="NP130" s="42"/>
      <c r="NQ130" s="42"/>
      <c r="NR130" s="42"/>
      <c r="NS130" s="42"/>
      <c r="NT130" s="42"/>
      <c r="NU130" s="42"/>
      <c r="NV130" s="42"/>
      <c r="NW130" s="42"/>
      <c r="NX130" s="42"/>
      <c r="NY130" s="42"/>
      <c r="NZ130" s="42"/>
      <c r="OA130" s="42"/>
      <c r="OB130" s="42"/>
      <c r="OC130" s="42"/>
      <c r="OD130" s="42"/>
      <c r="OE130" s="42"/>
      <c r="OF130" s="42"/>
      <c r="OG130" s="42"/>
      <c r="OH130" s="42"/>
      <c r="OI130" s="42"/>
      <c r="OJ130" s="42"/>
      <c r="OK130" s="42"/>
      <c r="OL130" s="42"/>
      <c r="OM130" s="42"/>
      <c r="ON130" s="42"/>
      <c r="OO130" s="42"/>
      <c r="OP130" s="42"/>
      <c r="OQ130" s="42"/>
      <c r="OR130" s="42"/>
      <c r="OS130" s="42"/>
      <c r="OT130" s="42"/>
      <c r="OU130" s="42"/>
      <c r="OV130" s="42"/>
      <c r="OW130" s="42"/>
      <c r="OX130" s="42"/>
      <c r="OY130" s="42"/>
      <c r="OZ130" s="42"/>
      <c r="PA130" s="42"/>
      <c r="PB130" s="42"/>
      <c r="PC130" s="42"/>
      <c r="PD130" s="42"/>
      <c r="PE130" s="42"/>
      <c r="PF130" s="42"/>
      <c r="PG130" s="42"/>
      <c r="PH130" s="42"/>
      <c r="PI130" s="42"/>
      <c r="PJ130" s="42"/>
      <c r="PK130" s="42"/>
      <c r="PL130" s="42"/>
      <c r="PM130" s="42"/>
      <c r="PN130" s="42"/>
      <c r="PO130" s="42"/>
      <c r="PP130" s="42"/>
      <c r="PQ130" s="42"/>
      <c r="PR130" s="42"/>
      <c r="PS130" s="42"/>
      <c r="PT130" s="42"/>
      <c r="PU130" s="42"/>
      <c r="PV130" s="42"/>
      <c r="PW130" s="42"/>
      <c r="PX130" s="42"/>
      <c r="PY130" s="42"/>
      <c r="PZ130" s="42"/>
      <c r="QA130" s="42"/>
      <c r="QB130" s="42"/>
      <c r="QC130" s="42"/>
      <c r="QD130" s="42"/>
      <c r="QE130" s="42"/>
      <c r="QF130" s="42"/>
      <c r="QG130" s="42"/>
      <c r="QH130" s="42"/>
      <c r="QI130" s="42"/>
      <c r="QJ130" s="42"/>
      <c r="QK130" s="42"/>
      <c r="QL130" s="42"/>
      <c r="QM130" s="42"/>
      <c r="QN130" s="42"/>
      <c r="QO130" s="42"/>
      <c r="QP130" s="42"/>
      <c r="QQ130" s="42"/>
      <c r="QR130" s="42"/>
      <c r="QS130" s="42"/>
      <c r="QT130" s="42"/>
      <c r="QU130" s="42"/>
      <c r="QV130" s="42"/>
      <c r="QW130" s="42"/>
      <c r="QX130" s="42"/>
      <c r="QY130" s="42"/>
      <c r="QZ130" s="42"/>
      <c r="RA130" s="42"/>
      <c r="RB130" s="42"/>
      <c r="RC130" s="42"/>
      <c r="RD130" s="42"/>
      <c r="RE130" s="42"/>
      <c r="RF130" s="42"/>
      <c r="RG130" s="42"/>
      <c r="RH130" s="42"/>
      <c r="RI130" s="42"/>
      <c r="RJ130" s="42"/>
      <c r="RK130" s="42"/>
      <c r="RL130" s="42"/>
      <c r="RM130" s="42"/>
      <c r="RN130" s="42"/>
      <c r="RO130" s="42"/>
      <c r="RP130" s="42"/>
      <c r="RQ130" s="42"/>
      <c r="RR130" s="42"/>
      <c r="RS130" s="42"/>
      <c r="RT130" s="42"/>
      <c r="RU130" s="42"/>
      <c r="RV130" s="42"/>
      <c r="RW130" s="42"/>
      <c r="RX130" s="42"/>
      <c r="RY130" s="42"/>
      <c r="RZ130" s="42"/>
      <c r="SA130" s="42"/>
      <c r="SB130" s="42"/>
      <c r="SC130" s="42"/>
      <c r="SD130" s="42"/>
      <c r="SE130" s="42"/>
      <c r="SF130" s="42"/>
      <c r="SG130" s="42"/>
      <c r="SH130" s="42"/>
      <c r="SI130" s="42"/>
      <c r="SJ130" s="42"/>
      <c r="SK130" s="42"/>
      <c r="SL130" s="42"/>
      <c r="SM130" s="42"/>
      <c r="SN130" s="42"/>
      <c r="SO130" s="42"/>
      <c r="SP130" s="42"/>
      <c r="SQ130" s="42"/>
      <c r="SR130" s="42"/>
    </row>
    <row r="131" spans="1:512" ht="16.5" customHeight="1">
      <c r="A131" s="41"/>
      <c r="B131" s="1">
        <v>214040</v>
      </c>
      <c r="D131" s="43" t="str">
        <f t="shared" si="11"/>
        <v>14-4</v>
      </c>
      <c r="E131" s="43"/>
      <c r="F131" s="43"/>
      <c r="G131" s="68" t="s">
        <v>243</v>
      </c>
      <c r="H131" s="42">
        <f t="shared" si="12"/>
        <v>0</v>
      </c>
      <c r="I131" s="43" t="s">
        <v>67</v>
      </c>
      <c r="J131" s="44">
        <v>0</v>
      </c>
      <c r="K131" s="44">
        <v>0</v>
      </c>
      <c r="L131" s="42">
        <f t="shared" si="13"/>
        <v>14</v>
      </c>
      <c r="M131" s="22">
        <f t="shared" si="14"/>
        <v>214050</v>
      </c>
      <c r="N131" s="50">
        <f t="shared" si="15"/>
        <v>214030</v>
      </c>
      <c r="O131" s="45" t="s">
        <v>244</v>
      </c>
      <c r="P131" s="47" t="s">
        <v>61</v>
      </c>
      <c r="Q131" s="51" t="s">
        <v>244</v>
      </c>
      <c r="R131" s="50" t="s">
        <v>358</v>
      </c>
      <c r="S131" s="54"/>
      <c r="T131" s="1">
        <v>214040</v>
      </c>
      <c r="U131" s="22" t="s">
        <v>305</v>
      </c>
      <c r="V131" s="42">
        <v>12</v>
      </c>
      <c r="W131" s="51">
        <v>0</v>
      </c>
      <c r="X131" s="42"/>
      <c r="Y131" s="55"/>
      <c r="Z131" s="42"/>
      <c r="AA131" s="43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2"/>
      <c r="CE131" s="42"/>
      <c r="CF131" s="42"/>
      <c r="CG131" s="42"/>
      <c r="CH131" s="42"/>
      <c r="CI131" s="42"/>
      <c r="CJ131" s="42"/>
      <c r="CK131" s="42"/>
      <c r="CL131" s="42"/>
      <c r="CM131" s="42"/>
      <c r="CN131" s="42"/>
      <c r="CO131" s="42"/>
      <c r="CP131" s="42"/>
      <c r="CQ131" s="42"/>
      <c r="CR131" s="42"/>
      <c r="CS131" s="42"/>
      <c r="CT131" s="42"/>
      <c r="CU131" s="42"/>
      <c r="CV131" s="42"/>
      <c r="CW131" s="42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2"/>
      <c r="EM131" s="42"/>
      <c r="EN131" s="42"/>
      <c r="EO131" s="42"/>
      <c r="EP131" s="42"/>
      <c r="EQ131" s="42"/>
      <c r="ER131" s="42"/>
      <c r="ES131" s="42"/>
      <c r="ET131" s="42"/>
      <c r="EU131" s="42"/>
      <c r="EV131" s="42"/>
      <c r="EW131" s="42"/>
      <c r="EX131" s="42"/>
      <c r="EY131" s="42"/>
      <c r="EZ131" s="42"/>
      <c r="FA131" s="42"/>
      <c r="FB131" s="42"/>
      <c r="FC131" s="42"/>
      <c r="FD131" s="42"/>
      <c r="FE131" s="42"/>
      <c r="FF131" s="42"/>
      <c r="FG131" s="42"/>
      <c r="FH131" s="42"/>
      <c r="FI131" s="42"/>
      <c r="FJ131" s="42"/>
      <c r="FK131" s="42"/>
      <c r="FL131" s="42"/>
      <c r="FM131" s="42"/>
      <c r="FN131" s="42"/>
      <c r="FO131" s="42"/>
      <c r="FP131" s="42"/>
      <c r="FQ131" s="42"/>
      <c r="FR131" s="42"/>
      <c r="FS131" s="42"/>
      <c r="FT131" s="42"/>
      <c r="FU131" s="42"/>
      <c r="FV131" s="42"/>
      <c r="FW131" s="42"/>
      <c r="FX131" s="42"/>
      <c r="FY131" s="42"/>
      <c r="FZ131" s="42"/>
      <c r="GA131" s="42"/>
      <c r="GB131" s="42"/>
      <c r="GC131" s="42"/>
      <c r="GD131" s="42"/>
      <c r="GE131" s="42"/>
      <c r="GF131" s="42"/>
      <c r="GG131" s="42"/>
      <c r="GH131" s="42"/>
      <c r="GI131" s="42"/>
      <c r="GJ131" s="42"/>
      <c r="GK131" s="42"/>
      <c r="GL131" s="42"/>
      <c r="GM131" s="42"/>
      <c r="GN131" s="42"/>
      <c r="GO131" s="42"/>
      <c r="GP131" s="42"/>
      <c r="GQ131" s="42"/>
      <c r="GR131" s="42"/>
      <c r="GS131" s="42"/>
      <c r="GT131" s="42"/>
      <c r="GU131" s="42"/>
      <c r="GV131" s="42"/>
      <c r="GW131" s="42"/>
      <c r="GX131" s="42"/>
      <c r="GY131" s="42"/>
      <c r="GZ131" s="42"/>
      <c r="HA131" s="42"/>
      <c r="HB131" s="42"/>
      <c r="HC131" s="42"/>
      <c r="HD131" s="42"/>
      <c r="HE131" s="42"/>
      <c r="HF131" s="42"/>
      <c r="HG131" s="42"/>
      <c r="HH131" s="42"/>
      <c r="HI131" s="42"/>
      <c r="HJ131" s="42"/>
      <c r="HK131" s="42"/>
      <c r="HL131" s="42"/>
      <c r="HM131" s="42"/>
      <c r="HN131" s="42"/>
      <c r="HO131" s="42"/>
      <c r="HP131" s="42"/>
      <c r="HQ131" s="42"/>
      <c r="HR131" s="42"/>
      <c r="HS131" s="42"/>
      <c r="HT131" s="42"/>
      <c r="HU131" s="42"/>
      <c r="HV131" s="42"/>
      <c r="HW131" s="42"/>
      <c r="HX131" s="42"/>
      <c r="HY131" s="42"/>
      <c r="HZ131" s="42"/>
      <c r="IA131" s="42"/>
      <c r="IB131" s="42"/>
      <c r="IC131" s="42"/>
      <c r="ID131" s="42"/>
      <c r="IE131" s="42"/>
      <c r="IF131" s="42"/>
      <c r="IG131" s="42"/>
      <c r="IH131" s="42"/>
      <c r="II131" s="42"/>
      <c r="IJ131" s="42"/>
      <c r="IK131" s="42"/>
      <c r="IL131" s="42"/>
      <c r="IM131" s="42"/>
      <c r="IN131" s="42"/>
      <c r="IO131" s="42"/>
      <c r="IP131" s="42"/>
      <c r="IQ131" s="42"/>
      <c r="IR131" s="42"/>
      <c r="IS131" s="42"/>
      <c r="IT131" s="42"/>
      <c r="IU131" s="42"/>
      <c r="IV131" s="42"/>
      <c r="IW131" s="42"/>
      <c r="IX131" s="42"/>
      <c r="IY131" s="42"/>
      <c r="IZ131" s="42"/>
      <c r="JA131" s="42"/>
      <c r="JB131" s="42"/>
      <c r="JC131" s="42"/>
      <c r="JD131" s="42"/>
      <c r="JE131" s="42"/>
      <c r="JF131" s="42"/>
      <c r="JG131" s="42"/>
      <c r="JH131" s="42"/>
      <c r="JI131" s="42"/>
      <c r="JJ131" s="42"/>
      <c r="JK131" s="42"/>
      <c r="JL131" s="42"/>
      <c r="JM131" s="42"/>
      <c r="JN131" s="42"/>
      <c r="JO131" s="42"/>
      <c r="JP131" s="42"/>
      <c r="JQ131" s="42"/>
      <c r="JR131" s="42"/>
      <c r="JS131" s="42"/>
      <c r="JT131" s="42"/>
      <c r="JU131" s="42"/>
      <c r="JV131" s="42"/>
      <c r="JW131" s="42"/>
      <c r="JX131" s="42"/>
      <c r="JY131" s="42"/>
      <c r="JZ131" s="42"/>
      <c r="KA131" s="42"/>
      <c r="KB131" s="42"/>
      <c r="KC131" s="42"/>
      <c r="KD131" s="42"/>
      <c r="KE131" s="42"/>
      <c r="KF131" s="42"/>
      <c r="KG131" s="42"/>
      <c r="KH131" s="42"/>
      <c r="KI131" s="42"/>
      <c r="KJ131" s="42"/>
      <c r="KK131" s="42"/>
      <c r="KL131" s="42"/>
      <c r="KM131" s="42"/>
      <c r="KN131" s="42"/>
      <c r="KO131" s="42"/>
      <c r="KP131" s="42"/>
      <c r="KQ131" s="42"/>
      <c r="KR131" s="42"/>
      <c r="KS131" s="42"/>
      <c r="KT131" s="42"/>
      <c r="KU131" s="42"/>
      <c r="KV131" s="42"/>
      <c r="KW131" s="42"/>
      <c r="KX131" s="42"/>
      <c r="KY131" s="42"/>
      <c r="KZ131" s="42"/>
      <c r="LA131" s="42"/>
      <c r="LB131" s="42"/>
      <c r="LC131" s="42"/>
      <c r="LD131" s="42"/>
      <c r="LE131" s="42"/>
      <c r="LF131" s="42"/>
      <c r="LG131" s="42"/>
      <c r="LH131" s="42"/>
      <c r="LI131" s="42"/>
      <c r="LJ131" s="42"/>
      <c r="LK131" s="42"/>
      <c r="LL131" s="42"/>
      <c r="LM131" s="42"/>
      <c r="LN131" s="42"/>
      <c r="LO131" s="42"/>
      <c r="LP131" s="42"/>
      <c r="LQ131" s="42"/>
      <c r="LR131" s="42"/>
      <c r="LS131" s="42"/>
      <c r="LT131" s="42"/>
      <c r="LU131" s="42"/>
      <c r="LV131" s="42"/>
      <c r="LW131" s="42"/>
      <c r="LX131" s="42"/>
      <c r="LY131" s="42"/>
      <c r="LZ131" s="42"/>
      <c r="MA131" s="42"/>
      <c r="MB131" s="42"/>
      <c r="MC131" s="42"/>
      <c r="MD131" s="42"/>
      <c r="ME131" s="42"/>
      <c r="MF131" s="42"/>
      <c r="MG131" s="42"/>
      <c r="MH131" s="42"/>
      <c r="MI131" s="42"/>
      <c r="MJ131" s="42"/>
      <c r="MK131" s="42"/>
      <c r="ML131" s="42"/>
      <c r="MM131" s="42"/>
      <c r="MN131" s="42"/>
      <c r="MO131" s="42"/>
      <c r="MP131" s="42"/>
      <c r="MQ131" s="42"/>
      <c r="MR131" s="42"/>
      <c r="MS131" s="42"/>
      <c r="MT131" s="42"/>
      <c r="MU131" s="42"/>
      <c r="MV131" s="42"/>
      <c r="MW131" s="42"/>
      <c r="MX131" s="42"/>
      <c r="MY131" s="42"/>
      <c r="MZ131" s="42"/>
      <c r="NA131" s="42"/>
      <c r="NB131" s="42"/>
      <c r="NC131" s="42"/>
      <c r="ND131" s="42"/>
      <c r="NE131" s="42"/>
      <c r="NF131" s="42"/>
      <c r="NG131" s="42"/>
      <c r="NH131" s="42"/>
      <c r="NI131" s="42"/>
      <c r="NJ131" s="42"/>
      <c r="NK131" s="42"/>
      <c r="NL131" s="42"/>
      <c r="NM131" s="42"/>
      <c r="NN131" s="42"/>
      <c r="NO131" s="42"/>
      <c r="NP131" s="42"/>
      <c r="NQ131" s="42"/>
      <c r="NR131" s="42"/>
      <c r="NS131" s="42"/>
      <c r="NT131" s="42"/>
      <c r="NU131" s="42"/>
      <c r="NV131" s="42"/>
      <c r="NW131" s="42"/>
      <c r="NX131" s="42"/>
      <c r="NY131" s="42"/>
      <c r="NZ131" s="42"/>
      <c r="OA131" s="42"/>
      <c r="OB131" s="42"/>
      <c r="OC131" s="42"/>
      <c r="OD131" s="42"/>
      <c r="OE131" s="42"/>
      <c r="OF131" s="42"/>
      <c r="OG131" s="42"/>
      <c r="OH131" s="42"/>
      <c r="OI131" s="42"/>
      <c r="OJ131" s="42"/>
      <c r="OK131" s="42"/>
      <c r="OL131" s="42"/>
      <c r="OM131" s="42"/>
      <c r="ON131" s="42"/>
      <c r="OO131" s="42"/>
      <c r="OP131" s="42"/>
      <c r="OQ131" s="42"/>
      <c r="OR131" s="42"/>
      <c r="OS131" s="42"/>
      <c r="OT131" s="42"/>
      <c r="OU131" s="42"/>
      <c r="OV131" s="42"/>
      <c r="OW131" s="42"/>
      <c r="OX131" s="42"/>
      <c r="OY131" s="42"/>
      <c r="OZ131" s="42"/>
      <c r="PA131" s="42"/>
      <c r="PB131" s="42"/>
      <c r="PC131" s="42"/>
      <c r="PD131" s="42"/>
      <c r="PE131" s="42"/>
      <c r="PF131" s="42"/>
      <c r="PG131" s="42"/>
      <c r="PH131" s="42"/>
      <c r="PI131" s="42"/>
      <c r="PJ131" s="42"/>
      <c r="PK131" s="42"/>
      <c r="PL131" s="42"/>
      <c r="PM131" s="42"/>
      <c r="PN131" s="42"/>
      <c r="PO131" s="42"/>
      <c r="PP131" s="42"/>
      <c r="PQ131" s="42"/>
      <c r="PR131" s="42"/>
      <c r="PS131" s="42"/>
      <c r="PT131" s="42"/>
      <c r="PU131" s="42"/>
      <c r="PV131" s="42"/>
      <c r="PW131" s="42"/>
      <c r="PX131" s="42"/>
      <c r="PY131" s="42"/>
      <c r="PZ131" s="42"/>
      <c r="QA131" s="42"/>
      <c r="QB131" s="42"/>
      <c r="QC131" s="42"/>
      <c r="QD131" s="42"/>
      <c r="QE131" s="42"/>
      <c r="QF131" s="42"/>
      <c r="QG131" s="42"/>
      <c r="QH131" s="42"/>
      <c r="QI131" s="42"/>
      <c r="QJ131" s="42"/>
      <c r="QK131" s="42"/>
      <c r="QL131" s="42"/>
      <c r="QM131" s="42"/>
      <c r="QN131" s="42"/>
      <c r="QO131" s="42"/>
      <c r="QP131" s="42"/>
      <c r="QQ131" s="42"/>
      <c r="QR131" s="42"/>
      <c r="QS131" s="42"/>
      <c r="QT131" s="42"/>
      <c r="QU131" s="42"/>
      <c r="QV131" s="42"/>
      <c r="QW131" s="42"/>
      <c r="QX131" s="42"/>
      <c r="QY131" s="42"/>
      <c r="QZ131" s="42"/>
      <c r="RA131" s="42"/>
      <c r="RB131" s="42"/>
      <c r="RC131" s="42"/>
      <c r="RD131" s="42"/>
      <c r="RE131" s="42"/>
      <c r="RF131" s="42"/>
      <c r="RG131" s="42"/>
      <c r="RH131" s="42"/>
      <c r="RI131" s="42"/>
      <c r="RJ131" s="42"/>
      <c r="RK131" s="42"/>
      <c r="RL131" s="42"/>
      <c r="RM131" s="42"/>
      <c r="RN131" s="42"/>
      <c r="RO131" s="42"/>
      <c r="RP131" s="42"/>
      <c r="RQ131" s="42"/>
      <c r="RR131" s="42"/>
      <c r="RS131" s="42"/>
      <c r="RT131" s="42"/>
      <c r="RU131" s="42"/>
      <c r="RV131" s="42"/>
      <c r="RW131" s="42"/>
      <c r="RX131" s="42"/>
      <c r="RY131" s="42"/>
      <c r="RZ131" s="42"/>
      <c r="SA131" s="42"/>
      <c r="SB131" s="42"/>
      <c r="SC131" s="42"/>
      <c r="SD131" s="42"/>
      <c r="SE131" s="42"/>
      <c r="SF131" s="42"/>
      <c r="SG131" s="42"/>
      <c r="SH131" s="42"/>
      <c r="SI131" s="42"/>
      <c r="SJ131" s="42"/>
      <c r="SK131" s="42"/>
      <c r="SL131" s="42"/>
      <c r="SM131" s="42"/>
      <c r="SN131" s="42"/>
      <c r="SO131" s="42"/>
      <c r="SP131" s="42"/>
      <c r="SQ131" s="42"/>
      <c r="SR131" s="42"/>
    </row>
    <row r="132" spans="1:512" ht="16.5" customHeight="1">
      <c r="A132" s="41"/>
      <c r="B132" s="1">
        <v>214050</v>
      </c>
      <c r="D132" s="43" t="str">
        <f t="shared" si="11"/>
        <v>14-5</v>
      </c>
      <c r="E132" s="43"/>
      <c r="F132" s="43"/>
      <c r="G132" s="68" t="s">
        <v>251</v>
      </c>
      <c r="H132" s="42">
        <f t="shared" si="12"/>
        <v>1</v>
      </c>
      <c r="I132" s="43" t="s">
        <v>252</v>
      </c>
      <c r="J132" s="44">
        <v>0</v>
      </c>
      <c r="K132" s="44">
        <v>0</v>
      </c>
      <c r="L132" s="42">
        <f t="shared" si="13"/>
        <v>14</v>
      </c>
      <c r="M132" s="22">
        <f t="shared" si="14"/>
        <v>0</v>
      </c>
      <c r="N132" s="50">
        <f t="shared" si="15"/>
        <v>214040</v>
      </c>
      <c r="O132" s="45" t="s">
        <v>284</v>
      </c>
      <c r="P132" s="47" t="s">
        <v>285</v>
      </c>
      <c r="Q132" s="51" t="s">
        <v>244</v>
      </c>
      <c r="R132" s="50" t="s">
        <v>359</v>
      </c>
      <c r="S132" s="54"/>
      <c r="T132" s="1">
        <v>214050</v>
      </c>
      <c r="U132" s="22" t="s">
        <v>308</v>
      </c>
      <c r="V132" s="42">
        <v>12</v>
      </c>
      <c r="W132" s="51">
        <v>0</v>
      </c>
      <c r="X132" s="42"/>
      <c r="Y132" s="55"/>
      <c r="Z132" s="42"/>
      <c r="AA132" s="43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  <c r="BO132" s="42"/>
      <c r="BP132" s="42"/>
      <c r="BQ132" s="42"/>
      <c r="BR132" s="42"/>
      <c r="BS132" s="42"/>
      <c r="BT132" s="42"/>
      <c r="BU132" s="42"/>
      <c r="BV132" s="42"/>
      <c r="BW132" s="42"/>
      <c r="BX132" s="42"/>
      <c r="BY132" s="42"/>
      <c r="BZ132" s="42"/>
      <c r="CA132" s="42"/>
      <c r="CB132" s="42"/>
      <c r="CC132" s="42"/>
      <c r="CD132" s="42"/>
      <c r="CE132" s="42"/>
      <c r="CF132" s="42"/>
      <c r="CG132" s="42"/>
      <c r="CH132" s="42"/>
      <c r="CI132" s="42"/>
      <c r="CJ132" s="42"/>
      <c r="CK132" s="42"/>
      <c r="CL132" s="42"/>
      <c r="CM132" s="42"/>
      <c r="CN132" s="42"/>
      <c r="CO132" s="42"/>
      <c r="CP132" s="42"/>
      <c r="CQ132" s="42"/>
      <c r="CR132" s="42"/>
      <c r="CS132" s="42"/>
      <c r="CT132" s="42"/>
      <c r="CU132" s="42"/>
      <c r="CV132" s="42"/>
      <c r="CW132" s="42"/>
      <c r="CX132" s="42"/>
      <c r="CY132" s="4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  <c r="EJ132" s="42"/>
      <c r="EK132" s="42"/>
      <c r="EL132" s="42"/>
      <c r="EM132" s="42"/>
      <c r="EN132" s="42"/>
      <c r="EO132" s="42"/>
      <c r="EP132" s="42"/>
      <c r="EQ132" s="42"/>
      <c r="ER132" s="42"/>
      <c r="ES132" s="42"/>
      <c r="ET132" s="42"/>
      <c r="EU132" s="42"/>
      <c r="EV132" s="42"/>
      <c r="EW132" s="42"/>
      <c r="EX132" s="42"/>
      <c r="EY132" s="42"/>
      <c r="EZ132" s="42"/>
      <c r="FA132" s="42"/>
      <c r="FB132" s="42"/>
      <c r="FC132" s="42"/>
      <c r="FD132" s="42"/>
      <c r="FE132" s="42"/>
      <c r="FF132" s="42"/>
      <c r="FG132" s="42"/>
      <c r="FH132" s="42"/>
      <c r="FI132" s="42"/>
      <c r="FJ132" s="42"/>
      <c r="FK132" s="42"/>
      <c r="FL132" s="42"/>
      <c r="FM132" s="42"/>
      <c r="FN132" s="42"/>
      <c r="FO132" s="42"/>
      <c r="FP132" s="42"/>
      <c r="FQ132" s="42"/>
      <c r="FR132" s="42"/>
      <c r="FS132" s="42"/>
      <c r="FT132" s="42"/>
      <c r="FU132" s="42"/>
      <c r="FV132" s="42"/>
      <c r="FW132" s="42"/>
      <c r="FX132" s="42"/>
      <c r="FY132" s="42"/>
      <c r="FZ132" s="42"/>
      <c r="GA132" s="42"/>
      <c r="GB132" s="42"/>
      <c r="GC132" s="42"/>
      <c r="GD132" s="42"/>
      <c r="GE132" s="42"/>
      <c r="GF132" s="42"/>
      <c r="GG132" s="42"/>
      <c r="GH132" s="42"/>
      <c r="GI132" s="42"/>
      <c r="GJ132" s="42"/>
      <c r="GK132" s="42"/>
      <c r="GL132" s="42"/>
      <c r="GM132" s="42"/>
      <c r="GN132" s="42"/>
      <c r="GO132" s="42"/>
      <c r="GP132" s="42"/>
      <c r="GQ132" s="42"/>
      <c r="GR132" s="42"/>
      <c r="GS132" s="42"/>
      <c r="GT132" s="42"/>
      <c r="GU132" s="42"/>
      <c r="GV132" s="42"/>
      <c r="GW132" s="42"/>
      <c r="GX132" s="42"/>
      <c r="GY132" s="42"/>
      <c r="GZ132" s="42"/>
      <c r="HA132" s="42"/>
      <c r="HB132" s="42"/>
      <c r="HC132" s="42"/>
      <c r="HD132" s="42"/>
      <c r="HE132" s="42"/>
      <c r="HF132" s="42"/>
      <c r="HG132" s="42"/>
      <c r="HH132" s="42"/>
      <c r="HI132" s="42"/>
      <c r="HJ132" s="42"/>
      <c r="HK132" s="42"/>
      <c r="HL132" s="42"/>
      <c r="HM132" s="42"/>
      <c r="HN132" s="42"/>
      <c r="HO132" s="42"/>
      <c r="HP132" s="42"/>
      <c r="HQ132" s="42"/>
      <c r="HR132" s="42"/>
      <c r="HS132" s="42"/>
      <c r="HT132" s="42"/>
      <c r="HU132" s="42"/>
      <c r="HV132" s="42"/>
      <c r="HW132" s="42"/>
      <c r="HX132" s="42"/>
      <c r="HY132" s="42"/>
      <c r="HZ132" s="42"/>
      <c r="IA132" s="42"/>
      <c r="IB132" s="42"/>
      <c r="IC132" s="42"/>
      <c r="ID132" s="42"/>
      <c r="IE132" s="42"/>
      <c r="IF132" s="42"/>
      <c r="IG132" s="42"/>
      <c r="IH132" s="42"/>
      <c r="II132" s="42"/>
      <c r="IJ132" s="42"/>
      <c r="IK132" s="42"/>
      <c r="IL132" s="42"/>
      <c r="IM132" s="42"/>
      <c r="IN132" s="42"/>
      <c r="IO132" s="42"/>
      <c r="IP132" s="42"/>
      <c r="IQ132" s="42"/>
      <c r="IR132" s="42"/>
      <c r="IS132" s="42"/>
      <c r="IT132" s="42"/>
      <c r="IU132" s="42"/>
      <c r="IV132" s="42"/>
      <c r="IW132" s="42"/>
      <c r="IX132" s="42"/>
      <c r="IY132" s="42"/>
      <c r="IZ132" s="42"/>
      <c r="JA132" s="42"/>
      <c r="JB132" s="42"/>
      <c r="JC132" s="42"/>
      <c r="JD132" s="42"/>
      <c r="JE132" s="42"/>
      <c r="JF132" s="42"/>
      <c r="JG132" s="42"/>
      <c r="JH132" s="42"/>
      <c r="JI132" s="42"/>
      <c r="JJ132" s="42"/>
      <c r="JK132" s="42"/>
      <c r="JL132" s="42"/>
      <c r="JM132" s="42"/>
      <c r="JN132" s="42"/>
      <c r="JO132" s="42"/>
      <c r="JP132" s="42"/>
      <c r="JQ132" s="42"/>
      <c r="JR132" s="42"/>
      <c r="JS132" s="42"/>
      <c r="JT132" s="42"/>
      <c r="JU132" s="42"/>
      <c r="JV132" s="42"/>
      <c r="JW132" s="42"/>
      <c r="JX132" s="42"/>
      <c r="JY132" s="42"/>
      <c r="JZ132" s="42"/>
      <c r="KA132" s="42"/>
      <c r="KB132" s="42"/>
      <c r="KC132" s="42"/>
      <c r="KD132" s="42"/>
      <c r="KE132" s="42"/>
      <c r="KF132" s="42"/>
      <c r="KG132" s="42"/>
      <c r="KH132" s="42"/>
      <c r="KI132" s="42"/>
      <c r="KJ132" s="42"/>
      <c r="KK132" s="42"/>
      <c r="KL132" s="42"/>
      <c r="KM132" s="42"/>
      <c r="KN132" s="42"/>
      <c r="KO132" s="42"/>
      <c r="KP132" s="42"/>
      <c r="KQ132" s="42"/>
      <c r="KR132" s="42"/>
      <c r="KS132" s="42"/>
      <c r="KT132" s="42"/>
      <c r="KU132" s="42"/>
      <c r="KV132" s="42"/>
      <c r="KW132" s="42"/>
      <c r="KX132" s="42"/>
      <c r="KY132" s="42"/>
      <c r="KZ132" s="42"/>
      <c r="LA132" s="42"/>
      <c r="LB132" s="42"/>
      <c r="LC132" s="42"/>
      <c r="LD132" s="42"/>
      <c r="LE132" s="42"/>
      <c r="LF132" s="42"/>
      <c r="LG132" s="42"/>
      <c r="LH132" s="42"/>
      <c r="LI132" s="42"/>
      <c r="LJ132" s="42"/>
      <c r="LK132" s="42"/>
      <c r="LL132" s="42"/>
      <c r="LM132" s="42"/>
      <c r="LN132" s="42"/>
      <c r="LO132" s="42"/>
      <c r="LP132" s="42"/>
      <c r="LQ132" s="42"/>
      <c r="LR132" s="42"/>
      <c r="LS132" s="42"/>
      <c r="LT132" s="42"/>
      <c r="LU132" s="42"/>
      <c r="LV132" s="42"/>
      <c r="LW132" s="42"/>
      <c r="LX132" s="42"/>
      <c r="LY132" s="42"/>
      <c r="LZ132" s="42"/>
      <c r="MA132" s="42"/>
      <c r="MB132" s="42"/>
      <c r="MC132" s="42"/>
      <c r="MD132" s="42"/>
      <c r="ME132" s="42"/>
      <c r="MF132" s="42"/>
      <c r="MG132" s="42"/>
      <c r="MH132" s="42"/>
      <c r="MI132" s="42"/>
      <c r="MJ132" s="42"/>
      <c r="MK132" s="42"/>
      <c r="ML132" s="42"/>
      <c r="MM132" s="42"/>
      <c r="MN132" s="42"/>
      <c r="MO132" s="42"/>
      <c r="MP132" s="42"/>
      <c r="MQ132" s="42"/>
      <c r="MR132" s="42"/>
      <c r="MS132" s="42"/>
      <c r="MT132" s="42"/>
      <c r="MU132" s="42"/>
      <c r="MV132" s="42"/>
      <c r="MW132" s="42"/>
      <c r="MX132" s="42"/>
      <c r="MY132" s="42"/>
      <c r="MZ132" s="42"/>
      <c r="NA132" s="42"/>
      <c r="NB132" s="42"/>
      <c r="NC132" s="42"/>
      <c r="ND132" s="42"/>
      <c r="NE132" s="42"/>
      <c r="NF132" s="42"/>
      <c r="NG132" s="42"/>
      <c r="NH132" s="42"/>
      <c r="NI132" s="42"/>
      <c r="NJ132" s="42"/>
      <c r="NK132" s="42"/>
      <c r="NL132" s="42"/>
      <c r="NM132" s="42"/>
      <c r="NN132" s="42"/>
      <c r="NO132" s="42"/>
      <c r="NP132" s="42"/>
      <c r="NQ132" s="42"/>
      <c r="NR132" s="42"/>
      <c r="NS132" s="42"/>
      <c r="NT132" s="42"/>
      <c r="NU132" s="42"/>
      <c r="NV132" s="42"/>
      <c r="NW132" s="42"/>
      <c r="NX132" s="42"/>
      <c r="NY132" s="42"/>
      <c r="NZ132" s="42"/>
      <c r="OA132" s="42"/>
      <c r="OB132" s="42"/>
      <c r="OC132" s="42"/>
      <c r="OD132" s="42"/>
      <c r="OE132" s="42"/>
      <c r="OF132" s="42"/>
      <c r="OG132" s="42"/>
      <c r="OH132" s="42"/>
      <c r="OI132" s="42"/>
      <c r="OJ132" s="42"/>
      <c r="OK132" s="42"/>
      <c r="OL132" s="42"/>
      <c r="OM132" s="42"/>
      <c r="ON132" s="42"/>
      <c r="OO132" s="42"/>
      <c r="OP132" s="42"/>
      <c r="OQ132" s="42"/>
      <c r="OR132" s="42"/>
      <c r="OS132" s="42"/>
      <c r="OT132" s="42"/>
      <c r="OU132" s="42"/>
      <c r="OV132" s="42"/>
      <c r="OW132" s="42"/>
      <c r="OX132" s="42"/>
      <c r="OY132" s="42"/>
      <c r="OZ132" s="42"/>
      <c r="PA132" s="42"/>
      <c r="PB132" s="42"/>
      <c r="PC132" s="42"/>
      <c r="PD132" s="42"/>
      <c r="PE132" s="42"/>
      <c r="PF132" s="42"/>
      <c r="PG132" s="42"/>
      <c r="PH132" s="42"/>
      <c r="PI132" s="42"/>
      <c r="PJ132" s="42"/>
      <c r="PK132" s="42"/>
      <c r="PL132" s="42"/>
      <c r="PM132" s="42"/>
      <c r="PN132" s="42"/>
      <c r="PO132" s="42"/>
      <c r="PP132" s="42"/>
      <c r="PQ132" s="42"/>
      <c r="PR132" s="42"/>
      <c r="PS132" s="42"/>
      <c r="PT132" s="42"/>
      <c r="PU132" s="42"/>
      <c r="PV132" s="42"/>
      <c r="PW132" s="42"/>
      <c r="PX132" s="42"/>
      <c r="PY132" s="42"/>
      <c r="PZ132" s="42"/>
      <c r="QA132" s="42"/>
      <c r="QB132" s="42"/>
      <c r="QC132" s="42"/>
      <c r="QD132" s="42"/>
      <c r="QE132" s="42"/>
      <c r="QF132" s="42"/>
      <c r="QG132" s="42"/>
      <c r="QH132" s="42"/>
      <c r="QI132" s="42"/>
      <c r="QJ132" s="42"/>
      <c r="QK132" s="42"/>
      <c r="QL132" s="42"/>
      <c r="QM132" s="42"/>
      <c r="QN132" s="42"/>
      <c r="QO132" s="42"/>
      <c r="QP132" s="42"/>
      <c r="QQ132" s="42"/>
      <c r="QR132" s="42"/>
      <c r="QS132" s="42"/>
      <c r="QT132" s="42"/>
      <c r="QU132" s="42"/>
      <c r="QV132" s="42"/>
      <c r="QW132" s="42"/>
      <c r="QX132" s="42"/>
      <c r="QY132" s="42"/>
      <c r="QZ132" s="42"/>
      <c r="RA132" s="42"/>
      <c r="RB132" s="42"/>
      <c r="RC132" s="42"/>
      <c r="RD132" s="42"/>
      <c r="RE132" s="42"/>
      <c r="RF132" s="42"/>
      <c r="RG132" s="42"/>
      <c r="RH132" s="42"/>
      <c r="RI132" s="42"/>
      <c r="RJ132" s="42"/>
      <c r="RK132" s="42"/>
      <c r="RL132" s="42"/>
      <c r="RM132" s="42"/>
      <c r="RN132" s="42"/>
      <c r="RO132" s="42"/>
      <c r="RP132" s="42"/>
      <c r="RQ132" s="42"/>
      <c r="RR132" s="42"/>
      <c r="RS132" s="42"/>
      <c r="RT132" s="42"/>
      <c r="RU132" s="42"/>
      <c r="RV132" s="42"/>
      <c r="RW132" s="42"/>
      <c r="RX132" s="42"/>
      <c r="RY132" s="42"/>
      <c r="RZ132" s="42"/>
      <c r="SA132" s="42"/>
      <c r="SB132" s="42"/>
      <c r="SC132" s="42"/>
      <c r="SD132" s="42"/>
      <c r="SE132" s="42"/>
      <c r="SF132" s="42"/>
      <c r="SG132" s="42"/>
      <c r="SH132" s="42"/>
      <c r="SI132" s="42"/>
      <c r="SJ132" s="42"/>
      <c r="SK132" s="42"/>
      <c r="SL132" s="42"/>
      <c r="SM132" s="42"/>
      <c r="SN132" s="42"/>
      <c r="SO132" s="42"/>
      <c r="SP132" s="42"/>
      <c r="SQ132" s="42"/>
      <c r="SR132" s="42"/>
    </row>
    <row r="133" spans="1:512" ht="16.5" customHeight="1">
      <c r="A133" s="41"/>
      <c r="B133" s="1">
        <v>215010</v>
      </c>
      <c r="D133" s="43" t="str">
        <f t="shared" si="11"/>
        <v>15-1</v>
      </c>
      <c r="E133" s="43"/>
      <c r="F133" s="43"/>
      <c r="G133" s="68" t="s">
        <v>243</v>
      </c>
      <c r="H133" s="42">
        <f t="shared" si="12"/>
        <v>0</v>
      </c>
      <c r="I133" s="43" t="s">
        <v>314</v>
      </c>
      <c r="J133" s="44">
        <v>0</v>
      </c>
      <c r="K133" s="44">
        <v>0</v>
      </c>
      <c r="L133" s="42">
        <f t="shared" si="13"/>
        <v>15</v>
      </c>
      <c r="M133" s="22">
        <f t="shared" si="14"/>
        <v>215020</v>
      </c>
      <c r="N133" s="50">
        <f t="shared" si="15"/>
        <v>0</v>
      </c>
      <c r="O133" s="45" t="s">
        <v>244</v>
      </c>
      <c r="P133" s="47" t="s">
        <v>61</v>
      </c>
      <c r="Q133" s="51" t="s">
        <v>244</v>
      </c>
      <c r="R133" s="50" t="s">
        <v>360</v>
      </c>
      <c r="S133" s="54"/>
      <c r="T133" s="1">
        <v>215010</v>
      </c>
      <c r="U133" s="22" t="s">
        <v>261</v>
      </c>
      <c r="V133" s="42">
        <v>12</v>
      </c>
      <c r="W133" s="51">
        <v>0</v>
      </c>
      <c r="X133" s="42"/>
      <c r="Y133" s="55"/>
      <c r="Z133" s="42"/>
      <c r="AA133" s="43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  <c r="BO133" s="42"/>
      <c r="BP133" s="42"/>
      <c r="BQ133" s="42"/>
      <c r="BR133" s="42"/>
      <c r="BS133" s="42"/>
      <c r="BT133" s="42"/>
      <c r="BU133" s="42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2"/>
      <c r="CH133" s="42"/>
      <c r="CI133" s="42"/>
      <c r="CJ133" s="42"/>
      <c r="CK133" s="42"/>
      <c r="CL133" s="42"/>
      <c r="CM133" s="42"/>
      <c r="CN133" s="42"/>
      <c r="CO133" s="42"/>
      <c r="CP133" s="42"/>
      <c r="CQ133" s="42"/>
      <c r="CR133" s="42"/>
      <c r="CS133" s="42"/>
      <c r="CT133" s="42"/>
      <c r="CU133" s="42"/>
      <c r="CV133" s="42"/>
      <c r="CW133" s="42"/>
      <c r="CX133" s="42"/>
      <c r="CY133" s="4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  <c r="EJ133" s="42"/>
      <c r="EK133" s="42"/>
      <c r="EL133" s="42"/>
      <c r="EM133" s="42"/>
      <c r="EN133" s="42"/>
      <c r="EO133" s="42"/>
      <c r="EP133" s="42"/>
      <c r="EQ133" s="42"/>
      <c r="ER133" s="42"/>
      <c r="ES133" s="42"/>
      <c r="ET133" s="42"/>
      <c r="EU133" s="42"/>
      <c r="EV133" s="42"/>
      <c r="EW133" s="42"/>
      <c r="EX133" s="42"/>
      <c r="EY133" s="42"/>
      <c r="EZ133" s="42"/>
      <c r="FA133" s="42"/>
      <c r="FB133" s="42"/>
      <c r="FC133" s="42"/>
      <c r="FD133" s="42"/>
      <c r="FE133" s="42"/>
      <c r="FF133" s="42"/>
      <c r="FG133" s="42"/>
      <c r="FH133" s="42"/>
      <c r="FI133" s="42"/>
      <c r="FJ133" s="42"/>
      <c r="FK133" s="42"/>
      <c r="FL133" s="42"/>
      <c r="FM133" s="42"/>
      <c r="FN133" s="42"/>
      <c r="FO133" s="42"/>
      <c r="FP133" s="42"/>
      <c r="FQ133" s="42"/>
      <c r="FR133" s="42"/>
      <c r="FS133" s="42"/>
      <c r="FT133" s="42"/>
      <c r="FU133" s="42"/>
      <c r="FV133" s="42"/>
      <c r="FW133" s="42"/>
      <c r="FX133" s="42"/>
      <c r="FY133" s="42"/>
      <c r="FZ133" s="42"/>
      <c r="GA133" s="42"/>
      <c r="GB133" s="42"/>
      <c r="GC133" s="42"/>
      <c r="GD133" s="42"/>
      <c r="GE133" s="42"/>
      <c r="GF133" s="42"/>
      <c r="GG133" s="42"/>
      <c r="GH133" s="42"/>
      <c r="GI133" s="42"/>
      <c r="GJ133" s="42"/>
      <c r="GK133" s="42"/>
      <c r="GL133" s="42"/>
      <c r="GM133" s="42"/>
      <c r="GN133" s="42"/>
      <c r="GO133" s="42"/>
      <c r="GP133" s="42"/>
      <c r="GQ133" s="42"/>
      <c r="GR133" s="42"/>
      <c r="GS133" s="42"/>
      <c r="GT133" s="42"/>
      <c r="GU133" s="42"/>
      <c r="GV133" s="42"/>
      <c r="GW133" s="42"/>
      <c r="GX133" s="42"/>
      <c r="GY133" s="42"/>
      <c r="GZ133" s="42"/>
      <c r="HA133" s="42"/>
      <c r="HB133" s="42"/>
      <c r="HC133" s="42"/>
      <c r="HD133" s="42"/>
      <c r="HE133" s="42"/>
      <c r="HF133" s="42"/>
      <c r="HG133" s="42"/>
      <c r="HH133" s="42"/>
      <c r="HI133" s="42"/>
      <c r="HJ133" s="42"/>
      <c r="HK133" s="42"/>
      <c r="HL133" s="42"/>
      <c r="HM133" s="42"/>
      <c r="HN133" s="42"/>
      <c r="HO133" s="42"/>
      <c r="HP133" s="42"/>
      <c r="HQ133" s="42"/>
      <c r="HR133" s="42"/>
      <c r="HS133" s="42"/>
      <c r="HT133" s="42"/>
      <c r="HU133" s="42"/>
      <c r="HV133" s="42"/>
      <c r="HW133" s="42"/>
      <c r="HX133" s="42"/>
      <c r="HY133" s="42"/>
      <c r="HZ133" s="42"/>
      <c r="IA133" s="42"/>
      <c r="IB133" s="42"/>
      <c r="IC133" s="42"/>
      <c r="ID133" s="42"/>
      <c r="IE133" s="42"/>
      <c r="IF133" s="42"/>
      <c r="IG133" s="42"/>
      <c r="IH133" s="42"/>
      <c r="II133" s="42"/>
      <c r="IJ133" s="42"/>
      <c r="IK133" s="42"/>
      <c r="IL133" s="42"/>
      <c r="IM133" s="42"/>
      <c r="IN133" s="42"/>
      <c r="IO133" s="42"/>
      <c r="IP133" s="42"/>
      <c r="IQ133" s="42"/>
      <c r="IR133" s="42"/>
      <c r="IS133" s="42"/>
      <c r="IT133" s="42"/>
      <c r="IU133" s="42"/>
      <c r="IV133" s="42"/>
      <c r="IW133" s="42"/>
      <c r="IX133" s="42"/>
      <c r="IY133" s="42"/>
      <c r="IZ133" s="42"/>
      <c r="JA133" s="42"/>
      <c r="JB133" s="42"/>
      <c r="JC133" s="42"/>
      <c r="JD133" s="42"/>
      <c r="JE133" s="42"/>
      <c r="JF133" s="42"/>
      <c r="JG133" s="42"/>
      <c r="JH133" s="42"/>
      <c r="JI133" s="42"/>
      <c r="JJ133" s="42"/>
      <c r="JK133" s="42"/>
      <c r="JL133" s="42"/>
      <c r="JM133" s="42"/>
      <c r="JN133" s="42"/>
      <c r="JO133" s="42"/>
      <c r="JP133" s="42"/>
      <c r="JQ133" s="42"/>
      <c r="JR133" s="42"/>
      <c r="JS133" s="42"/>
      <c r="JT133" s="42"/>
      <c r="JU133" s="42"/>
      <c r="JV133" s="42"/>
      <c r="JW133" s="42"/>
      <c r="JX133" s="42"/>
      <c r="JY133" s="42"/>
      <c r="JZ133" s="42"/>
      <c r="KA133" s="42"/>
      <c r="KB133" s="42"/>
      <c r="KC133" s="42"/>
      <c r="KD133" s="42"/>
      <c r="KE133" s="42"/>
      <c r="KF133" s="42"/>
      <c r="KG133" s="42"/>
      <c r="KH133" s="42"/>
      <c r="KI133" s="42"/>
      <c r="KJ133" s="42"/>
      <c r="KK133" s="42"/>
      <c r="KL133" s="42"/>
      <c r="KM133" s="42"/>
      <c r="KN133" s="42"/>
      <c r="KO133" s="42"/>
      <c r="KP133" s="42"/>
      <c r="KQ133" s="42"/>
      <c r="KR133" s="42"/>
      <c r="KS133" s="42"/>
      <c r="KT133" s="42"/>
      <c r="KU133" s="42"/>
      <c r="KV133" s="42"/>
      <c r="KW133" s="42"/>
      <c r="KX133" s="42"/>
      <c r="KY133" s="42"/>
      <c r="KZ133" s="42"/>
      <c r="LA133" s="42"/>
      <c r="LB133" s="42"/>
      <c r="LC133" s="42"/>
      <c r="LD133" s="42"/>
      <c r="LE133" s="42"/>
      <c r="LF133" s="42"/>
      <c r="LG133" s="42"/>
      <c r="LH133" s="42"/>
      <c r="LI133" s="42"/>
      <c r="LJ133" s="42"/>
      <c r="LK133" s="42"/>
      <c r="LL133" s="42"/>
      <c r="LM133" s="42"/>
      <c r="LN133" s="42"/>
      <c r="LO133" s="42"/>
      <c r="LP133" s="42"/>
      <c r="LQ133" s="42"/>
      <c r="LR133" s="42"/>
      <c r="LS133" s="42"/>
      <c r="LT133" s="42"/>
      <c r="LU133" s="42"/>
      <c r="LV133" s="42"/>
      <c r="LW133" s="42"/>
      <c r="LX133" s="42"/>
      <c r="LY133" s="42"/>
      <c r="LZ133" s="42"/>
      <c r="MA133" s="42"/>
      <c r="MB133" s="42"/>
      <c r="MC133" s="42"/>
      <c r="MD133" s="42"/>
      <c r="ME133" s="42"/>
      <c r="MF133" s="42"/>
      <c r="MG133" s="42"/>
      <c r="MH133" s="42"/>
      <c r="MI133" s="42"/>
      <c r="MJ133" s="42"/>
      <c r="MK133" s="42"/>
      <c r="ML133" s="42"/>
      <c r="MM133" s="42"/>
      <c r="MN133" s="42"/>
      <c r="MO133" s="42"/>
      <c r="MP133" s="42"/>
      <c r="MQ133" s="42"/>
      <c r="MR133" s="42"/>
      <c r="MS133" s="42"/>
      <c r="MT133" s="42"/>
      <c r="MU133" s="42"/>
      <c r="MV133" s="42"/>
      <c r="MW133" s="42"/>
      <c r="MX133" s="42"/>
      <c r="MY133" s="42"/>
      <c r="MZ133" s="42"/>
      <c r="NA133" s="42"/>
      <c r="NB133" s="42"/>
      <c r="NC133" s="42"/>
      <c r="ND133" s="42"/>
      <c r="NE133" s="42"/>
      <c r="NF133" s="42"/>
      <c r="NG133" s="42"/>
      <c r="NH133" s="42"/>
      <c r="NI133" s="42"/>
      <c r="NJ133" s="42"/>
      <c r="NK133" s="42"/>
      <c r="NL133" s="42"/>
      <c r="NM133" s="42"/>
      <c r="NN133" s="42"/>
      <c r="NO133" s="42"/>
      <c r="NP133" s="42"/>
      <c r="NQ133" s="42"/>
      <c r="NR133" s="42"/>
      <c r="NS133" s="42"/>
      <c r="NT133" s="42"/>
      <c r="NU133" s="42"/>
      <c r="NV133" s="42"/>
      <c r="NW133" s="42"/>
      <c r="NX133" s="42"/>
      <c r="NY133" s="42"/>
      <c r="NZ133" s="42"/>
      <c r="OA133" s="42"/>
      <c r="OB133" s="42"/>
      <c r="OC133" s="42"/>
      <c r="OD133" s="42"/>
      <c r="OE133" s="42"/>
      <c r="OF133" s="42"/>
      <c r="OG133" s="42"/>
      <c r="OH133" s="42"/>
      <c r="OI133" s="42"/>
      <c r="OJ133" s="42"/>
      <c r="OK133" s="42"/>
      <c r="OL133" s="42"/>
      <c r="OM133" s="42"/>
      <c r="ON133" s="42"/>
      <c r="OO133" s="42"/>
      <c r="OP133" s="42"/>
      <c r="OQ133" s="42"/>
      <c r="OR133" s="42"/>
      <c r="OS133" s="42"/>
      <c r="OT133" s="42"/>
      <c r="OU133" s="42"/>
      <c r="OV133" s="42"/>
      <c r="OW133" s="42"/>
      <c r="OX133" s="42"/>
      <c r="OY133" s="42"/>
      <c r="OZ133" s="42"/>
      <c r="PA133" s="42"/>
      <c r="PB133" s="42"/>
      <c r="PC133" s="42"/>
      <c r="PD133" s="42"/>
      <c r="PE133" s="42"/>
      <c r="PF133" s="42"/>
      <c r="PG133" s="42"/>
      <c r="PH133" s="42"/>
      <c r="PI133" s="42"/>
      <c r="PJ133" s="42"/>
      <c r="PK133" s="42"/>
      <c r="PL133" s="42"/>
      <c r="PM133" s="42"/>
      <c r="PN133" s="42"/>
      <c r="PO133" s="42"/>
      <c r="PP133" s="42"/>
      <c r="PQ133" s="42"/>
      <c r="PR133" s="42"/>
      <c r="PS133" s="42"/>
      <c r="PT133" s="42"/>
      <c r="PU133" s="42"/>
      <c r="PV133" s="42"/>
      <c r="PW133" s="42"/>
      <c r="PX133" s="42"/>
      <c r="PY133" s="42"/>
      <c r="PZ133" s="42"/>
      <c r="QA133" s="42"/>
      <c r="QB133" s="42"/>
      <c r="QC133" s="42"/>
      <c r="QD133" s="42"/>
      <c r="QE133" s="42"/>
      <c r="QF133" s="42"/>
      <c r="QG133" s="42"/>
      <c r="QH133" s="42"/>
      <c r="QI133" s="42"/>
      <c r="QJ133" s="42"/>
      <c r="QK133" s="42"/>
      <c r="QL133" s="42"/>
      <c r="QM133" s="42"/>
      <c r="QN133" s="42"/>
      <c r="QO133" s="42"/>
      <c r="QP133" s="42"/>
      <c r="QQ133" s="42"/>
      <c r="QR133" s="42"/>
      <c r="QS133" s="42"/>
      <c r="QT133" s="42"/>
      <c r="QU133" s="42"/>
      <c r="QV133" s="42"/>
      <c r="QW133" s="42"/>
      <c r="QX133" s="42"/>
      <c r="QY133" s="42"/>
      <c r="QZ133" s="42"/>
      <c r="RA133" s="42"/>
      <c r="RB133" s="42"/>
      <c r="RC133" s="42"/>
      <c r="RD133" s="42"/>
      <c r="RE133" s="42"/>
      <c r="RF133" s="42"/>
      <c r="RG133" s="42"/>
      <c r="RH133" s="42"/>
      <c r="RI133" s="42"/>
      <c r="RJ133" s="42"/>
      <c r="RK133" s="42"/>
      <c r="RL133" s="42"/>
      <c r="RM133" s="42"/>
      <c r="RN133" s="42"/>
      <c r="RO133" s="42"/>
      <c r="RP133" s="42"/>
      <c r="RQ133" s="42"/>
      <c r="RR133" s="42"/>
      <c r="RS133" s="42"/>
      <c r="RT133" s="42"/>
      <c r="RU133" s="42"/>
      <c r="RV133" s="42"/>
      <c r="RW133" s="42"/>
      <c r="RX133" s="42"/>
      <c r="RY133" s="42"/>
      <c r="RZ133" s="42"/>
      <c r="SA133" s="42"/>
      <c r="SB133" s="42"/>
      <c r="SC133" s="42"/>
      <c r="SD133" s="42"/>
      <c r="SE133" s="42"/>
      <c r="SF133" s="42"/>
      <c r="SG133" s="42"/>
      <c r="SH133" s="42"/>
      <c r="SI133" s="42"/>
      <c r="SJ133" s="42"/>
      <c r="SK133" s="42"/>
      <c r="SL133" s="42"/>
      <c r="SM133" s="42"/>
      <c r="SN133" s="42"/>
      <c r="SO133" s="42"/>
      <c r="SP133" s="42"/>
      <c r="SQ133" s="42"/>
      <c r="SR133" s="42"/>
    </row>
    <row r="134" spans="1:512" ht="16.5" customHeight="1">
      <c r="A134" s="41"/>
      <c r="B134" s="1">
        <v>215020</v>
      </c>
      <c r="D134" s="43" t="str">
        <f t="shared" si="11"/>
        <v>15-2</v>
      </c>
      <c r="E134" s="43"/>
      <c r="F134" s="43"/>
      <c r="G134" s="68" t="s">
        <v>249</v>
      </c>
      <c r="H134" s="42">
        <f t="shared" si="12"/>
        <v>0</v>
      </c>
      <c r="I134" s="43" t="s">
        <v>283</v>
      </c>
      <c r="J134" s="44">
        <v>0</v>
      </c>
      <c r="K134" s="44">
        <v>0</v>
      </c>
      <c r="L134" s="42">
        <f t="shared" si="13"/>
        <v>15</v>
      </c>
      <c r="M134" s="22">
        <f t="shared" si="14"/>
        <v>215030</v>
      </c>
      <c r="N134" s="50">
        <f t="shared" si="15"/>
        <v>215010</v>
      </c>
      <c r="O134" s="45" t="s">
        <v>284</v>
      </c>
      <c r="P134" s="47" t="s">
        <v>285</v>
      </c>
      <c r="Q134" s="51" t="s">
        <v>244</v>
      </c>
      <c r="R134" s="50" t="s">
        <v>361</v>
      </c>
      <c r="S134" s="54"/>
      <c r="T134" s="1">
        <v>215020</v>
      </c>
      <c r="U134" s="22" t="s">
        <v>262</v>
      </c>
      <c r="V134" s="42">
        <v>12</v>
      </c>
      <c r="W134" s="51">
        <v>0</v>
      </c>
      <c r="X134" s="42"/>
      <c r="Y134" s="55"/>
      <c r="Z134" s="42"/>
      <c r="AA134" s="43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  <c r="BO134" s="42"/>
      <c r="BP134" s="42"/>
      <c r="BQ134" s="42"/>
      <c r="BR134" s="4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2"/>
      <c r="CH134" s="42"/>
      <c r="CI134" s="42"/>
      <c r="CJ134" s="42"/>
      <c r="CK134" s="42"/>
      <c r="CL134" s="42"/>
      <c r="CM134" s="42"/>
      <c r="CN134" s="42"/>
      <c r="CO134" s="42"/>
      <c r="CP134" s="42"/>
      <c r="CQ134" s="42"/>
      <c r="CR134" s="42"/>
      <c r="CS134" s="42"/>
      <c r="CT134" s="42"/>
      <c r="CU134" s="42"/>
      <c r="CV134" s="42"/>
      <c r="CW134" s="42"/>
      <c r="CX134" s="42"/>
      <c r="CY134" s="4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  <c r="EJ134" s="42"/>
      <c r="EK134" s="42"/>
      <c r="EL134" s="42"/>
      <c r="EM134" s="42"/>
      <c r="EN134" s="42"/>
      <c r="EO134" s="42"/>
      <c r="EP134" s="42"/>
      <c r="EQ134" s="42"/>
      <c r="ER134" s="42"/>
      <c r="ES134" s="42"/>
      <c r="ET134" s="42"/>
      <c r="EU134" s="42"/>
      <c r="EV134" s="42"/>
      <c r="EW134" s="42"/>
      <c r="EX134" s="42"/>
      <c r="EY134" s="42"/>
      <c r="EZ134" s="42"/>
      <c r="FA134" s="42"/>
      <c r="FB134" s="42"/>
      <c r="FC134" s="42"/>
      <c r="FD134" s="42"/>
      <c r="FE134" s="42"/>
      <c r="FF134" s="42"/>
      <c r="FG134" s="42"/>
      <c r="FH134" s="42"/>
      <c r="FI134" s="42"/>
      <c r="FJ134" s="42"/>
      <c r="FK134" s="42"/>
      <c r="FL134" s="42"/>
      <c r="FM134" s="42"/>
      <c r="FN134" s="42"/>
      <c r="FO134" s="42"/>
      <c r="FP134" s="42"/>
      <c r="FQ134" s="42"/>
      <c r="FR134" s="42"/>
      <c r="FS134" s="42"/>
      <c r="FT134" s="42"/>
      <c r="FU134" s="42"/>
      <c r="FV134" s="42"/>
      <c r="FW134" s="42"/>
      <c r="FX134" s="42"/>
      <c r="FY134" s="42"/>
      <c r="FZ134" s="42"/>
      <c r="GA134" s="42"/>
      <c r="GB134" s="42"/>
      <c r="GC134" s="42"/>
      <c r="GD134" s="42"/>
      <c r="GE134" s="42"/>
      <c r="GF134" s="42"/>
      <c r="GG134" s="42"/>
      <c r="GH134" s="42"/>
      <c r="GI134" s="42"/>
      <c r="GJ134" s="42"/>
      <c r="GK134" s="42"/>
      <c r="GL134" s="42"/>
      <c r="GM134" s="42"/>
      <c r="GN134" s="42"/>
      <c r="GO134" s="42"/>
      <c r="GP134" s="42"/>
      <c r="GQ134" s="42"/>
      <c r="GR134" s="42"/>
      <c r="GS134" s="42"/>
      <c r="GT134" s="42"/>
      <c r="GU134" s="42"/>
      <c r="GV134" s="42"/>
      <c r="GW134" s="42"/>
      <c r="GX134" s="42"/>
      <c r="GY134" s="42"/>
      <c r="GZ134" s="42"/>
      <c r="HA134" s="42"/>
      <c r="HB134" s="42"/>
      <c r="HC134" s="42"/>
      <c r="HD134" s="42"/>
      <c r="HE134" s="42"/>
      <c r="HF134" s="42"/>
      <c r="HG134" s="42"/>
      <c r="HH134" s="42"/>
      <c r="HI134" s="42"/>
      <c r="HJ134" s="42"/>
      <c r="HK134" s="42"/>
      <c r="HL134" s="42"/>
      <c r="HM134" s="42"/>
      <c r="HN134" s="42"/>
      <c r="HO134" s="42"/>
      <c r="HP134" s="42"/>
      <c r="HQ134" s="42"/>
      <c r="HR134" s="42"/>
      <c r="HS134" s="42"/>
      <c r="HT134" s="42"/>
      <c r="HU134" s="42"/>
      <c r="HV134" s="42"/>
      <c r="HW134" s="42"/>
      <c r="HX134" s="42"/>
      <c r="HY134" s="42"/>
      <c r="HZ134" s="42"/>
      <c r="IA134" s="42"/>
      <c r="IB134" s="42"/>
      <c r="IC134" s="42"/>
      <c r="ID134" s="42"/>
      <c r="IE134" s="42"/>
      <c r="IF134" s="42"/>
      <c r="IG134" s="42"/>
      <c r="IH134" s="42"/>
      <c r="II134" s="42"/>
      <c r="IJ134" s="42"/>
      <c r="IK134" s="42"/>
      <c r="IL134" s="42"/>
      <c r="IM134" s="42"/>
      <c r="IN134" s="42"/>
      <c r="IO134" s="42"/>
      <c r="IP134" s="42"/>
      <c r="IQ134" s="42"/>
      <c r="IR134" s="42"/>
      <c r="IS134" s="42"/>
      <c r="IT134" s="42"/>
      <c r="IU134" s="42"/>
      <c r="IV134" s="42"/>
      <c r="IW134" s="42"/>
      <c r="IX134" s="42"/>
      <c r="IY134" s="42"/>
      <c r="IZ134" s="42"/>
      <c r="JA134" s="42"/>
      <c r="JB134" s="42"/>
      <c r="JC134" s="42"/>
      <c r="JD134" s="42"/>
      <c r="JE134" s="42"/>
      <c r="JF134" s="42"/>
      <c r="JG134" s="42"/>
      <c r="JH134" s="42"/>
      <c r="JI134" s="42"/>
      <c r="JJ134" s="42"/>
      <c r="JK134" s="42"/>
      <c r="JL134" s="42"/>
      <c r="JM134" s="42"/>
      <c r="JN134" s="42"/>
      <c r="JO134" s="42"/>
      <c r="JP134" s="42"/>
      <c r="JQ134" s="42"/>
      <c r="JR134" s="42"/>
      <c r="JS134" s="42"/>
      <c r="JT134" s="42"/>
      <c r="JU134" s="42"/>
      <c r="JV134" s="42"/>
      <c r="JW134" s="42"/>
      <c r="JX134" s="42"/>
      <c r="JY134" s="42"/>
      <c r="JZ134" s="42"/>
      <c r="KA134" s="42"/>
      <c r="KB134" s="42"/>
      <c r="KC134" s="42"/>
      <c r="KD134" s="42"/>
      <c r="KE134" s="42"/>
      <c r="KF134" s="42"/>
      <c r="KG134" s="42"/>
      <c r="KH134" s="42"/>
      <c r="KI134" s="42"/>
      <c r="KJ134" s="42"/>
      <c r="KK134" s="42"/>
      <c r="KL134" s="42"/>
      <c r="KM134" s="42"/>
      <c r="KN134" s="42"/>
      <c r="KO134" s="42"/>
      <c r="KP134" s="42"/>
      <c r="KQ134" s="42"/>
      <c r="KR134" s="42"/>
      <c r="KS134" s="42"/>
      <c r="KT134" s="42"/>
      <c r="KU134" s="42"/>
      <c r="KV134" s="42"/>
      <c r="KW134" s="42"/>
      <c r="KX134" s="42"/>
      <c r="KY134" s="42"/>
      <c r="KZ134" s="42"/>
      <c r="LA134" s="42"/>
      <c r="LB134" s="42"/>
      <c r="LC134" s="42"/>
      <c r="LD134" s="42"/>
      <c r="LE134" s="42"/>
      <c r="LF134" s="42"/>
      <c r="LG134" s="42"/>
      <c r="LH134" s="42"/>
      <c r="LI134" s="42"/>
      <c r="LJ134" s="42"/>
      <c r="LK134" s="42"/>
      <c r="LL134" s="42"/>
      <c r="LM134" s="42"/>
      <c r="LN134" s="42"/>
      <c r="LO134" s="42"/>
      <c r="LP134" s="42"/>
      <c r="LQ134" s="42"/>
      <c r="LR134" s="42"/>
      <c r="LS134" s="42"/>
      <c r="LT134" s="42"/>
      <c r="LU134" s="42"/>
      <c r="LV134" s="42"/>
      <c r="LW134" s="42"/>
      <c r="LX134" s="42"/>
      <c r="LY134" s="42"/>
      <c r="LZ134" s="42"/>
      <c r="MA134" s="42"/>
      <c r="MB134" s="42"/>
      <c r="MC134" s="42"/>
      <c r="MD134" s="42"/>
      <c r="ME134" s="42"/>
      <c r="MF134" s="42"/>
      <c r="MG134" s="42"/>
      <c r="MH134" s="42"/>
      <c r="MI134" s="42"/>
      <c r="MJ134" s="42"/>
      <c r="MK134" s="42"/>
      <c r="ML134" s="42"/>
      <c r="MM134" s="42"/>
      <c r="MN134" s="42"/>
      <c r="MO134" s="42"/>
      <c r="MP134" s="42"/>
      <c r="MQ134" s="42"/>
      <c r="MR134" s="42"/>
      <c r="MS134" s="42"/>
      <c r="MT134" s="42"/>
      <c r="MU134" s="42"/>
      <c r="MV134" s="42"/>
      <c r="MW134" s="42"/>
      <c r="MX134" s="42"/>
      <c r="MY134" s="42"/>
      <c r="MZ134" s="42"/>
      <c r="NA134" s="42"/>
      <c r="NB134" s="42"/>
      <c r="NC134" s="42"/>
      <c r="ND134" s="42"/>
      <c r="NE134" s="42"/>
      <c r="NF134" s="42"/>
      <c r="NG134" s="42"/>
      <c r="NH134" s="42"/>
      <c r="NI134" s="42"/>
      <c r="NJ134" s="42"/>
      <c r="NK134" s="42"/>
      <c r="NL134" s="42"/>
      <c r="NM134" s="42"/>
      <c r="NN134" s="42"/>
      <c r="NO134" s="42"/>
      <c r="NP134" s="42"/>
      <c r="NQ134" s="42"/>
      <c r="NR134" s="42"/>
      <c r="NS134" s="42"/>
      <c r="NT134" s="42"/>
      <c r="NU134" s="42"/>
      <c r="NV134" s="42"/>
      <c r="NW134" s="42"/>
      <c r="NX134" s="42"/>
      <c r="NY134" s="42"/>
      <c r="NZ134" s="42"/>
      <c r="OA134" s="42"/>
      <c r="OB134" s="42"/>
      <c r="OC134" s="42"/>
      <c r="OD134" s="42"/>
      <c r="OE134" s="42"/>
      <c r="OF134" s="42"/>
      <c r="OG134" s="42"/>
      <c r="OH134" s="42"/>
      <c r="OI134" s="42"/>
      <c r="OJ134" s="42"/>
      <c r="OK134" s="42"/>
      <c r="OL134" s="42"/>
      <c r="OM134" s="42"/>
      <c r="ON134" s="42"/>
      <c r="OO134" s="42"/>
      <c r="OP134" s="42"/>
      <c r="OQ134" s="42"/>
      <c r="OR134" s="42"/>
      <c r="OS134" s="42"/>
      <c r="OT134" s="42"/>
      <c r="OU134" s="42"/>
      <c r="OV134" s="42"/>
      <c r="OW134" s="42"/>
      <c r="OX134" s="42"/>
      <c r="OY134" s="42"/>
      <c r="OZ134" s="42"/>
      <c r="PA134" s="42"/>
      <c r="PB134" s="42"/>
      <c r="PC134" s="42"/>
      <c r="PD134" s="42"/>
      <c r="PE134" s="42"/>
      <c r="PF134" s="42"/>
      <c r="PG134" s="42"/>
      <c r="PH134" s="42"/>
      <c r="PI134" s="42"/>
      <c r="PJ134" s="42"/>
      <c r="PK134" s="42"/>
      <c r="PL134" s="42"/>
      <c r="PM134" s="42"/>
      <c r="PN134" s="42"/>
      <c r="PO134" s="42"/>
      <c r="PP134" s="42"/>
      <c r="PQ134" s="42"/>
      <c r="PR134" s="42"/>
      <c r="PS134" s="42"/>
      <c r="PT134" s="42"/>
      <c r="PU134" s="42"/>
      <c r="PV134" s="42"/>
      <c r="PW134" s="42"/>
      <c r="PX134" s="42"/>
      <c r="PY134" s="42"/>
      <c r="PZ134" s="42"/>
      <c r="QA134" s="42"/>
      <c r="QB134" s="42"/>
      <c r="QC134" s="42"/>
      <c r="QD134" s="42"/>
      <c r="QE134" s="42"/>
      <c r="QF134" s="42"/>
      <c r="QG134" s="42"/>
      <c r="QH134" s="42"/>
      <c r="QI134" s="42"/>
      <c r="QJ134" s="42"/>
      <c r="QK134" s="42"/>
      <c r="QL134" s="42"/>
      <c r="QM134" s="42"/>
      <c r="QN134" s="42"/>
      <c r="QO134" s="42"/>
      <c r="QP134" s="42"/>
      <c r="QQ134" s="42"/>
      <c r="QR134" s="42"/>
      <c r="QS134" s="42"/>
      <c r="QT134" s="42"/>
      <c r="QU134" s="42"/>
      <c r="QV134" s="42"/>
      <c r="QW134" s="42"/>
      <c r="QX134" s="42"/>
      <c r="QY134" s="42"/>
      <c r="QZ134" s="42"/>
      <c r="RA134" s="42"/>
      <c r="RB134" s="42"/>
      <c r="RC134" s="42"/>
      <c r="RD134" s="42"/>
      <c r="RE134" s="42"/>
      <c r="RF134" s="42"/>
      <c r="RG134" s="42"/>
      <c r="RH134" s="42"/>
      <c r="RI134" s="42"/>
      <c r="RJ134" s="42"/>
      <c r="RK134" s="42"/>
      <c r="RL134" s="42"/>
      <c r="RM134" s="42"/>
      <c r="RN134" s="42"/>
      <c r="RO134" s="42"/>
      <c r="RP134" s="42"/>
      <c r="RQ134" s="42"/>
      <c r="RR134" s="42"/>
      <c r="RS134" s="42"/>
      <c r="RT134" s="42"/>
      <c r="RU134" s="42"/>
      <c r="RV134" s="42"/>
      <c r="RW134" s="42"/>
      <c r="RX134" s="42"/>
      <c r="RY134" s="42"/>
      <c r="RZ134" s="42"/>
      <c r="SA134" s="42"/>
      <c r="SB134" s="42"/>
      <c r="SC134" s="42"/>
      <c r="SD134" s="42"/>
      <c r="SE134" s="42"/>
      <c r="SF134" s="42"/>
      <c r="SG134" s="42"/>
      <c r="SH134" s="42"/>
      <c r="SI134" s="42"/>
      <c r="SJ134" s="42"/>
      <c r="SK134" s="42"/>
      <c r="SL134" s="42"/>
      <c r="SM134" s="42"/>
      <c r="SN134" s="42"/>
      <c r="SO134" s="42"/>
      <c r="SP134" s="42"/>
      <c r="SQ134" s="42"/>
      <c r="SR134" s="42"/>
    </row>
    <row r="135" spans="1:512" ht="16.5" customHeight="1">
      <c r="A135" s="41"/>
      <c r="B135" s="1">
        <v>215030</v>
      </c>
      <c r="D135" s="43" t="str">
        <f t="shared" si="11"/>
        <v>15-3</v>
      </c>
      <c r="E135" s="43"/>
      <c r="F135" s="43"/>
      <c r="G135" s="68" t="s">
        <v>243</v>
      </c>
      <c r="H135" s="42">
        <f t="shared" si="12"/>
        <v>0</v>
      </c>
      <c r="I135" s="43" t="s">
        <v>314</v>
      </c>
      <c r="J135" s="44">
        <v>0</v>
      </c>
      <c r="K135" s="44">
        <v>0</v>
      </c>
      <c r="L135" s="42">
        <f t="shared" si="13"/>
        <v>15</v>
      </c>
      <c r="M135" s="22">
        <f t="shared" si="14"/>
        <v>215040</v>
      </c>
      <c r="N135" s="50">
        <f t="shared" si="15"/>
        <v>215020</v>
      </c>
      <c r="O135" s="45" t="s">
        <v>244</v>
      </c>
      <c r="P135" s="47" t="s">
        <v>61</v>
      </c>
      <c r="Q135" s="51" t="s">
        <v>244</v>
      </c>
      <c r="R135" s="50" t="s">
        <v>362</v>
      </c>
      <c r="S135" s="54"/>
      <c r="T135" s="1">
        <v>215030</v>
      </c>
      <c r="U135" s="22" t="s">
        <v>265</v>
      </c>
      <c r="V135" s="42">
        <v>12</v>
      </c>
      <c r="W135" s="51">
        <v>0</v>
      </c>
      <c r="X135" s="42"/>
      <c r="Y135" s="55"/>
      <c r="Z135" s="42"/>
      <c r="AA135" s="43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2"/>
      <c r="CM135" s="42"/>
      <c r="CN135" s="42"/>
      <c r="CO135" s="42"/>
      <c r="CP135" s="42"/>
      <c r="CQ135" s="42"/>
      <c r="CR135" s="42"/>
      <c r="CS135" s="42"/>
      <c r="CT135" s="42"/>
      <c r="CU135" s="42"/>
      <c r="CV135" s="42"/>
      <c r="CW135" s="42"/>
      <c r="CX135" s="42"/>
      <c r="CY135" s="4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  <c r="EJ135" s="42"/>
      <c r="EK135" s="42"/>
      <c r="EL135" s="42"/>
      <c r="EM135" s="42"/>
      <c r="EN135" s="42"/>
      <c r="EO135" s="42"/>
      <c r="EP135" s="42"/>
      <c r="EQ135" s="42"/>
      <c r="ER135" s="42"/>
      <c r="ES135" s="42"/>
      <c r="ET135" s="42"/>
      <c r="EU135" s="42"/>
      <c r="EV135" s="42"/>
      <c r="EW135" s="42"/>
      <c r="EX135" s="42"/>
      <c r="EY135" s="42"/>
      <c r="EZ135" s="42"/>
      <c r="FA135" s="42"/>
      <c r="FB135" s="42"/>
      <c r="FC135" s="42"/>
      <c r="FD135" s="42"/>
      <c r="FE135" s="42"/>
      <c r="FF135" s="42"/>
      <c r="FG135" s="42"/>
      <c r="FH135" s="42"/>
      <c r="FI135" s="42"/>
      <c r="FJ135" s="42"/>
      <c r="FK135" s="42"/>
      <c r="FL135" s="42"/>
      <c r="FM135" s="42"/>
      <c r="FN135" s="42"/>
      <c r="FO135" s="42"/>
      <c r="FP135" s="42"/>
      <c r="FQ135" s="42"/>
      <c r="FR135" s="42"/>
      <c r="FS135" s="42"/>
      <c r="FT135" s="42"/>
      <c r="FU135" s="42"/>
      <c r="FV135" s="42"/>
      <c r="FW135" s="42"/>
      <c r="FX135" s="42"/>
      <c r="FY135" s="42"/>
      <c r="FZ135" s="42"/>
      <c r="GA135" s="42"/>
      <c r="GB135" s="42"/>
      <c r="GC135" s="42"/>
      <c r="GD135" s="42"/>
      <c r="GE135" s="42"/>
      <c r="GF135" s="42"/>
      <c r="GG135" s="42"/>
      <c r="GH135" s="42"/>
      <c r="GI135" s="42"/>
      <c r="GJ135" s="42"/>
      <c r="GK135" s="42"/>
      <c r="GL135" s="42"/>
      <c r="GM135" s="42"/>
      <c r="GN135" s="42"/>
      <c r="GO135" s="42"/>
      <c r="GP135" s="42"/>
      <c r="GQ135" s="42"/>
      <c r="GR135" s="42"/>
      <c r="GS135" s="42"/>
      <c r="GT135" s="42"/>
      <c r="GU135" s="42"/>
      <c r="GV135" s="42"/>
      <c r="GW135" s="42"/>
      <c r="GX135" s="42"/>
      <c r="GY135" s="42"/>
      <c r="GZ135" s="42"/>
      <c r="HA135" s="42"/>
      <c r="HB135" s="42"/>
      <c r="HC135" s="42"/>
      <c r="HD135" s="42"/>
      <c r="HE135" s="42"/>
      <c r="HF135" s="42"/>
      <c r="HG135" s="42"/>
      <c r="HH135" s="42"/>
      <c r="HI135" s="42"/>
      <c r="HJ135" s="42"/>
      <c r="HK135" s="42"/>
      <c r="HL135" s="42"/>
      <c r="HM135" s="42"/>
      <c r="HN135" s="42"/>
      <c r="HO135" s="42"/>
      <c r="HP135" s="42"/>
      <c r="HQ135" s="42"/>
      <c r="HR135" s="42"/>
      <c r="HS135" s="42"/>
      <c r="HT135" s="42"/>
      <c r="HU135" s="42"/>
      <c r="HV135" s="42"/>
      <c r="HW135" s="42"/>
      <c r="HX135" s="42"/>
      <c r="HY135" s="42"/>
      <c r="HZ135" s="42"/>
      <c r="IA135" s="42"/>
      <c r="IB135" s="42"/>
      <c r="IC135" s="42"/>
      <c r="ID135" s="42"/>
      <c r="IE135" s="42"/>
      <c r="IF135" s="42"/>
      <c r="IG135" s="42"/>
      <c r="IH135" s="42"/>
      <c r="II135" s="42"/>
      <c r="IJ135" s="42"/>
      <c r="IK135" s="42"/>
      <c r="IL135" s="42"/>
      <c r="IM135" s="42"/>
      <c r="IN135" s="42"/>
      <c r="IO135" s="42"/>
      <c r="IP135" s="42"/>
      <c r="IQ135" s="42"/>
      <c r="IR135" s="42"/>
      <c r="IS135" s="42"/>
      <c r="IT135" s="42"/>
      <c r="IU135" s="42"/>
      <c r="IV135" s="42"/>
      <c r="IW135" s="42"/>
      <c r="IX135" s="42"/>
      <c r="IY135" s="42"/>
      <c r="IZ135" s="42"/>
      <c r="JA135" s="42"/>
      <c r="JB135" s="42"/>
      <c r="JC135" s="42"/>
      <c r="JD135" s="42"/>
      <c r="JE135" s="42"/>
      <c r="JF135" s="42"/>
      <c r="JG135" s="42"/>
      <c r="JH135" s="42"/>
      <c r="JI135" s="42"/>
      <c r="JJ135" s="42"/>
      <c r="JK135" s="42"/>
      <c r="JL135" s="42"/>
      <c r="JM135" s="42"/>
      <c r="JN135" s="42"/>
      <c r="JO135" s="42"/>
      <c r="JP135" s="42"/>
      <c r="JQ135" s="42"/>
      <c r="JR135" s="42"/>
      <c r="JS135" s="42"/>
      <c r="JT135" s="42"/>
      <c r="JU135" s="42"/>
      <c r="JV135" s="42"/>
      <c r="JW135" s="42"/>
      <c r="JX135" s="42"/>
      <c r="JY135" s="42"/>
      <c r="JZ135" s="42"/>
      <c r="KA135" s="42"/>
      <c r="KB135" s="42"/>
      <c r="KC135" s="42"/>
      <c r="KD135" s="42"/>
      <c r="KE135" s="42"/>
      <c r="KF135" s="42"/>
      <c r="KG135" s="42"/>
      <c r="KH135" s="42"/>
      <c r="KI135" s="42"/>
      <c r="KJ135" s="42"/>
      <c r="KK135" s="42"/>
      <c r="KL135" s="42"/>
      <c r="KM135" s="42"/>
      <c r="KN135" s="42"/>
      <c r="KO135" s="42"/>
      <c r="KP135" s="42"/>
      <c r="KQ135" s="42"/>
      <c r="KR135" s="42"/>
      <c r="KS135" s="42"/>
      <c r="KT135" s="42"/>
      <c r="KU135" s="42"/>
      <c r="KV135" s="42"/>
      <c r="KW135" s="42"/>
      <c r="KX135" s="42"/>
      <c r="KY135" s="42"/>
      <c r="KZ135" s="42"/>
      <c r="LA135" s="42"/>
      <c r="LB135" s="42"/>
      <c r="LC135" s="42"/>
      <c r="LD135" s="42"/>
      <c r="LE135" s="42"/>
      <c r="LF135" s="42"/>
      <c r="LG135" s="42"/>
      <c r="LH135" s="42"/>
      <c r="LI135" s="42"/>
      <c r="LJ135" s="42"/>
      <c r="LK135" s="42"/>
      <c r="LL135" s="42"/>
      <c r="LM135" s="42"/>
      <c r="LN135" s="42"/>
      <c r="LO135" s="42"/>
      <c r="LP135" s="42"/>
      <c r="LQ135" s="42"/>
      <c r="LR135" s="42"/>
      <c r="LS135" s="42"/>
      <c r="LT135" s="42"/>
      <c r="LU135" s="42"/>
      <c r="LV135" s="42"/>
      <c r="LW135" s="42"/>
      <c r="LX135" s="42"/>
      <c r="LY135" s="42"/>
      <c r="LZ135" s="42"/>
      <c r="MA135" s="42"/>
      <c r="MB135" s="42"/>
      <c r="MC135" s="42"/>
      <c r="MD135" s="42"/>
      <c r="ME135" s="42"/>
      <c r="MF135" s="42"/>
      <c r="MG135" s="42"/>
      <c r="MH135" s="42"/>
      <c r="MI135" s="42"/>
      <c r="MJ135" s="42"/>
      <c r="MK135" s="42"/>
      <c r="ML135" s="42"/>
      <c r="MM135" s="42"/>
      <c r="MN135" s="42"/>
      <c r="MO135" s="42"/>
      <c r="MP135" s="42"/>
      <c r="MQ135" s="42"/>
      <c r="MR135" s="42"/>
      <c r="MS135" s="42"/>
      <c r="MT135" s="42"/>
      <c r="MU135" s="42"/>
      <c r="MV135" s="42"/>
      <c r="MW135" s="42"/>
      <c r="MX135" s="42"/>
      <c r="MY135" s="42"/>
      <c r="MZ135" s="42"/>
      <c r="NA135" s="42"/>
      <c r="NB135" s="42"/>
      <c r="NC135" s="42"/>
      <c r="ND135" s="42"/>
      <c r="NE135" s="42"/>
      <c r="NF135" s="42"/>
      <c r="NG135" s="42"/>
      <c r="NH135" s="42"/>
      <c r="NI135" s="42"/>
      <c r="NJ135" s="42"/>
      <c r="NK135" s="42"/>
      <c r="NL135" s="42"/>
      <c r="NM135" s="42"/>
      <c r="NN135" s="42"/>
      <c r="NO135" s="42"/>
      <c r="NP135" s="42"/>
      <c r="NQ135" s="42"/>
      <c r="NR135" s="42"/>
      <c r="NS135" s="42"/>
      <c r="NT135" s="42"/>
      <c r="NU135" s="42"/>
      <c r="NV135" s="42"/>
      <c r="NW135" s="42"/>
      <c r="NX135" s="42"/>
      <c r="NY135" s="42"/>
      <c r="NZ135" s="42"/>
      <c r="OA135" s="42"/>
      <c r="OB135" s="42"/>
      <c r="OC135" s="42"/>
      <c r="OD135" s="42"/>
      <c r="OE135" s="42"/>
      <c r="OF135" s="42"/>
      <c r="OG135" s="42"/>
      <c r="OH135" s="42"/>
      <c r="OI135" s="42"/>
      <c r="OJ135" s="42"/>
      <c r="OK135" s="42"/>
      <c r="OL135" s="42"/>
      <c r="OM135" s="42"/>
      <c r="ON135" s="42"/>
      <c r="OO135" s="42"/>
      <c r="OP135" s="42"/>
      <c r="OQ135" s="42"/>
      <c r="OR135" s="42"/>
      <c r="OS135" s="42"/>
      <c r="OT135" s="42"/>
      <c r="OU135" s="42"/>
      <c r="OV135" s="42"/>
      <c r="OW135" s="42"/>
      <c r="OX135" s="42"/>
      <c r="OY135" s="42"/>
      <c r="OZ135" s="42"/>
      <c r="PA135" s="42"/>
      <c r="PB135" s="42"/>
      <c r="PC135" s="42"/>
      <c r="PD135" s="42"/>
      <c r="PE135" s="42"/>
      <c r="PF135" s="42"/>
      <c r="PG135" s="42"/>
      <c r="PH135" s="42"/>
      <c r="PI135" s="42"/>
      <c r="PJ135" s="42"/>
      <c r="PK135" s="42"/>
      <c r="PL135" s="42"/>
      <c r="PM135" s="42"/>
      <c r="PN135" s="42"/>
      <c r="PO135" s="42"/>
      <c r="PP135" s="42"/>
      <c r="PQ135" s="42"/>
      <c r="PR135" s="42"/>
      <c r="PS135" s="42"/>
      <c r="PT135" s="42"/>
      <c r="PU135" s="42"/>
      <c r="PV135" s="42"/>
      <c r="PW135" s="42"/>
      <c r="PX135" s="42"/>
      <c r="PY135" s="42"/>
      <c r="PZ135" s="42"/>
      <c r="QA135" s="42"/>
      <c r="QB135" s="42"/>
      <c r="QC135" s="42"/>
      <c r="QD135" s="42"/>
      <c r="QE135" s="42"/>
      <c r="QF135" s="42"/>
      <c r="QG135" s="42"/>
      <c r="QH135" s="42"/>
      <c r="QI135" s="42"/>
      <c r="QJ135" s="42"/>
      <c r="QK135" s="42"/>
      <c r="QL135" s="42"/>
      <c r="QM135" s="42"/>
      <c r="QN135" s="42"/>
      <c r="QO135" s="42"/>
      <c r="QP135" s="42"/>
      <c r="QQ135" s="42"/>
      <c r="QR135" s="42"/>
      <c r="QS135" s="42"/>
      <c r="QT135" s="42"/>
      <c r="QU135" s="42"/>
      <c r="QV135" s="42"/>
      <c r="QW135" s="42"/>
      <c r="QX135" s="42"/>
      <c r="QY135" s="42"/>
      <c r="QZ135" s="42"/>
      <c r="RA135" s="42"/>
      <c r="RB135" s="42"/>
      <c r="RC135" s="42"/>
      <c r="RD135" s="42"/>
      <c r="RE135" s="42"/>
      <c r="RF135" s="42"/>
      <c r="RG135" s="42"/>
      <c r="RH135" s="42"/>
      <c r="RI135" s="42"/>
      <c r="RJ135" s="42"/>
      <c r="RK135" s="42"/>
      <c r="RL135" s="42"/>
      <c r="RM135" s="42"/>
      <c r="RN135" s="42"/>
      <c r="RO135" s="42"/>
      <c r="RP135" s="42"/>
      <c r="RQ135" s="42"/>
      <c r="RR135" s="42"/>
      <c r="RS135" s="42"/>
      <c r="RT135" s="42"/>
      <c r="RU135" s="42"/>
      <c r="RV135" s="42"/>
      <c r="RW135" s="42"/>
      <c r="RX135" s="42"/>
      <c r="RY135" s="42"/>
      <c r="RZ135" s="42"/>
      <c r="SA135" s="42"/>
      <c r="SB135" s="42"/>
      <c r="SC135" s="42"/>
      <c r="SD135" s="42"/>
      <c r="SE135" s="42"/>
      <c r="SF135" s="42"/>
      <c r="SG135" s="42"/>
      <c r="SH135" s="42"/>
      <c r="SI135" s="42"/>
      <c r="SJ135" s="42"/>
      <c r="SK135" s="42"/>
      <c r="SL135" s="42"/>
      <c r="SM135" s="42"/>
      <c r="SN135" s="42"/>
      <c r="SO135" s="42"/>
      <c r="SP135" s="42"/>
      <c r="SQ135" s="42"/>
      <c r="SR135" s="42"/>
    </row>
    <row r="136" spans="1:512" ht="16.5" customHeight="1">
      <c r="A136" s="41"/>
      <c r="B136" s="1">
        <v>215040</v>
      </c>
      <c r="D136" s="43" t="str">
        <f t="shared" si="11"/>
        <v>15-4</v>
      </c>
      <c r="E136" s="43"/>
      <c r="F136" s="43"/>
      <c r="G136" s="68" t="s">
        <v>254</v>
      </c>
      <c r="H136" s="42">
        <f t="shared" si="12"/>
        <v>0</v>
      </c>
      <c r="I136" s="43" t="s">
        <v>255</v>
      </c>
      <c r="J136" s="44">
        <v>0</v>
      </c>
      <c r="K136" s="44">
        <v>0</v>
      </c>
      <c r="L136" s="42">
        <f t="shared" si="13"/>
        <v>15</v>
      </c>
      <c r="M136" s="22">
        <f t="shared" si="14"/>
        <v>215050</v>
      </c>
      <c r="N136" s="50">
        <f t="shared" si="15"/>
        <v>215030</v>
      </c>
      <c r="O136" s="45" t="s">
        <v>284</v>
      </c>
      <c r="P136" s="47" t="s">
        <v>285</v>
      </c>
      <c r="Q136" s="51" t="s">
        <v>244</v>
      </c>
      <c r="R136" s="50" t="s">
        <v>363</v>
      </c>
      <c r="S136" s="54"/>
      <c r="T136" s="1">
        <v>215040</v>
      </c>
      <c r="U136" s="22" t="s">
        <v>268</v>
      </c>
      <c r="V136" s="42">
        <v>12</v>
      </c>
      <c r="W136" s="51">
        <v>0</v>
      </c>
      <c r="X136" s="42"/>
      <c r="Y136" s="55"/>
      <c r="Z136" s="42"/>
      <c r="AA136" s="43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2"/>
      <c r="CH136" s="42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42"/>
      <c r="CV136" s="42"/>
      <c r="CW136" s="42"/>
      <c r="CX136" s="42"/>
      <c r="CY136" s="4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  <c r="EA136" s="42"/>
      <c r="EB136" s="42"/>
      <c r="EC136" s="42"/>
      <c r="ED136" s="42"/>
      <c r="EE136" s="42"/>
      <c r="EF136" s="42"/>
      <c r="EG136" s="42"/>
      <c r="EH136" s="42"/>
      <c r="EI136" s="42"/>
      <c r="EJ136" s="42"/>
      <c r="EK136" s="42"/>
      <c r="EL136" s="42"/>
      <c r="EM136" s="42"/>
      <c r="EN136" s="42"/>
      <c r="EO136" s="42"/>
      <c r="EP136" s="42"/>
      <c r="EQ136" s="42"/>
      <c r="ER136" s="42"/>
      <c r="ES136" s="42"/>
      <c r="ET136" s="42"/>
      <c r="EU136" s="42"/>
      <c r="EV136" s="42"/>
      <c r="EW136" s="42"/>
      <c r="EX136" s="42"/>
      <c r="EY136" s="42"/>
      <c r="EZ136" s="42"/>
      <c r="FA136" s="42"/>
      <c r="FB136" s="42"/>
      <c r="FC136" s="42"/>
      <c r="FD136" s="42"/>
      <c r="FE136" s="42"/>
      <c r="FF136" s="42"/>
      <c r="FG136" s="42"/>
      <c r="FH136" s="42"/>
      <c r="FI136" s="42"/>
      <c r="FJ136" s="42"/>
      <c r="FK136" s="42"/>
      <c r="FL136" s="42"/>
      <c r="FM136" s="42"/>
      <c r="FN136" s="42"/>
      <c r="FO136" s="42"/>
      <c r="FP136" s="42"/>
      <c r="FQ136" s="42"/>
      <c r="FR136" s="42"/>
      <c r="FS136" s="42"/>
      <c r="FT136" s="42"/>
      <c r="FU136" s="42"/>
      <c r="FV136" s="42"/>
      <c r="FW136" s="42"/>
      <c r="FX136" s="42"/>
      <c r="FY136" s="42"/>
      <c r="FZ136" s="42"/>
      <c r="GA136" s="42"/>
      <c r="GB136" s="42"/>
      <c r="GC136" s="42"/>
      <c r="GD136" s="42"/>
      <c r="GE136" s="42"/>
      <c r="GF136" s="42"/>
      <c r="GG136" s="42"/>
      <c r="GH136" s="42"/>
      <c r="GI136" s="42"/>
      <c r="GJ136" s="42"/>
      <c r="GK136" s="42"/>
      <c r="GL136" s="42"/>
      <c r="GM136" s="42"/>
      <c r="GN136" s="42"/>
      <c r="GO136" s="42"/>
      <c r="GP136" s="42"/>
      <c r="GQ136" s="42"/>
      <c r="GR136" s="42"/>
      <c r="GS136" s="42"/>
      <c r="GT136" s="42"/>
      <c r="GU136" s="42"/>
      <c r="GV136" s="42"/>
      <c r="GW136" s="42"/>
      <c r="GX136" s="42"/>
      <c r="GY136" s="42"/>
      <c r="GZ136" s="42"/>
      <c r="HA136" s="42"/>
      <c r="HB136" s="42"/>
      <c r="HC136" s="42"/>
      <c r="HD136" s="42"/>
      <c r="HE136" s="42"/>
      <c r="HF136" s="42"/>
      <c r="HG136" s="42"/>
      <c r="HH136" s="42"/>
      <c r="HI136" s="42"/>
      <c r="HJ136" s="42"/>
      <c r="HK136" s="42"/>
      <c r="HL136" s="42"/>
      <c r="HM136" s="42"/>
      <c r="HN136" s="42"/>
      <c r="HO136" s="42"/>
      <c r="HP136" s="42"/>
      <c r="HQ136" s="42"/>
      <c r="HR136" s="42"/>
      <c r="HS136" s="42"/>
      <c r="HT136" s="42"/>
      <c r="HU136" s="42"/>
      <c r="HV136" s="42"/>
      <c r="HW136" s="42"/>
      <c r="HX136" s="42"/>
      <c r="HY136" s="42"/>
      <c r="HZ136" s="42"/>
      <c r="IA136" s="42"/>
      <c r="IB136" s="42"/>
      <c r="IC136" s="42"/>
      <c r="ID136" s="42"/>
      <c r="IE136" s="42"/>
      <c r="IF136" s="42"/>
      <c r="IG136" s="42"/>
      <c r="IH136" s="42"/>
      <c r="II136" s="42"/>
      <c r="IJ136" s="42"/>
      <c r="IK136" s="42"/>
      <c r="IL136" s="42"/>
      <c r="IM136" s="42"/>
      <c r="IN136" s="42"/>
      <c r="IO136" s="42"/>
      <c r="IP136" s="42"/>
      <c r="IQ136" s="42"/>
      <c r="IR136" s="42"/>
      <c r="IS136" s="42"/>
      <c r="IT136" s="42"/>
      <c r="IU136" s="42"/>
      <c r="IV136" s="42"/>
      <c r="IW136" s="42"/>
      <c r="IX136" s="42"/>
      <c r="IY136" s="42"/>
      <c r="IZ136" s="42"/>
      <c r="JA136" s="42"/>
      <c r="JB136" s="42"/>
      <c r="JC136" s="42"/>
      <c r="JD136" s="42"/>
      <c r="JE136" s="42"/>
      <c r="JF136" s="42"/>
      <c r="JG136" s="42"/>
      <c r="JH136" s="42"/>
      <c r="JI136" s="42"/>
      <c r="JJ136" s="42"/>
      <c r="JK136" s="42"/>
      <c r="JL136" s="42"/>
      <c r="JM136" s="42"/>
      <c r="JN136" s="42"/>
      <c r="JO136" s="42"/>
      <c r="JP136" s="42"/>
      <c r="JQ136" s="42"/>
      <c r="JR136" s="42"/>
      <c r="JS136" s="42"/>
      <c r="JT136" s="42"/>
      <c r="JU136" s="42"/>
      <c r="JV136" s="42"/>
      <c r="JW136" s="42"/>
      <c r="JX136" s="42"/>
      <c r="JY136" s="42"/>
      <c r="JZ136" s="42"/>
      <c r="KA136" s="42"/>
      <c r="KB136" s="42"/>
      <c r="KC136" s="42"/>
      <c r="KD136" s="42"/>
      <c r="KE136" s="42"/>
      <c r="KF136" s="42"/>
      <c r="KG136" s="42"/>
      <c r="KH136" s="42"/>
      <c r="KI136" s="42"/>
      <c r="KJ136" s="42"/>
      <c r="KK136" s="42"/>
      <c r="KL136" s="42"/>
      <c r="KM136" s="42"/>
      <c r="KN136" s="42"/>
      <c r="KO136" s="42"/>
      <c r="KP136" s="42"/>
      <c r="KQ136" s="42"/>
      <c r="KR136" s="42"/>
      <c r="KS136" s="42"/>
      <c r="KT136" s="42"/>
      <c r="KU136" s="42"/>
      <c r="KV136" s="42"/>
      <c r="KW136" s="42"/>
      <c r="KX136" s="42"/>
      <c r="KY136" s="42"/>
      <c r="KZ136" s="42"/>
      <c r="LA136" s="42"/>
      <c r="LB136" s="42"/>
      <c r="LC136" s="42"/>
      <c r="LD136" s="42"/>
      <c r="LE136" s="42"/>
      <c r="LF136" s="42"/>
      <c r="LG136" s="42"/>
      <c r="LH136" s="42"/>
      <c r="LI136" s="42"/>
      <c r="LJ136" s="42"/>
      <c r="LK136" s="42"/>
      <c r="LL136" s="42"/>
      <c r="LM136" s="42"/>
      <c r="LN136" s="42"/>
      <c r="LO136" s="42"/>
      <c r="LP136" s="42"/>
      <c r="LQ136" s="42"/>
      <c r="LR136" s="42"/>
      <c r="LS136" s="42"/>
      <c r="LT136" s="42"/>
      <c r="LU136" s="42"/>
      <c r="LV136" s="42"/>
      <c r="LW136" s="42"/>
      <c r="LX136" s="42"/>
      <c r="LY136" s="42"/>
      <c r="LZ136" s="42"/>
      <c r="MA136" s="42"/>
      <c r="MB136" s="42"/>
      <c r="MC136" s="42"/>
      <c r="MD136" s="42"/>
      <c r="ME136" s="42"/>
      <c r="MF136" s="42"/>
      <c r="MG136" s="42"/>
      <c r="MH136" s="42"/>
      <c r="MI136" s="42"/>
      <c r="MJ136" s="42"/>
      <c r="MK136" s="42"/>
      <c r="ML136" s="42"/>
      <c r="MM136" s="42"/>
      <c r="MN136" s="42"/>
      <c r="MO136" s="42"/>
      <c r="MP136" s="42"/>
      <c r="MQ136" s="42"/>
      <c r="MR136" s="42"/>
      <c r="MS136" s="42"/>
      <c r="MT136" s="42"/>
      <c r="MU136" s="42"/>
      <c r="MV136" s="42"/>
      <c r="MW136" s="42"/>
      <c r="MX136" s="42"/>
      <c r="MY136" s="42"/>
      <c r="MZ136" s="42"/>
      <c r="NA136" s="42"/>
      <c r="NB136" s="42"/>
      <c r="NC136" s="42"/>
      <c r="ND136" s="42"/>
      <c r="NE136" s="42"/>
      <c r="NF136" s="42"/>
      <c r="NG136" s="42"/>
      <c r="NH136" s="42"/>
      <c r="NI136" s="42"/>
      <c r="NJ136" s="42"/>
      <c r="NK136" s="42"/>
      <c r="NL136" s="42"/>
      <c r="NM136" s="42"/>
      <c r="NN136" s="42"/>
      <c r="NO136" s="42"/>
      <c r="NP136" s="42"/>
      <c r="NQ136" s="42"/>
      <c r="NR136" s="42"/>
      <c r="NS136" s="42"/>
      <c r="NT136" s="42"/>
      <c r="NU136" s="42"/>
      <c r="NV136" s="42"/>
      <c r="NW136" s="42"/>
      <c r="NX136" s="42"/>
      <c r="NY136" s="42"/>
      <c r="NZ136" s="42"/>
      <c r="OA136" s="42"/>
      <c r="OB136" s="42"/>
      <c r="OC136" s="42"/>
      <c r="OD136" s="42"/>
      <c r="OE136" s="42"/>
      <c r="OF136" s="42"/>
      <c r="OG136" s="42"/>
      <c r="OH136" s="42"/>
      <c r="OI136" s="42"/>
      <c r="OJ136" s="42"/>
      <c r="OK136" s="42"/>
      <c r="OL136" s="42"/>
      <c r="OM136" s="42"/>
      <c r="ON136" s="42"/>
      <c r="OO136" s="42"/>
      <c r="OP136" s="42"/>
      <c r="OQ136" s="42"/>
      <c r="OR136" s="42"/>
      <c r="OS136" s="42"/>
      <c r="OT136" s="42"/>
      <c r="OU136" s="42"/>
      <c r="OV136" s="42"/>
      <c r="OW136" s="42"/>
      <c r="OX136" s="42"/>
      <c r="OY136" s="42"/>
      <c r="OZ136" s="42"/>
      <c r="PA136" s="42"/>
      <c r="PB136" s="42"/>
      <c r="PC136" s="42"/>
      <c r="PD136" s="42"/>
      <c r="PE136" s="42"/>
      <c r="PF136" s="42"/>
      <c r="PG136" s="42"/>
      <c r="PH136" s="42"/>
      <c r="PI136" s="42"/>
      <c r="PJ136" s="42"/>
      <c r="PK136" s="42"/>
      <c r="PL136" s="42"/>
      <c r="PM136" s="42"/>
      <c r="PN136" s="42"/>
      <c r="PO136" s="42"/>
      <c r="PP136" s="42"/>
      <c r="PQ136" s="42"/>
      <c r="PR136" s="42"/>
      <c r="PS136" s="42"/>
      <c r="PT136" s="42"/>
      <c r="PU136" s="42"/>
      <c r="PV136" s="42"/>
      <c r="PW136" s="42"/>
      <c r="PX136" s="42"/>
      <c r="PY136" s="42"/>
      <c r="PZ136" s="42"/>
      <c r="QA136" s="42"/>
      <c r="QB136" s="42"/>
      <c r="QC136" s="42"/>
      <c r="QD136" s="42"/>
      <c r="QE136" s="42"/>
      <c r="QF136" s="42"/>
      <c r="QG136" s="42"/>
      <c r="QH136" s="42"/>
      <c r="QI136" s="42"/>
      <c r="QJ136" s="42"/>
      <c r="QK136" s="42"/>
      <c r="QL136" s="42"/>
      <c r="QM136" s="42"/>
      <c r="QN136" s="42"/>
      <c r="QO136" s="42"/>
      <c r="QP136" s="42"/>
      <c r="QQ136" s="42"/>
      <c r="QR136" s="42"/>
      <c r="QS136" s="42"/>
      <c r="QT136" s="42"/>
      <c r="QU136" s="42"/>
      <c r="QV136" s="42"/>
      <c r="QW136" s="42"/>
      <c r="QX136" s="42"/>
      <c r="QY136" s="42"/>
      <c r="QZ136" s="42"/>
      <c r="RA136" s="42"/>
      <c r="RB136" s="42"/>
      <c r="RC136" s="42"/>
      <c r="RD136" s="42"/>
      <c r="RE136" s="42"/>
      <c r="RF136" s="42"/>
      <c r="RG136" s="42"/>
      <c r="RH136" s="42"/>
      <c r="RI136" s="42"/>
      <c r="RJ136" s="42"/>
      <c r="RK136" s="42"/>
      <c r="RL136" s="42"/>
      <c r="RM136" s="42"/>
      <c r="RN136" s="42"/>
      <c r="RO136" s="42"/>
      <c r="RP136" s="42"/>
      <c r="RQ136" s="42"/>
      <c r="RR136" s="42"/>
      <c r="RS136" s="42"/>
      <c r="RT136" s="42"/>
      <c r="RU136" s="42"/>
      <c r="RV136" s="42"/>
      <c r="RW136" s="42"/>
      <c r="RX136" s="42"/>
      <c r="RY136" s="42"/>
      <c r="RZ136" s="42"/>
      <c r="SA136" s="42"/>
      <c r="SB136" s="42"/>
      <c r="SC136" s="42"/>
      <c r="SD136" s="42"/>
      <c r="SE136" s="42"/>
      <c r="SF136" s="42"/>
      <c r="SG136" s="42"/>
      <c r="SH136" s="42"/>
      <c r="SI136" s="42"/>
      <c r="SJ136" s="42"/>
      <c r="SK136" s="42"/>
      <c r="SL136" s="42"/>
      <c r="SM136" s="42"/>
      <c r="SN136" s="42"/>
      <c r="SO136" s="42"/>
      <c r="SP136" s="42"/>
      <c r="SQ136" s="42"/>
      <c r="SR136" s="42"/>
    </row>
    <row r="137" spans="1:512" ht="16.5" customHeight="1">
      <c r="A137" s="41"/>
      <c r="B137" s="1">
        <v>215050</v>
      </c>
      <c r="D137" s="43" t="str">
        <f t="shared" si="11"/>
        <v>15-5</v>
      </c>
      <c r="E137" s="43"/>
      <c r="F137" s="43"/>
      <c r="G137" s="68" t="s">
        <v>254</v>
      </c>
      <c r="H137" s="42">
        <f t="shared" si="12"/>
        <v>1</v>
      </c>
      <c r="I137" s="43" t="s">
        <v>255</v>
      </c>
      <c r="J137" s="44">
        <v>0</v>
      </c>
      <c r="K137" s="44">
        <v>0</v>
      </c>
      <c r="L137" s="42">
        <f t="shared" si="13"/>
        <v>15</v>
      </c>
      <c r="M137" s="22">
        <f t="shared" si="14"/>
        <v>0</v>
      </c>
      <c r="N137" s="50">
        <f t="shared" si="15"/>
        <v>215040</v>
      </c>
      <c r="O137" s="45" t="s">
        <v>244</v>
      </c>
      <c r="P137" s="47" t="s">
        <v>61</v>
      </c>
      <c r="Q137" s="51" t="s">
        <v>244</v>
      </c>
      <c r="R137" s="50" t="s">
        <v>364</v>
      </c>
      <c r="S137" s="54"/>
      <c r="T137" s="1">
        <v>215050</v>
      </c>
      <c r="U137" s="22" t="s">
        <v>269</v>
      </c>
      <c r="V137" s="42">
        <v>12</v>
      </c>
      <c r="W137" s="51">
        <v>0</v>
      </c>
      <c r="X137" s="42"/>
      <c r="Y137" s="55"/>
      <c r="Z137" s="42"/>
      <c r="AA137" s="43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  <c r="BO137" s="42"/>
      <c r="BP137" s="42"/>
      <c r="BQ137" s="42"/>
      <c r="BR137" s="4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2"/>
      <c r="CH137" s="42"/>
      <c r="CI137" s="42"/>
      <c r="CJ137" s="42"/>
      <c r="CK137" s="42"/>
      <c r="CL137" s="42"/>
      <c r="CM137" s="42"/>
      <c r="CN137" s="42"/>
      <c r="CO137" s="42"/>
      <c r="CP137" s="42"/>
      <c r="CQ137" s="42"/>
      <c r="CR137" s="42"/>
      <c r="CS137" s="42"/>
      <c r="CT137" s="42"/>
      <c r="CU137" s="42"/>
      <c r="CV137" s="42"/>
      <c r="CW137" s="42"/>
      <c r="CX137" s="42"/>
      <c r="CY137" s="4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  <c r="EJ137" s="42"/>
      <c r="EK137" s="42"/>
      <c r="EL137" s="42"/>
      <c r="EM137" s="42"/>
      <c r="EN137" s="42"/>
      <c r="EO137" s="42"/>
      <c r="EP137" s="42"/>
      <c r="EQ137" s="42"/>
      <c r="ER137" s="42"/>
      <c r="ES137" s="42"/>
      <c r="ET137" s="42"/>
      <c r="EU137" s="42"/>
      <c r="EV137" s="42"/>
      <c r="EW137" s="42"/>
      <c r="EX137" s="42"/>
      <c r="EY137" s="42"/>
      <c r="EZ137" s="42"/>
      <c r="FA137" s="42"/>
      <c r="FB137" s="42"/>
      <c r="FC137" s="42"/>
      <c r="FD137" s="42"/>
      <c r="FE137" s="42"/>
      <c r="FF137" s="42"/>
      <c r="FG137" s="42"/>
      <c r="FH137" s="42"/>
      <c r="FI137" s="42"/>
      <c r="FJ137" s="42"/>
      <c r="FK137" s="42"/>
      <c r="FL137" s="42"/>
      <c r="FM137" s="42"/>
      <c r="FN137" s="42"/>
      <c r="FO137" s="42"/>
      <c r="FP137" s="42"/>
      <c r="FQ137" s="42"/>
      <c r="FR137" s="42"/>
      <c r="FS137" s="42"/>
      <c r="FT137" s="42"/>
      <c r="FU137" s="42"/>
      <c r="FV137" s="42"/>
      <c r="FW137" s="42"/>
      <c r="FX137" s="42"/>
      <c r="FY137" s="42"/>
      <c r="FZ137" s="42"/>
      <c r="GA137" s="42"/>
      <c r="GB137" s="42"/>
      <c r="GC137" s="42"/>
      <c r="GD137" s="42"/>
      <c r="GE137" s="42"/>
      <c r="GF137" s="42"/>
      <c r="GG137" s="42"/>
      <c r="GH137" s="42"/>
      <c r="GI137" s="42"/>
      <c r="GJ137" s="42"/>
      <c r="GK137" s="42"/>
      <c r="GL137" s="42"/>
      <c r="GM137" s="42"/>
      <c r="GN137" s="42"/>
      <c r="GO137" s="42"/>
      <c r="GP137" s="42"/>
      <c r="GQ137" s="42"/>
      <c r="GR137" s="42"/>
      <c r="GS137" s="42"/>
      <c r="GT137" s="42"/>
      <c r="GU137" s="42"/>
      <c r="GV137" s="42"/>
      <c r="GW137" s="42"/>
      <c r="GX137" s="42"/>
      <c r="GY137" s="42"/>
      <c r="GZ137" s="42"/>
      <c r="HA137" s="42"/>
      <c r="HB137" s="42"/>
      <c r="HC137" s="42"/>
      <c r="HD137" s="42"/>
      <c r="HE137" s="42"/>
      <c r="HF137" s="42"/>
      <c r="HG137" s="42"/>
      <c r="HH137" s="42"/>
      <c r="HI137" s="42"/>
      <c r="HJ137" s="42"/>
      <c r="HK137" s="42"/>
      <c r="HL137" s="42"/>
      <c r="HM137" s="42"/>
      <c r="HN137" s="42"/>
      <c r="HO137" s="42"/>
      <c r="HP137" s="42"/>
      <c r="HQ137" s="42"/>
      <c r="HR137" s="42"/>
      <c r="HS137" s="42"/>
      <c r="HT137" s="42"/>
      <c r="HU137" s="42"/>
      <c r="HV137" s="42"/>
      <c r="HW137" s="42"/>
      <c r="HX137" s="42"/>
      <c r="HY137" s="42"/>
      <c r="HZ137" s="42"/>
      <c r="IA137" s="42"/>
      <c r="IB137" s="42"/>
      <c r="IC137" s="42"/>
      <c r="ID137" s="42"/>
      <c r="IE137" s="42"/>
      <c r="IF137" s="42"/>
      <c r="IG137" s="42"/>
      <c r="IH137" s="42"/>
      <c r="II137" s="42"/>
      <c r="IJ137" s="42"/>
      <c r="IK137" s="42"/>
      <c r="IL137" s="42"/>
      <c r="IM137" s="42"/>
      <c r="IN137" s="42"/>
      <c r="IO137" s="42"/>
      <c r="IP137" s="42"/>
      <c r="IQ137" s="42"/>
      <c r="IR137" s="42"/>
      <c r="IS137" s="42"/>
      <c r="IT137" s="42"/>
      <c r="IU137" s="42"/>
      <c r="IV137" s="42"/>
      <c r="IW137" s="42"/>
      <c r="IX137" s="42"/>
      <c r="IY137" s="42"/>
      <c r="IZ137" s="42"/>
      <c r="JA137" s="42"/>
      <c r="JB137" s="42"/>
      <c r="JC137" s="42"/>
      <c r="JD137" s="42"/>
      <c r="JE137" s="42"/>
      <c r="JF137" s="42"/>
      <c r="JG137" s="42"/>
      <c r="JH137" s="42"/>
      <c r="JI137" s="42"/>
      <c r="JJ137" s="42"/>
      <c r="JK137" s="42"/>
      <c r="JL137" s="42"/>
      <c r="JM137" s="42"/>
      <c r="JN137" s="42"/>
      <c r="JO137" s="42"/>
      <c r="JP137" s="42"/>
      <c r="JQ137" s="42"/>
      <c r="JR137" s="42"/>
      <c r="JS137" s="42"/>
      <c r="JT137" s="42"/>
      <c r="JU137" s="42"/>
      <c r="JV137" s="42"/>
      <c r="JW137" s="42"/>
      <c r="JX137" s="42"/>
      <c r="JY137" s="42"/>
      <c r="JZ137" s="42"/>
      <c r="KA137" s="42"/>
      <c r="KB137" s="42"/>
      <c r="KC137" s="42"/>
      <c r="KD137" s="42"/>
      <c r="KE137" s="42"/>
      <c r="KF137" s="42"/>
      <c r="KG137" s="42"/>
      <c r="KH137" s="42"/>
      <c r="KI137" s="42"/>
      <c r="KJ137" s="42"/>
      <c r="KK137" s="42"/>
      <c r="KL137" s="42"/>
      <c r="KM137" s="42"/>
      <c r="KN137" s="42"/>
      <c r="KO137" s="42"/>
      <c r="KP137" s="42"/>
      <c r="KQ137" s="42"/>
      <c r="KR137" s="42"/>
      <c r="KS137" s="42"/>
      <c r="KT137" s="42"/>
      <c r="KU137" s="42"/>
      <c r="KV137" s="42"/>
      <c r="KW137" s="42"/>
      <c r="KX137" s="42"/>
      <c r="KY137" s="42"/>
      <c r="KZ137" s="42"/>
      <c r="LA137" s="42"/>
      <c r="LB137" s="42"/>
      <c r="LC137" s="42"/>
      <c r="LD137" s="42"/>
      <c r="LE137" s="42"/>
      <c r="LF137" s="42"/>
      <c r="LG137" s="42"/>
      <c r="LH137" s="42"/>
      <c r="LI137" s="42"/>
      <c r="LJ137" s="42"/>
      <c r="LK137" s="42"/>
      <c r="LL137" s="42"/>
      <c r="LM137" s="42"/>
      <c r="LN137" s="42"/>
      <c r="LO137" s="42"/>
      <c r="LP137" s="42"/>
      <c r="LQ137" s="42"/>
      <c r="LR137" s="42"/>
      <c r="LS137" s="42"/>
      <c r="LT137" s="42"/>
      <c r="LU137" s="42"/>
      <c r="LV137" s="42"/>
      <c r="LW137" s="42"/>
      <c r="LX137" s="42"/>
      <c r="LY137" s="42"/>
      <c r="LZ137" s="42"/>
      <c r="MA137" s="42"/>
      <c r="MB137" s="42"/>
      <c r="MC137" s="42"/>
      <c r="MD137" s="42"/>
      <c r="ME137" s="42"/>
      <c r="MF137" s="42"/>
      <c r="MG137" s="42"/>
      <c r="MH137" s="42"/>
      <c r="MI137" s="42"/>
      <c r="MJ137" s="42"/>
      <c r="MK137" s="42"/>
      <c r="ML137" s="42"/>
      <c r="MM137" s="42"/>
      <c r="MN137" s="42"/>
      <c r="MO137" s="42"/>
      <c r="MP137" s="42"/>
      <c r="MQ137" s="42"/>
      <c r="MR137" s="42"/>
      <c r="MS137" s="42"/>
      <c r="MT137" s="42"/>
      <c r="MU137" s="42"/>
      <c r="MV137" s="42"/>
      <c r="MW137" s="42"/>
      <c r="MX137" s="42"/>
      <c r="MY137" s="42"/>
      <c r="MZ137" s="42"/>
      <c r="NA137" s="42"/>
      <c r="NB137" s="42"/>
      <c r="NC137" s="42"/>
      <c r="ND137" s="42"/>
      <c r="NE137" s="42"/>
      <c r="NF137" s="42"/>
      <c r="NG137" s="42"/>
      <c r="NH137" s="42"/>
      <c r="NI137" s="42"/>
      <c r="NJ137" s="42"/>
      <c r="NK137" s="42"/>
      <c r="NL137" s="42"/>
      <c r="NM137" s="42"/>
      <c r="NN137" s="42"/>
      <c r="NO137" s="42"/>
      <c r="NP137" s="42"/>
      <c r="NQ137" s="42"/>
      <c r="NR137" s="42"/>
      <c r="NS137" s="42"/>
      <c r="NT137" s="42"/>
      <c r="NU137" s="42"/>
      <c r="NV137" s="42"/>
      <c r="NW137" s="42"/>
      <c r="NX137" s="42"/>
      <c r="NY137" s="42"/>
      <c r="NZ137" s="42"/>
      <c r="OA137" s="42"/>
      <c r="OB137" s="42"/>
      <c r="OC137" s="42"/>
      <c r="OD137" s="42"/>
      <c r="OE137" s="42"/>
      <c r="OF137" s="42"/>
      <c r="OG137" s="42"/>
      <c r="OH137" s="42"/>
      <c r="OI137" s="42"/>
      <c r="OJ137" s="42"/>
      <c r="OK137" s="42"/>
      <c r="OL137" s="42"/>
      <c r="OM137" s="42"/>
      <c r="ON137" s="42"/>
      <c r="OO137" s="42"/>
      <c r="OP137" s="42"/>
      <c r="OQ137" s="42"/>
      <c r="OR137" s="42"/>
      <c r="OS137" s="42"/>
      <c r="OT137" s="42"/>
      <c r="OU137" s="42"/>
      <c r="OV137" s="42"/>
      <c r="OW137" s="42"/>
      <c r="OX137" s="42"/>
      <c r="OY137" s="42"/>
      <c r="OZ137" s="42"/>
      <c r="PA137" s="42"/>
      <c r="PB137" s="42"/>
      <c r="PC137" s="42"/>
      <c r="PD137" s="42"/>
      <c r="PE137" s="42"/>
      <c r="PF137" s="42"/>
      <c r="PG137" s="42"/>
      <c r="PH137" s="42"/>
      <c r="PI137" s="42"/>
      <c r="PJ137" s="42"/>
      <c r="PK137" s="42"/>
      <c r="PL137" s="42"/>
      <c r="PM137" s="42"/>
      <c r="PN137" s="42"/>
      <c r="PO137" s="42"/>
      <c r="PP137" s="42"/>
      <c r="PQ137" s="42"/>
      <c r="PR137" s="42"/>
      <c r="PS137" s="42"/>
      <c r="PT137" s="42"/>
      <c r="PU137" s="42"/>
      <c r="PV137" s="42"/>
      <c r="PW137" s="42"/>
      <c r="PX137" s="42"/>
      <c r="PY137" s="42"/>
      <c r="PZ137" s="42"/>
      <c r="QA137" s="42"/>
      <c r="QB137" s="42"/>
      <c r="QC137" s="42"/>
      <c r="QD137" s="42"/>
      <c r="QE137" s="42"/>
      <c r="QF137" s="42"/>
      <c r="QG137" s="42"/>
      <c r="QH137" s="42"/>
      <c r="QI137" s="42"/>
      <c r="QJ137" s="42"/>
      <c r="QK137" s="42"/>
      <c r="QL137" s="42"/>
      <c r="QM137" s="42"/>
      <c r="QN137" s="42"/>
      <c r="QO137" s="42"/>
      <c r="QP137" s="42"/>
      <c r="QQ137" s="42"/>
      <c r="QR137" s="42"/>
      <c r="QS137" s="42"/>
      <c r="QT137" s="42"/>
      <c r="QU137" s="42"/>
      <c r="QV137" s="42"/>
      <c r="QW137" s="42"/>
      <c r="QX137" s="42"/>
      <c r="QY137" s="42"/>
      <c r="QZ137" s="42"/>
      <c r="RA137" s="42"/>
      <c r="RB137" s="42"/>
      <c r="RC137" s="42"/>
      <c r="RD137" s="42"/>
      <c r="RE137" s="42"/>
      <c r="RF137" s="42"/>
      <c r="RG137" s="42"/>
      <c r="RH137" s="42"/>
      <c r="RI137" s="42"/>
      <c r="RJ137" s="42"/>
      <c r="RK137" s="42"/>
      <c r="RL137" s="42"/>
      <c r="RM137" s="42"/>
      <c r="RN137" s="42"/>
      <c r="RO137" s="42"/>
      <c r="RP137" s="42"/>
      <c r="RQ137" s="42"/>
      <c r="RR137" s="42"/>
      <c r="RS137" s="42"/>
      <c r="RT137" s="42"/>
      <c r="RU137" s="42"/>
      <c r="RV137" s="42"/>
      <c r="RW137" s="42"/>
      <c r="RX137" s="42"/>
      <c r="RY137" s="42"/>
      <c r="RZ137" s="42"/>
      <c r="SA137" s="42"/>
      <c r="SB137" s="42"/>
      <c r="SC137" s="42"/>
      <c r="SD137" s="42"/>
      <c r="SE137" s="42"/>
      <c r="SF137" s="42"/>
      <c r="SG137" s="42"/>
      <c r="SH137" s="42"/>
      <c r="SI137" s="42"/>
      <c r="SJ137" s="42"/>
      <c r="SK137" s="42"/>
      <c r="SL137" s="42"/>
      <c r="SM137" s="42"/>
      <c r="SN137" s="42"/>
      <c r="SO137" s="42"/>
      <c r="SP137" s="42"/>
      <c r="SQ137" s="42"/>
      <c r="SR137" s="42"/>
    </row>
    <row r="138" spans="1:512" ht="16.5" customHeight="1">
      <c r="A138" s="41"/>
      <c r="B138" s="1">
        <v>216010</v>
      </c>
      <c r="D138" s="43" t="str">
        <f t="shared" si="11"/>
        <v>16-1</v>
      </c>
      <c r="E138" s="43"/>
      <c r="F138" s="43"/>
      <c r="G138" s="68" t="s">
        <v>266</v>
      </c>
      <c r="H138" s="42">
        <f t="shared" si="12"/>
        <v>0</v>
      </c>
      <c r="I138" s="43" t="s">
        <v>138</v>
      </c>
      <c r="J138" s="44">
        <v>0</v>
      </c>
      <c r="K138" s="44">
        <v>0</v>
      </c>
      <c r="L138" s="42">
        <f t="shared" si="13"/>
        <v>16</v>
      </c>
      <c r="M138" s="22">
        <f t="shared" si="14"/>
        <v>216020</v>
      </c>
      <c r="N138" s="50">
        <f t="shared" si="15"/>
        <v>0</v>
      </c>
      <c r="O138" s="45" t="s">
        <v>284</v>
      </c>
      <c r="P138" s="47" t="s">
        <v>285</v>
      </c>
      <c r="Q138" s="51" t="s">
        <v>244</v>
      </c>
      <c r="R138" s="50" t="s">
        <v>365</v>
      </c>
      <c r="S138" s="54"/>
      <c r="T138" s="1">
        <v>216010</v>
      </c>
      <c r="U138" s="22" t="s">
        <v>271</v>
      </c>
      <c r="V138" s="42">
        <v>12</v>
      </c>
      <c r="W138" s="51">
        <v>0</v>
      </c>
      <c r="X138" s="42"/>
      <c r="Y138" s="55"/>
      <c r="Z138" s="42"/>
      <c r="AA138" s="43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42"/>
      <c r="EQ138" s="42"/>
      <c r="ER138" s="42"/>
      <c r="ES138" s="42"/>
      <c r="ET138" s="42"/>
      <c r="EU138" s="42"/>
      <c r="EV138" s="42"/>
      <c r="EW138" s="42"/>
      <c r="EX138" s="42"/>
      <c r="EY138" s="42"/>
      <c r="EZ138" s="42"/>
      <c r="FA138" s="42"/>
      <c r="FB138" s="42"/>
      <c r="FC138" s="42"/>
      <c r="FD138" s="42"/>
      <c r="FE138" s="42"/>
      <c r="FF138" s="42"/>
      <c r="FG138" s="42"/>
      <c r="FH138" s="42"/>
      <c r="FI138" s="42"/>
      <c r="FJ138" s="42"/>
      <c r="FK138" s="42"/>
      <c r="FL138" s="42"/>
      <c r="FM138" s="42"/>
      <c r="FN138" s="42"/>
      <c r="FO138" s="42"/>
      <c r="FP138" s="42"/>
      <c r="FQ138" s="42"/>
      <c r="FR138" s="42"/>
      <c r="FS138" s="42"/>
      <c r="FT138" s="42"/>
      <c r="FU138" s="42"/>
      <c r="FV138" s="42"/>
      <c r="FW138" s="42"/>
      <c r="FX138" s="42"/>
      <c r="FY138" s="42"/>
      <c r="FZ138" s="42"/>
      <c r="GA138" s="42"/>
      <c r="GB138" s="42"/>
      <c r="GC138" s="42"/>
      <c r="GD138" s="42"/>
      <c r="GE138" s="42"/>
      <c r="GF138" s="42"/>
      <c r="GG138" s="42"/>
      <c r="GH138" s="42"/>
      <c r="GI138" s="42"/>
      <c r="GJ138" s="42"/>
      <c r="GK138" s="42"/>
      <c r="GL138" s="42"/>
      <c r="GM138" s="42"/>
      <c r="GN138" s="42"/>
      <c r="GO138" s="42"/>
      <c r="GP138" s="42"/>
      <c r="GQ138" s="42"/>
      <c r="GR138" s="42"/>
      <c r="GS138" s="42"/>
      <c r="GT138" s="42"/>
      <c r="GU138" s="42"/>
      <c r="GV138" s="42"/>
      <c r="GW138" s="42"/>
      <c r="GX138" s="42"/>
      <c r="GY138" s="42"/>
      <c r="GZ138" s="42"/>
      <c r="HA138" s="42"/>
      <c r="HB138" s="42"/>
      <c r="HC138" s="42"/>
      <c r="HD138" s="42"/>
      <c r="HE138" s="42"/>
      <c r="HF138" s="42"/>
      <c r="HG138" s="42"/>
      <c r="HH138" s="42"/>
      <c r="HI138" s="42"/>
      <c r="HJ138" s="42"/>
      <c r="HK138" s="42"/>
      <c r="HL138" s="42"/>
      <c r="HM138" s="42"/>
      <c r="HN138" s="42"/>
      <c r="HO138" s="42"/>
      <c r="HP138" s="42"/>
      <c r="HQ138" s="42"/>
      <c r="HR138" s="42"/>
      <c r="HS138" s="42"/>
      <c r="HT138" s="42"/>
      <c r="HU138" s="42"/>
      <c r="HV138" s="42"/>
      <c r="HW138" s="42"/>
      <c r="HX138" s="42"/>
      <c r="HY138" s="42"/>
      <c r="HZ138" s="42"/>
      <c r="IA138" s="42"/>
      <c r="IB138" s="42"/>
      <c r="IC138" s="42"/>
      <c r="ID138" s="42"/>
      <c r="IE138" s="42"/>
      <c r="IF138" s="42"/>
      <c r="IG138" s="42"/>
      <c r="IH138" s="42"/>
      <c r="II138" s="42"/>
      <c r="IJ138" s="42"/>
      <c r="IK138" s="42"/>
      <c r="IL138" s="42"/>
      <c r="IM138" s="42"/>
      <c r="IN138" s="42"/>
      <c r="IO138" s="42"/>
      <c r="IP138" s="42"/>
      <c r="IQ138" s="42"/>
      <c r="IR138" s="42"/>
      <c r="IS138" s="42"/>
      <c r="IT138" s="42"/>
      <c r="IU138" s="42"/>
      <c r="IV138" s="42"/>
      <c r="IW138" s="42"/>
      <c r="IX138" s="42"/>
      <c r="IY138" s="42"/>
      <c r="IZ138" s="42"/>
      <c r="JA138" s="42"/>
      <c r="JB138" s="42"/>
      <c r="JC138" s="42"/>
      <c r="JD138" s="42"/>
      <c r="JE138" s="42"/>
      <c r="JF138" s="42"/>
      <c r="JG138" s="42"/>
      <c r="JH138" s="42"/>
      <c r="JI138" s="42"/>
      <c r="JJ138" s="42"/>
      <c r="JK138" s="42"/>
      <c r="JL138" s="42"/>
      <c r="JM138" s="42"/>
      <c r="JN138" s="42"/>
      <c r="JO138" s="42"/>
      <c r="JP138" s="42"/>
      <c r="JQ138" s="42"/>
      <c r="JR138" s="42"/>
      <c r="JS138" s="42"/>
      <c r="JT138" s="42"/>
      <c r="JU138" s="42"/>
      <c r="JV138" s="42"/>
      <c r="JW138" s="42"/>
      <c r="JX138" s="42"/>
      <c r="JY138" s="42"/>
      <c r="JZ138" s="42"/>
      <c r="KA138" s="42"/>
      <c r="KB138" s="42"/>
      <c r="KC138" s="42"/>
      <c r="KD138" s="42"/>
      <c r="KE138" s="42"/>
      <c r="KF138" s="42"/>
      <c r="KG138" s="42"/>
      <c r="KH138" s="42"/>
      <c r="KI138" s="42"/>
      <c r="KJ138" s="42"/>
      <c r="KK138" s="42"/>
      <c r="KL138" s="42"/>
      <c r="KM138" s="42"/>
      <c r="KN138" s="42"/>
      <c r="KO138" s="42"/>
      <c r="KP138" s="42"/>
      <c r="KQ138" s="42"/>
      <c r="KR138" s="42"/>
      <c r="KS138" s="42"/>
      <c r="KT138" s="42"/>
      <c r="KU138" s="42"/>
      <c r="KV138" s="42"/>
      <c r="KW138" s="42"/>
      <c r="KX138" s="42"/>
      <c r="KY138" s="42"/>
      <c r="KZ138" s="42"/>
      <c r="LA138" s="42"/>
      <c r="LB138" s="42"/>
      <c r="LC138" s="42"/>
      <c r="LD138" s="42"/>
      <c r="LE138" s="42"/>
      <c r="LF138" s="42"/>
      <c r="LG138" s="42"/>
      <c r="LH138" s="42"/>
      <c r="LI138" s="42"/>
      <c r="LJ138" s="42"/>
      <c r="LK138" s="42"/>
      <c r="LL138" s="42"/>
      <c r="LM138" s="42"/>
      <c r="LN138" s="42"/>
      <c r="LO138" s="42"/>
      <c r="LP138" s="42"/>
      <c r="LQ138" s="42"/>
      <c r="LR138" s="42"/>
      <c r="LS138" s="42"/>
      <c r="LT138" s="42"/>
      <c r="LU138" s="42"/>
      <c r="LV138" s="42"/>
      <c r="LW138" s="42"/>
      <c r="LX138" s="42"/>
      <c r="LY138" s="42"/>
      <c r="LZ138" s="42"/>
      <c r="MA138" s="42"/>
      <c r="MB138" s="42"/>
      <c r="MC138" s="42"/>
      <c r="MD138" s="42"/>
      <c r="ME138" s="42"/>
      <c r="MF138" s="42"/>
      <c r="MG138" s="42"/>
      <c r="MH138" s="42"/>
      <c r="MI138" s="42"/>
      <c r="MJ138" s="42"/>
      <c r="MK138" s="42"/>
      <c r="ML138" s="42"/>
      <c r="MM138" s="42"/>
      <c r="MN138" s="42"/>
      <c r="MO138" s="42"/>
      <c r="MP138" s="42"/>
      <c r="MQ138" s="42"/>
      <c r="MR138" s="42"/>
      <c r="MS138" s="42"/>
      <c r="MT138" s="42"/>
      <c r="MU138" s="42"/>
      <c r="MV138" s="42"/>
      <c r="MW138" s="42"/>
      <c r="MX138" s="42"/>
      <c r="MY138" s="42"/>
      <c r="MZ138" s="42"/>
      <c r="NA138" s="42"/>
      <c r="NB138" s="42"/>
      <c r="NC138" s="42"/>
      <c r="ND138" s="42"/>
      <c r="NE138" s="42"/>
      <c r="NF138" s="42"/>
      <c r="NG138" s="42"/>
      <c r="NH138" s="42"/>
      <c r="NI138" s="42"/>
      <c r="NJ138" s="42"/>
      <c r="NK138" s="42"/>
      <c r="NL138" s="42"/>
      <c r="NM138" s="42"/>
      <c r="NN138" s="42"/>
      <c r="NO138" s="42"/>
      <c r="NP138" s="42"/>
      <c r="NQ138" s="42"/>
      <c r="NR138" s="42"/>
      <c r="NS138" s="42"/>
      <c r="NT138" s="42"/>
      <c r="NU138" s="42"/>
      <c r="NV138" s="42"/>
      <c r="NW138" s="42"/>
      <c r="NX138" s="42"/>
      <c r="NY138" s="42"/>
      <c r="NZ138" s="42"/>
      <c r="OA138" s="42"/>
      <c r="OB138" s="42"/>
      <c r="OC138" s="42"/>
      <c r="OD138" s="42"/>
      <c r="OE138" s="42"/>
      <c r="OF138" s="42"/>
      <c r="OG138" s="42"/>
      <c r="OH138" s="42"/>
      <c r="OI138" s="42"/>
      <c r="OJ138" s="42"/>
      <c r="OK138" s="42"/>
      <c r="OL138" s="42"/>
      <c r="OM138" s="42"/>
      <c r="ON138" s="42"/>
      <c r="OO138" s="42"/>
      <c r="OP138" s="42"/>
      <c r="OQ138" s="42"/>
      <c r="OR138" s="42"/>
      <c r="OS138" s="42"/>
      <c r="OT138" s="42"/>
      <c r="OU138" s="42"/>
      <c r="OV138" s="42"/>
      <c r="OW138" s="42"/>
      <c r="OX138" s="42"/>
      <c r="OY138" s="42"/>
      <c r="OZ138" s="42"/>
      <c r="PA138" s="42"/>
      <c r="PB138" s="42"/>
      <c r="PC138" s="42"/>
      <c r="PD138" s="42"/>
      <c r="PE138" s="42"/>
      <c r="PF138" s="42"/>
      <c r="PG138" s="42"/>
      <c r="PH138" s="42"/>
      <c r="PI138" s="42"/>
      <c r="PJ138" s="42"/>
      <c r="PK138" s="42"/>
      <c r="PL138" s="42"/>
      <c r="PM138" s="42"/>
      <c r="PN138" s="42"/>
      <c r="PO138" s="42"/>
      <c r="PP138" s="42"/>
      <c r="PQ138" s="42"/>
      <c r="PR138" s="42"/>
      <c r="PS138" s="42"/>
      <c r="PT138" s="42"/>
      <c r="PU138" s="42"/>
      <c r="PV138" s="42"/>
      <c r="PW138" s="42"/>
      <c r="PX138" s="42"/>
      <c r="PY138" s="42"/>
      <c r="PZ138" s="42"/>
      <c r="QA138" s="42"/>
      <c r="QB138" s="42"/>
      <c r="QC138" s="42"/>
      <c r="QD138" s="42"/>
      <c r="QE138" s="42"/>
      <c r="QF138" s="42"/>
      <c r="QG138" s="42"/>
      <c r="QH138" s="42"/>
      <c r="QI138" s="42"/>
      <c r="QJ138" s="42"/>
      <c r="QK138" s="42"/>
      <c r="QL138" s="42"/>
      <c r="QM138" s="42"/>
      <c r="QN138" s="42"/>
      <c r="QO138" s="42"/>
      <c r="QP138" s="42"/>
      <c r="QQ138" s="42"/>
      <c r="QR138" s="42"/>
      <c r="QS138" s="42"/>
      <c r="QT138" s="42"/>
      <c r="QU138" s="42"/>
      <c r="QV138" s="42"/>
      <c r="QW138" s="42"/>
      <c r="QX138" s="42"/>
      <c r="QY138" s="42"/>
      <c r="QZ138" s="42"/>
      <c r="RA138" s="42"/>
      <c r="RB138" s="42"/>
      <c r="RC138" s="42"/>
      <c r="RD138" s="42"/>
      <c r="RE138" s="42"/>
      <c r="RF138" s="42"/>
      <c r="RG138" s="42"/>
      <c r="RH138" s="42"/>
      <c r="RI138" s="42"/>
      <c r="RJ138" s="42"/>
      <c r="RK138" s="42"/>
      <c r="RL138" s="42"/>
      <c r="RM138" s="42"/>
      <c r="RN138" s="42"/>
      <c r="RO138" s="42"/>
      <c r="RP138" s="42"/>
      <c r="RQ138" s="42"/>
      <c r="RR138" s="42"/>
      <c r="RS138" s="42"/>
      <c r="RT138" s="42"/>
      <c r="RU138" s="42"/>
      <c r="RV138" s="42"/>
      <c r="RW138" s="42"/>
      <c r="RX138" s="42"/>
      <c r="RY138" s="42"/>
      <c r="RZ138" s="42"/>
      <c r="SA138" s="42"/>
      <c r="SB138" s="42"/>
      <c r="SC138" s="42"/>
      <c r="SD138" s="42"/>
      <c r="SE138" s="42"/>
      <c r="SF138" s="42"/>
      <c r="SG138" s="42"/>
      <c r="SH138" s="42"/>
      <c r="SI138" s="42"/>
      <c r="SJ138" s="42"/>
      <c r="SK138" s="42"/>
      <c r="SL138" s="42"/>
      <c r="SM138" s="42"/>
      <c r="SN138" s="42"/>
      <c r="SO138" s="42"/>
      <c r="SP138" s="42"/>
      <c r="SQ138" s="42"/>
      <c r="SR138" s="42"/>
    </row>
    <row r="139" spans="1:512" ht="16.5" customHeight="1">
      <c r="A139" s="41"/>
      <c r="B139" s="1">
        <v>216020</v>
      </c>
      <c r="D139" s="43" t="str">
        <f t="shared" si="11"/>
        <v>16-2</v>
      </c>
      <c r="E139" s="43"/>
      <c r="F139" s="43"/>
      <c r="G139" s="68" t="s">
        <v>310</v>
      </c>
      <c r="H139" s="42">
        <f t="shared" si="12"/>
        <v>0</v>
      </c>
      <c r="I139" s="43" t="s">
        <v>311</v>
      </c>
      <c r="J139" s="44">
        <v>0</v>
      </c>
      <c r="K139" s="44">
        <v>0</v>
      </c>
      <c r="L139" s="42">
        <f t="shared" si="13"/>
        <v>16</v>
      </c>
      <c r="M139" s="22">
        <f t="shared" si="14"/>
        <v>216030</v>
      </c>
      <c r="N139" s="50">
        <f t="shared" si="15"/>
        <v>216010</v>
      </c>
      <c r="O139" s="45" t="s">
        <v>244</v>
      </c>
      <c r="P139" s="47" t="s">
        <v>61</v>
      </c>
      <c r="Q139" s="51" t="s">
        <v>244</v>
      </c>
      <c r="R139" s="50" t="s">
        <v>366</v>
      </c>
      <c r="S139" s="54"/>
      <c r="T139" s="1">
        <v>216020</v>
      </c>
      <c r="U139" s="22" t="s">
        <v>273</v>
      </c>
      <c r="V139" s="42">
        <v>12</v>
      </c>
      <c r="W139" s="51">
        <v>0</v>
      </c>
      <c r="X139" s="42"/>
      <c r="Y139" s="55"/>
      <c r="Z139" s="42"/>
      <c r="AA139" s="43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  <c r="BO139" s="42"/>
      <c r="BP139" s="42"/>
      <c r="BQ139" s="42"/>
      <c r="BR139" s="4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2"/>
      <c r="CH139" s="42"/>
      <c r="CI139" s="42"/>
      <c r="CJ139" s="42"/>
      <c r="CK139" s="42"/>
      <c r="CL139" s="42"/>
      <c r="CM139" s="42"/>
      <c r="CN139" s="42"/>
      <c r="CO139" s="42"/>
      <c r="CP139" s="42"/>
      <c r="CQ139" s="42"/>
      <c r="CR139" s="42"/>
      <c r="CS139" s="42"/>
      <c r="CT139" s="42"/>
      <c r="CU139" s="42"/>
      <c r="CV139" s="42"/>
      <c r="CW139" s="42"/>
      <c r="CX139" s="42"/>
      <c r="CY139" s="4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  <c r="EJ139" s="42"/>
      <c r="EK139" s="42"/>
      <c r="EL139" s="42"/>
      <c r="EM139" s="42"/>
      <c r="EN139" s="42"/>
      <c r="EO139" s="42"/>
      <c r="EP139" s="42"/>
      <c r="EQ139" s="42"/>
      <c r="ER139" s="42"/>
      <c r="ES139" s="42"/>
      <c r="ET139" s="42"/>
      <c r="EU139" s="42"/>
      <c r="EV139" s="42"/>
      <c r="EW139" s="42"/>
      <c r="EX139" s="42"/>
      <c r="EY139" s="42"/>
      <c r="EZ139" s="42"/>
      <c r="FA139" s="42"/>
      <c r="FB139" s="42"/>
      <c r="FC139" s="42"/>
      <c r="FD139" s="42"/>
      <c r="FE139" s="42"/>
      <c r="FF139" s="42"/>
      <c r="FG139" s="42"/>
      <c r="FH139" s="42"/>
      <c r="FI139" s="42"/>
      <c r="FJ139" s="42"/>
      <c r="FK139" s="42"/>
      <c r="FL139" s="42"/>
      <c r="FM139" s="42"/>
      <c r="FN139" s="42"/>
      <c r="FO139" s="42"/>
      <c r="FP139" s="42"/>
      <c r="FQ139" s="42"/>
      <c r="FR139" s="42"/>
      <c r="FS139" s="42"/>
      <c r="FT139" s="42"/>
      <c r="FU139" s="42"/>
      <c r="FV139" s="42"/>
      <c r="FW139" s="42"/>
      <c r="FX139" s="42"/>
      <c r="FY139" s="42"/>
      <c r="FZ139" s="42"/>
      <c r="GA139" s="42"/>
      <c r="GB139" s="42"/>
      <c r="GC139" s="42"/>
      <c r="GD139" s="42"/>
      <c r="GE139" s="42"/>
      <c r="GF139" s="42"/>
      <c r="GG139" s="42"/>
      <c r="GH139" s="42"/>
      <c r="GI139" s="42"/>
      <c r="GJ139" s="42"/>
      <c r="GK139" s="42"/>
      <c r="GL139" s="42"/>
      <c r="GM139" s="42"/>
      <c r="GN139" s="42"/>
      <c r="GO139" s="42"/>
      <c r="GP139" s="42"/>
      <c r="GQ139" s="42"/>
      <c r="GR139" s="42"/>
      <c r="GS139" s="42"/>
      <c r="GT139" s="42"/>
      <c r="GU139" s="42"/>
      <c r="GV139" s="42"/>
      <c r="GW139" s="42"/>
      <c r="GX139" s="42"/>
      <c r="GY139" s="42"/>
      <c r="GZ139" s="42"/>
      <c r="HA139" s="42"/>
      <c r="HB139" s="42"/>
      <c r="HC139" s="42"/>
      <c r="HD139" s="42"/>
      <c r="HE139" s="42"/>
      <c r="HF139" s="42"/>
      <c r="HG139" s="42"/>
      <c r="HH139" s="42"/>
      <c r="HI139" s="42"/>
      <c r="HJ139" s="42"/>
      <c r="HK139" s="42"/>
      <c r="HL139" s="42"/>
      <c r="HM139" s="42"/>
      <c r="HN139" s="42"/>
      <c r="HO139" s="42"/>
      <c r="HP139" s="42"/>
      <c r="HQ139" s="42"/>
      <c r="HR139" s="42"/>
      <c r="HS139" s="42"/>
      <c r="HT139" s="42"/>
      <c r="HU139" s="42"/>
      <c r="HV139" s="42"/>
      <c r="HW139" s="42"/>
      <c r="HX139" s="42"/>
      <c r="HY139" s="42"/>
      <c r="HZ139" s="42"/>
      <c r="IA139" s="42"/>
      <c r="IB139" s="42"/>
      <c r="IC139" s="42"/>
      <c r="ID139" s="42"/>
      <c r="IE139" s="42"/>
      <c r="IF139" s="42"/>
      <c r="IG139" s="42"/>
      <c r="IH139" s="42"/>
      <c r="II139" s="42"/>
      <c r="IJ139" s="42"/>
      <c r="IK139" s="42"/>
      <c r="IL139" s="42"/>
      <c r="IM139" s="42"/>
      <c r="IN139" s="42"/>
      <c r="IO139" s="42"/>
      <c r="IP139" s="42"/>
      <c r="IQ139" s="42"/>
      <c r="IR139" s="42"/>
      <c r="IS139" s="42"/>
      <c r="IT139" s="42"/>
      <c r="IU139" s="42"/>
      <c r="IV139" s="42"/>
      <c r="IW139" s="42"/>
      <c r="IX139" s="42"/>
      <c r="IY139" s="42"/>
      <c r="IZ139" s="42"/>
      <c r="JA139" s="42"/>
      <c r="JB139" s="42"/>
      <c r="JC139" s="42"/>
      <c r="JD139" s="42"/>
      <c r="JE139" s="42"/>
      <c r="JF139" s="42"/>
      <c r="JG139" s="42"/>
      <c r="JH139" s="42"/>
      <c r="JI139" s="42"/>
      <c r="JJ139" s="42"/>
      <c r="JK139" s="42"/>
      <c r="JL139" s="42"/>
      <c r="JM139" s="42"/>
      <c r="JN139" s="42"/>
      <c r="JO139" s="42"/>
      <c r="JP139" s="42"/>
      <c r="JQ139" s="42"/>
      <c r="JR139" s="42"/>
      <c r="JS139" s="42"/>
      <c r="JT139" s="42"/>
      <c r="JU139" s="42"/>
      <c r="JV139" s="42"/>
      <c r="JW139" s="42"/>
      <c r="JX139" s="42"/>
      <c r="JY139" s="42"/>
      <c r="JZ139" s="42"/>
      <c r="KA139" s="42"/>
      <c r="KB139" s="42"/>
      <c r="KC139" s="42"/>
      <c r="KD139" s="42"/>
      <c r="KE139" s="42"/>
      <c r="KF139" s="42"/>
      <c r="KG139" s="42"/>
      <c r="KH139" s="42"/>
      <c r="KI139" s="42"/>
      <c r="KJ139" s="42"/>
      <c r="KK139" s="42"/>
      <c r="KL139" s="42"/>
      <c r="KM139" s="42"/>
      <c r="KN139" s="42"/>
      <c r="KO139" s="42"/>
      <c r="KP139" s="42"/>
      <c r="KQ139" s="42"/>
      <c r="KR139" s="42"/>
      <c r="KS139" s="42"/>
      <c r="KT139" s="42"/>
      <c r="KU139" s="42"/>
      <c r="KV139" s="42"/>
      <c r="KW139" s="42"/>
      <c r="KX139" s="42"/>
      <c r="KY139" s="42"/>
      <c r="KZ139" s="42"/>
      <c r="LA139" s="42"/>
      <c r="LB139" s="42"/>
      <c r="LC139" s="42"/>
      <c r="LD139" s="42"/>
      <c r="LE139" s="42"/>
      <c r="LF139" s="42"/>
      <c r="LG139" s="42"/>
      <c r="LH139" s="42"/>
      <c r="LI139" s="42"/>
      <c r="LJ139" s="42"/>
      <c r="LK139" s="42"/>
      <c r="LL139" s="42"/>
      <c r="LM139" s="42"/>
      <c r="LN139" s="42"/>
      <c r="LO139" s="42"/>
      <c r="LP139" s="42"/>
      <c r="LQ139" s="42"/>
      <c r="LR139" s="42"/>
      <c r="LS139" s="42"/>
      <c r="LT139" s="42"/>
      <c r="LU139" s="42"/>
      <c r="LV139" s="42"/>
      <c r="LW139" s="42"/>
      <c r="LX139" s="42"/>
      <c r="LY139" s="42"/>
      <c r="LZ139" s="42"/>
      <c r="MA139" s="42"/>
      <c r="MB139" s="42"/>
      <c r="MC139" s="42"/>
      <c r="MD139" s="42"/>
      <c r="ME139" s="42"/>
      <c r="MF139" s="42"/>
      <c r="MG139" s="42"/>
      <c r="MH139" s="42"/>
      <c r="MI139" s="42"/>
      <c r="MJ139" s="42"/>
      <c r="MK139" s="42"/>
      <c r="ML139" s="42"/>
      <c r="MM139" s="42"/>
      <c r="MN139" s="42"/>
      <c r="MO139" s="42"/>
      <c r="MP139" s="42"/>
      <c r="MQ139" s="42"/>
      <c r="MR139" s="42"/>
      <c r="MS139" s="42"/>
      <c r="MT139" s="42"/>
      <c r="MU139" s="42"/>
      <c r="MV139" s="42"/>
      <c r="MW139" s="42"/>
      <c r="MX139" s="42"/>
      <c r="MY139" s="42"/>
      <c r="MZ139" s="42"/>
      <c r="NA139" s="42"/>
      <c r="NB139" s="42"/>
      <c r="NC139" s="42"/>
      <c r="ND139" s="42"/>
      <c r="NE139" s="42"/>
      <c r="NF139" s="42"/>
      <c r="NG139" s="42"/>
      <c r="NH139" s="42"/>
      <c r="NI139" s="42"/>
      <c r="NJ139" s="42"/>
      <c r="NK139" s="42"/>
      <c r="NL139" s="42"/>
      <c r="NM139" s="42"/>
      <c r="NN139" s="42"/>
      <c r="NO139" s="42"/>
      <c r="NP139" s="42"/>
      <c r="NQ139" s="42"/>
      <c r="NR139" s="42"/>
      <c r="NS139" s="42"/>
      <c r="NT139" s="42"/>
      <c r="NU139" s="42"/>
      <c r="NV139" s="42"/>
      <c r="NW139" s="42"/>
      <c r="NX139" s="42"/>
      <c r="NY139" s="42"/>
      <c r="NZ139" s="42"/>
      <c r="OA139" s="42"/>
      <c r="OB139" s="42"/>
      <c r="OC139" s="42"/>
      <c r="OD139" s="42"/>
      <c r="OE139" s="42"/>
      <c r="OF139" s="42"/>
      <c r="OG139" s="42"/>
      <c r="OH139" s="42"/>
      <c r="OI139" s="42"/>
      <c r="OJ139" s="42"/>
      <c r="OK139" s="42"/>
      <c r="OL139" s="42"/>
      <c r="OM139" s="42"/>
      <c r="ON139" s="42"/>
      <c r="OO139" s="42"/>
      <c r="OP139" s="42"/>
      <c r="OQ139" s="42"/>
      <c r="OR139" s="42"/>
      <c r="OS139" s="42"/>
      <c r="OT139" s="42"/>
      <c r="OU139" s="42"/>
      <c r="OV139" s="42"/>
      <c r="OW139" s="42"/>
      <c r="OX139" s="42"/>
      <c r="OY139" s="42"/>
      <c r="OZ139" s="42"/>
      <c r="PA139" s="42"/>
      <c r="PB139" s="42"/>
      <c r="PC139" s="42"/>
      <c r="PD139" s="42"/>
      <c r="PE139" s="42"/>
      <c r="PF139" s="42"/>
      <c r="PG139" s="42"/>
      <c r="PH139" s="42"/>
      <c r="PI139" s="42"/>
      <c r="PJ139" s="42"/>
      <c r="PK139" s="42"/>
      <c r="PL139" s="42"/>
      <c r="PM139" s="42"/>
      <c r="PN139" s="42"/>
      <c r="PO139" s="42"/>
      <c r="PP139" s="42"/>
      <c r="PQ139" s="42"/>
      <c r="PR139" s="42"/>
      <c r="PS139" s="42"/>
      <c r="PT139" s="42"/>
      <c r="PU139" s="42"/>
      <c r="PV139" s="42"/>
      <c r="PW139" s="42"/>
      <c r="PX139" s="42"/>
      <c r="PY139" s="42"/>
      <c r="PZ139" s="42"/>
      <c r="QA139" s="42"/>
      <c r="QB139" s="42"/>
      <c r="QC139" s="42"/>
      <c r="QD139" s="42"/>
      <c r="QE139" s="42"/>
      <c r="QF139" s="42"/>
      <c r="QG139" s="42"/>
      <c r="QH139" s="42"/>
      <c r="QI139" s="42"/>
      <c r="QJ139" s="42"/>
      <c r="QK139" s="42"/>
      <c r="QL139" s="42"/>
      <c r="QM139" s="42"/>
      <c r="QN139" s="42"/>
      <c r="QO139" s="42"/>
      <c r="QP139" s="42"/>
      <c r="QQ139" s="42"/>
      <c r="QR139" s="42"/>
      <c r="QS139" s="42"/>
      <c r="QT139" s="42"/>
      <c r="QU139" s="42"/>
      <c r="QV139" s="42"/>
      <c r="QW139" s="42"/>
      <c r="QX139" s="42"/>
      <c r="QY139" s="42"/>
      <c r="QZ139" s="42"/>
      <c r="RA139" s="42"/>
      <c r="RB139" s="42"/>
      <c r="RC139" s="42"/>
      <c r="RD139" s="42"/>
      <c r="RE139" s="42"/>
      <c r="RF139" s="42"/>
      <c r="RG139" s="42"/>
      <c r="RH139" s="42"/>
      <c r="RI139" s="42"/>
      <c r="RJ139" s="42"/>
      <c r="RK139" s="42"/>
      <c r="RL139" s="42"/>
      <c r="RM139" s="42"/>
      <c r="RN139" s="42"/>
      <c r="RO139" s="42"/>
      <c r="RP139" s="42"/>
      <c r="RQ139" s="42"/>
      <c r="RR139" s="42"/>
      <c r="RS139" s="42"/>
      <c r="RT139" s="42"/>
      <c r="RU139" s="42"/>
      <c r="RV139" s="42"/>
      <c r="RW139" s="42"/>
      <c r="RX139" s="42"/>
      <c r="RY139" s="42"/>
      <c r="RZ139" s="42"/>
      <c r="SA139" s="42"/>
      <c r="SB139" s="42"/>
      <c r="SC139" s="42"/>
      <c r="SD139" s="42"/>
      <c r="SE139" s="42"/>
      <c r="SF139" s="42"/>
      <c r="SG139" s="42"/>
      <c r="SH139" s="42"/>
      <c r="SI139" s="42"/>
      <c r="SJ139" s="42"/>
      <c r="SK139" s="42"/>
      <c r="SL139" s="42"/>
      <c r="SM139" s="42"/>
      <c r="SN139" s="42"/>
      <c r="SO139" s="42"/>
      <c r="SP139" s="42"/>
      <c r="SQ139" s="42"/>
      <c r="SR139" s="42"/>
    </row>
    <row r="140" spans="1:512" ht="16.5" customHeight="1">
      <c r="A140" s="41"/>
      <c r="B140" s="1">
        <v>216030</v>
      </c>
      <c r="D140" s="43" t="str">
        <f t="shared" si="11"/>
        <v>16-3</v>
      </c>
      <c r="E140" s="43"/>
      <c r="F140" s="43"/>
      <c r="G140" s="68" t="s">
        <v>249</v>
      </c>
      <c r="H140" s="42">
        <f t="shared" si="12"/>
        <v>0</v>
      </c>
      <c r="I140" s="43" t="s">
        <v>351</v>
      </c>
      <c r="J140" s="44">
        <v>0</v>
      </c>
      <c r="K140" s="44">
        <v>0</v>
      </c>
      <c r="L140" s="42">
        <f t="shared" si="13"/>
        <v>16</v>
      </c>
      <c r="M140" s="22">
        <f t="shared" si="14"/>
        <v>216040</v>
      </c>
      <c r="N140" s="50">
        <f t="shared" si="15"/>
        <v>216020</v>
      </c>
      <c r="O140" s="45" t="s">
        <v>284</v>
      </c>
      <c r="P140" s="47" t="s">
        <v>285</v>
      </c>
      <c r="Q140" s="51" t="s">
        <v>244</v>
      </c>
      <c r="R140" s="50" t="s">
        <v>367</v>
      </c>
      <c r="S140" s="54"/>
      <c r="T140" s="1">
        <v>216030</v>
      </c>
      <c r="U140" s="22" t="s">
        <v>277</v>
      </c>
      <c r="V140" s="42">
        <v>12</v>
      </c>
      <c r="W140" s="51">
        <v>0</v>
      </c>
      <c r="X140" s="42"/>
      <c r="Y140" s="55"/>
      <c r="Z140" s="42"/>
      <c r="AA140" s="43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  <c r="BO140" s="42"/>
      <c r="BP140" s="42"/>
      <c r="BQ140" s="42"/>
      <c r="BR140" s="4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2"/>
      <c r="CH140" s="42"/>
      <c r="CI140" s="42"/>
      <c r="CJ140" s="42"/>
      <c r="CK140" s="42"/>
      <c r="CL140" s="42"/>
      <c r="CM140" s="42"/>
      <c r="CN140" s="42"/>
      <c r="CO140" s="42"/>
      <c r="CP140" s="42"/>
      <c r="CQ140" s="42"/>
      <c r="CR140" s="42"/>
      <c r="CS140" s="42"/>
      <c r="CT140" s="42"/>
      <c r="CU140" s="42"/>
      <c r="CV140" s="42"/>
      <c r="CW140" s="42"/>
      <c r="CX140" s="42"/>
      <c r="CY140" s="4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  <c r="EJ140" s="42"/>
      <c r="EK140" s="42"/>
      <c r="EL140" s="42"/>
      <c r="EM140" s="42"/>
      <c r="EN140" s="42"/>
      <c r="EO140" s="42"/>
      <c r="EP140" s="42"/>
      <c r="EQ140" s="42"/>
      <c r="ER140" s="42"/>
      <c r="ES140" s="42"/>
      <c r="ET140" s="42"/>
      <c r="EU140" s="42"/>
      <c r="EV140" s="42"/>
      <c r="EW140" s="42"/>
      <c r="EX140" s="42"/>
      <c r="EY140" s="42"/>
      <c r="EZ140" s="42"/>
      <c r="FA140" s="42"/>
      <c r="FB140" s="42"/>
      <c r="FC140" s="42"/>
      <c r="FD140" s="42"/>
      <c r="FE140" s="42"/>
      <c r="FF140" s="42"/>
      <c r="FG140" s="42"/>
      <c r="FH140" s="42"/>
      <c r="FI140" s="42"/>
      <c r="FJ140" s="42"/>
      <c r="FK140" s="42"/>
      <c r="FL140" s="42"/>
      <c r="FM140" s="42"/>
      <c r="FN140" s="42"/>
      <c r="FO140" s="42"/>
      <c r="FP140" s="42"/>
      <c r="FQ140" s="42"/>
      <c r="FR140" s="42"/>
      <c r="FS140" s="42"/>
      <c r="FT140" s="42"/>
      <c r="FU140" s="42"/>
      <c r="FV140" s="42"/>
      <c r="FW140" s="42"/>
      <c r="FX140" s="42"/>
      <c r="FY140" s="42"/>
      <c r="FZ140" s="42"/>
      <c r="GA140" s="42"/>
      <c r="GB140" s="42"/>
      <c r="GC140" s="42"/>
      <c r="GD140" s="42"/>
      <c r="GE140" s="42"/>
      <c r="GF140" s="42"/>
      <c r="GG140" s="42"/>
      <c r="GH140" s="42"/>
      <c r="GI140" s="42"/>
      <c r="GJ140" s="42"/>
      <c r="GK140" s="42"/>
      <c r="GL140" s="42"/>
      <c r="GM140" s="42"/>
      <c r="GN140" s="42"/>
      <c r="GO140" s="42"/>
      <c r="GP140" s="42"/>
      <c r="GQ140" s="42"/>
      <c r="GR140" s="42"/>
      <c r="GS140" s="42"/>
      <c r="GT140" s="42"/>
      <c r="GU140" s="42"/>
      <c r="GV140" s="42"/>
      <c r="GW140" s="42"/>
      <c r="GX140" s="42"/>
      <c r="GY140" s="42"/>
      <c r="GZ140" s="42"/>
      <c r="HA140" s="42"/>
      <c r="HB140" s="42"/>
      <c r="HC140" s="42"/>
      <c r="HD140" s="42"/>
      <c r="HE140" s="42"/>
      <c r="HF140" s="42"/>
      <c r="HG140" s="42"/>
      <c r="HH140" s="42"/>
      <c r="HI140" s="42"/>
      <c r="HJ140" s="42"/>
      <c r="HK140" s="42"/>
      <c r="HL140" s="42"/>
      <c r="HM140" s="42"/>
      <c r="HN140" s="42"/>
      <c r="HO140" s="42"/>
      <c r="HP140" s="42"/>
      <c r="HQ140" s="42"/>
      <c r="HR140" s="42"/>
      <c r="HS140" s="42"/>
      <c r="HT140" s="42"/>
      <c r="HU140" s="42"/>
      <c r="HV140" s="42"/>
      <c r="HW140" s="42"/>
      <c r="HX140" s="42"/>
      <c r="HY140" s="42"/>
      <c r="HZ140" s="42"/>
      <c r="IA140" s="42"/>
      <c r="IB140" s="42"/>
      <c r="IC140" s="42"/>
      <c r="ID140" s="42"/>
      <c r="IE140" s="42"/>
      <c r="IF140" s="42"/>
      <c r="IG140" s="42"/>
      <c r="IH140" s="42"/>
      <c r="II140" s="42"/>
      <c r="IJ140" s="42"/>
      <c r="IK140" s="42"/>
      <c r="IL140" s="42"/>
      <c r="IM140" s="42"/>
      <c r="IN140" s="42"/>
      <c r="IO140" s="42"/>
      <c r="IP140" s="42"/>
      <c r="IQ140" s="42"/>
      <c r="IR140" s="42"/>
      <c r="IS140" s="42"/>
      <c r="IT140" s="42"/>
      <c r="IU140" s="42"/>
      <c r="IV140" s="42"/>
      <c r="IW140" s="42"/>
      <c r="IX140" s="42"/>
      <c r="IY140" s="42"/>
      <c r="IZ140" s="42"/>
      <c r="JA140" s="42"/>
      <c r="JB140" s="42"/>
      <c r="JC140" s="42"/>
      <c r="JD140" s="42"/>
      <c r="JE140" s="42"/>
      <c r="JF140" s="42"/>
      <c r="JG140" s="42"/>
      <c r="JH140" s="42"/>
      <c r="JI140" s="42"/>
      <c r="JJ140" s="42"/>
      <c r="JK140" s="42"/>
      <c r="JL140" s="42"/>
      <c r="JM140" s="42"/>
      <c r="JN140" s="42"/>
      <c r="JO140" s="42"/>
      <c r="JP140" s="42"/>
      <c r="JQ140" s="42"/>
      <c r="JR140" s="42"/>
      <c r="JS140" s="42"/>
      <c r="JT140" s="42"/>
      <c r="JU140" s="42"/>
      <c r="JV140" s="42"/>
      <c r="JW140" s="42"/>
      <c r="JX140" s="42"/>
      <c r="JY140" s="42"/>
      <c r="JZ140" s="42"/>
      <c r="KA140" s="42"/>
      <c r="KB140" s="42"/>
      <c r="KC140" s="42"/>
      <c r="KD140" s="42"/>
      <c r="KE140" s="42"/>
      <c r="KF140" s="42"/>
      <c r="KG140" s="42"/>
      <c r="KH140" s="42"/>
      <c r="KI140" s="42"/>
      <c r="KJ140" s="42"/>
      <c r="KK140" s="42"/>
      <c r="KL140" s="42"/>
      <c r="KM140" s="42"/>
      <c r="KN140" s="42"/>
      <c r="KO140" s="42"/>
      <c r="KP140" s="42"/>
      <c r="KQ140" s="42"/>
      <c r="KR140" s="42"/>
      <c r="KS140" s="42"/>
      <c r="KT140" s="42"/>
      <c r="KU140" s="42"/>
      <c r="KV140" s="42"/>
      <c r="KW140" s="42"/>
      <c r="KX140" s="42"/>
      <c r="KY140" s="42"/>
      <c r="KZ140" s="42"/>
      <c r="LA140" s="42"/>
      <c r="LB140" s="42"/>
      <c r="LC140" s="42"/>
      <c r="LD140" s="42"/>
      <c r="LE140" s="42"/>
      <c r="LF140" s="42"/>
      <c r="LG140" s="42"/>
      <c r="LH140" s="42"/>
      <c r="LI140" s="42"/>
      <c r="LJ140" s="42"/>
      <c r="LK140" s="42"/>
      <c r="LL140" s="42"/>
      <c r="LM140" s="42"/>
      <c r="LN140" s="42"/>
      <c r="LO140" s="42"/>
      <c r="LP140" s="42"/>
      <c r="LQ140" s="42"/>
      <c r="LR140" s="42"/>
      <c r="LS140" s="42"/>
      <c r="LT140" s="42"/>
      <c r="LU140" s="42"/>
      <c r="LV140" s="42"/>
      <c r="LW140" s="42"/>
      <c r="LX140" s="42"/>
      <c r="LY140" s="42"/>
      <c r="LZ140" s="42"/>
      <c r="MA140" s="42"/>
      <c r="MB140" s="42"/>
      <c r="MC140" s="42"/>
      <c r="MD140" s="42"/>
      <c r="ME140" s="42"/>
      <c r="MF140" s="42"/>
      <c r="MG140" s="42"/>
      <c r="MH140" s="42"/>
      <c r="MI140" s="42"/>
      <c r="MJ140" s="42"/>
      <c r="MK140" s="42"/>
      <c r="ML140" s="42"/>
      <c r="MM140" s="42"/>
      <c r="MN140" s="42"/>
      <c r="MO140" s="42"/>
      <c r="MP140" s="42"/>
      <c r="MQ140" s="42"/>
      <c r="MR140" s="42"/>
      <c r="MS140" s="42"/>
      <c r="MT140" s="42"/>
      <c r="MU140" s="42"/>
      <c r="MV140" s="42"/>
      <c r="MW140" s="42"/>
      <c r="MX140" s="42"/>
      <c r="MY140" s="42"/>
      <c r="MZ140" s="42"/>
      <c r="NA140" s="42"/>
      <c r="NB140" s="42"/>
      <c r="NC140" s="42"/>
      <c r="ND140" s="42"/>
      <c r="NE140" s="42"/>
      <c r="NF140" s="42"/>
      <c r="NG140" s="42"/>
      <c r="NH140" s="42"/>
      <c r="NI140" s="42"/>
      <c r="NJ140" s="42"/>
      <c r="NK140" s="42"/>
      <c r="NL140" s="42"/>
      <c r="NM140" s="42"/>
      <c r="NN140" s="42"/>
      <c r="NO140" s="42"/>
      <c r="NP140" s="42"/>
      <c r="NQ140" s="42"/>
      <c r="NR140" s="42"/>
      <c r="NS140" s="42"/>
      <c r="NT140" s="42"/>
      <c r="NU140" s="42"/>
      <c r="NV140" s="42"/>
      <c r="NW140" s="42"/>
      <c r="NX140" s="42"/>
      <c r="NY140" s="42"/>
      <c r="NZ140" s="42"/>
      <c r="OA140" s="42"/>
      <c r="OB140" s="42"/>
      <c r="OC140" s="42"/>
      <c r="OD140" s="42"/>
      <c r="OE140" s="42"/>
      <c r="OF140" s="42"/>
      <c r="OG140" s="42"/>
      <c r="OH140" s="42"/>
      <c r="OI140" s="42"/>
      <c r="OJ140" s="42"/>
      <c r="OK140" s="42"/>
      <c r="OL140" s="42"/>
      <c r="OM140" s="42"/>
      <c r="ON140" s="42"/>
      <c r="OO140" s="42"/>
      <c r="OP140" s="42"/>
      <c r="OQ140" s="42"/>
      <c r="OR140" s="42"/>
      <c r="OS140" s="42"/>
      <c r="OT140" s="42"/>
      <c r="OU140" s="42"/>
      <c r="OV140" s="42"/>
      <c r="OW140" s="42"/>
      <c r="OX140" s="42"/>
      <c r="OY140" s="42"/>
      <c r="OZ140" s="42"/>
      <c r="PA140" s="42"/>
      <c r="PB140" s="42"/>
      <c r="PC140" s="42"/>
      <c r="PD140" s="42"/>
      <c r="PE140" s="42"/>
      <c r="PF140" s="42"/>
      <c r="PG140" s="42"/>
      <c r="PH140" s="42"/>
      <c r="PI140" s="42"/>
      <c r="PJ140" s="42"/>
      <c r="PK140" s="42"/>
      <c r="PL140" s="42"/>
      <c r="PM140" s="42"/>
      <c r="PN140" s="42"/>
      <c r="PO140" s="42"/>
      <c r="PP140" s="42"/>
      <c r="PQ140" s="42"/>
      <c r="PR140" s="42"/>
      <c r="PS140" s="42"/>
      <c r="PT140" s="42"/>
      <c r="PU140" s="42"/>
      <c r="PV140" s="42"/>
      <c r="PW140" s="42"/>
      <c r="PX140" s="42"/>
      <c r="PY140" s="42"/>
      <c r="PZ140" s="42"/>
      <c r="QA140" s="42"/>
      <c r="QB140" s="42"/>
      <c r="QC140" s="42"/>
      <c r="QD140" s="42"/>
      <c r="QE140" s="42"/>
      <c r="QF140" s="42"/>
      <c r="QG140" s="42"/>
      <c r="QH140" s="42"/>
      <c r="QI140" s="42"/>
      <c r="QJ140" s="42"/>
      <c r="QK140" s="42"/>
      <c r="QL140" s="42"/>
      <c r="QM140" s="42"/>
      <c r="QN140" s="42"/>
      <c r="QO140" s="42"/>
      <c r="QP140" s="42"/>
      <c r="QQ140" s="42"/>
      <c r="QR140" s="42"/>
      <c r="QS140" s="42"/>
      <c r="QT140" s="42"/>
      <c r="QU140" s="42"/>
      <c r="QV140" s="42"/>
      <c r="QW140" s="42"/>
      <c r="QX140" s="42"/>
      <c r="QY140" s="42"/>
      <c r="QZ140" s="42"/>
      <c r="RA140" s="42"/>
      <c r="RB140" s="42"/>
      <c r="RC140" s="42"/>
      <c r="RD140" s="42"/>
      <c r="RE140" s="42"/>
      <c r="RF140" s="42"/>
      <c r="RG140" s="42"/>
      <c r="RH140" s="42"/>
      <c r="RI140" s="42"/>
      <c r="RJ140" s="42"/>
      <c r="RK140" s="42"/>
      <c r="RL140" s="42"/>
      <c r="RM140" s="42"/>
      <c r="RN140" s="42"/>
      <c r="RO140" s="42"/>
      <c r="RP140" s="42"/>
      <c r="RQ140" s="42"/>
      <c r="RR140" s="42"/>
      <c r="RS140" s="42"/>
      <c r="RT140" s="42"/>
      <c r="RU140" s="42"/>
      <c r="RV140" s="42"/>
      <c r="RW140" s="42"/>
      <c r="RX140" s="42"/>
      <c r="RY140" s="42"/>
      <c r="RZ140" s="42"/>
      <c r="SA140" s="42"/>
      <c r="SB140" s="42"/>
      <c r="SC140" s="42"/>
      <c r="SD140" s="42"/>
      <c r="SE140" s="42"/>
      <c r="SF140" s="42"/>
      <c r="SG140" s="42"/>
      <c r="SH140" s="42"/>
      <c r="SI140" s="42"/>
      <c r="SJ140" s="42"/>
      <c r="SK140" s="42"/>
      <c r="SL140" s="42"/>
      <c r="SM140" s="42"/>
      <c r="SN140" s="42"/>
      <c r="SO140" s="42"/>
      <c r="SP140" s="42"/>
      <c r="SQ140" s="42"/>
      <c r="SR140" s="42"/>
    </row>
    <row r="141" spans="1:512" ht="16.5" customHeight="1">
      <c r="A141" s="41"/>
      <c r="B141" s="1">
        <v>216040</v>
      </c>
      <c r="D141" s="43" t="str">
        <f t="shared" si="11"/>
        <v>16-4</v>
      </c>
      <c r="E141" s="43"/>
      <c r="F141" s="43"/>
      <c r="G141" s="68" t="s">
        <v>310</v>
      </c>
      <c r="H141" s="42">
        <f t="shared" si="12"/>
        <v>0</v>
      </c>
      <c r="I141" s="43" t="s">
        <v>146</v>
      </c>
      <c r="J141" s="44">
        <v>0</v>
      </c>
      <c r="K141" s="44">
        <v>0</v>
      </c>
      <c r="L141" s="42">
        <f t="shared" si="13"/>
        <v>16</v>
      </c>
      <c r="M141" s="22">
        <f t="shared" si="14"/>
        <v>216050</v>
      </c>
      <c r="N141" s="50">
        <f t="shared" si="15"/>
        <v>216030</v>
      </c>
      <c r="O141" s="45" t="s">
        <v>244</v>
      </c>
      <c r="P141" s="47" t="s">
        <v>61</v>
      </c>
      <c r="Q141" s="51" t="s">
        <v>244</v>
      </c>
      <c r="R141" s="50" t="s">
        <v>368</v>
      </c>
      <c r="S141" s="54"/>
      <c r="T141" s="1">
        <v>216040</v>
      </c>
      <c r="U141" s="22" t="s">
        <v>279</v>
      </c>
      <c r="V141" s="42">
        <v>12</v>
      </c>
      <c r="W141" s="51">
        <v>0</v>
      </c>
      <c r="X141" s="42"/>
      <c r="Y141" s="55"/>
      <c r="Z141" s="42"/>
      <c r="AA141" s="43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  <c r="BO141" s="42"/>
      <c r="BP141" s="42"/>
      <c r="BQ141" s="42"/>
      <c r="BR141" s="4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42"/>
      <c r="CE141" s="42"/>
      <c r="CF141" s="42"/>
      <c r="CG141" s="42"/>
      <c r="CH141" s="42"/>
      <c r="CI141" s="42"/>
      <c r="CJ141" s="42"/>
      <c r="CK141" s="42"/>
      <c r="CL141" s="42"/>
      <c r="CM141" s="42"/>
      <c r="CN141" s="42"/>
      <c r="CO141" s="42"/>
      <c r="CP141" s="42"/>
      <c r="CQ141" s="42"/>
      <c r="CR141" s="42"/>
      <c r="CS141" s="42"/>
      <c r="CT141" s="42"/>
      <c r="CU141" s="42"/>
      <c r="CV141" s="42"/>
      <c r="CW141" s="42"/>
      <c r="CX141" s="42"/>
      <c r="CY141" s="4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  <c r="EJ141" s="42"/>
      <c r="EK141" s="42"/>
      <c r="EL141" s="42"/>
      <c r="EM141" s="42"/>
      <c r="EN141" s="42"/>
      <c r="EO141" s="42"/>
      <c r="EP141" s="42"/>
      <c r="EQ141" s="42"/>
      <c r="ER141" s="42"/>
      <c r="ES141" s="42"/>
      <c r="ET141" s="42"/>
      <c r="EU141" s="42"/>
      <c r="EV141" s="42"/>
      <c r="EW141" s="42"/>
      <c r="EX141" s="42"/>
      <c r="EY141" s="42"/>
      <c r="EZ141" s="42"/>
      <c r="FA141" s="42"/>
      <c r="FB141" s="42"/>
      <c r="FC141" s="42"/>
      <c r="FD141" s="42"/>
      <c r="FE141" s="42"/>
      <c r="FF141" s="42"/>
      <c r="FG141" s="42"/>
      <c r="FH141" s="42"/>
      <c r="FI141" s="42"/>
      <c r="FJ141" s="42"/>
      <c r="FK141" s="42"/>
      <c r="FL141" s="42"/>
      <c r="FM141" s="42"/>
      <c r="FN141" s="42"/>
      <c r="FO141" s="42"/>
      <c r="FP141" s="42"/>
      <c r="FQ141" s="42"/>
      <c r="FR141" s="42"/>
      <c r="FS141" s="42"/>
      <c r="FT141" s="42"/>
      <c r="FU141" s="42"/>
      <c r="FV141" s="42"/>
      <c r="FW141" s="42"/>
      <c r="FX141" s="42"/>
      <c r="FY141" s="42"/>
      <c r="FZ141" s="42"/>
      <c r="GA141" s="42"/>
      <c r="GB141" s="42"/>
      <c r="GC141" s="42"/>
      <c r="GD141" s="42"/>
      <c r="GE141" s="42"/>
      <c r="GF141" s="42"/>
      <c r="GG141" s="42"/>
      <c r="GH141" s="42"/>
      <c r="GI141" s="42"/>
      <c r="GJ141" s="42"/>
      <c r="GK141" s="42"/>
      <c r="GL141" s="42"/>
      <c r="GM141" s="42"/>
      <c r="GN141" s="42"/>
      <c r="GO141" s="42"/>
      <c r="GP141" s="42"/>
      <c r="GQ141" s="42"/>
      <c r="GR141" s="42"/>
      <c r="GS141" s="42"/>
      <c r="GT141" s="42"/>
      <c r="GU141" s="42"/>
      <c r="GV141" s="42"/>
      <c r="GW141" s="42"/>
      <c r="GX141" s="42"/>
      <c r="GY141" s="42"/>
      <c r="GZ141" s="42"/>
      <c r="HA141" s="42"/>
      <c r="HB141" s="42"/>
      <c r="HC141" s="42"/>
      <c r="HD141" s="42"/>
      <c r="HE141" s="42"/>
      <c r="HF141" s="42"/>
      <c r="HG141" s="42"/>
      <c r="HH141" s="42"/>
      <c r="HI141" s="42"/>
      <c r="HJ141" s="42"/>
      <c r="HK141" s="42"/>
      <c r="HL141" s="42"/>
      <c r="HM141" s="42"/>
      <c r="HN141" s="42"/>
      <c r="HO141" s="42"/>
      <c r="HP141" s="42"/>
      <c r="HQ141" s="42"/>
      <c r="HR141" s="42"/>
      <c r="HS141" s="42"/>
      <c r="HT141" s="42"/>
      <c r="HU141" s="42"/>
      <c r="HV141" s="42"/>
      <c r="HW141" s="42"/>
      <c r="HX141" s="42"/>
      <c r="HY141" s="42"/>
      <c r="HZ141" s="42"/>
      <c r="IA141" s="42"/>
      <c r="IB141" s="42"/>
      <c r="IC141" s="42"/>
      <c r="ID141" s="42"/>
      <c r="IE141" s="42"/>
      <c r="IF141" s="42"/>
      <c r="IG141" s="42"/>
      <c r="IH141" s="42"/>
      <c r="II141" s="42"/>
      <c r="IJ141" s="42"/>
      <c r="IK141" s="42"/>
      <c r="IL141" s="42"/>
      <c r="IM141" s="42"/>
      <c r="IN141" s="42"/>
      <c r="IO141" s="42"/>
      <c r="IP141" s="42"/>
      <c r="IQ141" s="42"/>
      <c r="IR141" s="42"/>
      <c r="IS141" s="42"/>
      <c r="IT141" s="42"/>
      <c r="IU141" s="42"/>
      <c r="IV141" s="42"/>
      <c r="IW141" s="42"/>
      <c r="IX141" s="42"/>
      <c r="IY141" s="42"/>
      <c r="IZ141" s="42"/>
      <c r="JA141" s="42"/>
      <c r="JB141" s="42"/>
      <c r="JC141" s="42"/>
      <c r="JD141" s="42"/>
      <c r="JE141" s="42"/>
      <c r="JF141" s="42"/>
      <c r="JG141" s="42"/>
      <c r="JH141" s="42"/>
      <c r="JI141" s="42"/>
      <c r="JJ141" s="42"/>
      <c r="JK141" s="42"/>
      <c r="JL141" s="42"/>
      <c r="JM141" s="42"/>
      <c r="JN141" s="42"/>
      <c r="JO141" s="42"/>
      <c r="JP141" s="42"/>
      <c r="JQ141" s="42"/>
      <c r="JR141" s="42"/>
      <c r="JS141" s="42"/>
      <c r="JT141" s="42"/>
      <c r="JU141" s="42"/>
      <c r="JV141" s="42"/>
      <c r="JW141" s="42"/>
      <c r="JX141" s="42"/>
      <c r="JY141" s="42"/>
      <c r="JZ141" s="42"/>
      <c r="KA141" s="42"/>
      <c r="KB141" s="42"/>
      <c r="KC141" s="42"/>
      <c r="KD141" s="42"/>
      <c r="KE141" s="42"/>
      <c r="KF141" s="42"/>
      <c r="KG141" s="42"/>
      <c r="KH141" s="42"/>
      <c r="KI141" s="42"/>
      <c r="KJ141" s="42"/>
      <c r="KK141" s="42"/>
      <c r="KL141" s="42"/>
      <c r="KM141" s="42"/>
      <c r="KN141" s="42"/>
      <c r="KO141" s="42"/>
      <c r="KP141" s="42"/>
      <c r="KQ141" s="42"/>
      <c r="KR141" s="42"/>
      <c r="KS141" s="42"/>
      <c r="KT141" s="42"/>
      <c r="KU141" s="42"/>
      <c r="KV141" s="42"/>
      <c r="KW141" s="42"/>
      <c r="KX141" s="42"/>
      <c r="KY141" s="42"/>
      <c r="KZ141" s="42"/>
      <c r="LA141" s="42"/>
      <c r="LB141" s="42"/>
      <c r="LC141" s="42"/>
      <c r="LD141" s="42"/>
      <c r="LE141" s="42"/>
      <c r="LF141" s="42"/>
      <c r="LG141" s="42"/>
      <c r="LH141" s="42"/>
      <c r="LI141" s="42"/>
      <c r="LJ141" s="42"/>
      <c r="LK141" s="42"/>
      <c r="LL141" s="42"/>
      <c r="LM141" s="42"/>
      <c r="LN141" s="42"/>
      <c r="LO141" s="42"/>
      <c r="LP141" s="42"/>
      <c r="LQ141" s="42"/>
      <c r="LR141" s="42"/>
      <c r="LS141" s="42"/>
      <c r="LT141" s="42"/>
      <c r="LU141" s="42"/>
      <c r="LV141" s="42"/>
      <c r="LW141" s="42"/>
      <c r="LX141" s="42"/>
      <c r="LY141" s="42"/>
      <c r="LZ141" s="42"/>
      <c r="MA141" s="42"/>
      <c r="MB141" s="42"/>
      <c r="MC141" s="42"/>
      <c r="MD141" s="42"/>
      <c r="ME141" s="42"/>
      <c r="MF141" s="42"/>
      <c r="MG141" s="42"/>
      <c r="MH141" s="42"/>
      <c r="MI141" s="42"/>
      <c r="MJ141" s="42"/>
      <c r="MK141" s="42"/>
      <c r="ML141" s="42"/>
      <c r="MM141" s="42"/>
      <c r="MN141" s="42"/>
      <c r="MO141" s="42"/>
      <c r="MP141" s="42"/>
      <c r="MQ141" s="42"/>
      <c r="MR141" s="42"/>
      <c r="MS141" s="42"/>
      <c r="MT141" s="42"/>
      <c r="MU141" s="42"/>
      <c r="MV141" s="42"/>
      <c r="MW141" s="42"/>
      <c r="MX141" s="42"/>
      <c r="MY141" s="42"/>
      <c r="MZ141" s="42"/>
      <c r="NA141" s="42"/>
      <c r="NB141" s="42"/>
      <c r="NC141" s="42"/>
      <c r="ND141" s="42"/>
      <c r="NE141" s="42"/>
      <c r="NF141" s="42"/>
      <c r="NG141" s="42"/>
      <c r="NH141" s="42"/>
      <c r="NI141" s="42"/>
      <c r="NJ141" s="42"/>
      <c r="NK141" s="42"/>
      <c r="NL141" s="42"/>
      <c r="NM141" s="42"/>
      <c r="NN141" s="42"/>
      <c r="NO141" s="42"/>
      <c r="NP141" s="42"/>
      <c r="NQ141" s="42"/>
      <c r="NR141" s="42"/>
      <c r="NS141" s="42"/>
      <c r="NT141" s="42"/>
      <c r="NU141" s="42"/>
      <c r="NV141" s="42"/>
      <c r="NW141" s="42"/>
      <c r="NX141" s="42"/>
      <c r="NY141" s="42"/>
      <c r="NZ141" s="42"/>
      <c r="OA141" s="42"/>
      <c r="OB141" s="42"/>
      <c r="OC141" s="42"/>
      <c r="OD141" s="42"/>
      <c r="OE141" s="42"/>
      <c r="OF141" s="42"/>
      <c r="OG141" s="42"/>
      <c r="OH141" s="42"/>
      <c r="OI141" s="42"/>
      <c r="OJ141" s="42"/>
      <c r="OK141" s="42"/>
      <c r="OL141" s="42"/>
      <c r="OM141" s="42"/>
      <c r="ON141" s="42"/>
      <c r="OO141" s="42"/>
      <c r="OP141" s="42"/>
      <c r="OQ141" s="42"/>
      <c r="OR141" s="42"/>
      <c r="OS141" s="42"/>
      <c r="OT141" s="42"/>
      <c r="OU141" s="42"/>
      <c r="OV141" s="42"/>
      <c r="OW141" s="42"/>
      <c r="OX141" s="42"/>
      <c r="OY141" s="42"/>
      <c r="OZ141" s="42"/>
      <c r="PA141" s="42"/>
      <c r="PB141" s="42"/>
      <c r="PC141" s="42"/>
      <c r="PD141" s="42"/>
      <c r="PE141" s="42"/>
      <c r="PF141" s="42"/>
      <c r="PG141" s="42"/>
      <c r="PH141" s="42"/>
      <c r="PI141" s="42"/>
      <c r="PJ141" s="42"/>
      <c r="PK141" s="42"/>
      <c r="PL141" s="42"/>
      <c r="PM141" s="42"/>
      <c r="PN141" s="42"/>
      <c r="PO141" s="42"/>
      <c r="PP141" s="42"/>
      <c r="PQ141" s="42"/>
      <c r="PR141" s="42"/>
      <c r="PS141" s="42"/>
      <c r="PT141" s="42"/>
      <c r="PU141" s="42"/>
      <c r="PV141" s="42"/>
      <c r="PW141" s="42"/>
      <c r="PX141" s="42"/>
      <c r="PY141" s="42"/>
      <c r="PZ141" s="42"/>
      <c r="QA141" s="42"/>
      <c r="QB141" s="42"/>
      <c r="QC141" s="42"/>
      <c r="QD141" s="42"/>
      <c r="QE141" s="42"/>
      <c r="QF141" s="42"/>
      <c r="QG141" s="42"/>
      <c r="QH141" s="42"/>
      <c r="QI141" s="42"/>
      <c r="QJ141" s="42"/>
      <c r="QK141" s="42"/>
      <c r="QL141" s="42"/>
      <c r="QM141" s="42"/>
      <c r="QN141" s="42"/>
      <c r="QO141" s="42"/>
      <c r="QP141" s="42"/>
      <c r="QQ141" s="42"/>
      <c r="QR141" s="42"/>
      <c r="QS141" s="42"/>
      <c r="QT141" s="42"/>
      <c r="QU141" s="42"/>
      <c r="QV141" s="42"/>
      <c r="QW141" s="42"/>
      <c r="QX141" s="42"/>
      <c r="QY141" s="42"/>
      <c r="QZ141" s="42"/>
      <c r="RA141" s="42"/>
      <c r="RB141" s="42"/>
      <c r="RC141" s="42"/>
      <c r="RD141" s="42"/>
      <c r="RE141" s="42"/>
      <c r="RF141" s="42"/>
      <c r="RG141" s="42"/>
      <c r="RH141" s="42"/>
      <c r="RI141" s="42"/>
      <c r="RJ141" s="42"/>
      <c r="RK141" s="42"/>
      <c r="RL141" s="42"/>
      <c r="RM141" s="42"/>
      <c r="RN141" s="42"/>
      <c r="RO141" s="42"/>
      <c r="RP141" s="42"/>
      <c r="RQ141" s="42"/>
      <c r="RR141" s="42"/>
      <c r="RS141" s="42"/>
      <c r="RT141" s="42"/>
      <c r="RU141" s="42"/>
      <c r="RV141" s="42"/>
      <c r="RW141" s="42"/>
      <c r="RX141" s="42"/>
      <c r="RY141" s="42"/>
      <c r="RZ141" s="42"/>
      <c r="SA141" s="42"/>
      <c r="SB141" s="42"/>
      <c r="SC141" s="42"/>
      <c r="SD141" s="42"/>
      <c r="SE141" s="42"/>
      <c r="SF141" s="42"/>
      <c r="SG141" s="42"/>
      <c r="SH141" s="42"/>
      <c r="SI141" s="42"/>
      <c r="SJ141" s="42"/>
      <c r="SK141" s="42"/>
      <c r="SL141" s="42"/>
      <c r="SM141" s="42"/>
      <c r="SN141" s="42"/>
      <c r="SO141" s="42"/>
      <c r="SP141" s="42"/>
      <c r="SQ141" s="42"/>
      <c r="SR141" s="42"/>
    </row>
    <row r="142" spans="1:512" ht="16.5" customHeight="1">
      <c r="A142" s="41"/>
      <c r="B142" s="1">
        <v>216050</v>
      </c>
      <c r="D142" s="43" t="str">
        <f t="shared" si="11"/>
        <v>16-5</v>
      </c>
      <c r="E142" s="43"/>
      <c r="F142" s="43"/>
      <c r="G142" s="68" t="s">
        <v>266</v>
      </c>
      <c r="H142" s="42">
        <f t="shared" si="12"/>
        <v>1</v>
      </c>
      <c r="I142" s="43" t="s">
        <v>369</v>
      </c>
      <c r="J142" s="44">
        <v>0</v>
      </c>
      <c r="K142" s="44">
        <v>0</v>
      </c>
      <c r="L142" s="42">
        <f t="shared" si="13"/>
        <v>16</v>
      </c>
      <c r="M142" s="22">
        <f t="shared" si="14"/>
        <v>0</v>
      </c>
      <c r="N142" s="50">
        <f t="shared" si="15"/>
        <v>216040</v>
      </c>
      <c r="O142" s="45" t="s">
        <v>284</v>
      </c>
      <c r="P142" s="47" t="s">
        <v>285</v>
      </c>
      <c r="Q142" s="51" t="s">
        <v>244</v>
      </c>
      <c r="R142" s="50" t="s">
        <v>370</v>
      </c>
      <c r="S142" s="54"/>
      <c r="T142" s="1">
        <v>216050</v>
      </c>
      <c r="U142" s="22" t="s">
        <v>280</v>
      </c>
      <c r="V142" s="42">
        <v>12</v>
      </c>
      <c r="W142" s="51">
        <v>0</v>
      </c>
      <c r="X142" s="42"/>
      <c r="Y142" s="55"/>
      <c r="Z142" s="42"/>
      <c r="AA142" s="43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  <c r="BO142" s="42"/>
      <c r="BP142" s="42"/>
      <c r="BQ142" s="42"/>
      <c r="BR142" s="4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42"/>
      <c r="CE142" s="42"/>
      <c r="CF142" s="42"/>
      <c r="CG142" s="42"/>
      <c r="CH142" s="42"/>
      <c r="CI142" s="42"/>
      <c r="CJ142" s="42"/>
      <c r="CK142" s="42"/>
      <c r="CL142" s="42"/>
      <c r="CM142" s="42"/>
      <c r="CN142" s="42"/>
      <c r="CO142" s="42"/>
      <c r="CP142" s="42"/>
      <c r="CQ142" s="42"/>
      <c r="CR142" s="42"/>
      <c r="CS142" s="42"/>
      <c r="CT142" s="42"/>
      <c r="CU142" s="42"/>
      <c r="CV142" s="42"/>
      <c r="CW142" s="42"/>
      <c r="CX142" s="42"/>
      <c r="CY142" s="4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  <c r="EJ142" s="42"/>
      <c r="EK142" s="42"/>
      <c r="EL142" s="42"/>
      <c r="EM142" s="42"/>
      <c r="EN142" s="42"/>
      <c r="EO142" s="42"/>
      <c r="EP142" s="42"/>
      <c r="EQ142" s="42"/>
      <c r="ER142" s="42"/>
      <c r="ES142" s="42"/>
      <c r="ET142" s="42"/>
      <c r="EU142" s="42"/>
      <c r="EV142" s="42"/>
      <c r="EW142" s="42"/>
      <c r="EX142" s="42"/>
      <c r="EY142" s="42"/>
      <c r="EZ142" s="42"/>
      <c r="FA142" s="42"/>
      <c r="FB142" s="42"/>
      <c r="FC142" s="42"/>
      <c r="FD142" s="42"/>
      <c r="FE142" s="42"/>
      <c r="FF142" s="42"/>
      <c r="FG142" s="42"/>
      <c r="FH142" s="42"/>
      <c r="FI142" s="42"/>
      <c r="FJ142" s="42"/>
      <c r="FK142" s="42"/>
      <c r="FL142" s="42"/>
      <c r="FM142" s="42"/>
      <c r="FN142" s="42"/>
      <c r="FO142" s="42"/>
      <c r="FP142" s="42"/>
      <c r="FQ142" s="42"/>
      <c r="FR142" s="42"/>
      <c r="FS142" s="42"/>
      <c r="FT142" s="42"/>
      <c r="FU142" s="42"/>
      <c r="FV142" s="42"/>
      <c r="FW142" s="42"/>
      <c r="FX142" s="42"/>
      <c r="FY142" s="42"/>
      <c r="FZ142" s="42"/>
      <c r="GA142" s="42"/>
      <c r="GB142" s="42"/>
      <c r="GC142" s="42"/>
      <c r="GD142" s="42"/>
      <c r="GE142" s="42"/>
      <c r="GF142" s="42"/>
      <c r="GG142" s="42"/>
      <c r="GH142" s="42"/>
      <c r="GI142" s="42"/>
      <c r="GJ142" s="42"/>
      <c r="GK142" s="42"/>
      <c r="GL142" s="42"/>
      <c r="GM142" s="42"/>
      <c r="GN142" s="42"/>
      <c r="GO142" s="42"/>
      <c r="GP142" s="42"/>
      <c r="GQ142" s="42"/>
      <c r="GR142" s="42"/>
      <c r="GS142" s="42"/>
      <c r="GT142" s="42"/>
      <c r="GU142" s="42"/>
      <c r="GV142" s="42"/>
      <c r="GW142" s="42"/>
      <c r="GX142" s="42"/>
      <c r="GY142" s="42"/>
      <c r="GZ142" s="42"/>
      <c r="HA142" s="42"/>
      <c r="HB142" s="42"/>
      <c r="HC142" s="42"/>
      <c r="HD142" s="42"/>
      <c r="HE142" s="42"/>
      <c r="HF142" s="42"/>
      <c r="HG142" s="42"/>
      <c r="HH142" s="42"/>
      <c r="HI142" s="42"/>
      <c r="HJ142" s="42"/>
      <c r="HK142" s="42"/>
      <c r="HL142" s="42"/>
      <c r="HM142" s="42"/>
      <c r="HN142" s="42"/>
      <c r="HO142" s="42"/>
      <c r="HP142" s="42"/>
      <c r="HQ142" s="42"/>
      <c r="HR142" s="42"/>
      <c r="HS142" s="42"/>
      <c r="HT142" s="42"/>
      <c r="HU142" s="42"/>
      <c r="HV142" s="42"/>
      <c r="HW142" s="42"/>
      <c r="HX142" s="42"/>
      <c r="HY142" s="42"/>
      <c r="HZ142" s="42"/>
      <c r="IA142" s="42"/>
      <c r="IB142" s="42"/>
      <c r="IC142" s="42"/>
      <c r="ID142" s="42"/>
      <c r="IE142" s="42"/>
      <c r="IF142" s="42"/>
      <c r="IG142" s="42"/>
      <c r="IH142" s="42"/>
      <c r="II142" s="42"/>
      <c r="IJ142" s="42"/>
      <c r="IK142" s="42"/>
      <c r="IL142" s="42"/>
      <c r="IM142" s="42"/>
      <c r="IN142" s="42"/>
      <c r="IO142" s="42"/>
      <c r="IP142" s="42"/>
      <c r="IQ142" s="42"/>
      <c r="IR142" s="42"/>
      <c r="IS142" s="42"/>
      <c r="IT142" s="42"/>
      <c r="IU142" s="42"/>
      <c r="IV142" s="42"/>
      <c r="IW142" s="42"/>
      <c r="IX142" s="42"/>
      <c r="IY142" s="42"/>
      <c r="IZ142" s="42"/>
      <c r="JA142" s="42"/>
      <c r="JB142" s="42"/>
      <c r="JC142" s="42"/>
      <c r="JD142" s="42"/>
      <c r="JE142" s="42"/>
      <c r="JF142" s="42"/>
      <c r="JG142" s="42"/>
      <c r="JH142" s="42"/>
      <c r="JI142" s="42"/>
      <c r="JJ142" s="42"/>
      <c r="JK142" s="42"/>
      <c r="JL142" s="42"/>
      <c r="JM142" s="42"/>
      <c r="JN142" s="42"/>
      <c r="JO142" s="42"/>
      <c r="JP142" s="42"/>
      <c r="JQ142" s="42"/>
      <c r="JR142" s="42"/>
      <c r="JS142" s="42"/>
      <c r="JT142" s="42"/>
      <c r="JU142" s="42"/>
      <c r="JV142" s="42"/>
      <c r="JW142" s="42"/>
      <c r="JX142" s="42"/>
      <c r="JY142" s="42"/>
      <c r="JZ142" s="42"/>
      <c r="KA142" s="42"/>
      <c r="KB142" s="42"/>
      <c r="KC142" s="42"/>
      <c r="KD142" s="42"/>
      <c r="KE142" s="42"/>
      <c r="KF142" s="42"/>
      <c r="KG142" s="42"/>
      <c r="KH142" s="42"/>
      <c r="KI142" s="42"/>
      <c r="KJ142" s="42"/>
      <c r="KK142" s="42"/>
      <c r="KL142" s="42"/>
      <c r="KM142" s="42"/>
      <c r="KN142" s="42"/>
      <c r="KO142" s="42"/>
      <c r="KP142" s="42"/>
      <c r="KQ142" s="42"/>
      <c r="KR142" s="42"/>
      <c r="KS142" s="42"/>
      <c r="KT142" s="42"/>
      <c r="KU142" s="42"/>
      <c r="KV142" s="42"/>
      <c r="KW142" s="42"/>
      <c r="KX142" s="42"/>
      <c r="KY142" s="42"/>
      <c r="KZ142" s="42"/>
      <c r="LA142" s="42"/>
      <c r="LB142" s="42"/>
      <c r="LC142" s="42"/>
      <c r="LD142" s="42"/>
      <c r="LE142" s="42"/>
      <c r="LF142" s="42"/>
      <c r="LG142" s="42"/>
      <c r="LH142" s="42"/>
      <c r="LI142" s="42"/>
      <c r="LJ142" s="42"/>
      <c r="LK142" s="42"/>
      <c r="LL142" s="42"/>
      <c r="LM142" s="42"/>
      <c r="LN142" s="42"/>
      <c r="LO142" s="42"/>
      <c r="LP142" s="42"/>
      <c r="LQ142" s="42"/>
      <c r="LR142" s="42"/>
      <c r="LS142" s="42"/>
      <c r="LT142" s="42"/>
      <c r="LU142" s="42"/>
      <c r="LV142" s="42"/>
      <c r="LW142" s="42"/>
      <c r="LX142" s="42"/>
      <c r="LY142" s="42"/>
      <c r="LZ142" s="42"/>
      <c r="MA142" s="42"/>
      <c r="MB142" s="42"/>
      <c r="MC142" s="42"/>
      <c r="MD142" s="42"/>
      <c r="ME142" s="42"/>
      <c r="MF142" s="42"/>
      <c r="MG142" s="42"/>
      <c r="MH142" s="42"/>
      <c r="MI142" s="42"/>
      <c r="MJ142" s="42"/>
      <c r="MK142" s="42"/>
      <c r="ML142" s="42"/>
      <c r="MM142" s="42"/>
      <c r="MN142" s="42"/>
      <c r="MO142" s="42"/>
      <c r="MP142" s="42"/>
      <c r="MQ142" s="42"/>
      <c r="MR142" s="42"/>
      <c r="MS142" s="42"/>
      <c r="MT142" s="42"/>
      <c r="MU142" s="42"/>
      <c r="MV142" s="42"/>
      <c r="MW142" s="42"/>
      <c r="MX142" s="42"/>
      <c r="MY142" s="42"/>
      <c r="MZ142" s="42"/>
      <c r="NA142" s="42"/>
      <c r="NB142" s="42"/>
      <c r="NC142" s="42"/>
      <c r="ND142" s="42"/>
      <c r="NE142" s="42"/>
      <c r="NF142" s="42"/>
      <c r="NG142" s="42"/>
      <c r="NH142" s="42"/>
      <c r="NI142" s="42"/>
      <c r="NJ142" s="42"/>
      <c r="NK142" s="42"/>
      <c r="NL142" s="42"/>
      <c r="NM142" s="42"/>
      <c r="NN142" s="42"/>
      <c r="NO142" s="42"/>
      <c r="NP142" s="42"/>
      <c r="NQ142" s="42"/>
      <c r="NR142" s="42"/>
      <c r="NS142" s="42"/>
      <c r="NT142" s="42"/>
      <c r="NU142" s="42"/>
      <c r="NV142" s="42"/>
      <c r="NW142" s="42"/>
      <c r="NX142" s="42"/>
      <c r="NY142" s="42"/>
      <c r="NZ142" s="42"/>
      <c r="OA142" s="42"/>
      <c r="OB142" s="42"/>
      <c r="OC142" s="42"/>
      <c r="OD142" s="42"/>
      <c r="OE142" s="42"/>
      <c r="OF142" s="42"/>
      <c r="OG142" s="42"/>
      <c r="OH142" s="42"/>
      <c r="OI142" s="42"/>
      <c r="OJ142" s="42"/>
      <c r="OK142" s="42"/>
      <c r="OL142" s="42"/>
      <c r="OM142" s="42"/>
      <c r="ON142" s="42"/>
      <c r="OO142" s="42"/>
      <c r="OP142" s="42"/>
      <c r="OQ142" s="42"/>
      <c r="OR142" s="42"/>
      <c r="OS142" s="42"/>
      <c r="OT142" s="42"/>
      <c r="OU142" s="42"/>
      <c r="OV142" s="42"/>
      <c r="OW142" s="42"/>
      <c r="OX142" s="42"/>
      <c r="OY142" s="42"/>
      <c r="OZ142" s="42"/>
      <c r="PA142" s="42"/>
      <c r="PB142" s="42"/>
      <c r="PC142" s="42"/>
      <c r="PD142" s="42"/>
      <c r="PE142" s="42"/>
      <c r="PF142" s="42"/>
      <c r="PG142" s="42"/>
      <c r="PH142" s="42"/>
      <c r="PI142" s="42"/>
      <c r="PJ142" s="42"/>
      <c r="PK142" s="42"/>
      <c r="PL142" s="42"/>
      <c r="PM142" s="42"/>
      <c r="PN142" s="42"/>
      <c r="PO142" s="42"/>
      <c r="PP142" s="42"/>
      <c r="PQ142" s="42"/>
      <c r="PR142" s="42"/>
      <c r="PS142" s="42"/>
      <c r="PT142" s="42"/>
      <c r="PU142" s="42"/>
      <c r="PV142" s="42"/>
      <c r="PW142" s="42"/>
      <c r="PX142" s="42"/>
      <c r="PY142" s="42"/>
      <c r="PZ142" s="42"/>
      <c r="QA142" s="42"/>
      <c r="QB142" s="42"/>
      <c r="QC142" s="42"/>
      <c r="QD142" s="42"/>
      <c r="QE142" s="42"/>
      <c r="QF142" s="42"/>
      <c r="QG142" s="42"/>
      <c r="QH142" s="42"/>
      <c r="QI142" s="42"/>
      <c r="QJ142" s="42"/>
      <c r="QK142" s="42"/>
      <c r="QL142" s="42"/>
      <c r="QM142" s="42"/>
      <c r="QN142" s="42"/>
      <c r="QO142" s="42"/>
      <c r="QP142" s="42"/>
      <c r="QQ142" s="42"/>
      <c r="QR142" s="42"/>
      <c r="QS142" s="42"/>
      <c r="QT142" s="42"/>
      <c r="QU142" s="42"/>
      <c r="QV142" s="42"/>
      <c r="QW142" s="42"/>
      <c r="QX142" s="42"/>
      <c r="QY142" s="42"/>
      <c r="QZ142" s="42"/>
      <c r="RA142" s="42"/>
      <c r="RB142" s="42"/>
      <c r="RC142" s="42"/>
      <c r="RD142" s="42"/>
      <c r="RE142" s="42"/>
      <c r="RF142" s="42"/>
      <c r="RG142" s="42"/>
      <c r="RH142" s="42"/>
      <c r="RI142" s="42"/>
      <c r="RJ142" s="42"/>
      <c r="RK142" s="42"/>
      <c r="RL142" s="42"/>
      <c r="RM142" s="42"/>
      <c r="RN142" s="42"/>
      <c r="RO142" s="42"/>
      <c r="RP142" s="42"/>
      <c r="RQ142" s="42"/>
      <c r="RR142" s="42"/>
      <c r="RS142" s="42"/>
      <c r="RT142" s="42"/>
      <c r="RU142" s="42"/>
      <c r="RV142" s="42"/>
      <c r="RW142" s="42"/>
      <c r="RX142" s="42"/>
      <c r="RY142" s="42"/>
      <c r="RZ142" s="42"/>
      <c r="SA142" s="42"/>
      <c r="SB142" s="42"/>
      <c r="SC142" s="42"/>
      <c r="SD142" s="42"/>
      <c r="SE142" s="42"/>
      <c r="SF142" s="42"/>
      <c r="SG142" s="42"/>
      <c r="SH142" s="42"/>
      <c r="SI142" s="42"/>
      <c r="SJ142" s="42"/>
      <c r="SK142" s="42"/>
      <c r="SL142" s="42"/>
      <c r="SM142" s="42"/>
      <c r="SN142" s="42"/>
      <c r="SO142" s="42"/>
      <c r="SP142" s="42"/>
      <c r="SQ142" s="42"/>
      <c r="SR142" s="42"/>
    </row>
    <row r="143" spans="1:512" ht="16.5" customHeight="1">
      <c r="A143" s="41"/>
      <c r="B143" s="1">
        <v>217010</v>
      </c>
      <c r="D143" s="43" t="str">
        <f t="shared" si="11"/>
        <v>17-1</v>
      </c>
      <c r="E143" s="43"/>
      <c r="F143" s="43"/>
      <c r="G143" s="68" t="s">
        <v>263</v>
      </c>
      <c r="H143" s="42">
        <f t="shared" si="12"/>
        <v>0</v>
      </c>
      <c r="I143" s="43" t="s">
        <v>93</v>
      </c>
      <c r="J143" s="44">
        <v>0</v>
      </c>
      <c r="K143" s="44">
        <v>0</v>
      </c>
      <c r="L143" s="42">
        <f t="shared" si="13"/>
        <v>17</v>
      </c>
      <c r="M143" s="22">
        <f t="shared" si="14"/>
        <v>217020</v>
      </c>
      <c r="N143" s="50">
        <f t="shared" si="15"/>
        <v>0</v>
      </c>
      <c r="O143" s="45" t="s">
        <v>244</v>
      </c>
      <c r="P143" s="47" t="s">
        <v>61</v>
      </c>
      <c r="Q143" s="51" t="s">
        <v>244</v>
      </c>
      <c r="R143" s="50" t="s">
        <v>371</v>
      </c>
      <c r="S143" s="54"/>
      <c r="T143" s="1">
        <v>217010</v>
      </c>
      <c r="U143" s="22" t="s">
        <v>282</v>
      </c>
      <c r="V143" s="42">
        <v>12</v>
      </c>
      <c r="W143" s="51">
        <v>0</v>
      </c>
      <c r="X143" s="42"/>
      <c r="Y143" s="55"/>
      <c r="Z143" s="42"/>
      <c r="AA143" s="43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  <c r="BO143" s="42"/>
      <c r="BP143" s="42"/>
      <c r="BQ143" s="42"/>
      <c r="BR143" s="4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2"/>
      <c r="CH143" s="42"/>
      <c r="CI143" s="42"/>
      <c r="CJ143" s="42"/>
      <c r="CK143" s="42"/>
      <c r="CL143" s="42"/>
      <c r="CM143" s="42"/>
      <c r="CN143" s="42"/>
      <c r="CO143" s="42"/>
      <c r="CP143" s="42"/>
      <c r="CQ143" s="42"/>
      <c r="CR143" s="42"/>
      <c r="CS143" s="42"/>
      <c r="CT143" s="42"/>
      <c r="CU143" s="42"/>
      <c r="CV143" s="42"/>
      <c r="CW143" s="42"/>
      <c r="CX143" s="42"/>
      <c r="CY143" s="4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  <c r="EJ143" s="42"/>
      <c r="EK143" s="42"/>
      <c r="EL143" s="42"/>
      <c r="EM143" s="42"/>
      <c r="EN143" s="42"/>
      <c r="EO143" s="42"/>
      <c r="EP143" s="42"/>
      <c r="EQ143" s="42"/>
      <c r="ER143" s="42"/>
      <c r="ES143" s="42"/>
      <c r="ET143" s="42"/>
      <c r="EU143" s="42"/>
      <c r="EV143" s="42"/>
      <c r="EW143" s="42"/>
      <c r="EX143" s="42"/>
      <c r="EY143" s="42"/>
      <c r="EZ143" s="42"/>
      <c r="FA143" s="42"/>
      <c r="FB143" s="42"/>
      <c r="FC143" s="42"/>
      <c r="FD143" s="42"/>
      <c r="FE143" s="42"/>
      <c r="FF143" s="42"/>
      <c r="FG143" s="42"/>
      <c r="FH143" s="42"/>
      <c r="FI143" s="42"/>
      <c r="FJ143" s="42"/>
      <c r="FK143" s="42"/>
      <c r="FL143" s="42"/>
      <c r="FM143" s="42"/>
      <c r="FN143" s="42"/>
      <c r="FO143" s="42"/>
      <c r="FP143" s="42"/>
      <c r="FQ143" s="42"/>
      <c r="FR143" s="42"/>
      <c r="FS143" s="42"/>
      <c r="FT143" s="42"/>
      <c r="FU143" s="42"/>
      <c r="FV143" s="42"/>
      <c r="FW143" s="42"/>
      <c r="FX143" s="42"/>
      <c r="FY143" s="42"/>
      <c r="FZ143" s="42"/>
      <c r="GA143" s="42"/>
      <c r="GB143" s="42"/>
      <c r="GC143" s="42"/>
      <c r="GD143" s="42"/>
      <c r="GE143" s="42"/>
      <c r="GF143" s="42"/>
      <c r="GG143" s="42"/>
      <c r="GH143" s="42"/>
      <c r="GI143" s="42"/>
      <c r="GJ143" s="42"/>
      <c r="GK143" s="42"/>
      <c r="GL143" s="42"/>
      <c r="GM143" s="42"/>
      <c r="GN143" s="42"/>
      <c r="GO143" s="42"/>
      <c r="GP143" s="42"/>
      <c r="GQ143" s="42"/>
      <c r="GR143" s="42"/>
      <c r="GS143" s="42"/>
      <c r="GT143" s="42"/>
      <c r="GU143" s="42"/>
      <c r="GV143" s="42"/>
      <c r="GW143" s="42"/>
      <c r="GX143" s="42"/>
      <c r="GY143" s="42"/>
      <c r="GZ143" s="42"/>
      <c r="HA143" s="42"/>
      <c r="HB143" s="42"/>
      <c r="HC143" s="42"/>
      <c r="HD143" s="42"/>
      <c r="HE143" s="42"/>
      <c r="HF143" s="42"/>
      <c r="HG143" s="42"/>
      <c r="HH143" s="42"/>
      <c r="HI143" s="42"/>
      <c r="HJ143" s="42"/>
      <c r="HK143" s="42"/>
      <c r="HL143" s="42"/>
      <c r="HM143" s="42"/>
      <c r="HN143" s="42"/>
      <c r="HO143" s="42"/>
      <c r="HP143" s="42"/>
      <c r="HQ143" s="42"/>
      <c r="HR143" s="42"/>
      <c r="HS143" s="42"/>
      <c r="HT143" s="42"/>
      <c r="HU143" s="42"/>
      <c r="HV143" s="42"/>
      <c r="HW143" s="42"/>
      <c r="HX143" s="42"/>
      <c r="HY143" s="42"/>
      <c r="HZ143" s="42"/>
      <c r="IA143" s="42"/>
      <c r="IB143" s="42"/>
      <c r="IC143" s="42"/>
      <c r="ID143" s="42"/>
      <c r="IE143" s="42"/>
      <c r="IF143" s="42"/>
      <c r="IG143" s="42"/>
      <c r="IH143" s="42"/>
      <c r="II143" s="42"/>
      <c r="IJ143" s="42"/>
      <c r="IK143" s="42"/>
      <c r="IL143" s="42"/>
      <c r="IM143" s="42"/>
      <c r="IN143" s="42"/>
      <c r="IO143" s="42"/>
      <c r="IP143" s="42"/>
      <c r="IQ143" s="42"/>
      <c r="IR143" s="42"/>
      <c r="IS143" s="42"/>
      <c r="IT143" s="42"/>
      <c r="IU143" s="42"/>
      <c r="IV143" s="42"/>
      <c r="IW143" s="42"/>
      <c r="IX143" s="42"/>
      <c r="IY143" s="42"/>
      <c r="IZ143" s="42"/>
      <c r="JA143" s="42"/>
      <c r="JB143" s="42"/>
      <c r="JC143" s="42"/>
      <c r="JD143" s="42"/>
      <c r="JE143" s="42"/>
      <c r="JF143" s="42"/>
      <c r="JG143" s="42"/>
      <c r="JH143" s="42"/>
      <c r="JI143" s="42"/>
      <c r="JJ143" s="42"/>
      <c r="JK143" s="42"/>
      <c r="JL143" s="42"/>
      <c r="JM143" s="42"/>
      <c r="JN143" s="42"/>
      <c r="JO143" s="42"/>
      <c r="JP143" s="42"/>
      <c r="JQ143" s="42"/>
      <c r="JR143" s="42"/>
      <c r="JS143" s="42"/>
      <c r="JT143" s="42"/>
      <c r="JU143" s="42"/>
      <c r="JV143" s="42"/>
      <c r="JW143" s="42"/>
      <c r="JX143" s="42"/>
      <c r="JY143" s="42"/>
      <c r="JZ143" s="42"/>
      <c r="KA143" s="42"/>
      <c r="KB143" s="42"/>
      <c r="KC143" s="42"/>
      <c r="KD143" s="42"/>
      <c r="KE143" s="42"/>
      <c r="KF143" s="42"/>
      <c r="KG143" s="42"/>
      <c r="KH143" s="42"/>
      <c r="KI143" s="42"/>
      <c r="KJ143" s="42"/>
      <c r="KK143" s="42"/>
      <c r="KL143" s="42"/>
      <c r="KM143" s="42"/>
      <c r="KN143" s="42"/>
      <c r="KO143" s="42"/>
      <c r="KP143" s="42"/>
      <c r="KQ143" s="42"/>
      <c r="KR143" s="42"/>
      <c r="KS143" s="42"/>
      <c r="KT143" s="42"/>
      <c r="KU143" s="42"/>
      <c r="KV143" s="42"/>
      <c r="KW143" s="42"/>
      <c r="KX143" s="42"/>
      <c r="KY143" s="42"/>
      <c r="KZ143" s="42"/>
      <c r="LA143" s="42"/>
      <c r="LB143" s="42"/>
      <c r="LC143" s="42"/>
      <c r="LD143" s="42"/>
      <c r="LE143" s="42"/>
      <c r="LF143" s="42"/>
      <c r="LG143" s="42"/>
      <c r="LH143" s="42"/>
      <c r="LI143" s="42"/>
      <c r="LJ143" s="42"/>
      <c r="LK143" s="42"/>
      <c r="LL143" s="42"/>
      <c r="LM143" s="42"/>
      <c r="LN143" s="42"/>
      <c r="LO143" s="42"/>
      <c r="LP143" s="42"/>
      <c r="LQ143" s="42"/>
      <c r="LR143" s="42"/>
      <c r="LS143" s="42"/>
      <c r="LT143" s="42"/>
      <c r="LU143" s="42"/>
      <c r="LV143" s="42"/>
      <c r="LW143" s="42"/>
      <c r="LX143" s="42"/>
      <c r="LY143" s="42"/>
      <c r="LZ143" s="42"/>
      <c r="MA143" s="42"/>
      <c r="MB143" s="42"/>
      <c r="MC143" s="42"/>
      <c r="MD143" s="42"/>
      <c r="ME143" s="42"/>
      <c r="MF143" s="42"/>
      <c r="MG143" s="42"/>
      <c r="MH143" s="42"/>
      <c r="MI143" s="42"/>
      <c r="MJ143" s="42"/>
      <c r="MK143" s="42"/>
      <c r="ML143" s="42"/>
      <c r="MM143" s="42"/>
      <c r="MN143" s="42"/>
      <c r="MO143" s="42"/>
      <c r="MP143" s="42"/>
      <c r="MQ143" s="42"/>
      <c r="MR143" s="42"/>
      <c r="MS143" s="42"/>
      <c r="MT143" s="42"/>
      <c r="MU143" s="42"/>
      <c r="MV143" s="42"/>
      <c r="MW143" s="42"/>
      <c r="MX143" s="42"/>
      <c r="MY143" s="42"/>
      <c r="MZ143" s="42"/>
      <c r="NA143" s="42"/>
      <c r="NB143" s="42"/>
      <c r="NC143" s="42"/>
      <c r="ND143" s="42"/>
      <c r="NE143" s="42"/>
      <c r="NF143" s="42"/>
      <c r="NG143" s="42"/>
      <c r="NH143" s="42"/>
      <c r="NI143" s="42"/>
      <c r="NJ143" s="42"/>
      <c r="NK143" s="42"/>
      <c r="NL143" s="42"/>
      <c r="NM143" s="42"/>
      <c r="NN143" s="42"/>
      <c r="NO143" s="42"/>
      <c r="NP143" s="42"/>
      <c r="NQ143" s="42"/>
      <c r="NR143" s="42"/>
      <c r="NS143" s="42"/>
      <c r="NT143" s="42"/>
      <c r="NU143" s="42"/>
      <c r="NV143" s="42"/>
      <c r="NW143" s="42"/>
      <c r="NX143" s="42"/>
      <c r="NY143" s="42"/>
      <c r="NZ143" s="42"/>
      <c r="OA143" s="42"/>
      <c r="OB143" s="42"/>
      <c r="OC143" s="42"/>
      <c r="OD143" s="42"/>
      <c r="OE143" s="42"/>
      <c r="OF143" s="42"/>
      <c r="OG143" s="42"/>
      <c r="OH143" s="42"/>
      <c r="OI143" s="42"/>
      <c r="OJ143" s="42"/>
      <c r="OK143" s="42"/>
      <c r="OL143" s="42"/>
      <c r="OM143" s="42"/>
      <c r="ON143" s="42"/>
      <c r="OO143" s="42"/>
      <c r="OP143" s="42"/>
      <c r="OQ143" s="42"/>
      <c r="OR143" s="42"/>
      <c r="OS143" s="42"/>
      <c r="OT143" s="42"/>
      <c r="OU143" s="42"/>
      <c r="OV143" s="42"/>
      <c r="OW143" s="42"/>
      <c r="OX143" s="42"/>
      <c r="OY143" s="42"/>
      <c r="OZ143" s="42"/>
      <c r="PA143" s="42"/>
      <c r="PB143" s="42"/>
      <c r="PC143" s="42"/>
      <c r="PD143" s="42"/>
      <c r="PE143" s="42"/>
      <c r="PF143" s="42"/>
      <c r="PG143" s="42"/>
      <c r="PH143" s="42"/>
      <c r="PI143" s="42"/>
      <c r="PJ143" s="42"/>
      <c r="PK143" s="42"/>
      <c r="PL143" s="42"/>
      <c r="PM143" s="42"/>
      <c r="PN143" s="42"/>
      <c r="PO143" s="42"/>
      <c r="PP143" s="42"/>
      <c r="PQ143" s="42"/>
      <c r="PR143" s="42"/>
      <c r="PS143" s="42"/>
      <c r="PT143" s="42"/>
      <c r="PU143" s="42"/>
      <c r="PV143" s="42"/>
      <c r="PW143" s="42"/>
      <c r="PX143" s="42"/>
      <c r="PY143" s="42"/>
      <c r="PZ143" s="42"/>
      <c r="QA143" s="42"/>
      <c r="QB143" s="42"/>
      <c r="QC143" s="42"/>
      <c r="QD143" s="42"/>
      <c r="QE143" s="42"/>
      <c r="QF143" s="42"/>
      <c r="QG143" s="42"/>
      <c r="QH143" s="42"/>
      <c r="QI143" s="42"/>
      <c r="QJ143" s="42"/>
      <c r="QK143" s="42"/>
      <c r="QL143" s="42"/>
      <c r="QM143" s="42"/>
      <c r="QN143" s="42"/>
      <c r="QO143" s="42"/>
      <c r="QP143" s="42"/>
      <c r="QQ143" s="42"/>
      <c r="QR143" s="42"/>
      <c r="QS143" s="42"/>
      <c r="QT143" s="42"/>
      <c r="QU143" s="42"/>
      <c r="QV143" s="42"/>
      <c r="QW143" s="42"/>
      <c r="QX143" s="42"/>
      <c r="QY143" s="42"/>
      <c r="QZ143" s="42"/>
      <c r="RA143" s="42"/>
      <c r="RB143" s="42"/>
      <c r="RC143" s="42"/>
      <c r="RD143" s="42"/>
      <c r="RE143" s="42"/>
      <c r="RF143" s="42"/>
      <c r="RG143" s="42"/>
      <c r="RH143" s="42"/>
      <c r="RI143" s="42"/>
      <c r="RJ143" s="42"/>
      <c r="RK143" s="42"/>
      <c r="RL143" s="42"/>
      <c r="RM143" s="42"/>
      <c r="RN143" s="42"/>
      <c r="RO143" s="42"/>
      <c r="RP143" s="42"/>
      <c r="RQ143" s="42"/>
      <c r="RR143" s="42"/>
      <c r="RS143" s="42"/>
      <c r="RT143" s="42"/>
      <c r="RU143" s="42"/>
      <c r="RV143" s="42"/>
      <c r="RW143" s="42"/>
      <c r="RX143" s="42"/>
      <c r="RY143" s="42"/>
      <c r="RZ143" s="42"/>
      <c r="SA143" s="42"/>
      <c r="SB143" s="42"/>
      <c r="SC143" s="42"/>
      <c r="SD143" s="42"/>
      <c r="SE143" s="42"/>
      <c r="SF143" s="42"/>
      <c r="SG143" s="42"/>
      <c r="SH143" s="42"/>
      <c r="SI143" s="42"/>
      <c r="SJ143" s="42"/>
      <c r="SK143" s="42"/>
      <c r="SL143" s="42"/>
      <c r="SM143" s="42"/>
      <c r="SN143" s="42"/>
      <c r="SO143" s="42"/>
      <c r="SP143" s="42"/>
      <c r="SQ143" s="42"/>
      <c r="SR143" s="42"/>
    </row>
    <row r="144" spans="1:512" ht="16.5" customHeight="1">
      <c r="A144" s="41"/>
      <c r="B144" s="1">
        <v>217020</v>
      </c>
      <c r="D144" s="43" t="str">
        <f t="shared" si="11"/>
        <v>17-2</v>
      </c>
      <c r="E144" s="43"/>
      <c r="F144" s="43"/>
      <c r="G144" s="68" t="s">
        <v>270</v>
      </c>
      <c r="H144" s="42">
        <f t="shared" si="12"/>
        <v>0</v>
      </c>
      <c r="I144" s="43" t="s">
        <v>303</v>
      </c>
      <c r="J144" s="44">
        <v>0</v>
      </c>
      <c r="K144" s="44">
        <v>0</v>
      </c>
      <c r="L144" s="42">
        <f t="shared" si="13"/>
        <v>17</v>
      </c>
      <c r="M144" s="22">
        <f t="shared" si="14"/>
        <v>217030</v>
      </c>
      <c r="N144" s="50">
        <f t="shared" si="15"/>
        <v>217010</v>
      </c>
      <c r="O144" s="45" t="s">
        <v>284</v>
      </c>
      <c r="P144" s="47" t="s">
        <v>285</v>
      </c>
      <c r="Q144" s="51" t="s">
        <v>244</v>
      </c>
      <c r="R144" s="50" t="s">
        <v>372</v>
      </c>
      <c r="S144" s="54"/>
      <c r="T144" s="1">
        <v>217020</v>
      </c>
      <c r="U144" s="22" t="s">
        <v>287</v>
      </c>
      <c r="V144" s="42">
        <v>12</v>
      </c>
      <c r="W144" s="51">
        <v>0</v>
      </c>
      <c r="X144" s="42"/>
      <c r="Y144" s="55"/>
      <c r="Z144" s="42"/>
      <c r="AA144" s="43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  <c r="BO144" s="42"/>
      <c r="BP144" s="42"/>
      <c r="BQ144" s="42"/>
      <c r="BR144" s="4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2"/>
      <c r="CH144" s="42"/>
      <c r="CI144" s="42"/>
      <c r="CJ144" s="42"/>
      <c r="CK144" s="42"/>
      <c r="CL144" s="42"/>
      <c r="CM144" s="42"/>
      <c r="CN144" s="42"/>
      <c r="CO144" s="42"/>
      <c r="CP144" s="42"/>
      <c r="CQ144" s="42"/>
      <c r="CR144" s="42"/>
      <c r="CS144" s="42"/>
      <c r="CT144" s="42"/>
      <c r="CU144" s="42"/>
      <c r="CV144" s="42"/>
      <c r="CW144" s="42"/>
      <c r="CX144" s="42"/>
      <c r="CY144" s="4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  <c r="EA144" s="42"/>
      <c r="EB144" s="42"/>
      <c r="EC144" s="42"/>
      <c r="ED144" s="42"/>
      <c r="EE144" s="42"/>
      <c r="EF144" s="42"/>
      <c r="EG144" s="42"/>
      <c r="EH144" s="42"/>
      <c r="EI144" s="42"/>
      <c r="EJ144" s="42"/>
      <c r="EK144" s="42"/>
      <c r="EL144" s="42"/>
      <c r="EM144" s="42"/>
      <c r="EN144" s="42"/>
      <c r="EO144" s="42"/>
      <c r="EP144" s="42"/>
      <c r="EQ144" s="42"/>
      <c r="ER144" s="42"/>
      <c r="ES144" s="42"/>
      <c r="ET144" s="42"/>
      <c r="EU144" s="42"/>
      <c r="EV144" s="42"/>
      <c r="EW144" s="42"/>
      <c r="EX144" s="42"/>
      <c r="EY144" s="42"/>
      <c r="EZ144" s="42"/>
      <c r="FA144" s="42"/>
      <c r="FB144" s="42"/>
      <c r="FC144" s="42"/>
      <c r="FD144" s="42"/>
      <c r="FE144" s="42"/>
      <c r="FF144" s="42"/>
      <c r="FG144" s="42"/>
      <c r="FH144" s="42"/>
      <c r="FI144" s="42"/>
      <c r="FJ144" s="42"/>
      <c r="FK144" s="42"/>
      <c r="FL144" s="42"/>
      <c r="FM144" s="42"/>
      <c r="FN144" s="42"/>
      <c r="FO144" s="42"/>
      <c r="FP144" s="42"/>
      <c r="FQ144" s="42"/>
      <c r="FR144" s="42"/>
      <c r="FS144" s="42"/>
      <c r="FT144" s="42"/>
      <c r="FU144" s="42"/>
      <c r="FV144" s="42"/>
      <c r="FW144" s="42"/>
      <c r="FX144" s="42"/>
      <c r="FY144" s="42"/>
      <c r="FZ144" s="42"/>
      <c r="GA144" s="42"/>
      <c r="GB144" s="42"/>
      <c r="GC144" s="42"/>
      <c r="GD144" s="42"/>
      <c r="GE144" s="42"/>
      <c r="GF144" s="42"/>
      <c r="GG144" s="42"/>
      <c r="GH144" s="42"/>
      <c r="GI144" s="42"/>
      <c r="GJ144" s="42"/>
      <c r="GK144" s="42"/>
      <c r="GL144" s="42"/>
      <c r="GM144" s="42"/>
      <c r="GN144" s="42"/>
      <c r="GO144" s="42"/>
      <c r="GP144" s="42"/>
      <c r="GQ144" s="42"/>
      <c r="GR144" s="42"/>
      <c r="GS144" s="42"/>
      <c r="GT144" s="42"/>
      <c r="GU144" s="42"/>
      <c r="GV144" s="42"/>
      <c r="GW144" s="42"/>
      <c r="GX144" s="42"/>
      <c r="GY144" s="42"/>
      <c r="GZ144" s="42"/>
      <c r="HA144" s="42"/>
      <c r="HB144" s="42"/>
      <c r="HC144" s="42"/>
      <c r="HD144" s="42"/>
      <c r="HE144" s="42"/>
      <c r="HF144" s="42"/>
      <c r="HG144" s="42"/>
      <c r="HH144" s="42"/>
      <c r="HI144" s="42"/>
      <c r="HJ144" s="42"/>
      <c r="HK144" s="42"/>
      <c r="HL144" s="42"/>
      <c r="HM144" s="42"/>
      <c r="HN144" s="42"/>
      <c r="HO144" s="42"/>
      <c r="HP144" s="42"/>
      <c r="HQ144" s="42"/>
      <c r="HR144" s="42"/>
      <c r="HS144" s="42"/>
      <c r="HT144" s="42"/>
      <c r="HU144" s="42"/>
      <c r="HV144" s="42"/>
      <c r="HW144" s="42"/>
      <c r="HX144" s="42"/>
      <c r="HY144" s="42"/>
      <c r="HZ144" s="42"/>
      <c r="IA144" s="42"/>
      <c r="IB144" s="42"/>
      <c r="IC144" s="42"/>
      <c r="ID144" s="42"/>
      <c r="IE144" s="42"/>
      <c r="IF144" s="42"/>
      <c r="IG144" s="42"/>
      <c r="IH144" s="42"/>
      <c r="II144" s="42"/>
      <c r="IJ144" s="42"/>
      <c r="IK144" s="42"/>
      <c r="IL144" s="42"/>
      <c r="IM144" s="42"/>
      <c r="IN144" s="42"/>
      <c r="IO144" s="42"/>
      <c r="IP144" s="42"/>
      <c r="IQ144" s="42"/>
      <c r="IR144" s="42"/>
      <c r="IS144" s="42"/>
      <c r="IT144" s="42"/>
      <c r="IU144" s="42"/>
      <c r="IV144" s="42"/>
      <c r="IW144" s="42"/>
      <c r="IX144" s="42"/>
      <c r="IY144" s="42"/>
      <c r="IZ144" s="42"/>
      <c r="JA144" s="42"/>
      <c r="JB144" s="42"/>
      <c r="JC144" s="42"/>
      <c r="JD144" s="42"/>
      <c r="JE144" s="42"/>
      <c r="JF144" s="42"/>
      <c r="JG144" s="42"/>
      <c r="JH144" s="42"/>
      <c r="JI144" s="42"/>
      <c r="JJ144" s="42"/>
      <c r="JK144" s="42"/>
      <c r="JL144" s="42"/>
      <c r="JM144" s="42"/>
      <c r="JN144" s="42"/>
      <c r="JO144" s="42"/>
      <c r="JP144" s="42"/>
      <c r="JQ144" s="42"/>
      <c r="JR144" s="42"/>
      <c r="JS144" s="42"/>
      <c r="JT144" s="42"/>
      <c r="JU144" s="42"/>
      <c r="JV144" s="42"/>
      <c r="JW144" s="42"/>
      <c r="JX144" s="42"/>
      <c r="JY144" s="42"/>
      <c r="JZ144" s="42"/>
      <c r="KA144" s="42"/>
      <c r="KB144" s="42"/>
      <c r="KC144" s="42"/>
      <c r="KD144" s="42"/>
      <c r="KE144" s="42"/>
      <c r="KF144" s="42"/>
      <c r="KG144" s="42"/>
      <c r="KH144" s="42"/>
      <c r="KI144" s="42"/>
      <c r="KJ144" s="42"/>
      <c r="KK144" s="42"/>
      <c r="KL144" s="42"/>
      <c r="KM144" s="42"/>
      <c r="KN144" s="42"/>
      <c r="KO144" s="42"/>
      <c r="KP144" s="42"/>
      <c r="KQ144" s="42"/>
      <c r="KR144" s="42"/>
      <c r="KS144" s="42"/>
      <c r="KT144" s="42"/>
      <c r="KU144" s="42"/>
      <c r="KV144" s="42"/>
      <c r="KW144" s="42"/>
      <c r="KX144" s="42"/>
      <c r="KY144" s="42"/>
      <c r="KZ144" s="42"/>
      <c r="LA144" s="42"/>
      <c r="LB144" s="42"/>
      <c r="LC144" s="42"/>
      <c r="LD144" s="42"/>
      <c r="LE144" s="42"/>
      <c r="LF144" s="42"/>
      <c r="LG144" s="42"/>
      <c r="LH144" s="42"/>
      <c r="LI144" s="42"/>
      <c r="LJ144" s="42"/>
      <c r="LK144" s="42"/>
      <c r="LL144" s="42"/>
      <c r="LM144" s="42"/>
      <c r="LN144" s="42"/>
      <c r="LO144" s="42"/>
      <c r="LP144" s="42"/>
      <c r="LQ144" s="42"/>
      <c r="LR144" s="42"/>
      <c r="LS144" s="42"/>
      <c r="LT144" s="42"/>
      <c r="LU144" s="42"/>
      <c r="LV144" s="42"/>
      <c r="LW144" s="42"/>
      <c r="LX144" s="42"/>
      <c r="LY144" s="42"/>
      <c r="LZ144" s="42"/>
      <c r="MA144" s="42"/>
      <c r="MB144" s="42"/>
      <c r="MC144" s="42"/>
      <c r="MD144" s="42"/>
      <c r="ME144" s="42"/>
      <c r="MF144" s="42"/>
      <c r="MG144" s="42"/>
      <c r="MH144" s="42"/>
      <c r="MI144" s="42"/>
      <c r="MJ144" s="42"/>
      <c r="MK144" s="42"/>
      <c r="ML144" s="42"/>
      <c r="MM144" s="42"/>
      <c r="MN144" s="42"/>
      <c r="MO144" s="42"/>
      <c r="MP144" s="42"/>
      <c r="MQ144" s="42"/>
      <c r="MR144" s="42"/>
      <c r="MS144" s="42"/>
      <c r="MT144" s="42"/>
      <c r="MU144" s="42"/>
      <c r="MV144" s="42"/>
      <c r="MW144" s="42"/>
      <c r="MX144" s="42"/>
      <c r="MY144" s="42"/>
      <c r="MZ144" s="42"/>
      <c r="NA144" s="42"/>
      <c r="NB144" s="42"/>
      <c r="NC144" s="42"/>
      <c r="ND144" s="42"/>
      <c r="NE144" s="42"/>
      <c r="NF144" s="42"/>
      <c r="NG144" s="42"/>
      <c r="NH144" s="42"/>
      <c r="NI144" s="42"/>
      <c r="NJ144" s="42"/>
      <c r="NK144" s="42"/>
      <c r="NL144" s="42"/>
      <c r="NM144" s="42"/>
      <c r="NN144" s="42"/>
      <c r="NO144" s="42"/>
      <c r="NP144" s="42"/>
      <c r="NQ144" s="42"/>
      <c r="NR144" s="42"/>
      <c r="NS144" s="42"/>
      <c r="NT144" s="42"/>
      <c r="NU144" s="42"/>
      <c r="NV144" s="42"/>
      <c r="NW144" s="42"/>
      <c r="NX144" s="42"/>
      <c r="NY144" s="42"/>
      <c r="NZ144" s="42"/>
      <c r="OA144" s="42"/>
      <c r="OB144" s="42"/>
      <c r="OC144" s="42"/>
      <c r="OD144" s="42"/>
      <c r="OE144" s="42"/>
      <c r="OF144" s="42"/>
      <c r="OG144" s="42"/>
      <c r="OH144" s="42"/>
      <c r="OI144" s="42"/>
      <c r="OJ144" s="42"/>
      <c r="OK144" s="42"/>
      <c r="OL144" s="42"/>
      <c r="OM144" s="42"/>
      <c r="ON144" s="42"/>
      <c r="OO144" s="42"/>
      <c r="OP144" s="42"/>
      <c r="OQ144" s="42"/>
      <c r="OR144" s="42"/>
      <c r="OS144" s="42"/>
      <c r="OT144" s="42"/>
      <c r="OU144" s="42"/>
      <c r="OV144" s="42"/>
      <c r="OW144" s="42"/>
      <c r="OX144" s="42"/>
      <c r="OY144" s="42"/>
      <c r="OZ144" s="42"/>
      <c r="PA144" s="42"/>
      <c r="PB144" s="42"/>
      <c r="PC144" s="42"/>
      <c r="PD144" s="42"/>
      <c r="PE144" s="42"/>
      <c r="PF144" s="42"/>
      <c r="PG144" s="42"/>
      <c r="PH144" s="42"/>
      <c r="PI144" s="42"/>
      <c r="PJ144" s="42"/>
      <c r="PK144" s="42"/>
      <c r="PL144" s="42"/>
      <c r="PM144" s="42"/>
      <c r="PN144" s="42"/>
      <c r="PO144" s="42"/>
      <c r="PP144" s="42"/>
      <c r="PQ144" s="42"/>
      <c r="PR144" s="42"/>
      <c r="PS144" s="42"/>
      <c r="PT144" s="42"/>
      <c r="PU144" s="42"/>
      <c r="PV144" s="42"/>
      <c r="PW144" s="42"/>
      <c r="PX144" s="42"/>
      <c r="PY144" s="42"/>
      <c r="PZ144" s="42"/>
      <c r="QA144" s="42"/>
      <c r="QB144" s="42"/>
      <c r="QC144" s="42"/>
      <c r="QD144" s="42"/>
      <c r="QE144" s="42"/>
      <c r="QF144" s="42"/>
      <c r="QG144" s="42"/>
      <c r="QH144" s="42"/>
      <c r="QI144" s="42"/>
      <c r="QJ144" s="42"/>
      <c r="QK144" s="42"/>
      <c r="QL144" s="42"/>
      <c r="QM144" s="42"/>
      <c r="QN144" s="42"/>
      <c r="QO144" s="42"/>
      <c r="QP144" s="42"/>
      <c r="QQ144" s="42"/>
      <c r="QR144" s="42"/>
      <c r="QS144" s="42"/>
      <c r="QT144" s="42"/>
      <c r="QU144" s="42"/>
      <c r="QV144" s="42"/>
      <c r="QW144" s="42"/>
      <c r="QX144" s="42"/>
      <c r="QY144" s="42"/>
      <c r="QZ144" s="42"/>
      <c r="RA144" s="42"/>
      <c r="RB144" s="42"/>
      <c r="RC144" s="42"/>
      <c r="RD144" s="42"/>
      <c r="RE144" s="42"/>
      <c r="RF144" s="42"/>
      <c r="RG144" s="42"/>
      <c r="RH144" s="42"/>
      <c r="RI144" s="42"/>
      <c r="RJ144" s="42"/>
      <c r="RK144" s="42"/>
      <c r="RL144" s="42"/>
      <c r="RM144" s="42"/>
      <c r="RN144" s="42"/>
      <c r="RO144" s="42"/>
      <c r="RP144" s="42"/>
      <c r="RQ144" s="42"/>
      <c r="RR144" s="42"/>
      <c r="RS144" s="42"/>
      <c r="RT144" s="42"/>
      <c r="RU144" s="42"/>
      <c r="RV144" s="42"/>
      <c r="RW144" s="42"/>
      <c r="RX144" s="42"/>
      <c r="RY144" s="42"/>
      <c r="RZ144" s="42"/>
      <c r="SA144" s="42"/>
      <c r="SB144" s="42"/>
      <c r="SC144" s="42"/>
      <c r="SD144" s="42"/>
      <c r="SE144" s="42"/>
      <c r="SF144" s="42"/>
      <c r="SG144" s="42"/>
      <c r="SH144" s="42"/>
      <c r="SI144" s="42"/>
      <c r="SJ144" s="42"/>
      <c r="SK144" s="42"/>
      <c r="SL144" s="42"/>
      <c r="SM144" s="42"/>
      <c r="SN144" s="42"/>
      <c r="SO144" s="42"/>
      <c r="SP144" s="42"/>
      <c r="SQ144" s="42"/>
      <c r="SR144" s="42"/>
    </row>
    <row r="145" spans="1:512" ht="16.5" customHeight="1">
      <c r="A145" s="41"/>
      <c r="B145" s="1">
        <v>217030</v>
      </c>
      <c r="D145" s="43" t="str">
        <f t="shared" si="11"/>
        <v>17-3</v>
      </c>
      <c r="E145" s="43"/>
      <c r="F145" s="43"/>
      <c r="G145" s="68" t="s">
        <v>263</v>
      </c>
      <c r="H145" s="42">
        <f t="shared" si="12"/>
        <v>0</v>
      </c>
      <c r="I145" s="43" t="s">
        <v>222</v>
      </c>
      <c r="J145" s="44">
        <v>0</v>
      </c>
      <c r="K145" s="44">
        <v>0</v>
      </c>
      <c r="L145" s="42">
        <f t="shared" si="13"/>
        <v>17</v>
      </c>
      <c r="M145" s="22">
        <f t="shared" si="14"/>
        <v>217040</v>
      </c>
      <c r="N145" s="50">
        <f t="shared" si="15"/>
        <v>217020</v>
      </c>
      <c r="O145" s="45" t="s">
        <v>244</v>
      </c>
      <c r="P145" s="47" t="s">
        <v>61</v>
      </c>
      <c r="Q145" s="51" t="s">
        <v>244</v>
      </c>
      <c r="R145" s="50" t="s">
        <v>373</v>
      </c>
      <c r="S145" s="54"/>
      <c r="T145" s="1">
        <v>217030</v>
      </c>
      <c r="U145" s="22" t="s">
        <v>289</v>
      </c>
      <c r="V145" s="42">
        <v>12</v>
      </c>
      <c r="W145" s="51">
        <v>0</v>
      </c>
      <c r="X145" s="42"/>
      <c r="Y145" s="55"/>
      <c r="Z145" s="42"/>
      <c r="AA145" s="43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  <c r="BO145" s="42"/>
      <c r="BP145" s="42"/>
      <c r="BQ145" s="42"/>
      <c r="BR145" s="42"/>
      <c r="BS145" s="42"/>
      <c r="BT145" s="42"/>
      <c r="BU145" s="42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2"/>
      <c r="CH145" s="42"/>
      <c r="CI145" s="42"/>
      <c r="CJ145" s="42"/>
      <c r="CK145" s="42"/>
      <c r="CL145" s="42"/>
      <c r="CM145" s="42"/>
      <c r="CN145" s="42"/>
      <c r="CO145" s="42"/>
      <c r="CP145" s="42"/>
      <c r="CQ145" s="42"/>
      <c r="CR145" s="42"/>
      <c r="CS145" s="42"/>
      <c r="CT145" s="42"/>
      <c r="CU145" s="42"/>
      <c r="CV145" s="42"/>
      <c r="CW145" s="42"/>
      <c r="CX145" s="42"/>
      <c r="CY145" s="4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  <c r="EA145" s="42"/>
      <c r="EB145" s="42"/>
      <c r="EC145" s="42"/>
      <c r="ED145" s="42"/>
      <c r="EE145" s="42"/>
      <c r="EF145" s="42"/>
      <c r="EG145" s="42"/>
      <c r="EH145" s="42"/>
      <c r="EI145" s="42"/>
      <c r="EJ145" s="42"/>
      <c r="EK145" s="42"/>
      <c r="EL145" s="42"/>
      <c r="EM145" s="42"/>
      <c r="EN145" s="42"/>
      <c r="EO145" s="42"/>
      <c r="EP145" s="42"/>
      <c r="EQ145" s="42"/>
      <c r="ER145" s="42"/>
      <c r="ES145" s="42"/>
      <c r="ET145" s="42"/>
      <c r="EU145" s="42"/>
      <c r="EV145" s="42"/>
      <c r="EW145" s="42"/>
      <c r="EX145" s="42"/>
      <c r="EY145" s="42"/>
      <c r="EZ145" s="42"/>
      <c r="FA145" s="42"/>
      <c r="FB145" s="42"/>
      <c r="FC145" s="42"/>
      <c r="FD145" s="42"/>
      <c r="FE145" s="42"/>
      <c r="FF145" s="42"/>
      <c r="FG145" s="42"/>
      <c r="FH145" s="42"/>
      <c r="FI145" s="42"/>
      <c r="FJ145" s="42"/>
      <c r="FK145" s="42"/>
      <c r="FL145" s="42"/>
      <c r="FM145" s="42"/>
      <c r="FN145" s="42"/>
      <c r="FO145" s="42"/>
      <c r="FP145" s="42"/>
      <c r="FQ145" s="42"/>
      <c r="FR145" s="42"/>
      <c r="FS145" s="42"/>
      <c r="FT145" s="42"/>
      <c r="FU145" s="42"/>
      <c r="FV145" s="42"/>
      <c r="FW145" s="42"/>
      <c r="FX145" s="42"/>
      <c r="FY145" s="42"/>
      <c r="FZ145" s="42"/>
      <c r="GA145" s="42"/>
      <c r="GB145" s="42"/>
      <c r="GC145" s="42"/>
      <c r="GD145" s="42"/>
      <c r="GE145" s="42"/>
      <c r="GF145" s="42"/>
      <c r="GG145" s="42"/>
      <c r="GH145" s="42"/>
      <c r="GI145" s="42"/>
      <c r="GJ145" s="42"/>
      <c r="GK145" s="42"/>
      <c r="GL145" s="42"/>
      <c r="GM145" s="42"/>
      <c r="GN145" s="42"/>
      <c r="GO145" s="42"/>
      <c r="GP145" s="42"/>
      <c r="GQ145" s="42"/>
      <c r="GR145" s="42"/>
      <c r="GS145" s="42"/>
      <c r="GT145" s="42"/>
      <c r="GU145" s="42"/>
      <c r="GV145" s="42"/>
      <c r="GW145" s="42"/>
      <c r="GX145" s="42"/>
      <c r="GY145" s="42"/>
      <c r="GZ145" s="42"/>
      <c r="HA145" s="42"/>
      <c r="HB145" s="42"/>
      <c r="HC145" s="42"/>
      <c r="HD145" s="42"/>
      <c r="HE145" s="42"/>
      <c r="HF145" s="42"/>
      <c r="HG145" s="42"/>
      <c r="HH145" s="42"/>
      <c r="HI145" s="42"/>
      <c r="HJ145" s="42"/>
      <c r="HK145" s="42"/>
      <c r="HL145" s="42"/>
      <c r="HM145" s="42"/>
      <c r="HN145" s="42"/>
      <c r="HO145" s="42"/>
      <c r="HP145" s="42"/>
      <c r="HQ145" s="42"/>
      <c r="HR145" s="42"/>
      <c r="HS145" s="42"/>
      <c r="HT145" s="42"/>
      <c r="HU145" s="42"/>
      <c r="HV145" s="42"/>
      <c r="HW145" s="42"/>
      <c r="HX145" s="42"/>
      <c r="HY145" s="42"/>
      <c r="HZ145" s="42"/>
      <c r="IA145" s="42"/>
      <c r="IB145" s="42"/>
      <c r="IC145" s="42"/>
      <c r="ID145" s="42"/>
      <c r="IE145" s="42"/>
      <c r="IF145" s="42"/>
      <c r="IG145" s="42"/>
      <c r="IH145" s="42"/>
      <c r="II145" s="42"/>
      <c r="IJ145" s="42"/>
      <c r="IK145" s="42"/>
      <c r="IL145" s="42"/>
      <c r="IM145" s="42"/>
      <c r="IN145" s="42"/>
      <c r="IO145" s="42"/>
      <c r="IP145" s="42"/>
      <c r="IQ145" s="42"/>
      <c r="IR145" s="42"/>
      <c r="IS145" s="42"/>
      <c r="IT145" s="42"/>
      <c r="IU145" s="42"/>
      <c r="IV145" s="42"/>
      <c r="IW145" s="42"/>
      <c r="IX145" s="42"/>
      <c r="IY145" s="42"/>
      <c r="IZ145" s="42"/>
      <c r="JA145" s="42"/>
      <c r="JB145" s="42"/>
      <c r="JC145" s="42"/>
      <c r="JD145" s="42"/>
      <c r="JE145" s="42"/>
      <c r="JF145" s="42"/>
      <c r="JG145" s="42"/>
      <c r="JH145" s="42"/>
      <c r="JI145" s="42"/>
      <c r="JJ145" s="42"/>
      <c r="JK145" s="42"/>
      <c r="JL145" s="42"/>
      <c r="JM145" s="42"/>
      <c r="JN145" s="42"/>
      <c r="JO145" s="42"/>
      <c r="JP145" s="42"/>
      <c r="JQ145" s="42"/>
      <c r="JR145" s="42"/>
      <c r="JS145" s="42"/>
      <c r="JT145" s="42"/>
      <c r="JU145" s="42"/>
      <c r="JV145" s="42"/>
      <c r="JW145" s="42"/>
      <c r="JX145" s="42"/>
      <c r="JY145" s="42"/>
      <c r="JZ145" s="42"/>
      <c r="KA145" s="42"/>
      <c r="KB145" s="42"/>
      <c r="KC145" s="42"/>
      <c r="KD145" s="42"/>
      <c r="KE145" s="42"/>
      <c r="KF145" s="42"/>
      <c r="KG145" s="42"/>
      <c r="KH145" s="42"/>
      <c r="KI145" s="42"/>
      <c r="KJ145" s="42"/>
      <c r="KK145" s="42"/>
      <c r="KL145" s="42"/>
      <c r="KM145" s="42"/>
      <c r="KN145" s="42"/>
      <c r="KO145" s="42"/>
      <c r="KP145" s="42"/>
      <c r="KQ145" s="42"/>
      <c r="KR145" s="42"/>
      <c r="KS145" s="42"/>
      <c r="KT145" s="42"/>
      <c r="KU145" s="42"/>
      <c r="KV145" s="42"/>
      <c r="KW145" s="42"/>
      <c r="KX145" s="42"/>
      <c r="KY145" s="42"/>
      <c r="KZ145" s="42"/>
      <c r="LA145" s="42"/>
      <c r="LB145" s="42"/>
      <c r="LC145" s="42"/>
      <c r="LD145" s="42"/>
      <c r="LE145" s="42"/>
      <c r="LF145" s="42"/>
      <c r="LG145" s="42"/>
      <c r="LH145" s="42"/>
      <c r="LI145" s="42"/>
      <c r="LJ145" s="42"/>
      <c r="LK145" s="42"/>
      <c r="LL145" s="42"/>
      <c r="LM145" s="42"/>
      <c r="LN145" s="42"/>
      <c r="LO145" s="42"/>
      <c r="LP145" s="42"/>
      <c r="LQ145" s="42"/>
      <c r="LR145" s="42"/>
      <c r="LS145" s="42"/>
      <c r="LT145" s="42"/>
      <c r="LU145" s="42"/>
      <c r="LV145" s="42"/>
      <c r="LW145" s="42"/>
      <c r="LX145" s="42"/>
      <c r="LY145" s="42"/>
      <c r="LZ145" s="42"/>
      <c r="MA145" s="42"/>
      <c r="MB145" s="42"/>
      <c r="MC145" s="42"/>
      <c r="MD145" s="42"/>
      <c r="ME145" s="42"/>
      <c r="MF145" s="42"/>
      <c r="MG145" s="42"/>
      <c r="MH145" s="42"/>
      <c r="MI145" s="42"/>
      <c r="MJ145" s="42"/>
      <c r="MK145" s="42"/>
      <c r="ML145" s="42"/>
      <c r="MM145" s="42"/>
      <c r="MN145" s="42"/>
      <c r="MO145" s="42"/>
      <c r="MP145" s="42"/>
      <c r="MQ145" s="42"/>
      <c r="MR145" s="42"/>
      <c r="MS145" s="42"/>
      <c r="MT145" s="42"/>
      <c r="MU145" s="42"/>
      <c r="MV145" s="42"/>
      <c r="MW145" s="42"/>
      <c r="MX145" s="42"/>
      <c r="MY145" s="42"/>
      <c r="MZ145" s="42"/>
      <c r="NA145" s="42"/>
      <c r="NB145" s="42"/>
      <c r="NC145" s="42"/>
      <c r="ND145" s="42"/>
      <c r="NE145" s="42"/>
      <c r="NF145" s="42"/>
      <c r="NG145" s="42"/>
      <c r="NH145" s="42"/>
      <c r="NI145" s="42"/>
      <c r="NJ145" s="42"/>
      <c r="NK145" s="42"/>
      <c r="NL145" s="42"/>
      <c r="NM145" s="42"/>
      <c r="NN145" s="42"/>
      <c r="NO145" s="42"/>
      <c r="NP145" s="42"/>
      <c r="NQ145" s="42"/>
      <c r="NR145" s="42"/>
      <c r="NS145" s="42"/>
      <c r="NT145" s="42"/>
      <c r="NU145" s="42"/>
      <c r="NV145" s="42"/>
      <c r="NW145" s="42"/>
      <c r="NX145" s="42"/>
      <c r="NY145" s="42"/>
      <c r="NZ145" s="42"/>
      <c r="OA145" s="42"/>
      <c r="OB145" s="42"/>
      <c r="OC145" s="42"/>
      <c r="OD145" s="42"/>
      <c r="OE145" s="42"/>
      <c r="OF145" s="42"/>
      <c r="OG145" s="42"/>
      <c r="OH145" s="42"/>
      <c r="OI145" s="42"/>
      <c r="OJ145" s="42"/>
      <c r="OK145" s="42"/>
      <c r="OL145" s="42"/>
      <c r="OM145" s="42"/>
      <c r="ON145" s="42"/>
      <c r="OO145" s="42"/>
      <c r="OP145" s="42"/>
      <c r="OQ145" s="42"/>
      <c r="OR145" s="42"/>
      <c r="OS145" s="42"/>
      <c r="OT145" s="42"/>
      <c r="OU145" s="42"/>
      <c r="OV145" s="42"/>
      <c r="OW145" s="42"/>
      <c r="OX145" s="42"/>
      <c r="OY145" s="42"/>
      <c r="OZ145" s="42"/>
      <c r="PA145" s="42"/>
      <c r="PB145" s="42"/>
      <c r="PC145" s="42"/>
      <c r="PD145" s="42"/>
      <c r="PE145" s="42"/>
      <c r="PF145" s="42"/>
      <c r="PG145" s="42"/>
      <c r="PH145" s="42"/>
      <c r="PI145" s="42"/>
      <c r="PJ145" s="42"/>
      <c r="PK145" s="42"/>
      <c r="PL145" s="42"/>
      <c r="PM145" s="42"/>
      <c r="PN145" s="42"/>
      <c r="PO145" s="42"/>
      <c r="PP145" s="42"/>
      <c r="PQ145" s="42"/>
      <c r="PR145" s="42"/>
      <c r="PS145" s="42"/>
      <c r="PT145" s="42"/>
      <c r="PU145" s="42"/>
      <c r="PV145" s="42"/>
      <c r="PW145" s="42"/>
      <c r="PX145" s="42"/>
      <c r="PY145" s="42"/>
      <c r="PZ145" s="42"/>
      <c r="QA145" s="42"/>
      <c r="QB145" s="42"/>
      <c r="QC145" s="42"/>
      <c r="QD145" s="42"/>
      <c r="QE145" s="42"/>
      <c r="QF145" s="42"/>
      <c r="QG145" s="42"/>
      <c r="QH145" s="42"/>
      <c r="QI145" s="42"/>
      <c r="QJ145" s="42"/>
      <c r="QK145" s="42"/>
      <c r="QL145" s="42"/>
      <c r="QM145" s="42"/>
      <c r="QN145" s="42"/>
      <c r="QO145" s="42"/>
      <c r="QP145" s="42"/>
      <c r="QQ145" s="42"/>
      <c r="QR145" s="42"/>
      <c r="QS145" s="42"/>
      <c r="QT145" s="42"/>
      <c r="QU145" s="42"/>
      <c r="QV145" s="42"/>
      <c r="QW145" s="42"/>
      <c r="QX145" s="42"/>
      <c r="QY145" s="42"/>
      <c r="QZ145" s="42"/>
      <c r="RA145" s="42"/>
      <c r="RB145" s="42"/>
      <c r="RC145" s="42"/>
      <c r="RD145" s="42"/>
      <c r="RE145" s="42"/>
      <c r="RF145" s="42"/>
      <c r="RG145" s="42"/>
      <c r="RH145" s="42"/>
      <c r="RI145" s="42"/>
      <c r="RJ145" s="42"/>
      <c r="RK145" s="42"/>
      <c r="RL145" s="42"/>
      <c r="RM145" s="42"/>
      <c r="RN145" s="42"/>
      <c r="RO145" s="42"/>
      <c r="RP145" s="42"/>
      <c r="RQ145" s="42"/>
      <c r="RR145" s="42"/>
      <c r="RS145" s="42"/>
      <c r="RT145" s="42"/>
      <c r="RU145" s="42"/>
      <c r="RV145" s="42"/>
      <c r="RW145" s="42"/>
      <c r="RX145" s="42"/>
      <c r="RY145" s="42"/>
      <c r="RZ145" s="42"/>
      <c r="SA145" s="42"/>
      <c r="SB145" s="42"/>
      <c r="SC145" s="42"/>
      <c r="SD145" s="42"/>
      <c r="SE145" s="42"/>
      <c r="SF145" s="42"/>
      <c r="SG145" s="42"/>
      <c r="SH145" s="42"/>
      <c r="SI145" s="42"/>
      <c r="SJ145" s="42"/>
      <c r="SK145" s="42"/>
      <c r="SL145" s="42"/>
      <c r="SM145" s="42"/>
      <c r="SN145" s="42"/>
      <c r="SO145" s="42"/>
      <c r="SP145" s="42"/>
      <c r="SQ145" s="42"/>
      <c r="SR145" s="42"/>
    </row>
    <row r="146" spans="1:512" ht="16.5" customHeight="1">
      <c r="A146" s="41"/>
      <c r="B146" s="1">
        <v>217040</v>
      </c>
      <c r="D146" s="43" t="str">
        <f t="shared" si="11"/>
        <v>17-4</v>
      </c>
      <c r="E146" s="43"/>
      <c r="F146" s="43"/>
      <c r="G146" s="68" t="s">
        <v>270</v>
      </c>
      <c r="H146" s="42">
        <f t="shared" si="12"/>
        <v>0</v>
      </c>
      <c r="I146" s="43" t="s">
        <v>374</v>
      </c>
      <c r="J146" s="44">
        <v>0</v>
      </c>
      <c r="K146" s="44">
        <v>0</v>
      </c>
      <c r="L146" s="42">
        <f t="shared" si="13"/>
        <v>17</v>
      </c>
      <c r="M146" s="22">
        <f t="shared" si="14"/>
        <v>217050</v>
      </c>
      <c r="N146" s="50">
        <f t="shared" si="15"/>
        <v>217030</v>
      </c>
      <c r="O146" s="45" t="s">
        <v>284</v>
      </c>
      <c r="P146" s="47" t="s">
        <v>285</v>
      </c>
      <c r="Q146" s="51" t="s">
        <v>244</v>
      </c>
      <c r="R146" s="50" t="s">
        <v>375</v>
      </c>
      <c r="S146" s="54"/>
      <c r="T146" s="1">
        <v>217040</v>
      </c>
      <c r="U146" s="22" t="s">
        <v>291</v>
      </c>
      <c r="V146" s="42">
        <v>12</v>
      </c>
      <c r="W146" s="51">
        <v>0</v>
      </c>
      <c r="X146" s="42"/>
      <c r="Y146" s="55"/>
      <c r="Z146" s="42"/>
      <c r="AA146" s="43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  <c r="BO146" s="42"/>
      <c r="BP146" s="42"/>
      <c r="BQ146" s="42"/>
      <c r="BR146" s="42"/>
      <c r="BS146" s="42"/>
      <c r="BT146" s="42"/>
      <c r="BU146" s="42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2"/>
      <c r="CH146" s="42"/>
      <c r="CI146" s="42"/>
      <c r="CJ146" s="42"/>
      <c r="CK146" s="42"/>
      <c r="CL146" s="42"/>
      <c r="CM146" s="42"/>
      <c r="CN146" s="42"/>
      <c r="CO146" s="42"/>
      <c r="CP146" s="42"/>
      <c r="CQ146" s="42"/>
      <c r="CR146" s="42"/>
      <c r="CS146" s="42"/>
      <c r="CT146" s="42"/>
      <c r="CU146" s="42"/>
      <c r="CV146" s="42"/>
      <c r="CW146" s="42"/>
      <c r="CX146" s="42"/>
      <c r="CY146" s="4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  <c r="EA146" s="42"/>
      <c r="EB146" s="42"/>
      <c r="EC146" s="42"/>
      <c r="ED146" s="42"/>
      <c r="EE146" s="42"/>
      <c r="EF146" s="42"/>
      <c r="EG146" s="42"/>
      <c r="EH146" s="42"/>
      <c r="EI146" s="42"/>
      <c r="EJ146" s="42"/>
      <c r="EK146" s="42"/>
      <c r="EL146" s="42"/>
      <c r="EM146" s="42"/>
      <c r="EN146" s="42"/>
      <c r="EO146" s="42"/>
      <c r="EP146" s="42"/>
      <c r="EQ146" s="42"/>
      <c r="ER146" s="42"/>
      <c r="ES146" s="42"/>
      <c r="ET146" s="42"/>
      <c r="EU146" s="42"/>
      <c r="EV146" s="42"/>
      <c r="EW146" s="42"/>
      <c r="EX146" s="42"/>
      <c r="EY146" s="42"/>
      <c r="EZ146" s="42"/>
      <c r="FA146" s="42"/>
      <c r="FB146" s="42"/>
      <c r="FC146" s="42"/>
      <c r="FD146" s="42"/>
      <c r="FE146" s="42"/>
      <c r="FF146" s="42"/>
      <c r="FG146" s="42"/>
      <c r="FH146" s="42"/>
      <c r="FI146" s="42"/>
      <c r="FJ146" s="42"/>
      <c r="FK146" s="42"/>
      <c r="FL146" s="42"/>
      <c r="FM146" s="42"/>
      <c r="FN146" s="42"/>
      <c r="FO146" s="42"/>
      <c r="FP146" s="42"/>
      <c r="FQ146" s="42"/>
      <c r="FR146" s="42"/>
      <c r="FS146" s="42"/>
      <c r="FT146" s="42"/>
      <c r="FU146" s="42"/>
      <c r="FV146" s="42"/>
      <c r="FW146" s="42"/>
      <c r="FX146" s="42"/>
      <c r="FY146" s="42"/>
      <c r="FZ146" s="42"/>
      <c r="GA146" s="42"/>
      <c r="GB146" s="42"/>
      <c r="GC146" s="42"/>
      <c r="GD146" s="42"/>
      <c r="GE146" s="42"/>
      <c r="GF146" s="42"/>
      <c r="GG146" s="42"/>
      <c r="GH146" s="42"/>
      <c r="GI146" s="42"/>
      <c r="GJ146" s="42"/>
      <c r="GK146" s="42"/>
      <c r="GL146" s="42"/>
      <c r="GM146" s="42"/>
      <c r="GN146" s="42"/>
      <c r="GO146" s="42"/>
      <c r="GP146" s="42"/>
      <c r="GQ146" s="42"/>
      <c r="GR146" s="42"/>
      <c r="GS146" s="42"/>
      <c r="GT146" s="42"/>
      <c r="GU146" s="42"/>
      <c r="GV146" s="42"/>
      <c r="GW146" s="42"/>
      <c r="GX146" s="42"/>
      <c r="GY146" s="42"/>
      <c r="GZ146" s="42"/>
      <c r="HA146" s="42"/>
      <c r="HB146" s="42"/>
      <c r="HC146" s="42"/>
      <c r="HD146" s="42"/>
      <c r="HE146" s="42"/>
      <c r="HF146" s="42"/>
      <c r="HG146" s="42"/>
      <c r="HH146" s="42"/>
      <c r="HI146" s="42"/>
      <c r="HJ146" s="42"/>
      <c r="HK146" s="42"/>
      <c r="HL146" s="42"/>
      <c r="HM146" s="42"/>
      <c r="HN146" s="42"/>
      <c r="HO146" s="42"/>
      <c r="HP146" s="42"/>
      <c r="HQ146" s="42"/>
      <c r="HR146" s="42"/>
      <c r="HS146" s="42"/>
      <c r="HT146" s="42"/>
      <c r="HU146" s="42"/>
      <c r="HV146" s="42"/>
      <c r="HW146" s="42"/>
      <c r="HX146" s="42"/>
      <c r="HY146" s="42"/>
      <c r="HZ146" s="42"/>
      <c r="IA146" s="42"/>
      <c r="IB146" s="42"/>
      <c r="IC146" s="42"/>
      <c r="ID146" s="42"/>
      <c r="IE146" s="42"/>
      <c r="IF146" s="42"/>
      <c r="IG146" s="42"/>
      <c r="IH146" s="42"/>
      <c r="II146" s="42"/>
      <c r="IJ146" s="42"/>
      <c r="IK146" s="42"/>
      <c r="IL146" s="42"/>
      <c r="IM146" s="42"/>
      <c r="IN146" s="42"/>
      <c r="IO146" s="42"/>
      <c r="IP146" s="42"/>
      <c r="IQ146" s="42"/>
      <c r="IR146" s="42"/>
      <c r="IS146" s="42"/>
      <c r="IT146" s="42"/>
      <c r="IU146" s="42"/>
      <c r="IV146" s="42"/>
      <c r="IW146" s="42"/>
      <c r="IX146" s="42"/>
      <c r="IY146" s="42"/>
      <c r="IZ146" s="42"/>
      <c r="JA146" s="42"/>
      <c r="JB146" s="42"/>
      <c r="JC146" s="42"/>
      <c r="JD146" s="42"/>
      <c r="JE146" s="42"/>
      <c r="JF146" s="42"/>
      <c r="JG146" s="42"/>
      <c r="JH146" s="42"/>
      <c r="JI146" s="42"/>
      <c r="JJ146" s="42"/>
      <c r="JK146" s="42"/>
      <c r="JL146" s="42"/>
      <c r="JM146" s="42"/>
      <c r="JN146" s="42"/>
      <c r="JO146" s="42"/>
      <c r="JP146" s="42"/>
      <c r="JQ146" s="42"/>
      <c r="JR146" s="42"/>
      <c r="JS146" s="42"/>
      <c r="JT146" s="42"/>
      <c r="JU146" s="42"/>
      <c r="JV146" s="42"/>
      <c r="JW146" s="42"/>
      <c r="JX146" s="42"/>
      <c r="JY146" s="42"/>
      <c r="JZ146" s="42"/>
      <c r="KA146" s="42"/>
      <c r="KB146" s="42"/>
      <c r="KC146" s="42"/>
      <c r="KD146" s="42"/>
      <c r="KE146" s="42"/>
      <c r="KF146" s="42"/>
      <c r="KG146" s="42"/>
      <c r="KH146" s="42"/>
      <c r="KI146" s="42"/>
      <c r="KJ146" s="42"/>
      <c r="KK146" s="42"/>
      <c r="KL146" s="42"/>
      <c r="KM146" s="42"/>
      <c r="KN146" s="42"/>
      <c r="KO146" s="42"/>
      <c r="KP146" s="42"/>
      <c r="KQ146" s="42"/>
      <c r="KR146" s="42"/>
      <c r="KS146" s="42"/>
      <c r="KT146" s="42"/>
      <c r="KU146" s="42"/>
      <c r="KV146" s="42"/>
      <c r="KW146" s="42"/>
      <c r="KX146" s="42"/>
      <c r="KY146" s="42"/>
      <c r="KZ146" s="42"/>
      <c r="LA146" s="42"/>
      <c r="LB146" s="42"/>
      <c r="LC146" s="42"/>
      <c r="LD146" s="42"/>
      <c r="LE146" s="42"/>
      <c r="LF146" s="42"/>
      <c r="LG146" s="42"/>
      <c r="LH146" s="42"/>
      <c r="LI146" s="42"/>
      <c r="LJ146" s="42"/>
      <c r="LK146" s="42"/>
      <c r="LL146" s="42"/>
      <c r="LM146" s="42"/>
      <c r="LN146" s="42"/>
      <c r="LO146" s="42"/>
      <c r="LP146" s="42"/>
      <c r="LQ146" s="42"/>
      <c r="LR146" s="42"/>
      <c r="LS146" s="42"/>
      <c r="LT146" s="42"/>
      <c r="LU146" s="42"/>
      <c r="LV146" s="42"/>
      <c r="LW146" s="42"/>
      <c r="LX146" s="42"/>
      <c r="LY146" s="42"/>
      <c r="LZ146" s="42"/>
      <c r="MA146" s="42"/>
      <c r="MB146" s="42"/>
      <c r="MC146" s="42"/>
      <c r="MD146" s="42"/>
      <c r="ME146" s="42"/>
      <c r="MF146" s="42"/>
      <c r="MG146" s="42"/>
      <c r="MH146" s="42"/>
      <c r="MI146" s="42"/>
      <c r="MJ146" s="42"/>
      <c r="MK146" s="42"/>
      <c r="ML146" s="42"/>
      <c r="MM146" s="42"/>
      <c r="MN146" s="42"/>
      <c r="MO146" s="42"/>
      <c r="MP146" s="42"/>
      <c r="MQ146" s="42"/>
      <c r="MR146" s="42"/>
      <c r="MS146" s="42"/>
      <c r="MT146" s="42"/>
      <c r="MU146" s="42"/>
      <c r="MV146" s="42"/>
      <c r="MW146" s="42"/>
      <c r="MX146" s="42"/>
      <c r="MY146" s="42"/>
      <c r="MZ146" s="42"/>
      <c r="NA146" s="42"/>
      <c r="NB146" s="42"/>
      <c r="NC146" s="42"/>
      <c r="ND146" s="42"/>
      <c r="NE146" s="42"/>
      <c r="NF146" s="42"/>
      <c r="NG146" s="42"/>
      <c r="NH146" s="42"/>
      <c r="NI146" s="42"/>
      <c r="NJ146" s="42"/>
      <c r="NK146" s="42"/>
      <c r="NL146" s="42"/>
      <c r="NM146" s="42"/>
      <c r="NN146" s="42"/>
      <c r="NO146" s="42"/>
      <c r="NP146" s="42"/>
      <c r="NQ146" s="42"/>
      <c r="NR146" s="42"/>
      <c r="NS146" s="42"/>
      <c r="NT146" s="42"/>
      <c r="NU146" s="42"/>
      <c r="NV146" s="42"/>
      <c r="NW146" s="42"/>
      <c r="NX146" s="42"/>
      <c r="NY146" s="42"/>
      <c r="NZ146" s="42"/>
      <c r="OA146" s="42"/>
      <c r="OB146" s="42"/>
      <c r="OC146" s="42"/>
      <c r="OD146" s="42"/>
      <c r="OE146" s="42"/>
      <c r="OF146" s="42"/>
      <c r="OG146" s="42"/>
      <c r="OH146" s="42"/>
      <c r="OI146" s="42"/>
      <c r="OJ146" s="42"/>
      <c r="OK146" s="42"/>
      <c r="OL146" s="42"/>
      <c r="OM146" s="42"/>
      <c r="ON146" s="42"/>
      <c r="OO146" s="42"/>
      <c r="OP146" s="42"/>
      <c r="OQ146" s="42"/>
      <c r="OR146" s="42"/>
      <c r="OS146" s="42"/>
      <c r="OT146" s="42"/>
      <c r="OU146" s="42"/>
      <c r="OV146" s="42"/>
      <c r="OW146" s="42"/>
      <c r="OX146" s="42"/>
      <c r="OY146" s="42"/>
      <c r="OZ146" s="42"/>
      <c r="PA146" s="42"/>
      <c r="PB146" s="42"/>
      <c r="PC146" s="42"/>
      <c r="PD146" s="42"/>
      <c r="PE146" s="42"/>
      <c r="PF146" s="42"/>
      <c r="PG146" s="42"/>
      <c r="PH146" s="42"/>
      <c r="PI146" s="42"/>
      <c r="PJ146" s="42"/>
      <c r="PK146" s="42"/>
      <c r="PL146" s="42"/>
      <c r="PM146" s="42"/>
      <c r="PN146" s="42"/>
      <c r="PO146" s="42"/>
      <c r="PP146" s="42"/>
      <c r="PQ146" s="42"/>
      <c r="PR146" s="42"/>
      <c r="PS146" s="42"/>
      <c r="PT146" s="42"/>
      <c r="PU146" s="42"/>
      <c r="PV146" s="42"/>
      <c r="PW146" s="42"/>
      <c r="PX146" s="42"/>
      <c r="PY146" s="42"/>
      <c r="PZ146" s="42"/>
      <c r="QA146" s="42"/>
      <c r="QB146" s="42"/>
      <c r="QC146" s="42"/>
      <c r="QD146" s="42"/>
      <c r="QE146" s="42"/>
      <c r="QF146" s="42"/>
      <c r="QG146" s="42"/>
      <c r="QH146" s="42"/>
      <c r="QI146" s="42"/>
      <c r="QJ146" s="42"/>
      <c r="QK146" s="42"/>
      <c r="QL146" s="42"/>
      <c r="QM146" s="42"/>
      <c r="QN146" s="42"/>
      <c r="QO146" s="42"/>
      <c r="QP146" s="42"/>
      <c r="QQ146" s="42"/>
      <c r="QR146" s="42"/>
      <c r="QS146" s="42"/>
      <c r="QT146" s="42"/>
      <c r="QU146" s="42"/>
      <c r="QV146" s="42"/>
      <c r="QW146" s="42"/>
      <c r="QX146" s="42"/>
      <c r="QY146" s="42"/>
      <c r="QZ146" s="42"/>
      <c r="RA146" s="42"/>
      <c r="RB146" s="42"/>
      <c r="RC146" s="42"/>
      <c r="RD146" s="42"/>
      <c r="RE146" s="42"/>
      <c r="RF146" s="42"/>
      <c r="RG146" s="42"/>
      <c r="RH146" s="42"/>
      <c r="RI146" s="42"/>
      <c r="RJ146" s="42"/>
      <c r="RK146" s="42"/>
      <c r="RL146" s="42"/>
      <c r="RM146" s="42"/>
      <c r="RN146" s="42"/>
      <c r="RO146" s="42"/>
      <c r="RP146" s="42"/>
      <c r="RQ146" s="42"/>
      <c r="RR146" s="42"/>
      <c r="RS146" s="42"/>
      <c r="RT146" s="42"/>
      <c r="RU146" s="42"/>
      <c r="RV146" s="42"/>
      <c r="RW146" s="42"/>
      <c r="RX146" s="42"/>
      <c r="RY146" s="42"/>
      <c r="RZ146" s="42"/>
      <c r="SA146" s="42"/>
      <c r="SB146" s="42"/>
      <c r="SC146" s="42"/>
      <c r="SD146" s="42"/>
      <c r="SE146" s="42"/>
      <c r="SF146" s="42"/>
      <c r="SG146" s="42"/>
      <c r="SH146" s="42"/>
      <c r="SI146" s="42"/>
      <c r="SJ146" s="42"/>
      <c r="SK146" s="42"/>
      <c r="SL146" s="42"/>
      <c r="SM146" s="42"/>
      <c r="SN146" s="42"/>
      <c r="SO146" s="42"/>
      <c r="SP146" s="42"/>
      <c r="SQ146" s="42"/>
      <c r="SR146" s="42"/>
    </row>
    <row r="147" spans="1:512" ht="16.5" customHeight="1">
      <c r="A147" s="41"/>
      <c r="B147" s="1">
        <v>217050</v>
      </c>
      <c r="D147" s="43" t="str">
        <f t="shared" si="11"/>
        <v>17-5</v>
      </c>
      <c r="E147" s="43"/>
      <c r="F147" s="43"/>
      <c r="G147" s="68" t="s">
        <v>263</v>
      </c>
      <c r="H147" s="42">
        <f t="shared" si="12"/>
        <v>1</v>
      </c>
      <c r="I147" s="43" t="s">
        <v>376</v>
      </c>
      <c r="J147" s="44">
        <v>0</v>
      </c>
      <c r="K147" s="44">
        <v>0</v>
      </c>
      <c r="L147" s="42">
        <f t="shared" si="13"/>
        <v>17</v>
      </c>
      <c r="M147" s="22">
        <f t="shared" si="14"/>
        <v>0</v>
      </c>
      <c r="N147" s="50">
        <f t="shared" si="15"/>
        <v>217040</v>
      </c>
      <c r="O147" s="45" t="s">
        <v>244</v>
      </c>
      <c r="P147" s="47" t="s">
        <v>61</v>
      </c>
      <c r="Q147" s="51" t="s">
        <v>244</v>
      </c>
      <c r="R147" s="50" t="s">
        <v>377</v>
      </c>
      <c r="S147" s="54"/>
      <c r="T147" s="1">
        <v>217050</v>
      </c>
      <c r="U147" s="22" t="s">
        <v>295</v>
      </c>
      <c r="V147" s="42">
        <v>12</v>
      </c>
      <c r="W147" s="51">
        <v>0</v>
      </c>
      <c r="X147" s="42"/>
      <c r="Y147" s="55"/>
      <c r="Z147" s="42"/>
      <c r="AA147" s="43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  <c r="BO147" s="42"/>
      <c r="BP147" s="42"/>
      <c r="BQ147" s="42"/>
      <c r="BR147" s="4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2"/>
      <c r="CH147" s="42"/>
      <c r="CI147" s="42"/>
      <c r="CJ147" s="42"/>
      <c r="CK147" s="42"/>
      <c r="CL147" s="42"/>
      <c r="CM147" s="42"/>
      <c r="CN147" s="42"/>
      <c r="CO147" s="42"/>
      <c r="CP147" s="42"/>
      <c r="CQ147" s="42"/>
      <c r="CR147" s="42"/>
      <c r="CS147" s="42"/>
      <c r="CT147" s="42"/>
      <c r="CU147" s="42"/>
      <c r="CV147" s="42"/>
      <c r="CW147" s="42"/>
      <c r="CX147" s="42"/>
      <c r="CY147" s="4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  <c r="EA147" s="42"/>
      <c r="EB147" s="42"/>
      <c r="EC147" s="42"/>
      <c r="ED147" s="42"/>
      <c r="EE147" s="42"/>
      <c r="EF147" s="42"/>
      <c r="EG147" s="42"/>
      <c r="EH147" s="42"/>
      <c r="EI147" s="42"/>
      <c r="EJ147" s="42"/>
      <c r="EK147" s="42"/>
      <c r="EL147" s="42"/>
      <c r="EM147" s="42"/>
      <c r="EN147" s="42"/>
      <c r="EO147" s="42"/>
      <c r="EP147" s="42"/>
      <c r="EQ147" s="42"/>
      <c r="ER147" s="42"/>
      <c r="ES147" s="42"/>
      <c r="ET147" s="42"/>
      <c r="EU147" s="42"/>
      <c r="EV147" s="42"/>
      <c r="EW147" s="42"/>
      <c r="EX147" s="42"/>
      <c r="EY147" s="42"/>
      <c r="EZ147" s="42"/>
      <c r="FA147" s="42"/>
      <c r="FB147" s="42"/>
      <c r="FC147" s="42"/>
      <c r="FD147" s="42"/>
      <c r="FE147" s="42"/>
      <c r="FF147" s="42"/>
      <c r="FG147" s="42"/>
      <c r="FH147" s="42"/>
      <c r="FI147" s="42"/>
      <c r="FJ147" s="42"/>
      <c r="FK147" s="42"/>
      <c r="FL147" s="42"/>
      <c r="FM147" s="42"/>
      <c r="FN147" s="42"/>
      <c r="FO147" s="42"/>
      <c r="FP147" s="42"/>
      <c r="FQ147" s="42"/>
      <c r="FR147" s="42"/>
      <c r="FS147" s="42"/>
      <c r="FT147" s="42"/>
      <c r="FU147" s="42"/>
      <c r="FV147" s="42"/>
      <c r="FW147" s="42"/>
      <c r="FX147" s="42"/>
      <c r="FY147" s="42"/>
      <c r="FZ147" s="42"/>
      <c r="GA147" s="42"/>
      <c r="GB147" s="42"/>
      <c r="GC147" s="42"/>
      <c r="GD147" s="42"/>
      <c r="GE147" s="42"/>
      <c r="GF147" s="42"/>
      <c r="GG147" s="42"/>
      <c r="GH147" s="42"/>
      <c r="GI147" s="42"/>
      <c r="GJ147" s="42"/>
      <c r="GK147" s="42"/>
      <c r="GL147" s="42"/>
      <c r="GM147" s="42"/>
      <c r="GN147" s="42"/>
      <c r="GO147" s="42"/>
      <c r="GP147" s="42"/>
      <c r="GQ147" s="42"/>
      <c r="GR147" s="42"/>
      <c r="GS147" s="42"/>
      <c r="GT147" s="42"/>
      <c r="GU147" s="42"/>
      <c r="GV147" s="42"/>
      <c r="GW147" s="42"/>
      <c r="GX147" s="42"/>
      <c r="GY147" s="42"/>
      <c r="GZ147" s="42"/>
      <c r="HA147" s="42"/>
      <c r="HB147" s="42"/>
      <c r="HC147" s="42"/>
      <c r="HD147" s="42"/>
      <c r="HE147" s="42"/>
      <c r="HF147" s="42"/>
      <c r="HG147" s="42"/>
      <c r="HH147" s="42"/>
      <c r="HI147" s="42"/>
      <c r="HJ147" s="42"/>
      <c r="HK147" s="42"/>
      <c r="HL147" s="42"/>
      <c r="HM147" s="42"/>
      <c r="HN147" s="42"/>
      <c r="HO147" s="42"/>
      <c r="HP147" s="42"/>
      <c r="HQ147" s="42"/>
      <c r="HR147" s="42"/>
      <c r="HS147" s="42"/>
      <c r="HT147" s="42"/>
      <c r="HU147" s="42"/>
      <c r="HV147" s="42"/>
      <c r="HW147" s="42"/>
      <c r="HX147" s="42"/>
      <c r="HY147" s="42"/>
      <c r="HZ147" s="42"/>
      <c r="IA147" s="42"/>
      <c r="IB147" s="42"/>
      <c r="IC147" s="42"/>
      <c r="ID147" s="42"/>
      <c r="IE147" s="42"/>
      <c r="IF147" s="42"/>
      <c r="IG147" s="42"/>
      <c r="IH147" s="42"/>
      <c r="II147" s="42"/>
      <c r="IJ147" s="42"/>
      <c r="IK147" s="42"/>
      <c r="IL147" s="42"/>
      <c r="IM147" s="42"/>
      <c r="IN147" s="42"/>
      <c r="IO147" s="42"/>
      <c r="IP147" s="42"/>
      <c r="IQ147" s="42"/>
      <c r="IR147" s="42"/>
      <c r="IS147" s="42"/>
      <c r="IT147" s="42"/>
      <c r="IU147" s="42"/>
      <c r="IV147" s="42"/>
      <c r="IW147" s="42"/>
      <c r="IX147" s="42"/>
      <c r="IY147" s="42"/>
      <c r="IZ147" s="42"/>
      <c r="JA147" s="42"/>
      <c r="JB147" s="42"/>
      <c r="JC147" s="42"/>
      <c r="JD147" s="42"/>
      <c r="JE147" s="42"/>
      <c r="JF147" s="42"/>
      <c r="JG147" s="42"/>
      <c r="JH147" s="42"/>
      <c r="JI147" s="42"/>
      <c r="JJ147" s="42"/>
      <c r="JK147" s="42"/>
      <c r="JL147" s="42"/>
      <c r="JM147" s="42"/>
      <c r="JN147" s="42"/>
      <c r="JO147" s="42"/>
      <c r="JP147" s="42"/>
      <c r="JQ147" s="42"/>
      <c r="JR147" s="42"/>
      <c r="JS147" s="42"/>
      <c r="JT147" s="42"/>
      <c r="JU147" s="42"/>
      <c r="JV147" s="42"/>
      <c r="JW147" s="42"/>
      <c r="JX147" s="42"/>
      <c r="JY147" s="42"/>
      <c r="JZ147" s="42"/>
      <c r="KA147" s="42"/>
      <c r="KB147" s="42"/>
      <c r="KC147" s="42"/>
      <c r="KD147" s="42"/>
      <c r="KE147" s="42"/>
      <c r="KF147" s="42"/>
      <c r="KG147" s="42"/>
      <c r="KH147" s="42"/>
      <c r="KI147" s="42"/>
      <c r="KJ147" s="42"/>
      <c r="KK147" s="42"/>
      <c r="KL147" s="42"/>
      <c r="KM147" s="42"/>
      <c r="KN147" s="42"/>
      <c r="KO147" s="42"/>
      <c r="KP147" s="42"/>
      <c r="KQ147" s="42"/>
      <c r="KR147" s="42"/>
      <c r="KS147" s="42"/>
      <c r="KT147" s="42"/>
      <c r="KU147" s="42"/>
      <c r="KV147" s="42"/>
      <c r="KW147" s="42"/>
      <c r="KX147" s="42"/>
      <c r="KY147" s="42"/>
      <c r="KZ147" s="42"/>
      <c r="LA147" s="42"/>
      <c r="LB147" s="42"/>
      <c r="LC147" s="42"/>
      <c r="LD147" s="42"/>
      <c r="LE147" s="42"/>
      <c r="LF147" s="42"/>
      <c r="LG147" s="42"/>
      <c r="LH147" s="42"/>
      <c r="LI147" s="42"/>
      <c r="LJ147" s="42"/>
      <c r="LK147" s="42"/>
      <c r="LL147" s="42"/>
      <c r="LM147" s="42"/>
      <c r="LN147" s="42"/>
      <c r="LO147" s="42"/>
      <c r="LP147" s="42"/>
      <c r="LQ147" s="42"/>
      <c r="LR147" s="42"/>
      <c r="LS147" s="42"/>
      <c r="LT147" s="42"/>
      <c r="LU147" s="42"/>
      <c r="LV147" s="42"/>
      <c r="LW147" s="42"/>
      <c r="LX147" s="42"/>
      <c r="LY147" s="42"/>
      <c r="LZ147" s="42"/>
      <c r="MA147" s="42"/>
      <c r="MB147" s="42"/>
      <c r="MC147" s="42"/>
      <c r="MD147" s="42"/>
      <c r="ME147" s="42"/>
      <c r="MF147" s="42"/>
      <c r="MG147" s="42"/>
      <c r="MH147" s="42"/>
      <c r="MI147" s="42"/>
      <c r="MJ147" s="42"/>
      <c r="MK147" s="42"/>
      <c r="ML147" s="42"/>
      <c r="MM147" s="42"/>
      <c r="MN147" s="42"/>
      <c r="MO147" s="42"/>
      <c r="MP147" s="42"/>
      <c r="MQ147" s="42"/>
      <c r="MR147" s="42"/>
      <c r="MS147" s="42"/>
      <c r="MT147" s="42"/>
      <c r="MU147" s="42"/>
      <c r="MV147" s="42"/>
      <c r="MW147" s="42"/>
      <c r="MX147" s="42"/>
      <c r="MY147" s="42"/>
      <c r="MZ147" s="42"/>
      <c r="NA147" s="42"/>
      <c r="NB147" s="42"/>
      <c r="NC147" s="42"/>
      <c r="ND147" s="42"/>
      <c r="NE147" s="42"/>
      <c r="NF147" s="42"/>
      <c r="NG147" s="42"/>
      <c r="NH147" s="42"/>
      <c r="NI147" s="42"/>
      <c r="NJ147" s="42"/>
      <c r="NK147" s="42"/>
      <c r="NL147" s="42"/>
      <c r="NM147" s="42"/>
      <c r="NN147" s="42"/>
      <c r="NO147" s="42"/>
      <c r="NP147" s="42"/>
      <c r="NQ147" s="42"/>
      <c r="NR147" s="42"/>
      <c r="NS147" s="42"/>
      <c r="NT147" s="42"/>
      <c r="NU147" s="42"/>
      <c r="NV147" s="42"/>
      <c r="NW147" s="42"/>
      <c r="NX147" s="42"/>
      <c r="NY147" s="42"/>
      <c r="NZ147" s="42"/>
      <c r="OA147" s="42"/>
      <c r="OB147" s="42"/>
      <c r="OC147" s="42"/>
      <c r="OD147" s="42"/>
      <c r="OE147" s="42"/>
      <c r="OF147" s="42"/>
      <c r="OG147" s="42"/>
      <c r="OH147" s="42"/>
      <c r="OI147" s="42"/>
      <c r="OJ147" s="42"/>
      <c r="OK147" s="42"/>
      <c r="OL147" s="42"/>
      <c r="OM147" s="42"/>
      <c r="ON147" s="42"/>
      <c r="OO147" s="42"/>
      <c r="OP147" s="42"/>
      <c r="OQ147" s="42"/>
      <c r="OR147" s="42"/>
      <c r="OS147" s="42"/>
      <c r="OT147" s="42"/>
      <c r="OU147" s="42"/>
      <c r="OV147" s="42"/>
      <c r="OW147" s="42"/>
      <c r="OX147" s="42"/>
      <c r="OY147" s="42"/>
      <c r="OZ147" s="42"/>
      <c r="PA147" s="42"/>
      <c r="PB147" s="42"/>
      <c r="PC147" s="42"/>
      <c r="PD147" s="42"/>
      <c r="PE147" s="42"/>
      <c r="PF147" s="42"/>
      <c r="PG147" s="42"/>
      <c r="PH147" s="42"/>
      <c r="PI147" s="42"/>
      <c r="PJ147" s="42"/>
      <c r="PK147" s="42"/>
      <c r="PL147" s="42"/>
      <c r="PM147" s="42"/>
      <c r="PN147" s="42"/>
      <c r="PO147" s="42"/>
      <c r="PP147" s="42"/>
      <c r="PQ147" s="42"/>
      <c r="PR147" s="42"/>
      <c r="PS147" s="42"/>
      <c r="PT147" s="42"/>
      <c r="PU147" s="42"/>
      <c r="PV147" s="42"/>
      <c r="PW147" s="42"/>
      <c r="PX147" s="42"/>
      <c r="PY147" s="42"/>
      <c r="PZ147" s="42"/>
      <c r="QA147" s="42"/>
      <c r="QB147" s="42"/>
      <c r="QC147" s="42"/>
      <c r="QD147" s="42"/>
      <c r="QE147" s="42"/>
      <c r="QF147" s="42"/>
      <c r="QG147" s="42"/>
      <c r="QH147" s="42"/>
      <c r="QI147" s="42"/>
      <c r="QJ147" s="42"/>
      <c r="QK147" s="42"/>
      <c r="QL147" s="42"/>
      <c r="QM147" s="42"/>
      <c r="QN147" s="42"/>
      <c r="QO147" s="42"/>
      <c r="QP147" s="42"/>
      <c r="QQ147" s="42"/>
      <c r="QR147" s="42"/>
      <c r="QS147" s="42"/>
      <c r="QT147" s="42"/>
      <c r="QU147" s="42"/>
      <c r="QV147" s="42"/>
      <c r="QW147" s="42"/>
      <c r="QX147" s="42"/>
      <c r="QY147" s="42"/>
      <c r="QZ147" s="42"/>
      <c r="RA147" s="42"/>
      <c r="RB147" s="42"/>
      <c r="RC147" s="42"/>
      <c r="RD147" s="42"/>
      <c r="RE147" s="42"/>
      <c r="RF147" s="42"/>
      <c r="RG147" s="42"/>
      <c r="RH147" s="42"/>
      <c r="RI147" s="42"/>
      <c r="RJ147" s="42"/>
      <c r="RK147" s="42"/>
      <c r="RL147" s="42"/>
      <c r="RM147" s="42"/>
      <c r="RN147" s="42"/>
      <c r="RO147" s="42"/>
      <c r="RP147" s="42"/>
      <c r="RQ147" s="42"/>
      <c r="RR147" s="42"/>
      <c r="RS147" s="42"/>
      <c r="RT147" s="42"/>
      <c r="RU147" s="42"/>
      <c r="RV147" s="42"/>
      <c r="RW147" s="42"/>
      <c r="RX147" s="42"/>
      <c r="RY147" s="42"/>
      <c r="RZ147" s="42"/>
      <c r="SA147" s="42"/>
      <c r="SB147" s="42"/>
      <c r="SC147" s="42"/>
      <c r="SD147" s="42"/>
      <c r="SE147" s="42"/>
      <c r="SF147" s="42"/>
      <c r="SG147" s="42"/>
      <c r="SH147" s="42"/>
      <c r="SI147" s="42"/>
      <c r="SJ147" s="42"/>
      <c r="SK147" s="42"/>
      <c r="SL147" s="42"/>
      <c r="SM147" s="42"/>
      <c r="SN147" s="42"/>
      <c r="SO147" s="42"/>
      <c r="SP147" s="42"/>
      <c r="SQ147" s="42"/>
      <c r="SR147" s="42"/>
    </row>
    <row r="148" spans="1:512" ht="16.5" customHeight="1">
      <c r="U148" s="22"/>
    </row>
    <row r="149" spans="1:512" ht="16.5" customHeight="1">
      <c r="U149" s="22"/>
    </row>
    <row r="150" spans="1:512" ht="16.5" customHeight="1">
      <c r="A150" s="57"/>
      <c r="B150" s="1">
        <v>201010</v>
      </c>
      <c r="D150" s="43" t="str">
        <f t="shared" ref="D150:D213" si="16">VALUE(MID(B150,2,2))&amp;"-"&amp;VALUE(MID(B150,4,2))&amp;IF(VALUE(RIGHT(B150,1))=1,"特殊","")</f>
        <v>1-1</v>
      </c>
      <c r="E150" s="43"/>
      <c r="F150" s="43"/>
      <c r="G150" s="68" t="s">
        <v>378</v>
      </c>
      <c r="H150" s="42">
        <f t="shared" ref="H150:H213" si="17">IF(RIGHT(D150,2)="特殊",2,IF(RIGHT(D150,1)&gt;RIGHT(D151,1),1,0))</f>
        <v>0</v>
      </c>
      <c r="I150" s="43" t="s">
        <v>314</v>
      </c>
      <c r="J150" s="29" t="s">
        <v>54</v>
      </c>
      <c r="K150" s="29" t="s">
        <v>54</v>
      </c>
      <c r="L150" s="42">
        <f t="shared" ref="L150:L213" si="18">VALUE(MID(B150,2,2))</f>
        <v>1</v>
      </c>
      <c r="M150" s="22" t="s">
        <v>379</v>
      </c>
      <c r="N150" s="50">
        <f>IF(L150=L149,B149,0)</f>
        <v>0</v>
      </c>
      <c r="O150" s="45" t="s">
        <v>244</v>
      </c>
      <c r="P150" s="47" t="s">
        <v>61</v>
      </c>
      <c r="Q150" s="51" t="s">
        <v>244</v>
      </c>
      <c r="R150" s="50">
        <v>2010101</v>
      </c>
      <c r="S150" s="54">
        <v>1</v>
      </c>
      <c r="T150" s="1">
        <f t="shared" ref="T150:T213" si="19">B150</f>
        <v>201010</v>
      </c>
      <c r="U150" s="22" t="s">
        <v>271</v>
      </c>
      <c r="V150" s="42">
        <v>12</v>
      </c>
      <c r="W150" s="54">
        <v>0</v>
      </c>
      <c r="X150" s="51">
        <v>0</v>
      </c>
      <c r="Y150" s="58"/>
    </row>
    <row r="151" spans="1:512" ht="17.25" customHeight="1">
      <c r="A151" s="57"/>
      <c r="B151" s="1">
        <v>201020</v>
      </c>
      <c r="D151" s="43" t="str">
        <f t="shared" si="16"/>
        <v>1-2</v>
      </c>
      <c r="E151" s="43"/>
      <c r="F151" s="43"/>
      <c r="G151" s="68" t="s">
        <v>380</v>
      </c>
      <c r="H151" s="42">
        <f t="shared" si="17"/>
        <v>0</v>
      </c>
      <c r="I151" s="43" t="s">
        <v>314</v>
      </c>
      <c r="J151" s="29" t="s">
        <v>54</v>
      </c>
      <c r="K151" s="29" t="s">
        <v>54</v>
      </c>
      <c r="L151" s="42">
        <f t="shared" si="18"/>
        <v>1</v>
      </c>
      <c r="M151" s="22">
        <v>201030</v>
      </c>
      <c r="N151" s="50">
        <f>IF(L151=L150,B150,0)</f>
        <v>201010</v>
      </c>
      <c r="O151" s="45" t="s">
        <v>244</v>
      </c>
      <c r="P151" s="47" t="s">
        <v>61</v>
      </c>
      <c r="Q151" s="51" t="s">
        <v>244</v>
      </c>
      <c r="R151" s="50">
        <v>2010201</v>
      </c>
      <c r="S151" s="54">
        <v>1</v>
      </c>
      <c r="T151" s="1">
        <f t="shared" si="19"/>
        <v>201020</v>
      </c>
      <c r="U151" s="22" t="s">
        <v>273</v>
      </c>
      <c r="V151" s="42">
        <v>12</v>
      </c>
      <c r="W151" s="54">
        <v>0</v>
      </c>
      <c r="X151" s="51">
        <v>0</v>
      </c>
      <c r="Y151" s="58"/>
    </row>
    <row r="152" spans="1:512" ht="16.5" customHeight="1">
      <c r="A152" s="57"/>
      <c r="B152" s="1">
        <v>201030</v>
      </c>
      <c r="D152" s="43" t="str">
        <f t="shared" si="16"/>
        <v>1-3</v>
      </c>
      <c r="E152" s="43"/>
      <c r="F152" s="43"/>
      <c r="G152" s="68" t="s">
        <v>381</v>
      </c>
      <c r="H152" s="42">
        <f t="shared" si="17"/>
        <v>0</v>
      </c>
      <c r="I152" s="43">
        <v>313004000</v>
      </c>
      <c r="J152" s="29" t="s">
        <v>54</v>
      </c>
      <c r="K152" s="29" t="s">
        <v>54</v>
      </c>
      <c r="L152" s="42">
        <f t="shared" si="18"/>
        <v>1</v>
      </c>
      <c r="M152" s="22">
        <v>201040</v>
      </c>
      <c r="N152" s="50">
        <v>201020</v>
      </c>
      <c r="O152" s="45" t="s">
        <v>244</v>
      </c>
      <c r="P152" s="47" t="s">
        <v>61</v>
      </c>
      <c r="Q152" s="51" t="s">
        <v>244</v>
      </c>
      <c r="R152" s="50">
        <v>2010301</v>
      </c>
      <c r="S152" s="54">
        <v>1</v>
      </c>
      <c r="T152" s="1">
        <f t="shared" si="19"/>
        <v>201030</v>
      </c>
      <c r="U152" s="22" t="s">
        <v>277</v>
      </c>
      <c r="V152" s="42">
        <v>12</v>
      </c>
      <c r="W152" s="54">
        <v>0</v>
      </c>
      <c r="X152" s="51">
        <v>0</v>
      </c>
      <c r="Y152" s="58"/>
    </row>
    <row r="153" spans="1:512" ht="16.5" customHeight="1">
      <c r="A153" s="57"/>
      <c r="B153" s="1">
        <v>201040</v>
      </c>
      <c r="D153" s="43" t="str">
        <f t="shared" si="16"/>
        <v>1-4</v>
      </c>
      <c r="E153" s="43"/>
      <c r="F153" s="43"/>
      <c r="G153" s="68" t="s">
        <v>382</v>
      </c>
      <c r="H153" s="42">
        <f t="shared" si="17"/>
        <v>1</v>
      </c>
      <c r="I153" s="43" t="s">
        <v>252</v>
      </c>
      <c r="J153" s="29" t="s">
        <v>54</v>
      </c>
      <c r="K153" s="29" t="s">
        <v>54</v>
      </c>
      <c r="L153" s="42">
        <f t="shared" si="18"/>
        <v>1</v>
      </c>
      <c r="M153" s="22">
        <f t="shared" ref="M153:M216" si="20">IF(L153=L154,B154,0)</f>
        <v>0</v>
      </c>
      <c r="N153" s="22">
        <v>201030</v>
      </c>
      <c r="O153" s="45" t="s">
        <v>244</v>
      </c>
      <c r="P153" s="47" t="s">
        <v>61</v>
      </c>
      <c r="Q153" s="51" t="s">
        <v>244</v>
      </c>
      <c r="R153" s="50">
        <v>2010401</v>
      </c>
      <c r="S153" s="54">
        <v>1</v>
      </c>
      <c r="T153" s="1">
        <f t="shared" si="19"/>
        <v>201040</v>
      </c>
      <c r="U153" s="22" t="s">
        <v>279</v>
      </c>
      <c r="V153" s="42">
        <v>12</v>
      </c>
      <c r="W153" s="54">
        <v>0</v>
      </c>
      <c r="X153" s="51">
        <v>0</v>
      </c>
      <c r="Y153" s="58"/>
    </row>
    <row r="154" spans="1:512" ht="16.5" customHeight="1">
      <c r="A154" s="57"/>
      <c r="B154" s="1">
        <v>202010</v>
      </c>
      <c r="D154" s="43" t="str">
        <f t="shared" si="16"/>
        <v>2-1</v>
      </c>
      <c r="E154" s="43"/>
      <c r="F154" s="43"/>
      <c r="G154" s="68" t="s">
        <v>383</v>
      </c>
      <c r="H154" s="42">
        <f t="shared" si="17"/>
        <v>0</v>
      </c>
      <c r="I154" s="43">
        <v>313102500</v>
      </c>
      <c r="J154" s="29" t="s">
        <v>54</v>
      </c>
      <c r="K154" s="29" t="s">
        <v>54</v>
      </c>
      <c r="L154" s="42">
        <f t="shared" si="18"/>
        <v>2</v>
      </c>
      <c r="M154" s="22">
        <f t="shared" si="20"/>
        <v>202020</v>
      </c>
      <c r="N154" s="50">
        <f t="shared" ref="N154:N217" si="21">IF(L154=L153,B153,0)</f>
        <v>0</v>
      </c>
      <c r="O154" s="45" t="s">
        <v>244</v>
      </c>
      <c r="P154" s="47" t="s">
        <v>61</v>
      </c>
      <c r="Q154" s="51" t="s">
        <v>244</v>
      </c>
      <c r="R154" s="50">
        <v>2020101</v>
      </c>
      <c r="S154" s="54">
        <v>1</v>
      </c>
      <c r="T154" s="1">
        <f t="shared" si="19"/>
        <v>202010</v>
      </c>
      <c r="U154" s="29" t="s">
        <v>384</v>
      </c>
      <c r="V154" s="42">
        <v>12</v>
      </c>
      <c r="W154" s="54">
        <v>0</v>
      </c>
      <c r="X154" s="54">
        <v>3</v>
      </c>
      <c r="Y154" s="55" t="s">
        <v>385</v>
      </c>
    </row>
    <row r="155" spans="1:512" ht="16.5" customHeight="1">
      <c r="A155" s="57"/>
      <c r="B155" s="1">
        <v>202020</v>
      </c>
      <c r="D155" s="43" t="str">
        <f t="shared" si="16"/>
        <v>2-2</v>
      </c>
      <c r="E155" s="43"/>
      <c r="F155" s="43"/>
      <c r="G155" s="68" t="s">
        <v>381</v>
      </c>
      <c r="H155" s="42">
        <f t="shared" si="17"/>
        <v>0</v>
      </c>
      <c r="I155" s="43">
        <v>313004000</v>
      </c>
      <c r="J155" s="29" t="s">
        <v>54</v>
      </c>
      <c r="K155" s="29" t="s">
        <v>54</v>
      </c>
      <c r="L155" s="42">
        <f t="shared" si="18"/>
        <v>2</v>
      </c>
      <c r="M155" s="22">
        <f t="shared" si="20"/>
        <v>202030</v>
      </c>
      <c r="N155" s="50">
        <f t="shared" si="21"/>
        <v>202010</v>
      </c>
      <c r="O155" s="45" t="s">
        <v>244</v>
      </c>
      <c r="P155" s="47" t="s">
        <v>61</v>
      </c>
      <c r="Q155" s="51" t="s">
        <v>244</v>
      </c>
      <c r="R155" s="50">
        <v>2020201</v>
      </c>
      <c r="S155" s="54">
        <v>1</v>
      </c>
      <c r="T155" s="1">
        <f t="shared" si="19"/>
        <v>202020</v>
      </c>
      <c r="U155" s="29" t="s">
        <v>386</v>
      </c>
      <c r="V155" s="42">
        <v>12</v>
      </c>
      <c r="W155" s="54">
        <v>0</v>
      </c>
      <c r="X155" s="54">
        <v>3</v>
      </c>
      <c r="Y155" s="55" t="s">
        <v>385</v>
      </c>
    </row>
    <row r="156" spans="1:512" ht="16.5" customHeight="1">
      <c r="A156" s="57"/>
      <c r="B156" s="1">
        <v>202030</v>
      </c>
      <c r="D156" s="43" t="str">
        <f t="shared" si="16"/>
        <v>2-3</v>
      </c>
      <c r="E156" s="43"/>
      <c r="F156" s="43"/>
      <c r="G156" s="68" t="s">
        <v>382</v>
      </c>
      <c r="H156" s="42">
        <f t="shared" si="17"/>
        <v>0</v>
      </c>
      <c r="I156" s="43" t="s">
        <v>252</v>
      </c>
      <c r="J156" s="29" t="s">
        <v>54</v>
      </c>
      <c r="K156" s="29" t="s">
        <v>54</v>
      </c>
      <c r="L156" s="42">
        <f t="shared" si="18"/>
        <v>2</v>
      </c>
      <c r="M156" s="22">
        <f t="shared" si="20"/>
        <v>202040</v>
      </c>
      <c r="N156" s="50">
        <f t="shared" si="21"/>
        <v>202020</v>
      </c>
      <c r="O156" s="45" t="s">
        <v>244</v>
      </c>
      <c r="P156" s="47" t="s">
        <v>61</v>
      </c>
      <c r="Q156" s="51" t="s">
        <v>244</v>
      </c>
      <c r="R156" s="50">
        <v>2020301</v>
      </c>
      <c r="S156" s="54">
        <v>1</v>
      </c>
      <c r="T156" s="1">
        <f t="shared" si="19"/>
        <v>202030</v>
      </c>
      <c r="U156" s="29" t="s">
        <v>387</v>
      </c>
      <c r="V156" s="42">
        <v>12</v>
      </c>
      <c r="W156" s="54">
        <v>0</v>
      </c>
      <c r="X156" s="54">
        <v>3</v>
      </c>
      <c r="Y156" s="55" t="s">
        <v>385</v>
      </c>
    </row>
    <row r="157" spans="1:512" ht="16.5" customHeight="1">
      <c r="A157" s="57"/>
      <c r="B157" s="1">
        <v>202040</v>
      </c>
      <c r="D157" s="43" t="str">
        <f t="shared" si="16"/>
        <v>2-4</v>
      </c>
      <c r="E157" s="43"/>
      <c r="F157" s="43"/>
      <c r="G157" s="68" t="s">
        <v>380</v>
      </c>
      <c r="H157" s="42">
        <f t="shared" si="17"/>
        <v>1</v>
      </c>
      <c r="I157" s="43" t="s">
        <v>67</v>
      </c>
      <c r="J157" s="29" t="s">
        <v>54</v>
      </c>
      <c r="K157" s="29" t="s">
        <v>54</v>
      </c>
      <c r="L157" s="42">
        <f t="shared" si="18"/>
        <v>2</v>
      </c>
      <c r="M157" s="22">
        <f t="shared" si="20"/>
        <v>0</v>
      </c>
      <c r="N157" s="50">
        <f t="shared" si="21"/>
        <v>202030</v>
      </c>
      <c r="O157" s="45" t="s">
        <v>244</v>
      </c>
      <c r="P157" s="47" t="s">
        <v>61</v>
      </c>
      <c r="Q157" s="51" t="s">
        <v>244</v>
      </c>
      <c r="R157" s="50">
        <v>2020401</v>
      </c>
      <c r="S157" s="54">
        <v>1</v>
      </c>
      <c r="T157" s="1">
        <f t="shared" si="19"/>
        <v>202040</v>
      </c>
      <c r="U157" s="29" t="s">
        <v>388</v>
      </c>
      <c r="V157" s="42">
        <v>12</v>
      </c>
      <c r="W157" s="54">
        <v>0</v>
      </c>
      <c r="X157" s="54">
        <v>3</v>
      </c>
      <c r="Y157" s="55" t="s">
        <v>385</v>
      </c>
    </row>
    <row r="158" spans="1:512" ht="16.5" customHeight="1">
      <c r="A158" s="57"/>
      <c r="B158" s="1">
        <v>203010</v>
      </c>
      <c r="D158" s="43" t="str">
        <f t="shared" si="16"/>
        <v>3-1</v>
      </c>
      <c r="E158" s="43"/>
      <c r="F158" s="43"/>
      <c r="G158" s="68" t="s">
        <v>383</v>
      </c>
      <c r="H158" s="42">
        <f t="shared" si="17"/>
        <v>0</v>
      </c>
      <c r="I158" s="43">
        <v>313102500</v>
      </c>
      <c r="J158" s="29" t="s">
        <v>54</v>
      </c>
      <c r="K158" s="29" t="s">
        <v>54</v>
      </c>
      <c r="L158" s="42">
        <f t="shared" si="18"/>
        <v>3</v>
      </c>
      <c r="M158" s="22">
        <f t="shared" si="20"/>
        <v>203020</v>
      </c>
      <c r="N158" s="50">
        <f t="shared" si="21"/>
        <v>0</v>
      </c>
      <c r="O158" s="45" t="s">
        <v>244</v>
      </c>
      <c r="P158" s="47" t="s">
        <v>61</v>
      </c>
      <c r="Q158" s="51" t="s">
        <v>244</v>
      </c>
      <c r="R158" s="50">
        <v>2030101</v>
      </c>
      <c r="S158" s="54">
        <v>1</v>
      </c>
      <c r="T158" s="1">
        <f t="shared" si="19"/>
        <v>203010</v>
      </c>
      <c r="U158" s="59" t="s">
        <v>261</v>
      </c>
      <c r="V158" s="42">
        <v>12</v>
      </c>
      <c r="W158" s="54">
        <v>0</v>
      </c>
      <c r="X158" s="54">
        <v>3</v>
      </c>
      <c r="Y158" s="55" t="s">
        <v>385</v>
      </c>
    </row>
    <row r="159" spans="1:512" ht="16.5" customHeight="1">
      <c r="A159" s="57"/>
      <c r="B159" s="1">
        <v>203020</v>
      </c>
      <c r="D159" s="43" t="str">
        <f t="shared" si="16"/>
        <v>3-2</v>
      </c>
      <c r="E159" s="43"/>
      <c r="F159" s="43"/>
      <c r="G159" s="68" t="s">
        <v>381</v>
      </c>
      <c r="H159" s="42">
        <f t="shared" si="17"/>
        <v>0</v>
      </c>
      <c r="I159" s="43">
        <v>313004000</v>
      </c>
      <c r="J159" s="29" t="s">
        <v>54</v>
      </c>
      <c r="K159" s="29" t="s">
        <v>54</v>
      </c>
      <c r="L159" s="42">
        <f t="shared" si="18"/>
        <v>3</v>
      </c>
      <c r="M159" s="22">
        <f t="shared" si="20"/>
        <v>203030</v>
      </c>
      <c r="N159" s="50">
        <f t="shared" si="21"/>
        <v>203010</v>
      </c>
      <c r="O159" s="45" t="s">
        <v>244</v>
      </c>
      <c r="P159" s="47" t="s">
        <v>61</v>
      </c>
      <c r="Q159" s="51" t="s">
        <v>244</v>
      </c>
      <c r="R159" s="50">
        <v>2030201</v>
      </c>
      <c r="S159" s="54">
        <v>1</v>
      </c>
      <c r="T159" s="1">
        <f t="shared" si="19"/>
        <v>203020</v>
      </c>
      <c r="U159" s="59" t="s">
        <v>262</v>
      </c>
      <c r="V159" s="42">
        <v>12</v>
      </c>
      <c r="W159" s="54">
        <v>0</v>
      </c>
      <c r="X159" s="54">
        <v>3</v>
      </c>
      <c r="Y159" s="55" t="s">
        <v>385</v>
      </c>
    </row>
    <row r="160" spans="1:512" ht="16.5" customHeight="1">
      <c r="A160" s="57"/>
      <c r="B160" s="1">
        <v>203030</v>
      </c>
      <c r="D160" s="43" t="str">
        <f t="shared" si="16"/>
        <v>3-3</v>
      </c>
      <c r="E160" s="43"/>
      <c r="F160" s="43"/>
      <c r="G160" s="68" t="s">
        <v>380</v>
      </c>
      <c r="H160" s="42">
        <f t="shared" si="17"/>
        <v>0</v>
      </c>
      <c r="I160" s="43" t="s">
        <v>314</v>
      </c>
      <c r="J160" s="29" t="s">
        <v>54</v>
      </c>
      <c r="K160" s="29" t="s">
        <v>54</v>
      </c>
      <c r="L160" s="42">
        <f t="shared" si="18"/>
        <v>3</v>
      </c>
      <c r="M160" s="22">
        <f t="shared" si="20"/>
        <v>203040</v>
      </c>
      <c r="N160" s="50">
        <f t="shared" si="21"/>
        <v>203020</v>
      </c>
      <c r="O160" s="45" t="s">
        <v>244</v>
      </c>
      <c r="P160" s="47" t="s">
        <v>61</v>
      </c>
      <c r="Q160" s="51" t="s">
        <v>244</v>
      </c>
      <c r="R160" s="50">
        <v>2030301</v>
      </c>
      <c r="S160" s="54">
        <v>1</v>
      </c>
      <c r="T160" s="1">
        <f t="shared" si="19"/>
        <v>203030</v>
      </c>
      <c r="U160" s="59" t="s">
        <v>265</v>
      </c>
      <c r="V160" s="42">
        <v>12</v>
      </c>
      <c r="W160" s="54">
        <v>0</v>
      </c>
      <c r="X160" s="54">
        <v>3</v>
      </c>
      <c r="Y160" s="55" t="s">
        <v>385</v>
      </c>
    </row>
    <row r="161" spans="1:25" ht="16.5" customHeight="1">
      <c r="A161" s="57"/>
      <c r="B161" s="1">
        <v>203040</v>
      </c>
      <c r="D161" s="43" t="str">
        <f t="shared" si="16"/>
        <v>3-4</v>
      </c>
      <c r="E161" s="43"/>
      <c r="F161" s="43"/>
      <c r="G161" s="68" t="s">
        <v>378</v>
      </c>
      <c r="H161" s="42">
        <f t="shared" si="17"/>
        <v>0</v>
      </c>
      <c r="I161" s="43">
        <v>313100700</v>
      </c>
      <c r="J161" s="29" t="s">
        <v>54</v>
      </c>
      <c r="K161" s="29" t="s">
        <v>54</v>
      </c>
      <c r="L161" s="42">
        <f t="shared" si="18"/>
        <v>3</v>
      </c>
      <c r="M161" s="22">
        <f t="shared" si="20"/>
        <v>203050</v>
      </c>
      <c r="N161" s="50">
        <f t="shared" si="21"/>
        <v>203030</v>
      </c>
      <c r="O161" s="45" t="s">
        <v>244</v>
      </c>
      <c r="P161" s="47" t="s">
        <v>61</v>
      </c>
      <c r="Q161" s="51" t="s">
        <v>244</v>
      </c>
      <c r="R161" s="50">
        <v>2030401</v>
      </c>
      <c r="S161" s="54">
        <v>1</v>
      </c>
      <c r="T161" s="1">
        <f t="shared" si="19"/>
        <v>203040</v>
      </c>
      <c r="U161" s="59" t="s">
        <v>268</v>
      </c>
      <c r="V161" s="42">
        <v>12</v>
      </c>
      <c r="W161" s="54">
        <v>0</v>
      </c>
      <c r="X161" s="54">
        <v>3</v>
      </c>
      <c r="Y161" s="55" t="s">
        <v>385</v>
      </c>
    </row>
    <row r="162" spans="1:25" ht="16.5" customHeight="1">
      <c r="A162" s="57"/>
      <c r="B162" s="1">
        <v>203050</v>
      </c>
      <c r="D162" s="43" t="str">
        <f t="shared" si="16"/>
        <v>3-5</v>
      </c>
      <c r="E162" s="43"/>
      <c r="F162" s="43"/>
      <c r="G162" s="68" t="s">
        <v>382</v>
      </c>
      <c r="H162" s="42">
        <f t="shared" si="17"/>
        <v>1</v>
      </c>
      <c r="I162" s="43" t="s">
        <v>252</v>
      </c>
      <c r="J162" s="29" t="s">
        <v>54</v>
      </c>
      <c r="K162" s="29" t="s">
        <v>54</v>
      </c>
      <c r="L162" s="42">
        <f t="shared" si="18"/>
        <v>3</v>
      </c>
      <c r="M162" s="22">
        <f t="shared" si="20"/>
        <v>0</v>
      </c>
      <c r="N162" s="50">
        <f t="shared" si="21"/>
        <v>203040</v>
      </c>
      <c r="O162" s="45" t="s">
        <v>244</v>
      </c>
      <c r="P162" s="47" t="s">
        <v>61</v>
      </c>
      <c r="Q162" s="51" t="s">
        <v>244</v>
      </c>
      <c r="R162" s="50">
        <v>2030501</v>
      </c>
      <c r="S162" s="54">
        <v>1</v>
      </c>
      <c r="T162" s="1">
        <f t="shared" si="19"/>
        <v>203050</v>
      </c>
      <c r="U162" s="59" t="s">
        <v>269</v>
      </c>
      <c r="V162" s="42">
        <v>12</v>
      </c>
      <c r="W162" s="54">
        <v>0</v>
      </c>
      <c r="X162" s="54">
        <v>3</v>
      </c>
      <c r="Y162" s="55" t="s">
        <v>385</v>
      </c>
    </row>
    <row r="163" spans="1:25" ht="16.5" customHeight="1">
      <c r="A163" s="57"/>
      <c r="B163" s="1">
        <v>204010</v>
      </c>
      <c r="D163" s="43" t="str">
        <f t="shared" si="16"/>
        <v>4-1</v>
      </c>
      <c r="E163" s="43"/>
      <c r="F163" s="43"/>
      <c r="G163" s="68" t="s">
        <v>378</v>
      </c>
      <c r="H163" s="42">
        <f t="shared" si="17"/>
        <v>0</v>
      </c>
      <c r="I163" s="43">
        <v>313100700</v>
      </c>
      <c r="J163" s="29" t="s">
        <v>54</v>
      </c>
      <c r="K163" s="29" t="s">
        <v>54</v>
      </c>
      <c r="L163" s="42">
        <f t="shared" si="18"/>
        <v>4</v>
      </c>
      <c r="M163" s="22">
        <f t="shared" si="20"/>
        <v>204020</v>
      </c>
      <c r="N163" s="50">
        <f t="shared" si="21"/>
        <v>0</v>
      </c>
      <c r="O163" s="45" t="s">
        <v>244</v>
      </c>
      <c r="P163" s="47" t="s">
        <v>61</v>
      </c>
      <c r="Q163" s="51" t="s">
        <v>244</v>
      </c>
      <c r="R163" s="50">
        <v>2040101</v>
      </c>
      <c r="S163" s="54">
        <v>1</v>
      </c>
      <c r="T163" s="1">
        <f t="shared" si="19"/>
        <v>204010</v>
      </c>
      <c r="U163" s="29" t="s">
        <v>389</v>
      </c>
      <c r="V163" s="42">
        <v>12</v>
      </c>
      <c r="W163" s="54">
        <v>0</v>
      </c>
      <c r="X163" s="54">
        <v>3</v>
      </c>
      <c r="Y163" s="55" t="s">
        <v>385</v>
      </c>
    </row>
    <row r="164" spans="1:25" ht="16.5" customHeight="1">
      <c r="A164" s="57"/>
      <c r="B164" s="1">
        <v>204020</v>
      </c>
      <c r="D164" s="43" t="str">
        <f t="shared" si="16"/>
        <v>4-2</v>
      </c>
      <c r="E164" s="43"/>
      <c r="F164" s="43"/>
      <c r="G164" s="68" t="s">
        <v>390</v>
      </c>
      <c r="H164" s="42">
        <f t="shared" si="17"/>
        <v>0</v>
      </c>
      <c r="I164" s="43">
        <v>313102000</v>
      </c>
      <c r="J164" s="29" t="s">
        <v>54</v>
      </c>
      <c r="K164" s="29" t="s">
        <v>54</v>
      </c>
      <c r="L164" s="42">
        <f t="shared" si="18"/>
        <v>4</v>
      </c>
      <c r="M164" s="22">
        <f t="shared" si="20"/>
        <v>204030</v>
      </c>
      <c r="N164" s="50">
        <f t="shared" si="21"/>
        <v>204010</v>
      </c>
      <c r="O164" s="45" t="s">
        <v>244</v>
      </c>
      <c r="P164" s="47" t="s">
        <v>61</v>
      </c>
      <c r="Q164" s="51" t="s">
        <v>244</v>
      </c>
      <c r="R164" s="50">
        <v>2040201</v>
      </c>
      <c r="S164" s="54">
        <v>1</v>
      </c>
      <c r="T164" s="1">
        <f t="shared" si="19"/>
        <v>204020</v>
      </c>
      <c r="U164" s="29" t="s">
        <v>384</v>
      </c>
      <c r="V164" s="42">
        <v>12</v>
      </c>
      <c r="W164" s="54">
        <v>0</v>
      </c>
      <c r="X164" s="54">
        <v>3</v>
      </c>
      <c r="Y164" s="55" t="s">
        <v>385</v>
      </c>
    </row>
    <row r="165" spans="1:25" ht="16.5" customHeight="1">
      <c r="A165" s="57"/>
      <c r="B165" s="1">
        <v>204030</v>
      </c>
      <c r="D165" s="43" t="str">
        <f t="shared" si="16"/>
        <v>4-3</v>
      </c>
      <c r="E165" s="43"/>
      <c r="F165" s="43"/>
      <c r="G165" s="68" t="s">
        <v>382</v>
      </c>
      <c r="H165" s="42">
        <f t="shared" si="17"/>
        <v>0</v>
      </c>
      <c r="I165" s="43">
        <v>313100600</v>
      </c>
      <c r="J165" s="29" t="s">
        <v>54</v>
      </c>
      <c r="K165" s="29" t="s">
        <v>54</v>
      </c>
      <c r="L165" s="42">
        <f t="shared" si="18"/>
        <v>4</v>
      </c>
      <c r="M165" s="22">
        <f t="shared" si="20"/>
        <v>204040</v>
      </c>
      <c r="N165" s="50">
        <f t="shared" si="21"/>
        <v>204020</v>
      </c>
      <c r="O165" s="45" t="s">
        <v>244</v>
      </c>
      <c r="P165" s="47" t="s">
        <v>61</v>
      </c>
      <c r="Q165" s="51" t="s">
        <v>244</v>
      </c>
      <c r="R165" s="50">
        <v>2040301</v>
      </c>
      <c r="S165" s="54">
        <v>1</v>
      </c>
      <c r="T165" s="1">
        <f t="shared" si="19"/>
        <v>204030</v>
      </c>
      <c r="U165" s="29" t="s">
        <v>386</v>
      </c>
      <c r="V165" s="42">
        <v>12</v>
      </c>
      <c r="W165" s="54">
        <v>0</v>
      </c>
      <c r="X165" s="54">
        <v>3</v>
      </c>
      <c r="Y165" s="55" t="s">
        <v>385</v>
      </c>
    </row>
    <row r="166" spans="1:25" ht="16.5" customHeight="1">
      <c r="A166" s="57"/>
      <c r="B166" s="1">
        <v>204040</v>
      </c>
      <c r="D166" s="43" t="str">
        <f t="shared" si="16"/>
        <v>4-4</v>
      </c>
      <c r="E166" s="43"/>
      <c r="F166" s="43"/>
      <c r="G166" s="68" t="s">
        <v>382</v>
      </c>
      <c r="H166" s="42">
        <f t="shared" si="17"/>
        <v>0</v>
      </c>
      <c r="I166" s="43">
        <v>313102000</v>
      </c>
      <c r="J166" s="29" t="s">
        <v>54</v>
      </c>
      <c r="K166" s="29" t="s">
        <v>54</v>
      </c>
      <c r="L166" s="42">
        <f t="shared" si="18"/>
        <v>4</v>
      </c>
      <c r="M166" s="22">
        <f t="shared" si="20"/>
        <v>204050</v>
      </c>
      <c r="N166" s="50">
        <f t="shared" si="21"/>
        <v>204030</v>
      </c>
      <c r="O166" s="45" t="s">
        <v>244</v>
      </c>
      <c r="P166" s="47" t="s">
        <v>61</v>
      </c>
      <c r="Q166" s="51" t="s">
        <v>244</v>
      </c>
      <c r="R166" s="50">
        <v>2040401</v>
      </c>
      <c r="S166" s="54">
        <v>1</v>
      </c>
      <c r="T166" s="1">
        <f t="shared" si="19"/>
        <v>204040</v>
      </c>
      <c r="U166" s="29" t="s">
        <v>391</v>
      </c>
      <c r="V166" s="42">
        <v>12</v>
      </c>
      <c r="W166" s="54">
        <v>0</v>
      </c>
      <c r="X166" s="54">
        <v>3</v>
      </c>
      <c r="Y166" s="55" t="s">
        <v>385</v>
      </c>
    </row>
    <row r="167" spans="1:25" ht="16.5" customHeight="1">
      <c r="A167" s="57"/>
      <c r="B167" s="1">
        <v>204050</v>
      </c>
      <c r="D167" s="43" t="str">
        <f t="shared" si="16"/>
        <v>4-5</v>
      </c>
      <c r="E167" s="43"/>
      <c r="F167" s="43"/>
      <c r="G167" s="68" t="s">
        <v>383</v>
      </c>
      <c r="H167" s="42">
        <f t="shared" si="17"/>
        <v>0</v>
      </c>
      <c r="I167" s="43">
        <v>313102500</v>
      </c>
      <c r="J167" s="29" t="s">
        <v>54</v>
      </c>
      <c r="K167" s="29" t="s">
        <v>54</v>
      </c>
      <c r="L167" s="42">
        <f t="shared" si="18"/>
        <v>4</v>
      </c>
      <c r="M167" s="22">
        <f t="shared" si="20"/>
        <v>204060</v>
      </c>
      <c r="N167" s="50">
        <f t="shared" si="21"/>
        <v>204040</v>
      </c>
      <c r="O167" s="45" t="s">
        <v>244</v>
      </c>
      <c r="P167" s="47" t="s">
        <v>61</v>
      </c>
      <c r="Q167" s="51" t="s">
        <v>244</v>
      </c>
      <c r="R167" s="50">
        <v>2040501</v>
      </c>
      <c r="S167" s="54">
        <v>1</v>
      </c>
      <c r="T167" s="1">
        <f t="shared" si="19"/>
        <v>204050</v>
      </c>
      <c r="U167" s="29" t="s">
        <v>387</v>
      </c>
      <c r="V167" s="42">
        <v>12</v>
      </c>
      <c r="W167" s="54">
        <v>0</v>
      </c>
      <c r="X167" s="54">
        <v>3</v>
      </c>
      <c r="Y167" s="55" t="s">
        <v>385</v>
      </c>
    </row>
    <row r="168" spans="1:25" ht="16.5" customHeight="1">
      <c r="A168" s="57"/>
      <c r="B168" s="1">
        <v>204060</v>
      </c>
      <c r="D168" s="43" t="str">
        <f t="shared" si="16"/>
        <v>4-6</v>
      </c>
      <c r="E168" s="43"/>
      <c r="F168" s="43"/>
      <c r="G168" s="68" t="s">
        <v>392</v>
      </c>
      <c r="H168" s="42">
        <f t="shared" si="17"/>
        <v>1</v>
      </c>
      <c r="I168" s="43" t="s">
        <v>311</v>
      </c>
      <c r="J168" s="29" t="s">
        <v>54</v>
      </c>
      <c r="K168" s="29" t="s">
        <v>54</v>
      </c>
      <c r="L168" s="42">
        <f t="shared" si="18"/>
        <v>4</v>
      </c>
      <c r="M168" s="22">
        <f t="shared" si="20"/>
        <v>0</v>
      </c>
      <c r="N168" s="50">
        <f t="shared" si="21"/>
        <v>204050</v>
      </c>
      <c r="O168" s="45" t="s">
        <v>244</v>
      </c>
      <c r="P168" s="47" t="s">
        <v>61</v>
      </c>
      <c r="Q168" s="51" t="s">
        <v>244</v>
      </c>
      <c r="R168" s="50">
        <v>2040601</v>
      </c>
      <c r="S168" s="54">
        <v>1</v>
      </c>
      <c r="T168" s="1">
        <f t="shared" si="19"/>
        <v>204060</v>
      </c>
      <c r="U168" s="29" t="s">
        <v>388</v>
      </c>
      <c r="V168" s="42">
        <v>12</v>
      </c>
      <c r="W168" s="54">
        <v>0</v>
      </c>
      <c r="X168" s="54">
        <v>3</v>
      </c>
      <c r="Y168" s="55" t="s">
        <v>385</v>
      </c>
    </row>
    <row r="169" spans="1:25" ht="16.5" customHeight="1">
      <c r="A169" s="57"/>
      <c r="B169" s="1">
        <f t="shared" ref="B169:B232" si="22">B163+1000</f>
        <v>205010</v>
      </c>
      <c r="D169" s="43" t="str">
        <f t="shared" si="16"/>
        <v>5-1</v>
      </c>
      <c r="E169" s="43"/>
      <c r="F169" s="43"/>
      <c r="G169" s="68" t="s">
        <v>382</v>
      </c>
      <c r="H169" s="42">
        <f t="shared" si="17"/>
        <v>0</v>
      </c>
      <c r="I169" s="43">
        <v>313100600</v>
      </c>
      <c r="J169" s="29" t="s">
        <v>54</v>
      </c>
      <c r="K169" s="29" t="s">
        <v>54</v>
      </c>
      <c r="L169" s="42">
        <f t="shared" si="18"/>
        <v>5</v>
      </c>
      <c r="M169" s="22">
        <f t="shared" si="20"/>
        <v>205020</v>
      </c>
      <c r="N169" s="50">
        <f t="shared" si="21"/>
        <v>0</v>
      </c>
      <c r="O169" s="45" t="s">
        <v>244</v>
      </c>
      <c r="P169" s="47" t="s">
        <v>61</v>
      </c>
      <c r="Q169" s="51" t="s">
        <v>244</v>
      </c>
      <c r="R169" s="50">
        <v>2050101</v>
      </c>
      <c r="S169" s="54">
        <v>1</v>
      </c>
      <c r="T169" s="1">
        <f t="shared" si="19"/>
        <v>205010</v>
      </c>
      <c r="U169" s="29" t="s">
        <v>393</v>
      </c>
      <c r="V169" s="42">
        <v>12</v>
      </c>
      <c r="W169" s="54">
        <v>0</v>
      </c>
      <c r="X169" s="54">
        <v>3</v>
      </c>
      <c r="Y169" s="55" t="s">
        <v>385</v>
      </c>
    </row>
    <row r="170" spans="1:25" ht="16.5" customHeight="1">
      <c r="A170" s="57"/>
      <c r="B170" s="1">
        <f t="shared" si="22"/>
        <v>205020</v>
      </c>
      <c r="D170" s="43" t="str">
        <f t="shared" si="16"/>
        <v>5-2</v>
      </c>
      <c r="E170" s="43"/>
      <c r="F170" s="43"/>
      <c r="G170" s="68" t="s">
        <v>390</v>
      </c>
      <c r="H170" s="42">
        <f t="shared" si="17"/>
        <v>0</v>
      </c>
      <c r="I170" s="43" t="s">
        <v>252</v>
      </c>
      <c r="J170" s="29" t="s">
        <v>54</v>
      </c>
      <c r="K170" s="29" t="s">
        <v>54</v>
      </c>
      <c r="L170" s="42">
        <f t="shared" si="18"/>
        <v>5</v>
      </c>
      <c r="M170" s="22">
        <f t="shared" si="20"/>
        <v>205030</v>
      </c>
      <c r="N170" s="50">
        <f t="shared" si="21"/>
        <v>205010</v>
      </c>
      <c r="O170" s="45" t="s">
        <v>244</v>
      </c>
      <c r="P170" s="47" t="s">
        <v>61</v>
      </c>
      <c r="Q170" s="51" t="s">
        <v>244</v>
      </c>
      <c r="R170" s="50">
        <v>2050201</v>
      </c>
      <c r="S170" s="54">
        <v>1</v>
      </c>
      <c r="T170" s="1">
        <f t="shared" si="19"/>
        <v>205020</v>
      </c>
      <c r="U170" s="29" t="s">
        <v>394</v>
      </c>
      <c r="V170" s="42">
        <v>12</v>
      </c>
      <c r="W170" s="54">
        <v>0</v>
      </c>
      <c r="X170" s="54">
        <v>3</v>
      </c>
      <c r="Y170" s="55" t="s">
        <v>385</v>
      </c>
    </row>
    <row r="171" spans="1:25" ht="16.5" customHeight="1">
      <c r="A171" s="57"/>
      <c r="B171" s="1">
        <f t="shared" si="22"/>
        <v>205030</v>
      </c>
      <c r="D171" s="43" t="str">
        <f t="shared" si="16"/>
        <v>5-3</v>
      </c>
      <c r="E171" s="43"/>
      <c r="F171" s="43"/>
      <c r="G171" s="68" t="s">
        <v>382</v>
      </c>
      <c r="H171" s="42">
        <f t="shared" si="17"/>
        <v>0</v>
      </c>
      <c r="I171" s="43" t="s">
        <v>311</v>
      </c>
      <c r="J171" s="29" t="s">
        <v>54</v>
      </c>
      <c r="K171" s="29" t="s">
        <v>54</v>
      </c>
      <c r="L171" s="42">
        <f t="shared" si="18"/>
        <v>5</v>
      </c>
      <c r="M171" s="22">
        <f t="shared" si="20"/>
        <v>205040</v>
      </c>
      <c r="N171" s="50">
        <f t="shared" si="21"/>
        <v>205020</v>
      </c>
      <c r="O171" s="45" t="s">
        <v>244</v>
      </c>
      <c r="P171" s="47" t="s">
        <v>61</v>
      </c>
      <c r="Q171" s="51" t="s">
        <v>244</v>
      </c>
      <c r="R171" s="50">
        <v>2050301</v>
      </c>
      <c r="S171" s="54">
        <v>1</v>
      </c>
      <c r="T171" s="1">
        <f t="shared" si="19"/>
        <v>205030</v>
      </c>
      <c r="U171" s="29" t="s">
        <v>395</v>
      </c>
      <c r="V171" s="42">
        <v>12</v>
      </c>
      <c r="W171" s="54">
        <v>0</v>
      </c>
      <c r="X171" s="54">
        <v>3</v>
      </c>
      <c r="Y171" s="55" t="s">
        <v>385</v>
      </c>
    </row>
    <row r="172" spans="1:25" ht="16.5" customHeight="1">
      <c r="A172" s="57"/>
      <c r="B172" s="1">
        <f t="shared" si="22"/>
        <v>205040</v>
      </c>
      <c r="D172" s="43" t="str">
        <f t="shared" si="16"/>
        <v>5-4</v>
      </c>
      <c r="E172" s="43"/>
      <c r="F172" s="43"/>
      <c r="G172" s="68" t="s">
        <v>382</v>
      </c>
      <c r="H172" s="42">
        <f t="shared" si="17"/>
        <v>0</v>
      </c>
      <c r="I172" s="43" t="s">
        <v>311</v>
      </c>
      <c r="J172" s="29" t="s">
        <v>54</v>
      </c>
      <c r="K172" s="29" t="s">
        <v>54</v>
      </c>
      <c r="L172" s="42">
        <f t="shared" si="18"/>
        <v>5</v>
      </c>
      <c r="M172" s="22">
        <f t="shared" si="20"/>
        <v>205050</v>
      </c>
      <c r="N172" s="50">
        <f t="shared" si="21"/>
        <v>205030</v>
      </c>
      <c r="O172" s="45" t="s">
        <v>244</v>
      </c>
      <c r="P172" s="47" t="s">
        <v>61</v>
      </c>
      <c r="Q172" s="51" t="s">
        <v>244</v>
      </c>
      <c r="R172" s="50">
        <v>2050401</v>
      </c>
      <c r="S172" s="54">
        <v>1</v>
      </c>
      <c r="T172" s="1">
        <f t="shared" si="19"/>
        <v>205040</v>
      </c>
      <c r="U172" s="29" t="s">
        <v>396</v>
      </c>
      <c r="V172" s="42">
        <v>12</v>
      </c>
      <c r="W172" s="54">
        <v>0</v>
      </c>
      <c r="X172" s="54">
        <v>3</v>
      </c>
      <c r="Y172" s="55" t="s">
        <v>385</v>
      </c>
    </row>
    <row r="173" spans="1:25" ht="16.5" customHeight="1">
      <c r="A173" s="57"/>
      <c r="B173" s="1">
        <f t="shared" si="22"/>
        <v>205050</v>
      </c>
      <c r="D173" s="43" t="str">
        <f t="shared" si="16"/>
        <v>5-5</v>
      </c>
      <c r="E173" s="43"/>
      <c r="F173" s="43"/>
      <c r="G173" s="68" t="s">
        <v>380</v>
      </c>
      <c r="H173" s="42">
        <f t="shared" si="17"/>
        <v>0</v>
      </c>
      <c r="I173" s="43" t="s">
        <v>314</v>
      </c>
      <c r="J173" s="29" t="s">
        <v>54</v>
      </c>
      <c r="K173" s="29" t="s">
        <v>54</v>
      </c>
      <c r="L173" s="42">
        <f t="shared" si="18"/>
        <v>5</v>
      </c>
      <c r="M173" s="22">
        <f t="shared" si="20"/>
        <v>205060</v>
      </c>
      <c r="N173" s="50">
        <f t="shared" si="21"/>
        <v>205040</v>
      </c>
      <c r="O173" s="45" t="s">
        <v>244</v>
      </c>
      <c r="P173" s="47" t="s">
        <v>61</v>
      </c>
      <c r="Q173" s="51" t="s">
        <v>244</v>
      </c>
      <c r="R173" s="50">
        <v>2050501</v>
      </c>
      <c r="S173" s="54">
        <v>1</v>
      </c>
      <c r="T173" s="1">
        <f t="shared" si="19"/>
        <v>205050</v>
      </c>
      <c r="U173" s="29" t="s">
        <v>397</v>
      </c>
      <c r="V173" s="42">
        <v>12</v>
      </c>
      <c r="W173" s="54">
        <v>0</v>
      </c>
      <c r="X173" s="54">
        <v>3</v>
      </c>
      <c r="Y173" s="55" t="s">
        <v>385</v>
      </c>
    </row>
    <row r="174" spans="1:25" ht="16.5" customHeight="1">
      <c r="A174" s="57"/>
      <c r="B174" s="1">
        <f t="shared" si="22"/>
        <v>205060</v>
      </c>
      <c r="D174" s="43" t="str">
        <f t="shared" si="16"/>
        <v>5-6</v>
      </c>
      <c r="E174" s="43"/>
      <c r="F174" s="43"/>
      <c r="G174" s="68" t="s">
        <v>392</v>
      </c>
      <c r="H174" s="42">
        <f t="shared" si="17"/>
        <v>1</v>
      </c>
      <c r="I174" s="43" t="s">
        <v>311</v>
      </c>
      <c r="J174" s="29" t="s">
        <v>54</v>
      </c>
      <c r="K174" s="29" t="s">
        <v>54</v>
      </c>
      <c r="L174" s="42">
        <f t="shared" si="18"/>
        <v>5</v>
      </c>
      <c r="M174" s="22">
        <f t="shared" si="20"/>
        <v>0</v>
      </c>
      <c r="N174" s="50">
        <f t="shared" si="21"/>
        <v>205050</v>
      </c>
      <c r="O174" s="45" t="s">
        <v>244</v>
      </c>
      <c r="P174" s="47" t="s">
        <v>61</v>
      </c>
      <c r="Q174" s="51" t="s">
        <v>244</v>
      </c>
      <c r="R174" s="50">
        <v>2050601</v>
      </c>
      <c r="S174" s="54">
        <v>1</v>
      </c>
      <c r="T174" s="1">
        <f t="shared" si="19"/>
        <v>205060</v>
      </c>
      <c r="U174" s="29" t="s">
        <v>398</v>
      </c>
      <c r="V174" s="42">
        <v>12</v>
      </c>
      <c r="W174" s="54">
        <v>0</v>
      </c>
      <c r="X174" s="54">
        <v>3</v>
      </c>
      <c r="Y174" s="55" t="s">
        <v>385</v>
      </c>
    </row>
    <row r="175" spans="1:25" ht="16.5" customHeight="1">
      <c r="A175" s="57"/>
      <c r="B175" s="1">
        <f t="shared" si="22"/>
        <v>206010</v>
      </c>
      <c r="D175" s="43" t="str">
        <f t="shared" si="16"/>
        <v>6-1</v>
      </c>
      <c r="E175" s="43"/>
      <c r="F175" s="43"/>
      <c r="G175" s="68" t="s">
        <v>382</v>
      </c>
      <c r="H175" s="42">
        <f t="shared" si="17"/>
        <v>0</v>
      </c>
      <c r="I175" s="43" t="s">
        <v>252</v>
      </c>
      <c r="J175" s="29" t="s">
        <v>54</v>
      </c>
      <c r="K175" s="29" t="s">
        <v>54</v>
      </c>
      <c r="L175" s="42">
        <f t="shared" si="18"/>
        <v>6</v>
      </c>
      <c r="M175" s="22">
        <f t="shared" si="20"/>
        <v>206020</v>
      </c>
      <c r="N175" s="50">
        <f t="shared" si="21"/>
        <v>0</v>
      </c>
      <c r="O175" s="45" t="s">
        <v>244</v>
      </c>
      <c r="P175" s="47" t="s">
        <v>61</v>
      </c>
      <c r="Q175" s="51" t="s">
        <v>244</v>
      </c>
      <c r="R175" s="50">
        <v>2060101</v>
      </c>
      <c r="S175" s="54">
        <v>1</v>
      </c>
      <c r="T175" s="1">
        <f t="shared" si="19"/>
        <v>206010</v>
      </c>
      <c r="U175" s="29" t="s">
        <v>393</v>
      </c>
      <c r="V175" s="42">
        <v>12</v>
      </c>
      <c r="W175" s="54">
        <v>0</v>
      </c>
      <c r="X175" s="54">
        <v>3</v>
      </c>
      <c r="Y175" s="55" t="s">
        <v>385</v>
      </c>
    </row>
    <row r="176" spans="1:25" ht="16.5" customHeight="1">
      <c r="A176" s="57"/>
      <c r="B176" s="1">
        <f t="shared" si="22"/>
        <v>206020</v>
      </c>
      <c r="D176" s="43" t="str">
        <f t="shared" si="16"/>
        <v>6-2</v>
      </c>
      <c r="E176" s="43"/>
      <c r="F176" s="43"/>
      <c r="G176" s="68" t="s">
        <v>392</v>
      </c>
      <c r="H176" s="42">
        <f t="shared" si="17"/>
        <v>0</v>
      </c>
      <c r="I176" s="43" t="s">
        <v>311</v>
      </c>
      <c r="J176" s="29" t="s">
        <v>54</v>
      </c>
      <c r="K176" s="29" t="s">
        <v>54</v>
      </c>
      <c r="L176" s="42">
        <f t="shared" si="18"/>
        <v>6</v>
      </c>
      <c r="M176" s="22">
        <f t="shared" si="20"/>
        <v>206030</v>
      </c>
      <c r="N176" s="50">
        <f t="shared" si="21"/>
        <v>206010</v>
      </c>
      <c r="O176" s="45" t="s">
        <v>244</v>
      </c>
      <c r="P176" s="47" t="s">
        <v>61</v>
      </c>
      <c r="Q176" s="51" t="s">
        <v>244</v>
      </c>
      <c r="R176" s="50">
        <v>2060201</v>
      </c>
      <c r="S176" s="54">
        <v>1</v>
      </c>
      <c r="T176" s="1">
        <f t="shared" si="19"/>
        <v>206020</v>
      </c>
      <c r="U176" s="29" t="s">
        <v>399</v>
      </c>
      <c r="V176" s="42">
        <v>12</v>
      </c>
      <c r="W176" s="54">
        <v>0</v>
      </c>
      <c r="X176" s="54">
        <v>3</v>
      </c>
      <c r="Y176" s="55" t="s">
        <v>385</v>
      </c>
    </row>
    <row r="177" spans="1:25" ht="16.5" customHeight="1">
      <c r="A177" s="57"/>
      <c r="B177" s="1">
        <f t="shared" si="22"/>
        <v>206030</v>
      </c>
      <c r="D177" s="43" t="str">
        <f t="shared" si="16"/>
        <v>6-3</v>
      </c>
      <c r="E177" s="43"/>
      <c r="F177" s="43"/>
      <c r="G177" s="68" t="s">
        <v>383</v>
      </c>
      <c r="H177" s="42">
        <f t="shared" si="17"/>
        <v>0</v>
      </c>
      <c r="I177" s="43">
        <v>313102500</v>
      </c>
      <c r="J177" s="29" t="s">
        <v>54</v>
      </c>
      <c r="K177" s="29" t="s">
        <v>54</v>
      </c>
      <c r="L177" s="42">
        <f t="shared" si="18"/>
        <v>6</v>
      </c>
      <c r="M177" s="22">
        <f t="shared" si="20"/>
        <v>206040</v>
      </c>
      <c r="N177" s="50">
        <f t="shared" si="21"/>
        <v>206020</v>
      </c>
      <c r="O177" s="45" t="s">
        <v>244</v>
      </c>
      <c r="P177" s="47" t="s">
        <v>61</v>
      </c>
      <c r="Q177" s="51" t="s">
        <v>244</v>
      </c>
      <c r="R177" s="50">
        <v>2060301</v>
      </c>
      <c r="S177" s="54">
        <v>1</v>
      </c>
      <c r="T177" s="1">
        <f t="shared" si="19"/>
        <v>206030</v>
      </c>
      <c r="U177" s="29" t="s">
        <v>400</v>
      </c>
      <c r="V177" s="42">
        <v>12</v>
      </c>
      <c r="W177" s="54">
        <v>0</v>
      </c>
      <c r="X177" s="54">
        <v>3</v>
      </c>
      <c r="Y177" s="55" t="s">
        <v>385</v>
      </c>
    </row>
    <row r="178" spans="1:25" ht="16.5" customHeight="1">
      <c r="A178" s="57"/>
      <c r="B178" s="1">
        <f t="shared" si="22"/>
        <v>206040</v>
      </c>
      <c r="D178" s="43" t="str">
        <f t="shared" si="16"/>
        <v>6-4</v>
      </c>
      <c r="E178" s="43"/>
      <c r="F178" s="43"/>
      <c r="G178" s="68" t="s">
        <v>380</v>
      </c>
      <c r="H178" s="42">
        <f t="shared" si="17"/>
        <v>0</v>
      </c>
      <c r="I178" s="43" t="s">
        <v>314</v>
      </c>
      <c r="J178" s="29" t="s">
        <v>54</v>
      </c>
      <c r="K178" s="29" t="s">
        <v>54</v>
      </c>
      <c r="L178" s="42">
        <f t="shared" si="18"/>
        <v>6</v>
      </c>
      <c r="M178" s="22">
        <f t="shared" si="20"/>
        <v>206050</v>
      </c>
      <c r="N178" s="50">
        <f t="shared" si="21"/>
        <v>206030</v>
      </c>
      <c r="O178" s="45" t="s">
        <v>244</v>
      </c>
      <c r="P178" s="47" t="s">
        <v>61</v>
      </c>
      <c r="Q178" s="51" t="s">
        <v>244</v>
      </c>
      <c r="R178" s="50">
        <v>2060401</v>
      </c>
      <c r="S178" s="54">
        <v>1</v>
      </c>
      <c r="T178" s="1">
        <f t="shared" si="19"/>
        <v>206040</v>
      </c>
      <c r="U178" s="29" t="s">
        <v>401</v>
      </c>
      <c r="V178" s="42">
        <v>12</v>
      </c>
      <c r="W178" s="54">
        <v>0</v>
      </c>
      <c r="X178" s="54">
        <v>3</v>
      </c>
      <c r="Y178" s="55" t="s">
        <v>385</v>
      </c>
    </row>
    <row r="179" spans="1:25" ht="16.5" customHeight="1">
      <c r="A179" s="57"/>
      <c r="B179" s="1">
        <f t="shared" si="22"/>
        <v>206050</v>
      </c>
      <c r="D179" s="43" t="str">
        <f t="shared" si="16"/>
        <v>6-5</v>
      </c>
      <c r="E179" s="43"/>
      <c r="F179" s="43"/>
      <c r="G179" s="68" t="s">
        <v>392</v>
      </c>
      <c r="H179" s="42">
        <f t="shared" si="17"/>
        <v>0</v>
      </c>
      <c r="I179" s="43" t="s">
        <v>311</v>
      </c>
      <c r="J179" s="29" t="s">
        <v>54</v>
      </c>
      <c r="K179" s="29" t="s">
        <v>54</v>
      </c>
      <c r="L179" s="42">
        <f t="shared" si="18"/>
        <v>6</v>
      </c>
      <c r="M179" s="22">
        <f t="shared" si="20"/>
        <v>206060</v>
      </c>
      <c r="N179" s="50">
        <f t="shared" si="21"/>
        <v>206040</v>
      </c>
      <c r="O179" s="45" t="s">
        <v>244</v>
      </c>
      <c r="P179" s="47" t="s">
        <v>61</v>
      </c>
      <c r="Q179" s="51" t="s">
        <v>244</v>
      </c>
      <c r="R179" s="50">
        <v>2060501</v>
      </c>
      <c r="S179" s="54">
        <v>1</v>
      </c>
      <c r="T179" s="1">
        <f t="shared" si="19"/>
        <v>206050</v>
      </c>
      <c r="U179" s="29" t="s">
        <v>402</v>
      </c>
      <c r="V179" s="42">
        <v>12</v>
      </c>
      <c r="W179" s="54">
        <v>0</v>
      </c>
      <c r="X179" s="54">
        <v>3</v>
      </c>
      <c r="Y179" s="55" t="s">
        <v>385</v>
      </c>
    </row>
    <row r="180" spans="1:25" ht="16.5" customHeight="1">
      <c r="A180" s="57"/>
      <c r="B180" s="1">
        <f t="shared" si="22"/>
        <v>206060</v>
      </c>
      <c r="D180" s="43" t="str">
        <f t="shared" si="16"/>
        <v>6-6</v>
      </c>
      <c r="E180" s="43"/>
      <c r="F180" s="43"/>
      <c r="G180" s="68" t="s">
        <v>403</v>
      </c>
      <c r="H180" s="42">
        <f t="shared" si="17"/>
        <v>1</v>
      </c>
      <c r="I180" s="43">
        <v>313100900</v>
      </c>
      <c r="J180" s="29" t="s">
        <v>54</v>
      </c>
      <c r="K180" s="29" t="s">
        <v>54</v>
      </c>
      <c r="L180" s="42">
        <f t="shared" si="18"/>
        <v>6</v>
      </c>
      <c r="M180" s="22">
        <f t="shared" si="20"/>
        <v>0</v>
      </c>
      <c r="N180" s="50">
        <f t="shared" si="21"/>
        <v>206050</v>
      </c>
      <c r="O180" s="45" t="s">
        <v>244</v>
      </c>
      <c r="P180" s="47" t="s">
        <v>61</v>
      </c>
      <c r="Q180" s="51" t="s">
        <v>244</v>
      </c>
      <c r="R180" s="50">
        <v>2060601</v>
      </c>
      <c r="S180" s="54">
        <v>1</v>
      </c>
      <c r="T180" s="1">
        <f t="shared" si="19"/>
        <v>206060</v>
      </c>
      <c r="U180" s="29" t="s">
        <v>404</v>
      </c>
      <c r="V180" s="42">
        <v>12</v>
      </c>
      <c r="W180" s="54">
        <v>0</v>
      </c>
      <c r="X180" s="54">
        <v>3</v>
      </c>
      <c r="Y180" s="55" t="s">
        <v>385</v>
      </c>
    </row>
    <row r="181" spans="1:25" ht="16.5" customHeight="1">
      <c r="A181" s="57"/>
      <c r="B181" s="1">
        <f t="shared" si="22"/>
        <v>207010</v>
      </c>
      <c r="D181" s="43" t="str">
        <f t="shared" si="16"/>
        <v>7-1</v>
      </c>
      <c r="E181" s="43"/>
      <c r="F181" s="43"/>
      <c r="G181" s="68" t="s">
        <v>380</v>
      </c>
      <c r="H181" s="42">
        <f t="shared" si="17"/>
        <v>0</v>
      </c>
      <c r="I181" s="43" t="s">
        <v>314</v>
      </c>
      <c r="J181" s="29" t="s">
        <v>54</v>
      </c>
      <c r="K181" s="29" t="s">
        <v>54</v>
      </c>
      <c r="L181" s="42">
        <f t="shared" si="18"/>
        <v>7</v>
      </c>
      <c r="M181" s="22">
        <f t="shared" si="20"/>
        <v>207020</v>
      </c>
      <c r="N181" s="50">
        <f t="shared" si="21"/>
        <v>0</v>
      </c>
      <c r="O181" s="45" t="s">
        <v>244</v>
      </c>
      <c r="P181" s="47" t="s">
        <v>61</v>
      </c>
      <c r="Q181" s="51" t="s">
        <v>244</v>
      </c>
      <c r="R181" s="50">
        <v>2070101</v>
      </c>
      <c r="S181" s="54">
        <v>1</v>
      </c>
      <c r="T181" s="1">
        <f t="shared" si="19"/>
        <v>207010</v>
      </c>
      <c r="U181" s="29" t="s">
        <v>405</v>
      </c>
      <c r="V181" s="42">
        <v>12</v>
      </c>
      <c r="W181" s="54">
        <v>0</v>
      </c>
      <c r="X181" s="54">
        <v>3</v>
      </c>
      <c r="Y181" s="55" t="s">
        <v>385</v>
      </c>
    </row>
    <row r="182" spans="1:25" ht="16.5" customHeight="1">
      <c r="A182" s="57"/>
      <c r="B182" s="1">
        <f t="shared" si="22"/>
        <v>207020</v>
      </c>
      <c r="D182" s="43" t="str">
        <f t="shared" si="16"/>
        <v>7-2</v>
      </c>
      <c r="E182" s="43"/>
      <c r="F182" s="43"/>
      <c r="G182" s="68" t="s">
        <v>382</v>
      </c>
      <c r="H182" s="42">
        <f t="shared" si="17"/>
        <v>0</v>
      </c>
      <c r="I182" s="43" t="s">
        <v>252</v>
      </c>
      <c r="J182" s="29" t="s">
        <v>54</v>
      </c>
      <c r="K182" s="29" t="s">
        <v>54</v>
      </c>
      <c r="L182" s="42">
        <f t="shared" si="18"/>
        <v>7</v>
      </c>
      <c r="M182" s="22">
        <f t="shared" si="20"/>
        <v>207030</v>
      </c>
      <c r="N182" s="50">
        <f t="shared" si="21"/>
        <v>207010</v>
      </c>
      <c r="O182" s="45" t="s">
        <v>244</v>
      </c>
      <c r="P182" s="47" t="s">
        <v>61</v>
      </c>
      <c r="Q182" s="51" t="s">
        <v>244</v>
      </c>
      <c r="R182" s="50">
        <v>2070201</v>
      </c>
      <c r="S182" s="54">
        <v>1</v>
      </c>
      <c r="T182" s="1">
        <f t="shared" si="19"/>
        <v>207020</v>
      </c>
      <c r="U182" s="29" t="s">
        <v>406</v>
      </c>
      <c r="V182" s="42">
        <v>12</v>
      </c>
      <c r="W182" s="54">
        <v>0</v>
      </c>
      <c r="X182" s="54">
        <v>3</v>
      </c>
      <c r="Y182" s="55" t="s">
        <v>385</v>
      </c>
    </row>
    <row r="183" spans="1:25" ht="16.5" customHeight="1">
      <c r="A183" s="57"/>
      <c r="B183" s="1">
        <f t="shared" si="22"/>
        <v>207030</v>
      </c>
      <c r="D183" s="43" t="str">
        <f t="shared" si="16"/>
        <v>7-3</v>
      </c>
      <c r="E183" s="43"/>
      <c r="F183" s="43"/>
      <c r="G183" s="68" t="s">
        <v>382</v>
      </c>
      <c r="H183" s="42">
        <f t="shared" si="17"/>
        <v>0</v>
      </c>
      <c r="I183" s="43" t="s">
        <v>314</v>
      </c>
      <c r="J183" s="29" t="s">
        <v>54</v>
      </c>
      <c r="K183" s="29" t="s">
        <v>54</v>
      </c>
      <c r="L183" s="42">
        <f t="shared" si="18"/>
        <v>7</v>
      </c>
      <c r="M183" s="22">
        <f t="shared" si="20"/>
        <v>207040</v>
      </c>
      <c r="N183" s="50">
        <f t="shared" si="21"/>
        <v>207020</v>
      </c>
      <c r="O183" s="45" t="s">
        <v>244</v>
      </c>
      <c r="P183" s="47" t="s">
        <v>61</v>
      </c>
      <c r="Q183" s="51" t="s">
        <v>244</v>
      </c>
      <c r="R183" s="50">
        <v>2070301</v>
      </c>
      <c r="S183" s="54">
        <v>1</v>
      </c>
      <c r="T183" s="1">
        <f t="shared" si="19"/>
        <v>207030</v>
      </c>
      <c r="U183" s="29" t="s">
        <v>407</v>
      </c>
      <c r="V183" s="42">
        <v>12</v>
      </c>
      <c r="W183" s="54">
        <v>0</v>
      </c>
      <c r="X183" s="54">
        <v>3</v>
      </c>
      <c r="Y183" s="55" t="s">
        <v>385</v>
      </c>
    </row>
    <row r="184" spans="1:25" ht="16.5" customHeight="1">
      <c r="A184" s="57"/>
      <c r="B184" s="1">
        <f t="shared" si="22"/>
        <v>207040</v>
      </c>
      <c r="D184" s="43" t="str">
        <f t="shared" si="16"/>
        <v>7-4</v>
      </c>
      <c r="E184" s="43"/>
      <c r="F184" s="43"/>
      <c r="G184" s="68" t="s">
        <v>392</v>
      </c>
      <c r="H184" s="42">
        <f t="shared" si="17"/>
        <v>0</v>
      </c>
      <c r="I184" s="43" t="s">
        <v>311</v>
      </c>
      <c r="J184" s="29" t="s">
        <v>54</v>
      </c>
      <c r="K184" s="29" t="s">
        <v>54</v>
      </c>
      <c r="L184" s="42">
        <f t="shared" si="18"/>
        <v>7</v>
      </c>
      <c r="M184" s="22">
        <f t="shared" si="20"/>
        <v>207050</v>
      </c>
      <c r="N184" s="50">
        <f t="shared" si="21"/>
        <v>207030</v>
      </c>
      <c r="O184" s="45" t="s">
        <v>244</v>
      </c>
      <c r="P184" s="47" t="s">
        <v>61</v>
      </c>
      <c r="Q184" s="51" t="s">
        <v>244</v>
      </c>
      <c r="R184" s="50">
        <v>2070401</v>
      </c>
      <c r="S184" s="54">
        <v>1</v>
      </c>
      <c r="T184" s="1">
        <f t="shared" si="19"/>
        <v>207040</v>
      </c>
      <c r="U184" s="29" t="s">
        <v>408</v>
      </c>
      <c r="V184" s="42">
        <v>12</v>
      </c>
      <c r="W184" s="54">
        <v>0</v>
      </c>
      <c r="X184" s="54">
        <v>3</v>
      </c>
      <c r="Y184" s="55" t="s">
        <v>385</v>
      </c>
    </row>
    <row r="185" spans="1:25" ht="16.5" customHeight="1">
      <c r="A185" s="57"/>
      <c r="B185" s="1">
        <f t="shared" si="22"/>
        <v>207050</v>
      </c>
      <c r="D185" s="43" t="str">
        <f t="shared" si="16"/>
        <v>7-5</v>
      </c>
      <c r="E185" s="43"/>
      <c r="F185" s="43"/>
      <c r="G185" s="68" t="s">
        <v>392</v>
      </c>
      <c r="H185" s="42">
        <f t="shared" si="17"/>
        <v>0</v>
      </c>
      <c r="I185" s="43" t="s">
        <v>311</v>
      </c>
      <c r="J185" s="29" t="s">
        <v>54</v>
      </c>
      <c r="K185" s="29" t="s">
        <v>54</v>
      </c>
      <c r="L185" s="42">
        <f t="shared" si="18"/>
        <v>7</v>
      </c>
      <c r="M185" s="22">
        <f t="shared" si="20"/>
        <v>207060</v>
      </c>
      <c r="N185" s="50">
        <f t="shared" si="21"/>
        <v>207040</v>
      </c>
      <c r="O185" s="45" t="s">
        <v>244</v>
      </c>
      <c r="P185" s="47" t="s">
        <v>61</v>
      </c>
      <c r="Q185" s="51" t="s">
        <v>244</v>
      </c>
      <c r="R185" s="50">
        <v>2070501</v>
      </c>
      <c r="S185" s="54">
        <v>1</v>
      </c>
      <c r="T185" s="1">
        <f t="shared" si="19"/>
        <v>207050</v>
      </c>
      <c r="U185" s="29" t="s">
        <v>409</v>
      </c>
      <c r="V185" s="42">
        <v>12</v>
      </c>
      <c r="W185" s="54">
        <v>0</v>
      </c>
      <c r="X185" s="54">
        <v>3</v>
      </c>
      <c r="Y185" s="55" t="s">
        <v>385</v>
      </c>
    </row>
    <row r="186" spans="1:25" ht="16.5" customHeight="1">
      <c r="A186" s="57"/>
      <c r="B186" s="1">
        <f t="shared" si="22"/>
        <v>207060</v>
      </c>
      <c r="D186" s="43" t="str">
        <f t="shared" si="16"/>
        <v>7-6</v>
      </c>
      <c r="E186" s="43"/>
      <c r="F186" s="43"/>
      <c r="G186" s="68" t="s">
        <v>403</v>
      </c>
      <c r="H186" s="42">
        <f t="shared" si="17"/>
        <v>1</v>
      </c>
      <c r="I186" s="43">
        <v>313100800</v>
      </c>
      <c r="J186" s="29" t="s">
        <v>54</v>
      </c>
      <c r="K186" s="29" t="s">
        <v>54</v>
      </c>
      <c r="L186" s="42">
        <f t="shared" si="18"/>
        <v>7</v>
      </c>
      <c r="M186" s="22">
        <f t="shared" si="20"/>
        <v>0</v>
      </c>
      <c r="N186" s="50">
        <f t="shared" si="21"/>
        <v>207050</v>
      </c>
      <c r="O186" s="45" t="s">
        <v>244</v>
      </c>
      <c r="P186" s="47" t="s">
        <v>61</v>
      </c>
      <c r="Q186" s="51" t="s">
        <v>244</v>
      </c>
      <c r="R186" s="50">
        <v>2070601</v>
      </c>
      <c r="S186" s="54">
        <v>1</v>
      </c>
      <c r="T186" s="1">
        <f t="shared" si="19"/>
        <v>207060</v>
      </c>
      <c r="U186" s="29" t="s">
        <v>410</v>
      </c>
      <c r="V186" s="42">
        <v>12</v>
      </c>
      <c r="W186" s="54">
        <v>0</v>
      </c>
      <c r="X186" s="54">
        <v>3</v>
      </c>
      <c r="Y186" s="55" t="s">
        <v>385</v>
      </c>
    </row>
    <row r="187" spans="1:25" ht="16.5" customHeight="1">
      <c r="A187" s="57"/>
      <c r="B187" s="1">
        <f t="shared" si="22"/>
        <v>208010</v>
      </c>
      <c r="D187" s="43" t="str">
        <f t="shared" si="16"/>
        <v>8-1</v>
      </c>
      <c r="E187" s="43"/>
      <c r="F187" s="43"/>
      <c r="G187" s="68" t="s">
        <v>378</v>
      </c>
      <c r="H187" s="42">
        <f t="shared" si="17"/>
        <v>0</v>
      </c>
      <c r="I187" s="43" t="s">
        <v>311</v>
      </c>
      <c r="J187" s="29" t="s">
        <v>54</v>
      </c>
      <c r="K187" s="29" t="s">
        <v>54</v>
      </c>
      <c r="L187" s="42">
        <f t="shared" si="18"/>
        <v>8</v>
      </c>
      <c r="M187" s="22">
        <f t="shared" si="20"/>
        <v>208020</v>
      </c>
      <c r="N187" s="50">
        <f t="shared" si="21"/>
        <v>0</v>
      </c>
      <c r="O187" s="45" t="s">
        <v>244</v>
      </c>
      <c r="P187" s="47" t="s">
        <v>61</v>
      </c>
      <c r="Q187" s="51" t="s">
        <v>244</v>
      </c>
      <c r="R187" s="50">
        <v>2080101</v>
      </c>
      <c r="S187" s="54">
        <v>1</v>
      </c>
      <c r="T187" s="1">
        <f t="shared" si="19"/>
        <v>208010</v>
      </c>
      <c r="U187" s="29" t="s">
        <v>411</v>
      </c>
      <c r="V187" s="42">
        <v>12</v>
      </c>
      <c r="W187" s="54">
        <v>0</v>
      </c>
      <c r="X187" s="54">
        <v>3</v>
      </c>
      <c r="Y187" s="55" t="s">
        <v>385</v>
      </c>
    </row>
    <row r="188" spans="1:25" ht="16.5" customHeight="1">
      <c r="A188" s="57"/>
      <c r="B188" s="1">
        <f t="shared" si="22"/>
        <v>208020</v>
      </c>
      <c r="D188" s="43" t="str">
        <f t="shared" si="16"/>
        <v>8-2</v>
      </c>
      <c r="E188" s="43"/>
      <c r="F188" s="43"/>
      <c r="G188" s="68" t="s">
        <v>378</v>
      </c>
      <c r="H188" s="42">
        <f t="shared" si="17"/>
        <v>0</v>
      </c>
      <c r="I188" s="43">
        <v>313100600</v>
      </c>
      <c r="J188" s="29" t="s">
        <v>54</v>
      </c>
      <c r="K188" s="29" t="s">
        <v>54</v>
      </c>
      <c r="L188" s="42">
        <f t="shared" si="18"/>
        <v>8</v>
      </c>
      <c r="M188" s="22">
        <f t="shared" si="20"/>
        <v>208030</v>
      </c>
      <c r="N188" s="50">
        <f t="shared" si="21"/>
        <v>208010</v>
      </c>
      <c r="O188" s="45" t="s">
        <v>244</v>
      </c>
      <c r="P188" s="47" t="s">
        <v>61</v>
      </c>
      <c r="Q188" s="51" t="s">
        <v>244</v>
      </c>
      <c r="R188" s="50">
        <v>2080201</v>
      </c>
      <c r="S188" s="54">
        <v>1</v>
      </c>
      <c r="T188" s="1">
        <f t="shared" si="19"/>
        <v>208020</v>
      </c>
      <c r="U188" s="29" t="s">
        <v>412</v>
      </c>
      <c r="V188" s="42">
        <v>12</v>
      </c>
      <c r="W188" s="54">
        <v>0</v>
      </c>
      <c r="X188" s="54">
        <v>3</v>
      </c>
      <c r="Y188" s="55" t="s">
        <v>385</v>
      </c>
    </row>
    <row r="189" spans="1:25" ht="16.5" customHeight="1">
      <c r="A189" s="57"/>
      <c r="B189" s="1">
        <f t="shared" si="22"/>
        <v>208030</v>
      </c>
      <c r="D189" s="43" t="str">
        <f t="shared" si="16"/>
        <v>8-3</v>
      </c>
      <c r="E189" s="43"/>
      <c r="F189" s="43"/>
      <c r="G189" s="68" t="s">
        <v>413</v>
      </c>
      <c r="H189" s="42">
        <f t="shared" si="17"/>
        <v>0</v>
      </c>
      <c r="I189" s="43" t="s">
        <v>314</v>
      </c>
      <c r="J189" s="29" t="s">
        <v>54</v>
      </c>
      <c r="K189" s="29" t="s">
        <v>54</v>
      </c>
      <c r="L189" s="42">
        <f t="shared" si="18"/>
        <v>8</v>
      </c>
      <c r="M189" s="22">
        <f t="shared" si="20"/>
        <v>208040</v>
      </c>
      <c r="N189" s="50">
        <f t="shared" si="21"/>
        <v>208020</v>
      </c>
      <c r="O189" s="45" t="s">
        <v>244</v>
      </c>
      <c r="P189" s="47" t="s">
        <v>61</v>
      </c>
      <c r="Q189" s="51" t="s">
        <v>244</v>
      </c>
      <c r="R189" s="50">
        <v>2080301</v>
      </c>
      <c r="S189" s="54">
        <v>1</v>
      </c>
      <c r="T189" s="1">
        <f t="shared" si="19"/>
        <v>208030</v>
      </c>
      <c r="U189" s="29" t="s">
        <v>414</v>
      </c>
      <c r="V189" s="42">
        <v>12</v>
      </c>
      <c r="W189" s="54">
        <v>0</v>
      </c>
      <c r="X189" s="54">
        <v>3</v>
      </c>
      <c r="Y189" s="55" t="s">
        <v>385</v>
      </c>
    </row>
    <row r="190" spans="1:25" ht="16.5" customHeight="1">
      <c r="A190" s="57"/>
      <c r="B190" s="1">
        <f t="shared" si="22"/>
        <v>208040</v>
      </c>
      <c r="D190" s="43" t="str">
        <f t="shared" si="16"/>
        <v>8-4</v>
      </c>
      <c r="E190" s="43"/>
      <c r="F190" s="43"/>
      <c r="G190" s="68" t="s">
        <v>390</v>
      </c>
      <c r="H190" s="42">
        <f t="shared" si="17"/>
        <v>0</v>
      </c>
      <c r="I190" s="43" t="s">
        <v>314</v>
      </c>
      <c r="J190" s="29" t="s">
        <v>54</v>
      </c>
      <c r="K190" s="29" t="s">
        <v>54</v>
      </c>
      <c r="L190" s="42">
        <f t="shared" si="18"/>
        <v>8</v>
      </c>
      <c r="M190" s="22">
        <f t="shared" si="20"/>
        <v>208050</v>
      </c>
      <c r="N190" s="50">
        <f t="shared" si="21"/>
        <v>208030</v>
      </c>
      <c r="O190" s="45" t="s">
        <v>244</v>
      </c>
      <c r="P190" s="47" t="s">
        <v>61</v>
      </c>
      <c r="Q190" s="51" t="s">
        <v>244</v>
      </c>
      <c r="R190" s="50">
        <v>2080401</v>
      </c>
      <c r="S190" s="54">
        <v>1</v>
      </c>
      <c r="T190" s="1">
        <f t="shared" si="19"/>
        <v>208040</v>
      </c>
      <c r="U190" s="29" t="s">
        <v>415</v>
      </c>
      <c r="V190" s="42">
        <v>12</v>
      </c>
      <c r="W190" s="54">
        <v>0</v>
      </c>
      <c r="X190" s="54">
        <v>3</v>
      </c>
      <c r="Y190" s="55" t="s">
        <v>385</v>
      </c>
    </row>
    <row r="191" spans="1:25" ht="16.5" customHeight="1">
      <c r="A191" s="57"/>
      <c r="B191" s="1">
        <f t="shared" si="22"/>
        <v>208050</v>
      </c>
      <c r="D191" s="43" t="str">
        <f t="shared" si="16"/>
        <v>8-5</v>
      </c>
      <c r="E191" s="43"/>
      <c r="F191" s="43"/>
      <c r="G191" s="68" t="s">
        <v>382</v>
      </c>
      <c r="H191" s="42">
        <f t="shared" si="17"/>
        <v>0</v>
      </c>
      <c r="I191" s="43" t="s">
        <v>311</v>
      </c>
      <c r="J191" s="29" t="s">
        <v>54</v>
      </c>
      <c r="K191" s="29" t="s">
        <v>54</v>
      </c>
      <c r="L191" s="42">
        <f t="shared" si="18"/>
        <v>8</v>
      </c>
      <c r="M191" s="22">
        <f t="shared" si="20"/>
        <v>208060</v>
      </c>
      <c r="N191" s="50">
        <f t="shared" si="21"/>
        <v>208040</v>
      </c>
      <c r="O191" s="45" t="s">
        <v>244</v>
      </c>
      <c r="P191" s="47" t="s">
        <v>61</v>
      </c>
      <c r="Q191" s="51" t="s">
        <v>244</v>
      </c>
      <c r="R191" s="50">
        <v>2080501</v>
      </c>
      <c r="S191" s="54">
        <v>1</v>
      </c>
      <c r="T191" s="1">
        <f t="shared" si="19"/>
        <v>208050</v>
      </c>
      <c r="U191" s="29" t="s">
        <v>416</v>
      </c>
      <c r="V191" s="42">
        <v>12</v>
      </c>
      <c r="W191" s="54">
        <v>0</v>
      </c>
      <c r="X191" s="54">
        <v>3</v>
      </c>
      <c r="Y191" s="55" t="s">
        <v>385</v>
      </c>
    </row>
    <row r="192" spans="1:25" ht="16.5" customHeight="1">
      <c r="A192" s="57"/>
      <c r="B192" s="1">
        <f t="shared" si="22"/>
        <v>208060</v>
      </c>
      <c r="D192" s="43" t="str">
        <f t="shared" si="16"/>
        <v>8-6</v>
      </c>
      <c r="E192" s="43"/>
      <c r="F192" s="43"/>
      <c r="G192" s="68" t="s">
        <v>417</v>
      </c>
      <c r="H192" s="42">
        <f t="shared" si="17"/>
        <v>1</v>
      </c>
      <c r="I192" s="43">
        <v>313002100</v>
      </c>
      <c r="J192" s="29" t="s">
        <v>54</v>
      </c>
      <c r="K192" s="29" t="s">
        <v>54</v>
      </c>
      <c r="L192" s="42">
        <f t="shared" si="18"/>
        <v>8</v>
      </c>
      <c r="M192" s="22">
        <f t="shared" si="20"/>
        <v>0</v>
      </c>
      <c r="N192" s="50">
        <f t="shared" si="21"/>
        <v>208050</v>
      </c>
      <c r="O192" s="45" t="s">
        <v>244</v>
      </c>
      <c r="P192" s="47" t="s">
        <v>61</v>
      </c>
      <c r="Q192" s="51" t="s">
        <v>244</v>
      </c>
      <c r="R192" s="50">
        <v>2080601</v>
      </c>
      <c r="S192" s="54">
        <v>1</v>
      </c>
      <c r="T192" s="1">
        <f t="shared" si="19"/>
        <v>208060</v>
      </c>
      <c r="U192" s="29" t="s">
        <v>418</v>
      </c>
      <c r="V192" s="42">
        <v>12</v>
      </c>
      <c r="W192" s="54">
        <v>0</v>
      </c>
      <c r="X192" s="54">
        <v>3</v>
      </c>
      <c r="Y192" s="55" t="s">
        <v>385</v>
      </c>
    </row>
    <row r="193" spans="1:25" ht="16.5" customHeight="1">
      <c r="A193" s="57"/>
      <c r="B193" s="1">
        <f t="shared" si="22"/>
        <v>209010</v>
      </c>
      <c r="D193" s="43" t="str">
        <f t="shared" si="16"/>
        <v>9-1</v>
      </c>
      <c r="E193" s="43"/>
      <c r="F193" s="43"/>
      <c r="G193" s="68" t="s">
        <v>392</v>
      </c>
      <c r="H193" s="42">
        <f t="shared" si="17"/>
        <v>0</v>
      </c>
      <c r="I193" s="43" t="s">
        <v>311</v>
      </c>
      <c r="J193" s="29" t="s">
        <v>54</v>
      </c>
      <c r="K193" s="29" t="s">
        <v>54</v>
      </c>
      <c r="L193" s="42">
        <f t="shared" si="18"/>
        <v>9</v>
      </c>
      <c r="M193" s="22">
        <f t="shared" si="20"/>
        <v>209020</v>
      </c>
      <c r="N193" s="50">
        <f t="shared" si="21"/>
        <v>0</v>
      </c>
      <c r="O193" s="45" t="s">
        <v>244</v>
      </c>
      <c r="P193" s="47" t="s">
        <v>61</v>
      </c>
      <c r="Q193" s="51" t="s">
        <v>244</v>
      </c>
      <c r="R193" s="50">
        <v>2090101</v>
      </c>
      <c r="S193" s="54">
        <v>1</v>
      </c>
      <c r="T193" s="1">
        <f t="shared" si="19"/>
        <v>209010</v>
      </c>
      <c r="U193" s="29" t="s">
        <v>389</v>
      </c>
      <c r="V193" s="42">
        <v>12</v>
      </c>
      <c r="W193" s="54">
        <v>0</v>
      </c>
      <c r="X193" s="54">
        <v>3</v>
      </c>
      <c r="Y193" s="55" t="s">
        <v>385</v>
      </c>
    </row>
    <row r="194" spans="1:25" ht="16.5" customHeight="1">
      <c r="A194" s="57"/>
      <c r="B194" s="1">
        <f t="shared" si="22"/>
        <v>209020</v>
      </c>
      <c r="D194" s="43" t="str">
        <f t="shared" si="16"/>
        <v>9-2</v>
      </c>
      <c r="E194" s="43"/>
      <c r="F194" s="43"/>
      <c r="G194" s="68" t="s">
        <v>392</v>
      </c>
      <c r="H194" s="42">
        <f t="shared" si="17"/>
        <v>0</v>
      </c>
      <c r="I194" s="43" t="s">
        <v>311</v>
      </c>
      <c r="J194" s="29" t="s">
        <v>54</v>
      </c>
      <c r="K194" s="29" t="s">
        <v>54</v>
      </c>
      <c r="L194" s="42">
        <f t="shared" si="18"/>
        <v>9</v>
      </c>
      <c r="M194" s="22">
        <f t="shared" si="20"/>
        <v>209030</v>
      </c>
      <c r="N194" s="50">
        <f t="shared" si="21"/>
        <v>209010</v>
      </c>
      <c r="O194" s="45" t="s">
        <v>244</v>
      </c>
      <c r="P194" s="47" t="s">
        <v>61</v>
      </c>
      <c r="Q194" s="51" t="s">
        <v>244</v>
      </c>
      <c r="R194" s="50">
        <v>2090201</v>
      </c>
      <c r="S194" s="54">
        <v>1</v>
      </c>
      <c r="T194" s="1">
        <f t="shared" si="19"/>
        <v>209020</v>
      </c>
      <c r="U194" s="29" t="s">
        <v>384</v>
      </c>
      <c r="V194" s="42">
        <v>12</v>
      </c>
      <c r="W194" s="54">
        <v>0</v>
      </c>
      <c r="X194" s="54">
        <v>3</v>
      </c>
      <c r="Y194" s="55" t="s">
        <v>385</v>
      </c>
    </row>
    <row r="195" spans="1:25" ht="16.5" customHeight="1">
      <c r="A195" s="57"/>
      <c r="B195" s="1">
        <f t="shared" si="22"/>
        <v>209030</v>
      </c>
      <c r="D195" s="43" t="str">
        <f t="shared" si="16"/>
        <v>9-3</v>
      </c>
      <c r="E195" s="43"/>
      <c r="F195" s="43"/>
      <c r="G195" s="68" t="s">
        <v>403</v>
      </c>
      <c r="H195" s="42">
        <f t="shared" si="17"/>
        <v>0</v>
      </c>
      <c r="I195" s="43">
        <v>313100800</v>
      </c>
      <c r="J195" s="29" t="s">
        <v>54</v>
      </c>
      <c r="K195" s="29" t="s">
        <v>54</v>
      </c>
      <c r="L195" s="42">
        <f t="shared" si="18"/>
        <v>9</v>
      </c>
      <c r="M195" s="22">
        <f t="shared" si="20"/>
        <v>209040</v>
      </c>
      <c r="N195" s="50">
        <f t="shared" si="21"/>
        <v>209020</v>
      </c>
      <c r="O195" s="45" t="s">
        <v>244</v>
      </c>
      <c r="P195" s="47" t="s">
        <v>61</v>
      </c>
      <c r="Q195" s="51" t="s">
        <v>244</v>
      </c>
      <c r="R195" s="50">
        <v>2090301</v>
      </c>
      <c r="S195" s="54">
        <v>1</v>
      </c>
      <c r="T195" s="1">
        <f t="shared" si="19"/>
        <v>209030</v>
      </c>
      <c r="U195" s="29" t="s">
        <v>386</v>
      </c>
      <c r="V195" s="42">
        <v>12</v>
      </c>
      <c r="W195" s="54">
        <v>0</v>
      </c>
      <c r="X195" s="54">
        <v>3</v>
      </c>
      <c r="Y195" s="55" t="s">
        <v>385</v>
      </c>
    </row>
    <row r="196" spans="1:25" ht="16.5" customHeight="1">
      <c r="A196" s="57"/>
      <c r="B196" s="1">
        <f t="shared" si="22"/>
        <v>209040</v>
      </c>
      <c r="D196" s="43" t="str">
        <f t="shared" si="16"/>
        <v>9-4</v>
      </c>
      <c r="E196" s="43"/>
      <c r="F196" s="43"/>
      <c r="G196" s="68" t="s">
        <v>378</v>
      </c>
      <c r="H196" s="42">
        <f t="shared" si="17"/>
        <v>0</v>
      </c>
      <c r="I196" s="43">
        <v>313100800</v>
      </c>
      <c r="J196" s="29" t="s">
        <v>54</v>
      </c>
      <c r="K196" s="29" t="s">
        <v>54</v>
      </c>
      <c r="L196" s="42">
        <f t="shared" si="18"/>
        <v>9</v>
      </c>
      <c r="M196" s="22">
        <f t="shared" si="20"/>
        <v>209050</v>
      </c>
      <c r="N196" s="50">
        <f t="shared" si="21"/>
        <v>209030</v>
      </c>
      <c r="O196" s="45" t="s">
        <v>244</v>
      </c>
      <c r="P196" s="47" t="s">
        <v>61</v>
      </c>
      <c r="Q196" s="51" t="s">
        <v>244</v>
      </c>
      <c r="R196" s="50">
        <v>2090401</v>
      </c>
      <c r="S196" s="54">
        <v>1</v>
      </c>
      <c r="T196" s="1">
        <f t="shared" si="19"/>
        <v>209040</v>
      </c>
      <c r="U196" s="29" t="s">
        <v>391</v>
      </c>
      <c r="V196" s="42">
        <v>12</v>
      </c>
      <c r="W196" s="54">
        <v>0</v>
      </c>
      <c r="X196" s="54">
        <v>3</v>
      </c>
      <c r="Y196" s="55" t="s">
        <v>385</v>
      </c>
    </row>
    <row r="197" spans="1:25" ht="16.5" customHeight="1">
      <c r="A197" s="57"/>
      <c r="B197" s="1">
        <f t="shared" si="22"/>
        <v>209050</v>
      </c>
      <c r="D197" s="43" t="str">
        <f t="shared" si="16"/>
        <v>9-5</v>
      </c>
      <c r="E197" s="43"/>
      <c r="F197" s="43"/>
      <c r="G197" s="68" t="s">
        <v>390</v>
      </c>
      <c r="H197" s="42">
        <f t="shared" si="17"/>
        <v>0</v>
      </c>
      <c r="I197" s="43">
        <v>313102500</v>
      </c>
      <c r="J197" s="29" t="s">
        <v>54</v>
      </c>
      <c r="K197" s="29" t="s">
        <v>54</v>
      </c>
      <c r="L197" s="42">
        <f t="shared" si="18"/>
        <v>9</v>
      </c>
      <c r="M197" s="22">
        <f t="shared" si="20"/>
        <v>209060</v>
      </c>
      <c r="N197" s="50">
        <f t="shared" si="21"/>
        <v>209040</v>
      </c>
      <c r="O197" s="45" t="s">
        <v>244</v>
      </c>
      <c r="P197" s="47" t="s">
        <v>61</v>
      </c>
      <c r="Q197" s="51" t="s">
        <v>244</v>
      </c>
      <c r="R197" s="50">
        <v>2090501</v>
      </c>
      <c r="S197" s="54">
        <v>1</v>
      </c>
      <c r="T197" s="1">
        <f t="shared" si="19"/>
        <v>209050</v>
      </c>
      <c r="U197" s="29" t="s">
        <v>387</v>
      </c>
      <c r="V197" s="42">
        <v>12</v>
      </c>
      <c r="W197" s="54">
        <v>0</v>
      </c>
      <c r="X197" s="54">
        <v>3</v>
      </c>
      <c r="Y197" s="55" t="s">
        <v>385</v>
      </c>
    </row>
    <row r="198" spans="1:25" ht="16.5" customHeight="1">
      <c r="A198" s="57"/>
      <c r="B198" s="1">
        <f t="shared" si="22"/>
        <v>209060</v>
      </c>
      <c r="D198" s="43" t="str">
        <f t="shared" si="16"/>
        <v>9-6</v>
      </c>
      <c r="E198" s="43"/>
      <c r="F198" s="43"/>
      <c r="G198" s="68" t="s">
        <v>417</v>
      </c>
      <c r="H198" s="42">
        <f t="shared" si="17"/>
        <v>1</v>
      </c>
      <c r="I198" s="43" t="s">
        <v>369</v>
      </c>
      <c r="J198" s="29" t="s">
        <v>54</v>
      </c>
      <c r="K198" s="29" t="s">
        <v>54</v>
      </c>
      <c r="L198" s="42">
        <f t="shared" si="18"/>
        <v>9</v>
      </c>
      <c r="M198" s="22">
        <f t="shared" si="20"/>
        <v>0</v>
      </c>
      <c r="N198" s="50">
        <f t="shared" si="21"/>
        <v>209050</v>
      </c>
      <c r="O198" s="45" t="s">
        <v>244</v>
      </c>
      <c r="P198" s="47" t="s">
        <v>61</v>
      </c>
      <c r="Q198" s="51" t="s">
        <v>244</v>
      </c>
      <c r="R198" s="50">
        <v>2090601</v>
      </c>
      <c r="S198" s="54">
        <v>1</v>
      </c>
      <c r="T198" s="1">
        <f t="shared" si="19"/>
        <v>209060</v>
      </c>
      <c r="U198" s="29" t="s">
        <v>388</v>
      </c>
      <c r="V198" s="42">
        <v>12</v>
      </c>
      <c r="W198" s="54">
        <v>0</v>
      </c>
      <c r="X198" s="54">
        <v>3</v>
      </c>
      <c r="Y198" s="55" t="s">
        <v>385</v>
      </c>
    </row>
    <row r="199" spans="1:25" ht="16.5" customHeight="1">
      <c r="A199" s="57"/>
      <c r="B199" s="1">
        <f t="shared" si="22"/>
        <v>210010</v>
      </c>
      <c r="D199" s="43" t="str">
        <f t="shared" si="16"/>
        <v>10-1</v>
      </c>
      <c r="E199" s="43"/>
      <c r="F199" s="43"/>
      <c r="G199" s="68" t="s">
        <v>382</v>
      </c>
      <c r="H199" s="42">
        <f t="shared" si="17"/>
        <v>0</v>
      </c>
      <c r="I199" s="43" t="s">
        <v>311</v>
      </c>
      <c r="J199" s="29" t="s">
        <v>54</v>
      </c>
      <c r="K199" s="29" t="s">
        <v>54</v>
      </c>
      <c r="L199" s="42">
        <f t="shared" si="18"/>
        <v>10</v>
      </c>
      <c r="M199" s="22">
        <f t="shared" si="20"/>
        <v>210020</v>
      </c>
      <c r="N199" s="50">
        <f t="shared" si="21"/>
        <v>0</v>
      </c>
      <c r="O199" s="45" t="s">
        <v>244</v>
      </c>
      <c r="P199" s="47" t="s">
        <v>61</v>
      </c>
      <c r="Q199" s="51" t="s">
        <v>244</v>
      </c>
      <c r="R199" s="50">
        <v>2100101</v>
      </c>
      <c r="S199" s="54">
        <v>1</v>
      </c>
      <c r="T199" s="1">
        <f t="shared" si="19"/>
        <v>210010</v>
      </c>
      <c r="U199" s="29" t="s">
        <v>393</v>
      </c>
      <c r="V199" s="42">
        <v>12</v>
      </c>
      <c r="W199" s="54">
        <v>0</v>
      </c>
      <c r="X199" s="54">
        <v>3</v>
      </c>
      <c r="Y199" s="55" t="s">
        <v>385</v>
      </c>
    </row>
    <row r="200" spans="1:25" ht="16.5" customHeight="1">
      <c r="A200" s="57"/>
      <c r="B200" s="1">
        <f t="shared" si="22"/>
        <v>210020</v>
      </c>
      <c r="D200" s="43" t="str">
        <f t="shared" si="16"/>
        <v>10-2</v>
      </c>
      <c r="E200" s="43"/>
      <c r="F200" s="43"/>
      <c r="G200" s="68" t="s">
        <v>382</v>
      </c>
      <c r="H200" s="42">
        <f t="shared" si="17"/>
        <v>0</v>
      </c>
      <c r="I200" s="43" t="s">
        <v>311</v>
      </c>
      <c r="J200" s="29" t="s">
        <v>54</v>
      </c>
      <c r="K200" s="29" t="s">
        <v>54</v>
      </c>
      <c r="L200" s="42">
        <f t="shared" si="18"/>
        <v>10</v>
      </c>
      <c r="M200" s="22">
        <f t="shared" si="20"/>
        <v>210030</v>
      </c>
      <c r="N200" s="50">
        <f t="shared" si="21"/>
        <v>210010</v>
      </c>
      <c r="O200" s="45" t="s">
        <v>244</v>
      </c>
      <c r="P200" s="47" t="s">
        <v>61</v>
      </c>
      <c r="Q200" s="51" t="s">
        <v>244</v>
      </c>
      <c r="R200" s="50">
        <v>2100201</v>
      </c>
      <c r="S200" s="54">
        <v>1</v>
      </c>
      <c r="T200" s="1">
        <f t="shared" si="19"/>
        <v>210020</v>
      </c>
      <c r="U200" s="29" t="s">
        <v>394</v>
      </c>
      <c r="V200" s="42">
        <v>12</v>
      </c>
      <c r="W200" s="54">
        <v>0</v>
      </c>
      <c r="X200" s="54">
        <v>3</v>
      </c>
      <c r="Y200" s="55" t="s">
        <v>385</v>
      </c>
    </row>
    <row r="201" spans="1:25" ht="16.5" customHeight="1">
      <c r="A201" s="57"/>
      <c r="B201" s="1">
        <f t="shared" si="22"/>
        <v>210030</v>
      </c>
      <c r="D201" s="43" t="str">
        <f t="shared" si="16"/>
        <v>10-3</v>
      </c>
      <c r="E201" s="43"/>
      <c r="F201" s="43"/>
      <c r="G201" s="68" t="s">
        <v>403</v>
      </c>
      <c r="H201" s="42">
        <f t="shared" si="17"/>
        <v>0</v>
      </c>
      <c r="I201" s="43">
        <v>313100900</v>
      </c>
      <c r="J201" s="29" t="s">
        <v>54</v>
      </c>
      <c r="K201" s="29" t="s">
        <v>54</v>
      </c>
      <c r="L201" s="42">
        <f t="shared" si="18"/>
        <v>10</v>
      </c>
      <c r="M201" s="22">
        <f t="shared" si="20"/>
        <v>210040</v>
      </c>
      <c r="N201" s="50">
        <f t="shared" si="21"/>
        <v>210020</v>
      </c>
      <c r="O201" s="45" t="s">
        <v>244</v>
      </c>
      <c r="P201" s="47" t="s">
        <v>61</v>
      </c>
      <c r="Q201" s="51" t="s">
        <v>244</v>
      </c>
      <c r="R201" s="50">
        <v>2100301</v>
      </c>
      <c r="S201" s="54">
        <v>1</v>
      </c>
      <c r="T201" s="1">
        <f t="shared" si="19"/>
        <v>210030</v>
      </c>
      <c r="U201" s="29" t="s">
        <v>395</v>
      </c>
      <c r="V201" s="42">
        <v>12</v>
      </c>
      <c r="W201" s="54">
        <v>0</v>
      </c>
      <c r="X201" s="54">
        <v>3</v>
      </c>
      <c r="Y201" s="55" t="s">
        <v>385</v>
      </c>
    </row>
    <row r="202" spans="1:25" ht="16.5" customHeight="1">
      <c r="A202" s="57"/>
      <c r="B202" s="1">
        <f t="shared" si="22"/>
        <v>210040</v>
      </c>
      <c r="D202" s="43" t="str">
        <f t="shared" si="16"/>
        <v>10-4</v>
      </c>
      <c r="E202" s="43"/>
      <c r="F202" s="43"/>
      <c r="G202" s="68" t="s">
        <v>417</v>
      </c>
      <c r="H202" s="42">
        <f t="shared" si="17"/>
        <v>0</v>
      </c>
      <c r="I202" s="43">
        <v>313102500</v>
      </c>
      <c r="J202" s="29" t="s">
        <v>54</v>
      </c>
      <c r="K202" s="29" t="s">
        <v>54</v>
      </c>
      <c r="L202" s="42">
        <f t="shared" si="18"/>
        <v>10</v>
      </c>
      <c r="M202" s="22">
        <f t="shared" si="20"/>
        <v>210050</v>
      </c>
      <c r="N202" s="50">
        <f t="shared" si="21"/>
        <v>210030</v>
      </c>
      <c r="O202" s="45" t="s">
        <v>244</v>
      </c>
      <c r="P202" s="47" t="s">
        <v>61</v>
      </c>
      <c r="Q202" s="51" t="s">
        <v>244</v>
      </c>
      <c r="R202" s="50">
        <v>2100401</v>
      </c>
      <c r="S202" s="54">
        <v>1</v>
      </c>
      <c r="T202" s="1">
        <f t="shared" si="19"/>
        <v>210040</v>
      </c>
      <c r="U202" s="29" t="s">
        <v>396</v>
      </c>
      <c r="V202" s="42">
        <v>12</v>
      </c>
      <c r="W202" s="54">
        <v>0</v>
      </c>
      <c r="X202" s="54">
        <v>3</v>
      </c>
      <c r="Y202" s="55" t="s">
        <v>385</v>
      </c>
    </row>
    <row r="203" spans="1:25" ht="16.5" customHeight="1">
      <c r="A203" s="57"/>
      <c r="B203" s="1">
        <f t="shared" si="22"/>
        <v>210050</v>
      </c>
      <c r="D203" s="43" t="str">
        <f t="shared" si="16"/>
        <v>10-5</v>
      </c>
      <c r="E203" s="43"/>
      <c r="F203" s="43"/>
      <c r="G203" s="68" t="s">
        <v>378</v>
      </c>
      <c r="H203" s="42">
        <f t="shared" si="17"/>
        <v>0</v>
      </c>
      <c r="I203" s="43">
        <v>313100900</v>
      </c>
      <c r="J203" s="29" t="s">
        <v>54</v>
      </c>
      <c r="K203" s="29" t="s">
        <v>54</v>
      </c>
      <c r="L203" s="42">
        <f t="shared" si="18"/>
        <v>10</v>
      </c>
      <c r="M203" s="22">
        <f t="shared" si="20"/>
        <v>210060</v>
      </c>
      <c r="N203" s="50">
        <f t="shared" si="21"/>
        <v>210040</v>
      </c>
      <c r="O203" s="45" t="s">
        <v>244</v>
      </c>
      <c r="P203" s="47" t="s">
        <v>61</v>
      </c>
      <c r="Q203" s="51" t="s">
        <v>244</v>
      </c>
      <c r="R203" s="50">
        <v>2100501</v>
      </c>
      <c r="S203" s="54">
        <v>1</v>
      </c>
      <c r="T203" s="1">
        <f t="shared" si="19"/>
        <v>210050</v>
      </c>
      <c r="U203" s="29" t="s">
        <v>397</v>
      </c>
      <c r="V203" s="42">
        <v>12</v>
      </c>
      <c r="W203" s="54">
        <v>0</v>
      </c>
      <c r="X203" s="54">
        <v>3</v>
      </c>
      <c r="Y203" s="55" t="s">
        <v>385</v>
      </c>
    </row>
    <row r="204" spans="1:25" ht="16.5" customHeight="1">
      <c r="A204" s="57"/>
      <c r="B204" s="1">
        <f t="shared" si="22"/>
        <v>210060</v>
      </c>
      <c r="D204" s="43" t="str">
        <f t="shared" si="16"/>
        <v>10-6</v>
      </c>
      <c r="E204" s="43"/>
      <c r="F204" s="43"/>
      <c r="G204" s="68" t="s">
        <v>392</v>
      </c>
      <c r="H204" s="42">
        <f t="shared" si="17"/>
        <v>1</v>
      </c>
      <c r="I204" s="43" t="s">
        <v>311</v>
      </c>
      <c r="J204" s="29" t="s">
        <v>54</v>
      </c>
      <c r="K204" s="29" t="s">
        <v>54</v>
      </c>
      <c r="L204" s="42">
        <f t="shared" si="18"/>
        <v>10</v>
      </c>
      <c r="M204" s="22">
        <f t="shared" si="20"/>
        <v>0</v>
      </c>
      <c r="N204" s="50">
        <f t="shared" si="21"/>
        <v>210050</v>
      </c>
      <c r="O204" s="45" t="s">
        <v>244</v>
      </c>
      <c r="P204" s="47" t="s">
        <v>61</v>
      </c>
      <c r="Q204" s="51" t="s">
        <v>244</v>
      </c>
      <c r="R204" s="50">
        <v>2100601</v>
      </c>
      <c r="S204" s="54">
        <v>1</v>
      </c>
      <c r="T204" s="1">
        <f t="shared" si="19"/>
        <v>210060</v>
      </c>
      <c r="U204" s="29" t="s">
        <v>398</v>
      </c>
      <c r="V204" s="42">
        <v>12</v>
      </c>
      <c r="W204" s="54">
        <v>0</v>
      </c>
      <c r="X204" s="54">
        <v>3</v>
      </c>
      <c r="Y204" s="55" t="s">
        <v>385</v>
      </c>
    </row>
    <row r="205" spans="1:25" ht="16.5" customHeight="1">
      <c r="A205" s="57"/>
      <c r="B205" s="1">
        <f t="shared" si="22"/>
        <v>211010</v>
      </c>
      <c r="D205" s="43" t="str">
        <f t="shared" si="16"/>
        <v>11-1</v>
      </c>
      <c r="E205" s="43"/>
      <c r="F205" s="43"/>
      <c r="G205" s="68" t="s">
        <v>378</v>
      </c>
      <c r="H205" s="42">
        <f t="shared" si="17"/>
        <v>0</v>
      </c>
      <c r="I205" s="43">
        <v>313100700</v>
      </c>
      <c r="J205" s="29" t="s">
        <v>54</v>
      </c>
      <c r="K205" s="29" t="s">
        <v>54</v>
      </c>
      <c r="L205" s="42">
        <f t="shared" si="18"/>
        <v>11</v>
      </c>
      <c r="M205" s="22">
        <f t="shared" si="20"/>
        <v>211020</v>
      </c>
      <c r="N205" s="50">
        <f t="shared" si="21"/>
        <v>0</v>
      </c>
      <c r="O205" s="45" t="s">
        <v>244</v>
      </c>
      <c r="P205" s="47" t="s">
        <v>61</v>
      </c>
      <c r="Q205" s="51" t="s">
        <v>244</v>
      </c>
      <c r="R205" s="50">
        <f t="shared" ref="R205:R268" si="23">R199+10000</f>
        <v>2110101</v>
      </c>
      <c r="S205" s="54">
        <v>1</v>
      </c>
      <c r="T205" s="1">
        <f t="shared" si="19"/>
        <v>211010</v>
      </c>
      <c r="U205" s="29" t="s">
        <v>393</v>
      </c>
      <c r="V205" s="42">
        <v>12</v>
      </c>
      <c r="W205" s="54">
        <v>0</v>
      </c>
      <c r="X205" s="54">
        <v>3</v>
      </c>
      <c r="Y205" s="55" t="s">
        <v>385</v>
      </c>
    </row>
    <row r="206" spans="1:25" ht="16.5" customHeight="1">
      <c r="A206" s="57"/>
      <c r="B206" s="1">
        <f t="shared" si="22"/>
        <v>211020</v>
      </c>
      <c r="D206" s="43" t="str">
        <f t="shared" si="16"/>
        <v>11-2</v>
      </c>
      <c r="E206" s="43"/>
      <c r="F206" s="43"/>
      <c r="G206" s="68" t="s">
        <v>403</v>
      </c>
      <c r="H206" s="42">
        <f t="shared" si="17"/>
        <v>0</v>
      </c>
      <c r="I206" s="43">
        <v>313100900</v>
      </c>
      <c r="J206" s="29" t="s">
        <v>54</v>
      </c>
      <c r="K206" s="29" t="s">
        <v>54</v>
      </c>
      <c r="L206" s="42">
        <f t="shared" si="18"/>
        <v>11</v>
      </c>
      <c r="M206" s="22">
        <f t="shared" si="20"/>
        <v>211030</v>
      </c>
      <c r="N206" s="50">
        <f t="shared" si="21"/>
        <v>211010</v>
      </c>
      <c r="O206" s="45" t="s">
        <v>244</v>
      </c>
      <c r="P206" s="47" t="s">
        <v>61</v>
      </c>
      <c r="Q206" s="51" t="s">
        <v>244</v>
      </c>
      <c r="R206" s="50">
        <f t="shared" si="23"/>
        <v>2110201</v>
      </c>
      <c r="S206" s="54">
        <v>1</v>
      </c>
      <c r="T206" s="1">
        <f t="shared" si="19"/>
        <v>211020</v>
      </c>
      <c r="U206" s="29" t="s">
        <v>399</v>
      </c>
      <c r="V206" s="42">
        <v>12</v>
      </c>
      <c r="W206" s="54">
        <v>0</v>
      </c>
      <c r="X206" s="54">
        <v>3</v>
      </c>
      <c r="Y206" s="55" t="s">
        <v>385</v>
      </c>
    </row>
    <row r="207" spans="1:25" ht="16.5" customHeight="1">
      <c r="A207" s="57"/>
      <c r="B207" s="1">
        <f t="shared" si="22"/>
        <v>211030</v>
      </c>
      <c r="D207" s="43" t="str">
        <f t="shared" si="16"/>
        <v>11-3</v>
      </c>
      <c r="E207" s="43"/>
      <c r="F207" s="43"/>
      <c r="G207" s="68" t="s">
        <v>392</v>
      </c>
      <c r="H207" s="42">
        <f t="shared" si="17"/>
        <v>0</v>
      </c>
      <c r="I207" s="43" t="s">
        <v>311</v>
      </c>
      <c r="J207" s="29" t="s">
        <v>54</v>
      </c>
      <c r="K207" s="29" t="s">
        <v>54</v>
      </c>
      <c r="L207" s="42">
        <f t="shared" si="18"/>
        <v>11</v>
      </c>
      <c r="M207" s="22">
        <f t="shared" si="20"/>
        <v>211040</v>
      </c>
      <c r="N207" s="50">
        <f t="shared" si="21"/>
        <v>211020</v>
      </c>
      <c r="O207" s="45" t="s">
        <v>244</v>
      </c>
      <c r="P207" s="47" t="s">
        <v>61</v>
      </c>
      <c r="Q207" s="51" t="s">
        <v>244</v>
      </c>
      <c r="R207" s="50">
        <f t="shared" si="23"/>
        <v>2110301</v>
      </c>
      <c r="S207" s="54">
        <v>1</v>
      </c>
      <c r="T207" s="1">
        <f t="shared" si="19"/>
        <v>211030</v>
      </c>
      <c r="U207" s="29" t="s">
        <v>400</v>
      </c>
      <c r="V207" s="42">
        <v>12</v>
      </c>
      <c r="W207" s="54">
        <v>0</v>
      </c>
      <c r="X207" s="54">
        <v>3</v>
      </c>
      <c r="Y207" s="55" t="s">
        <v>385</v>
      </c>
    </row>
    <row r="208" spans="1:25" ht="16.5" customHeight="1">
      <c r="A208" s="57"/>
      <c r="B208" s="1">
        <f t="shared" si="22"/>
        <v>211040</v>
      </c>
      <c r="D208" s="43" t="str">
        <f t="shared" si="16"/>
        <v>11-4</v>
      </c>
      <c r="E208" s="43"/>
      <c r="F208" s="43"/>
      <c r="G208" s="68" t="s">
        <v>383</v>
      </c>
      <c r="H208" s="42">
        <f t="shared" si="17"/>
        <v>0</v>
      </c>
      <c r="I208" s="43">
        <v>313102500</v>
      </c>
      <c r="J208" s="29" t="s">
        <v>54</v>
      </c>
      <c r="K208" s="29" t="s">
        <v>54</v>
      </c>
      <c r="L208" s="42">
        <f t="shared" si="18"/>
        <v>11</v>
      </c>
      <c r="M208" s="22">
        <f t="shared" si="20"/>
        <v>211050</v>
      </c>
      <c r="N208" s="50">
        <f t="shared" si="21"/>
        <v>211030</v>
      </c>
      <c r="O208" s="45" t="s">
        <v>244</v>
      </c>
      <c r="P208" s="47" t="s">
        <v>61</v>
      </c>
      <c r="Q208" s="51" t="s">
        <v>244</v>
      </c>
      <c r="R208" s="50">
        <f t="shared" si="23"/>
        <v>2110401</v>
      </c>
      <c r="S208" s="54">
        <v>1</v>
      </c>
      <c r="T208" s="1">
        <f t="shared" si="19"/>
        <v>211040</v>
      </c>
      <c r="U208" s="29" t="s">
        <v>401</v>
      </c>
      <c r="V208" s="42">
        <v>12</v>
      </c>
      <c r="W208" s="54">
        <v>0</v>
      </c>
      <c r="X208" s="54">
        <v>3</v>
      </c>
      <c r="Y208" s="55" t="s">
        <v>385</v>
      </c>
    </row>
    <row r="209" spans="1:25" ht="16.5" customHeight="1">
      <c r="A209" s="57"/>
      <c r="B209" s="1">
        <f t="shared" si="22"/>
        <v>211050</v>
      </c>
      <c r="D209" s="43" t="str">
        <f t="shared" si="16"/>
        <v>11-5</v>
      </c>
      <c r="E209" s="43"/>
      <c r="F209" s="43"/>
      <c r="G209" s="68" t="s">
        <v>378</v>
      </c>
      <c r="H209" s="42">
        <f t="shared" si="17"/>
        <v>0</v>
      </c>
      <c r="I209" s="43">
        <v>313100800</v>
      </c>
      <c r="J209" s="29" t="s">
        <v>54</v>
      </c>
      <c r="K209" s="29" t="s">
        <v>54</v>
      </c>
      <c r="L209" s="42">
        <f t="shared" si="18"/>
        <v>11</v>
      </c>
      <c r="M209" s="22">
        <f t="shared" si="20"/>
        <v>211060</v>
      </c>
      <c r="N209" s="50">
        <f t="shared" si="21"/>
        <v>211040</v>
      </c>
      <c r="O209" s="45" t="s">
        <v>244</v>
      </c>
      <c r="P209" s="47" t="s">
        <v>61</v>
      </c>
      <c r="Q209" s="51" t="s">
        <v>244</v>
      </c>
      <c r="R209" s="50">
        <f t="shared" si="23"/>
        <v>2110501</v>
      </c>
      <c r="S209" s="54">
        <v>1</v>
      </c>
      <c r="T209" s="1">
        <f t="shared" si="19"/>
        <v>211050</v>
      </c>
      <c r="U209" s="29" t="s">
        <v>402</v>
      </c>
      <c r="V209" s="42">
        <v>12</v>
      </c>
      <c r="W209" s="54">
        <v>0</v>
      </c>
      <c r="X209" s="54">
        <v>3</v>
      </c>
      <c r="Y209" s="55" t="s">
        <v>385</v>
      </c>
    </row>
    <row r="210" spans="1:25" ht="16.5" customHeight="1">
      <c r="A210" s="57"/>
      <c r="B210" s="1">
        <f t="shared" si="22"/>
        <v>211060</v>
      </c>
      <c r="D210" s="43" t="str">
        <f t="shared" si="16"/>
        <v>11-6</v>
      </c>
      <c r="E210" s="43"/>
      <c r="F210" s="43"/>
      <c r="G210" s="68" t="s">
        <v>417</v>
      </c>
      <c r="H210" s="42">
        <f t="shared" si="17"/>
        <v>1</v>
      </c>
      <c r="I210" s="43" t="s">
        <v>369</v>
      </c>
      <c r="J210" s="29" t="s">
        <v>54</v>
      </c>
      <c r="K210" s="29" t="s">
        <v>54</v>
      </c>
      <c r="L210" s="42">
        <f t="shared" si="18"/>
        <v>11</v>
      </c>
      <c r="M210" s="22">
        <f t="shared" si="20"/>
        <v>0</v>
      </c>
      <c r="N210" s="50">
        <f t="shared" si="21"/>
        <v>211050</v>
      </c>
      <c r="O210" s="45" t="s">
        <v>244</v>
      </c>
      <c r="P210" s="47" t="s">
        <v>61</v>
      </c>
      <c r="Q210" s="51" t="s">
        <v>244</v>
      </c>
      <c r="R210" s="50">
        <f t="shared" si="23"/>
        <v>2110601</v>
      </c>
      <c r="S210" s="54">
        <v>1</v>
      </c>
      <c r="T210" s="1">
        <f t="shared" si="19"/>
        <v>211060</v>
      </c>
      <c r="U210" s="29" t="s">
        <v>404</v>
      </c>
      <c r="V210" s="42">
        <v>12</v>
      </c>
      <c r="W210" s="54">
        <v>0</v>
      </c>
      <c r="X210" s="54">
        <v>3</v>
      </c>
      <c r="Y210" s="55" t="s">
        <v>385</v>
      </c>
    </row>
    <row r="211" spans="1:25" ht="16.5" customHeight="1">
      <c r="A211" s="57"/>
      <c r="B211" s="1">
        <f t="shared" si="22"/>
        <v>212010</v>
      </c>
      <c r="D211" s="43" t="str">
        <f t="shared" si="16"/>
        <v>12-1</v>
      </c>
      <c r="E211" s="43"/>
      <c r="F211" s="43"/>
      <c r="G211" s="68" t="s">
        <v>378</v>
      </c>
      <c r="H211" s="42">
        <f t="shared" si="17"/>
        <v>0</v>
      </c>
      <c r="I211" s="43">
        <v>313102500</v>
      </c>
      <c r="J211" s="29" t="s">
        <v>54</v>
      </c>
      <c r="K211" s="29" t="s">
        <v>54</v>
      </c>
      <c r="L211" s="42">
        <f t="shared" si="18"/>
        <v>12</v>
      </c>
      <c r="M211" s="22">
        <f t="shared" si="20"/>
        <v>212020</v>
      </c>
      <c r="N211" s="50">
        <f t="shared" si="21"/>
        <v>0</v>
      </c>
      <c r="O211" s="45" t="s">
        <v>244</v>
      </c>
      <c r="P211" s="47" t="s">
        <v>61</v>
      </c>
      <c r="Q211" s="51" t="s">
        <v>244</v>
      </c>
      <c r="R211" s="50">
        <f t="shared" si="23"/>
        <v>2120101</v>
      </c>
      <c r="S211" s="54">
        <v>1</v>
      </c>
      <c r="T211" s="1">
        <f t="shared" si="19"/>
        <v>212010</v>
      </c>
      <c r="U211" s="29" t="s">
        <v>405</v>
      </c>
      <c r="V211" s="42">
        <v>12</v>
      </c>
      <c r="W211" s="54">
        <v>0</v>
      </c>
      <c r="X211" s="54">
        <v>3</v>
      </c>
      <c r="Y211" s="55" t="s">
        <v>385</v>
      </c>
    </row>
    <row r="212" spans="1:25" ht="16.5" customHeight="1">
      <c r="A212" s="57"/>
      <c r="B212" s="1">
        <f t="shared" si="22"/>
        <v>212020</v>
      </c>
      <c r="D212" s="43" t="str">
        <f t="shared" si="16"/>
        <v>12-2</v>
      </c>
      <c r="E212" s="43"/>
      <c r="F212" s="43"/>
      <c r="G212" s="68" t="s">
        <v>378</v>
      </c>
      <c r="H212" s="42">
        <f t="shared" si="17"/>
        <v>0</v>
      </c>
      <c r="I212" s="43" t="s">
        <v>311</v>
      </c>
      <c r="J212" s="29" t="s">
        <v>54</v>
      </c>
      <c r="K212" s="29" t="s">
        <v>54</v>
      </c>
      <c r="L212" s="42">
        <f t="shared" si="18"/>
        <v>12</v>
      </c>
      <c r="M212" s="22">
        <f t="shared" si="20"/>
        <v>212030</v>
      </c>
      <c r="N212" s="50">
        <f t="shared" si="21"/>
        <v>212010</v>
      </c>
      <c r="O212" s="45" t="s">
        <v>244</v>
      </c>
      <c r="P212" s="47" t="s">
        <v>61</v>
      </c>
      <c r="Q212" s="51" t="s">
        <v>244</v>
      </c>
      <c r="R212" s="50">
        <f t="shared" si="23"/>
        <v>2120201</v>
      </c>
      <c r="S212" s="54">
        <v>1</v>
      </c>
      <c r="T212" s="1">
        <f t="shared" si="19"/>
        <v>212020</v>
      </c>
      <c r="U212" s="29" t="s">
        <v>406</v>
      </c>
      <c r="V212" s="42">
        <v>12</v>
      </c>
      <c r="W212" s="54">
        <v>0</v>
      </c>
      <c r="X212" s="54">
        <v>3</v>
      </c>
      <c r="Y212" s="55" t="s">
        <v>385</v>
      </c>
    </row>
    <row r="213" spans="1:25" ht="16.5" customHeight="1">
      <c r="A213" s="57"/>
      <c r="B213" s="1">
        <f t="shared" si="22"/>
        <v>212030</v>
      </c>
      <c r="D213" s="43" t="str">
        <f t="shared" si="16"/>
        <v>12-3</v>
      </c>
      <c r="E213" s="43"/>
      <c r="F213" s="43"/>
      <c r="G213" s="68" t="s">
        <v>403</v>
      </c>
      <c r="H213" s="42">
        <f t="shared" si="17"/>
        <v>0</v>
      </c>
      <c r="I213" s="43">
        <v>313100900</v>
      </c>
      <c r="J213" s="29" t="s">
        <v>54</v>
      </c>
      <c r="K213" s="29" t="s">
        <v>54</v>
      </c>
      <c r="L213" s="42">
        <f t="shared" si="18"/>
        <v>12</v>
      </c>
      <c r="M213" s="22">
        <f t="shared" si="20"/>
        <v>212040</v>
      </c>
      <c r="N213" s="50">
        <f t="shared" si="21"/>
        <v>212020</v>
      </c>
      <c r="O213" s="45" t="s">
        <v>244</v>
      </c>
      <c r="P213" s="47" t="s">
        <v>61</v>
      </c>
      <c r="Q213" s="51" t="s">
        <v>244</v>
      </c>
      <c r="R213" s="50">
        <f t="shared" si="23"/>
        <v>2120301</v>
      </c>
      <c r="S213" s="54">
        <v>1</v>
      </c>
      <c r="T213" s="1">
        <f t="shared" si="19"/>
        <v>212030</v>
      </c>
      <c r="U213" s="29" t="s">
        <v>407</v>
      </c>
      <c r="V213" s="42">
        <v>12</v>
      </c>
      <c r="W213" s="54">
        <v>0</v>
      </c>
      <c r="X213" s="54">
        <v>3</v>
      </c>
      <c r="Y213" s="55" t="s">
        <v>385</v>
      </c>
    </row>
    <row r="214" spans="1:25" ht="16.5" customHeight="1">
      <c r="A214" s="57"/>
      <c r="B214" s="1">
        <f t="shared" si="22"/>
        <v>212040</v>
      </c>
      <c r="D214" s="43" t="str">
        <f t="shared" ref="D214:D277" si="24">VALUE(MID(B214,2,2))&amp;"-"&amp;VALUE(MID(B214,4,2))&amp;IF(VALUE(RIGHT(B214,1))=1,"特殊","")</f>
        <v>12-4</v>
      </c>
      <c r="E214" s="43"/>
      <c r="F214" s="43"/>
      <c r="G214" s="68" t="s">
        <v>413</v>
      </c>
      <c r="H214" s="42">
        <f t="shared" ref="H214:H277" si="25">IF(RIGHT(D214,2)="特殊",2,IF(RIGHT(D214,1)&gt;RIGHT(D215,1),1,0))</f>
        <v>0</v>
      </c>
      <c r="I214" s="43">
        <v>313002100</v>
      </c>
      <c r="J214" s="29" t="s">
        <v>54</v>
      </c>
      <c r="K214" s="29" t="s">
        <v>54</v>
      </c>
      <c r="L214" s="42">
        <f t="shared" ref="L214:L277" si="26">VALUE(MID(B214,2,2))</f>
        <v>12</v>
      </c>
      <c r="M214" s="22">
        <f t="shared" si="20"/>
        <v>212050</v>
      </c>
      <c r="N214" s="50">
        <f t="shared" si="21"/>
        <v>212030</v>
      </c>
      <c r="O214" s="45" t="s">
        <v>244</v>
      </c>
      <c r="P214" s="47" t="s">
        <v>61</v>
      </c>
      <c r="Q214" s="51" t="s">
        <v>244</v>
      </c>
      <c r="R214" s="50">
        <f t="shared" si="23"/>
        <v>2120401</v>
      </c>
      <c r="S214" s="54">
        <v>1</v>
      </c>
      <c r="T214" s="1">
        <f t="shared" ref="T214:T277" si="27">B214</f>
        <v>212040</v>
      </c>
      <c r="U214" s="29" t="s">
        <v>408</v>
      </c>
      <c r="V214" s="42">
        <v>12</v>
      </c>
      <c r="W214" s="54">
        <v>0</v>
      </c>
      <c r="X214" s="54">
        <v>3</v>
      </c>
      <c r="Y214" s="55" t="s">
        <v>385</v>
      </c>
    </row>
    <row r="215" spans="1:25" ht="16.5" customHeight="1">
      <c r="A215" s="57"/>
      <c r="B215" s="1">
        <f t="shared" si="22"/>
        <v>212050</v>
      </c>
      <c r="D215" s="43" t="str">
        <f t="shared" si="24"/>
        <v>12-5</v>
      </c>
      <c r="E215" s="43"/>
      <c r="F215" s="43"/>
      <c r="G215" s="68" t="s">
        <v>392</v>
      </c>
      <c r="H215" s="42">
        <f t="shared" si="25"/>
        <v>0</v>
      </c>
      <c r="I215" s="43" t="s">
        <v>311</v>
      </c>
      <c r="J215" s="29" t="s">
        <v>54</v>
      </c>
      <c r="K215" s="29" t="s">
        <v>54</v>
      </c>
      <c r="L215" s="42">
        <f t="shared" si="26"/>
        <v>12</v>
      </c>
      <c r="M215" s="22">
        <f t="shared" si="20"/>
        <v>212060</v>
      </c>
      <c r="N215" s="50">
        <f t="shared" si="21"/>
        <v>212040</v>
      </c>
      <c r="O215" s="45" t="s">
        <v>244</v>
      </c>
      <c r="P215" s="47" t="s">
        <v>61</v>
      </c>
      <c r="Q215" s="51" t="s">
        <v>244</v>
      </c>
      <c r="R215" s="50">
        <f t="shared" si="23"/>
        <v>2120501</v>
      </c>
      <c r="S215" s="54">
        <v>1</v>
      </c>
      <c r="T215" s="1">
        <f t="shared" si="27"/>
        <v>212050</v>
      </c>
      <c r="U215" s="29" t="s">
        <v>409</v>
      </c>
      <c r="V215" s="42">
        <v>12</v>
      </c>
      <c r="W215" s="54">
        <v>0</v>
      </c>
      <c r="X215" s="54">
        <v>3</v>
      </c>
      <c r="Y215" s="55" t="s">
        <v>385</v>
      </c>
    </row>
    <row r="216" spans="1:25" ht="16.5" customHeight="1">
      <c r="A216" s="57"/>
      <c r="B216" s="1">
        <f t="shared" si="22"/>
        <v>212060</v>
      </c>
      <c r="D216" s="43" t="str">
        <f t="shared" si="24"/>
        <v>12-6</v>
      </c>
      <c r="E216" s="43"/>
      <c r="F216" s="43"/>
      <c r="G216" s="68" t="s">
        <v>381</v>
      </c>
      <c r="H216" s="42">
        <f t="shared" si="25"/>
        <v>1</v>
      </c>
      <c r="I216" s="43">
        <v>313004000</v>
      </c>
      <c r="J216" s="29" t="s">
        <v>54</v>
      </c>
      <c r="K216" s="29" t="s">
        <v>54</v>
      </c>
      <c r="L216" s="42">
        <f t="shared" si="26"/>
        <v>12</v>
      </c>
      <c r="M216" s="22">
        <f t="shared" si="20"/>
        <v>0</v>
      </c>
      <c r="N216" s="50">
        <f t="shared" si="21"/>
        <v>212050</v>
      </c>
      <c r="O216" s="45" t="s">
        <v>244</v>
      </c>
      <c r="P216" s="47" t="s">
        <v>61</v>
      </c>
      <c r="Q216" s="51" t="s">
        <v>244</v>
      </c>
      <c r="R216" s="50">
        <f t="shared" si="23"/>
        <v>2120601</v>
      </c>
      <c r="S216" s="54">
        <v>1</v>
      </c>
      <c r="T216" s="1">
        <f t="shared" si="27"/>
        <v>212060</v>
      </c>
      <c r="U216" s="29" t="s">
        <v>410</v>
      </c>
      <c r="V216" s="42">
        <v>12</v>
      </c>
      <c r="W216" s="54">
        <v>0</v>
      </c>
      <c r="X216" s="54">
        <v>3</v>
      </c>
      <c r="Y216" s="55" t="s">
        <v>385</v>
      </c>
    </row>
    <row r="217" spans="1:25" ht="16.5" customHeight="1">
      <c r="A217" s="57"/>
      <c r="B217" s="1">
        <f t="shared" si="22"/>
        <v>213010</v>
      </c>
      <c r="D217" s="43" t="str">
        <f t="shared" si="24"/>
        <v>13-1</v>
      </c>
      <c r="E217" s="43"/>
      <c r="F217" s="43"/>
      <c r="G217" s="68" t="s">
        <v>378</v>
      </c>
      <c r="H217" s="42">
        <f t="shared" si="25"/>
        <v>0</v>
      </c>
      <c r="I217" s="43">
        <v>313100700</v>
      </c>
      <c r="J217" s="29" t="s">
        <v>54</v>
      </c>
      <c r="K217" s="29" t="s">
        <v>54</v>
      </c>
      <c r="L217" s="42">
        <f t="shared" si="26"/>
        <v>13</v>
      </c>
      <c r="M217" s="22">
        <f t="shared" ref="M217:M280" si="28">IF(L217=L218,B218,0)</f>
        <v>213020</v>
      </c>
      <c r="N217" s="50">
        <f t="shared" si="21"/>
        <v>0</v>
      </c>
      <c r="O217" s="45" t="s">
        <v>244</v>
      </c>
      <c r="P217" s="47" t="s">
        <v>61</v>
      </c>
      <c r="Q217" s="51" t="s">
        <v>244</v>
      </c>
      <c r="R217" s="50">
        <f t="shared" si="23"/>
        <v>2130101</v>
      </c>
      <c r="S217" s="54">
        <v>1</v>
      </c>
      <c r="T217" s="1">
        <f t="shared" si="27"/>
        <v>213010</v>
      </c>
      <c r="U217" s="29" t="s">
        <v>411</v>
      </c>
      <c r="V217" s="42">
        <v>12</v>
      </c>
      <c r="W217" s="54">
        <v>0</v>
      </c>
      <c r="X217" s="54">
        <v>3</v>
      </c>
      <c r="Y217" s="55" t="s">
        <v>385</v>
      </c>
    </row>
    <row r="218" spans="1:25" ht="16.5" customHeight="1">
      <c r="A218" s="57"/>
      <c r="B218" s="1">
        <f t="shared" si="22"/>
        <v>213020</v>
      </c>
      <c r="D218" s="43" t="str">
        <f t="shared" si="24"/>
        <v>13-2</v>
      </c>
      <c r="E218" s="43"/>
      <c r="F218" s="43"/>
      <c r="G218" s="68" t="s">
        <v>392</v>
      </c>
      <c r="H218" s="42">
        <f t="shared" si="25"/>
        <v>0</v>
      </c>
      <c r="I218" s="43" t="s">
        <v>311</v>
      </c>
      <c r="J218" s="29" t="s">
        <v>54</v>
      </c>
      <c r="K218" s="29" t="s">
        <v>54</v>
      </c>
      <c r="L218" s="42">
        <f t="shared" si="26"/>
        <v>13</v>
      </c>
      <c r="M218" s="22">
        <f t="shared" si="28"/>
        <v>213030</v>
      </c>
      <c r="N218" s="50">
        <f t="shared" ref="N218:N281" si="29">IF(L218=L217,B217,0)</f>
        <v>213010</v>
      </c>
      <c r="O218" s="45" t="s">
        <v>244</v>
      </c>
      <c r="P218" s="47" t="s">
        <v>61</v>
      </c>
      <c r="Q218" s="51" t="s">
        <v>244</v>
      </c>
      <c r="R218" s="50">
        <f t="shared" si="23"/>
        <v>2130201</v>
      </c>
      <c r="S218" s="54">
        <v>1</v>
      </c>
      <c r="T218" s="1">
        <f t="shared" si="27"/>
        <v>213020</v>
      </c>
      <c r="U218" s="29" t="s">
        <v>412</v>
      </c>
      <c r="V218" s="42">
        <v>12</v>
      </c>
      <c r="W218" s="54">
        <v>0</v>
      </c>
      <c r="X218" s="54">
        <v>3</v>
      </c>
      <c r="Y218" s="55" t="s">
        <v>385</v>
      </c>
    </row>
    <row r="219" spans="1:25" ht="16.5" customHeight="1">
      <c r="A219" s="57"/>
      <c r="B219" s="1">
        <f t="shared" si="22"/>
        <v>213030</v>
      </c>
      <c r="D219" s="43" t="str">
        <f t="shared" si="24"/>
        <v>13-3</v>
      </c>
      <c r="E219" s="43"/>
      <c r="F219" s="43"/>
      <c r="G219" s="68" t="s">
        <v>380</v>
      </c>
      <c r="H219" s="42">
        <f t="shared" si="25"/>
        <v>0</v>
      </c>
      <c r="I219" s="43" t="s">
        <v>314</v>
      </c>
      <c r="J219" s="29" t="s">
        <v>54</v>
      </c>
      <c r="K219" s="29" t="s">
        <v>54</v>
      </c>
      <c r="L219" s="42">
        <f t="shared" si="26"/>
        <v>13</v>
      </c>
      <c r="M219" s="22">
        <f t="shared" si="28"/>
        <v>213040</v>
      </c>
      <c r="N219" s="50">
        <f t="shared" si="29"/>
        <v>213020</v>
      </c>
      <c r="O219" s="45" t="s">
        <v>244</v>
      </c>
      <c r="P219" s="47" t="s">
        <v>61</v>
      </c>
      <c r="Q219" s="51" t="s">
        <v>244</v>
      </c>
      <c r="R219" s="50">
        <f t="shared" si="23"/>
        <v>2130301</v>
      </c>
      <c r="S219" s="54">
        <v>1</v>
      </c>
      <c r="T219" s="1">
        <f t="shared" si="27"/>
        <v>213030</v>
      </c>
      <c r="U219" s="29" t="s">
        <v>414</v>
      </c>
      <c r="V219" s="42">
        <v>12</v>
      </c>
      <c r="W219" s="54">
        <v>0</v>
      </c>
      <c r="X219" s="54">
        <v>3</v>
      </c>
      <c r="Y219" s="55" t="s">
        <v>385</v>
      </c>
    </row>
    <row r="220" spans="1:25" ht="16.5" customHeight="1">
      <c r="A220" s="57"/>
      <c r="B220" s="1">
        <f t="shared" si="22"/>
        <v>213040</v>
      </c>
      <c r="D220" s="43" t="str">
        <f t="shared" si="24"/>
        <v>13-4</v>
      </c>
      <c r="E220" s="43"/>
      <c r="F220" s="43"/>
      <c r="G220" s="68" t="s">
        <v>417</v>
      </c>
      <c r="H220" s="42">
        <f t="shared" si="25"/>
        <v>0</v>
      </c>
      <c r="I220" s="43">
        <v>313102500</v>
      </c>
      <c r="J220" s="29" t="s">
        <v>54</v>
      </c>
      <c r="K220" s="29" t="s">
        <v>54</v>
      </c>
      <c r="L220" s="42">
        <f t="shared" si="26"/>
        <v>13</v>
      </c>
      <c r="M220" s="22">
        <f t="shared" si="28"/>
        <v>213050</v>
      </c>
      <c r="N220" s="50">
        <f t="shared" si="29"/>
        <v>213030</v>
      </c>
      <c r="O220" s="45" t="s">
        <v>244</v>
      </c>
      <c r="P220" s="47" t="s">
        <v>61</v>
      </c>
      <c r="Q220" s="51" t="s">
        <v>244</v>
      </c>
      <c r="R220" s="50">
        <f t="shared" si="23"/>
        <v>2130401</v>
      </c>
      <c r="S220" s="54">
        <v>1</v>
      </c>
      <c r="T220" s="1">
        <f t="shared" si="27"/>
        <v>213040</v>
      </c>
      <c r="U220" s="29" t="s">
        <v>415</v>
      </c>
      <c r="V220" s="42">
        <v>12</v>
      </c>
      <c r="W220" s="54">
        <v>0</v>
      </c>
      <c r="X220" s="54">
        <v>3</v>
      </c>
      <c r="Y220" s="55" t="s">
        <v>385</v>
      </c>
    </row>
    <row r="221" spans="1:25" ht="16.5" customHeight="1">
      <c r="A221" s="57"/>
      <c r="B221" s="1">
        <f t="shared" si="22"/>
        <v>213050</v>
      </c>
      <c r="D221" s="43" t="str">
        <f t="shared" si="24"/>
        <v>13-5</v>
      </c>
      <c r="E221" s="43"/>
      <c r="F221" s="43"/>
      <c r="G221" s="68" t="s">
        <v>403</v>
      </c>
      <c r="H221" s="42">
        <f t="shared" si="25"/>
        <v>0</v>
      </c>
      <c r="I221" s="43">
        <v>313100900</v>
      </c>
      <c r="J221" s="29" t="s">
        <v>54</v>
      </c>
      <c r="K221" s="29" t="s">
        <v>54</v>
      </c>
      <c r="L221" s="42">
        <f t="shared" si="26"/>
        <v>13</v>
      </c>
      <c r="M221" s="22">
        <f t="shared" si="28"/>
        <v>213060</v>
      </c>
      <c r="N221" s="50">
        <f t="shared" si="29"/>
        <v>213040</v>
      </c>
      <c r="O221" s="45" t="s">
        <v>244</v>
      </c>
      <c r="P221" s="47" t="s">
        <v>61</v>
      </c>
      <c r="Q221" s="51" t="s">
        <v>244</v>
      </c>
      <c r="R221" s="50">
        <f t="shared" si="23"/>
        <v>2130501</v>
      </c>
      <c r="S221" s="54">
        <v>1</v>
      </c>
      <c r="T221" s="1">
        <f t="shared" si="27"/>
        <v>213050</v>
      </c>
      <c r="U221" s="29" t="s">
        <v>416</v>
      </c>
      <c r="V221" s="42">
        <v>12</v>
      </c>
      <c r="W221" s="54">
        <v>0</v>
      </c>
      <c r="X221" s="54">
        <v>3</v>
      </c>
      <c r="Y221" s="55" t="s">
        <v>385</v>
      </c>
    </row>
    <row r="222" spans="1:25" ht="16.5" customHeight="1">
      <c r="A222" s="57"/>
      <c r="B222" s="1">
        <f t="shared" si="22"/>
        <v>213060</v>
      </c>
      <c r="D222" s="43" t="str">
        <f t="shared" si="24"/>
        <v>13-6</v>
      </c>
      <c r="E222" s="43"/>
      <c r="F222" s="43"/>
      <c r="G222" s="68" t="s">
        <v>381</v>
      </c>
      <c r="H222" s="42">
        <f t="shared" si="25"/>
        <v>1</v>
      </c>
      <c r="I222" s="43">
        <v>313004000</v>
      </c>
      <c r="J222" s="29" t="s">
        <v>54</v>
      </c>
      <c r="K222" s="29" t="s">
        <v>54</v>
      </c>
      <c r="L222" s="42">
        <f t="shared" si="26"/>
        <v>13</v>
      </c>
      <c r="M222" s="22">
        <f t="shared" si="28"/>
        <v>0</v>
      </c>
      <c r="N222" s="50">
        <f t="shared" si="29"/>
        <v>213050</v>
      </c>
      <c r="O222" s="45" t="s">
        <v>244</v>
      </c>
      <c r="P222" s="47" t="s">
        <v>61</v>
      </c>
      <c r="Q222" s="51" t="s">
        <v>244</v>
      </c>
      <c r="R222" s="50">
        <f t="shared" si="23"/>
        <v>2130601</v>
      </c>
      <c r="S222" s="54">
        <v>1</v>
      </c>
      <c r="T222" s="1">
        <f t="shared" si="27"/>
        <v>213060</v>
      </c>
      <c r="U222" s="29" t="s">
        <v>418</v>
      </c>
      <c r="V222" s="42">
        <v>12</v>
      </c>
      <c r="W222" s="54">
        <v>0</v>
      </c>
      <c r="X222" s="54">
        <v>3</v>
      </c>
      <c r="Y222" s="55" t="s">
        <v>385</v>
      </c>
    </row>
    <row r="223" spans="1:25" ht="16.5" customHeight="1">
      <c r="A223" s="57"/>
      <c r="B223" s="1">
        <f t="shared" si="22"/>
        <v>214010</v>
      </c>
      <c r="D223" s="43" t="str">
        <f t="shared" si="24"/>
        <v>14-1</v>
      </c>
      <c r="E223" s="43"/>
      <c r="F223" s="43"/>
      <c r="G223" s="68" t="s">
        <v>382</v>
      </c>
      <c r="H223" s="42">
        <f t="shared" si="25"/>
        <v>0</v>
      </c>
      <c r="I223" s="43">
        <v>313100800</v>
      </c>
      <c r="J223" s="29" t="s">
        <v>54</v>
      </c>
      <c r="K223" s="29" t="s">
        <v>54</v>
      </c>
      <c r="L223" s="42">
        <f t="shared" si="26"/>
        <v>14</v>
      </c>
      <c r="M223" s="22">
        <f t="shared" si="28"/>
        <v>214020</v>
      </c>
      <c r="N223" s="50">
        <f t="shared" si="29"/>
        <v>0</v>
      </c>
      <c r="O223" s="45" t="s">
        <v>244</v>
      </c>
      <c r="P223" s="47" t="s">
        <v>61</v>
      </c>
      <c r="Q223" s="51" t="s">
        <v>244</v>
      </c>
      <c r="R223" s="50">
        <f t="shared" si="23"/>
        <v>2140101</v>
      </c>
      <c r="S223" s="54">
        <v>1</v>
      </c>
      <c r="T223" s="1">
        <f t="shared" si="27"/>
        <v>214010</v>
      </c>
      <c r="U223" s="29" t="s">
        <v>389</v>
      </c>
      <c r="V223" s="42">
        <v>12</v>
      </c>
      <c r="W223" s="54">
        <v>0</v>
      </c>
      <c r="X223" s="54">
        <v>3</v>
      </c>
      <c r="Y223" s="55" t="s">
        <v>385</v>
      </c>
    </row>
    <row r="224" spans="1:25" ht="16.5" customHeight="1">
      <c r="A224" s="57"/>
      <c r="B224" s="1">
        <f t="shared" si="22"/>
        <v>214020</v>
      </c>
      <c r="D224" s="43" t="str">
        <f t="shared" si="24"/>
        <v>14-2</v>
      </c>
      <c r="E224" s="43"/>
      <c r="F224" s="43"/>
      <c r="G224" s="68" t="s">
        <v>380</v>
      </c>
      <c r="H224" s="42">
        <f t="shared" si="25"/>
        <v>0</v>
      </c>
      <c r="I224" s="43">
        <v>313102500</v>
      </c>
      <c r="J224" s="29" t="s">
        <v>54</v>
      </c>
      <c r="K224" s="29" t="s">
        <v>54</v>
      </c>
      <c r="L224" s="42">
        <f t="shared" si="26"/>
        <v>14</v>
      </c>
      <c r="M224" s="22">
        <f t="shared" si="28"/>
        <v>214030</v>
      </c>
      <c r="N224" s="50">
        <f t="shared" si="29"/>
        <v>214010</v>
      </c>
      <c r="O224" s="45" t="s">
        <v>244</v>
      </c>
      <c r="P224" s="47" t="s">
        <v>61</v>
      </c>
      <c r="Q224" s="51" t="s">
        <v>244</v>
      </c>
      <c r="R224" s="50">
        <f t="shared" si="23"/>
        <v>2140201</v>
      </c>
      <c r="S224" s="54">
        <v>1</v>
      </c>
      <c r="T224" s="1">
        <f t="shared" si="27"/>
        <v>214020</v>
      </c>
      <c r="U224" s="29" t="s">
        <v>384</v>
      </c>
      <c r="V224" s="42">
        <v>12</v>
      </c>
      <c r="W224" s="54">
        <v>0</v>
      </c>
      <c r="X224" s="54">
        <v>3</v>
      </c>
      <c r="Y224" s="55" t="s">
        <v>385</v>
      </c>
    </row>
    <row r="225" spans="1:25" ht="16.5" customHeight="1">
      <c r="A225" s="57"/>
      <c r="B225" s="1">
        <f t="shared" si="22"/>
        <v>214030</v>
      </c>
      <c r="D225" s="43" t="str">
        <f t="shared" si="24"/>
        <v>14-3</v>
      </c>
      <c r="E225" s="43"/>
      <c r="F225" s="43"/>
      <c r="G225" s="68" t="s">
        <v>413</v>
      </c>
      <c r="H225" s="42">
        <f t="shared" si="25"/>
        <v>0</v>
      </c>
      <c r="I225" s="43" t="s">
        <v>369</v>
      </c>
      <c r="J225" s="29" t="s">
        <v>54</v>
      </c>
      <c r="K225" s="29" t="s">
        <v>54</v>
      </c>
      <c r="L225" s="42">
        <f t="shared" si="26"/>
        <v>14</v>
      </c>
      <c r="M225" s="22">
        <f t="shared" si="28"/>
        <v>214040</v>
      </c>
      <c r="N225" s="50">
        <f t="shared" si="29"/>
        <v>214020</v>
      </c>
      <c r="O225" s="45" t="s">
        <v>244</v>
      </c>
      <c r="P225" s="47" t="s">
        <v>61</v>
      </c>
      <c r="Q225" s="51" t="s">
        <v>244</v>
      </c>
      <c r="R225" s="50">
        <f t="shared" si="23"/>
        <v>2140301</v>
      </c>
      <c r="S225" s="54">
        <v>1</v>
      </c>
      <c r="T225" s="1">
        <f t="shared" si="27"/>
        <v>214030</v>
      </c>
      <c r="U225" s="29" t="s">
        <v>386</v>
      </c>
      <c r="V225" s="42">
        <v>12</v>
      </c>
      <c r="W225" s="54">
        <v>0</v>
      </c>
      <c r="X225" s="54">
        <v>3</v>
      </c>
      <c r="Y225" s="55" t="s">
        <v>385</v>
      </c>
    </row>
    <row r="226" spans="1:25" ht="16.5" customHeight="1">
      <c r="A226" s="57"/>
      <c r="B226" s="1">
        <f t="shared" si="22"/>
        <v>214040</v>
      </c>
      <c r="D226" s="43" t="str">
        <f t="shared" si="24"/>
        <v>14-4</v>
      </c>
      <c r="E226" s="43"/>
      <c r="F226" s="43"/>
      <c r="G226" s="68" t="s">
        <v>390</v>
      </c>
      <c r="H226" s="42">
        <f t="shared" si="25"/>
        <v>0</v>
      </c>
      <c r="I226" s="43" t="s">
        <v>311</v>
      </c>
      <c r="J226" s="29" t="s">
        <v>54</v>
      </c>
      <c r="K226" s="29" t="s">
        <v>54</v>
      </c>
      <c r="L226" s="42">
        <f t="shared" si="26"/>
        <v>14</v>
      </c>
      <c r="M226" s="22">
        <f t="shared" si="28"/>
        <v>214050</v>
      </c>
      <c r="N226" s="50">
        <f t="shared" si="29"/>
        <v>214030</v>
      </c>
      <c r="O226" s="45" t="s">
        <v>244</v>
      </c>
      <c r="P226" s="47" t="s">
        <v>61</v>
      </c>
      <c r="Q226" s="51" t="s">
        <v>244</v>
      </c>
      <c r="R226" s="50">
        <f t="shared" si="23"/>
        <v>2140401</v>
      </c>
      <c r="S226" s="54">
        <v>1</v>
      </c>
      <c r="T226" s="1">
        <f t="shared" si="27"/>
        <v>214040</v>
      </c>
      <c r="U226" s="29" t="s">
        <v>391</v>
      </c>
      <c r="V226" s="42">
        <v>12</v>
      </c>
      <c r="W226" s="54">
        <v>0</v>
      </c>
      <c r="X226" s="54">
        <v>3</v>
      </c>
      <c r="Y226" s="55" t="s">
        <v>385</v>
      </c>
    </row>
    <row r="227" spans="1:25" ht="16.5" customHeight="1">
      <c r="A227" s="57"/>
      <c r="B227" s="1">
        <f t="shared" si="22"/>
        <v>214050</v>
      </c>
      <c r="D227" s="43" t="str">
        <f t="shared" si="24"/>
        <v>14-5</v>
      </c>
      <c r="E227" s="43"/>
      <c r="F227" s="43"/>
      <c r="G227" s="68" t="s">
        <v>417</v>
      </c>
      <c r="H227" s="42">
        <f t="shared" si="25"/>
        <v>0</v>
      </c>
      <c r="I227" s="43">
        <v>313004000</v>
      </c>
      <c r="J227" s="29" t="s">
        <v>54</v>
      </c>
      <c r="K227" s="29" t="s">
        <v>54</v>
      </c>
      <c r="L227" s="42">
        <f t="shared" si="26"/>
        <v>14</v>
      </c>
      <c r="M227" s="22">
        <f t="shared" si="28"/>
        <v>214060</v>
      </c>
      <c r="N227" s="50">
        <f t="shared" si="29"/>
        <v>214040</v>
      </c>
      <c r="O227" s="45" t="s">
        <v>244</v>
      </c>
      <c r="P227" s="47" t="s">
        <v>61</v>
      </c>
      <c r="Q227" s="51" t="s">
        <v>244</v>
      </c>
      <c r="R227" s="50">
        <f t="shared" si="23"/>
        <v>2140501</v>
      </c>
      <c r="S227" s="54">
        <v>1</v>
      </c>
      <c r="T227" s="1">
        <f t="shared" si="27"/>
        <v>214050</v>
      </c>
      <c r="U227" s="29" t="s">
        <v>387</v>
      </c>
      <c r="V227" s="42">
        <v>12</v>
      </c>
      <c r="W227" s="54">
        <v>0</v>
      </c>
      <c r="X227" s="54">
        <v>3</v>
      </c>
      <c r="Y227" s="55" t="s">
        <v>385</v>
      </c>
    </row>
    <row r="228" spans="1:25" ht="16.5" customHeight="1">
      <c r="A228" s="57"/>
      <c r="B228" s="1">
        <f t="shared" si="22"/>
        <v>214060</v>
      </c>
      <c r="D228" s="43" t="str">
        <f t="shared" si="24"/>
        <v>14-6</v>
      </c>
      <c r="E228" s="43"/>
      <c r="F228" s="43"/>
      <c r="G228" s="68" t="s">
        <v>381</v>
      </c>
      <c r="H228" s="42">
        <f t="shared" si="25"/>
        <v>1</v>
      </c>
      <c r="I228" s="43">
        <v>313003900</v>
      </c>
      <c r="J228" s="29" t="s">
        <v>54</v>
      </c>
      <c r="K228" s="29" t="s">
        <v>54</v>
      </c>
      <c r="L228" s="42">
        <f t="shared" si="26"/>
        <v>14</v>
      </c>
      <c r="M228" s="22">
        <f t="shared" si="28"/>
        <v>0</v>
      </c>
      <c r="N228" s="50">
        <f t="shared" si="29"/>
        <v>214050</v>
      </c>
      <c r="O228" s="45" t="s">
        <v>244</v>
      </c>
      <c r="P228" s="47" t="s">
        <v>61</v>
      </c>
      <c r="Q228" s="51" t="s">
        <v>244</v>
      </c>
      <c r="R228" s="50">
        <f t="shared" si="23"/>
        <v>2140601</v>
      </c>
      <c r="S228" s="54">
        <v>1</v>
      </c>
      <c r="T228" s="1">
        <f t="shared" si="27"/>
        <v>214060</v>
      </c>
      <c r="U228" s="29" t="s">
        <v>388</v>
      </c>
      <c r="V228" s="42">
        <v>12</v>
      </c>
      <c r="W228" s="54">
        <v>0</v>
      </c>
      <c r="X228" s="54">
        <v>3</v>
      </c>
      <c r="Y228" s="55" t="s">
        <v>385</v>
      </c>
    </row>
    <row r="229" spans="1:25" ht="16.5" customHeight="1">
      <c r="A229" s="57"/>
      <c r="B229" s="1">
        <f t="shared" si="22"/>
        <v>215010</v>
      </c>
      <c r="D229" s="43" t="str">
        <f t="shared" si="24"/>
        <v>15-1</v>
      </c>
      <c r="E229" s="43"/>
      <c r="F229" s="43"/>
      <c r="G229" s="68" t="s">
        <v>380</v>
      </c>
      <c r="H229" s="42">
        <f t="shared" si="25"/>
        <v>0</v>
      </c>
      <c r="I229" s="43" t="s">
        <v>314</v>
      </c>
      <c r="J229" s="29" t="s">
        <v>54</v>
      </c>
      <c r="K229" s="29" t="s">
        <v>54</v>
      </c>
      <c r="L229" s="42">
        <f t="shared" si="26"/>
        <v>15</v>
      </c>
      <c r="M229" s="22">
        <f t="shared" si="28"/>
        <v>215020</v>
      </c>
      <c r="N229" s="50">
        <f t="shared" si="29"/>
        <v>0</v>
      </c>
      <c r="O229" s="45" t="s">
        <v>244</v>
      </c>
      <c r="P229" s="47" t="s">
        <v>61</v>
      </c>
      <c r="Q229" s="51" t="s">
        <v>244</v>
      </c>
      <c r="R229" s="50">
        <f t="shared" si="23"/>
        <v>2150101</v>
      </c>
      <c r="S229" s="54">
        <v>1</v>
      </c>
      <c r="T229" s="1">
        <f t="shared" si="27"/>
        <v>215010</v>
      </c>
      <c r="U229" s="29" t="s">
        <v>393</v>
      </c>
      <c r="V229" s="42">
        <v>12</v>
      </c>
      <c r="W229" s="54">
        <v>0</v>
      </c>
      <c r="X229" s="54">
        <v>3</v>
      </c>
      <c r="Y229" s="55" t="s">
        <v>385</v>
      </c>
    </row>
    <row r="230" spans="1:25" ht="16.5" customHeight="1">
      <c r="A230" s="57"/>
      <c r="B230" s="1">
        <f t="shared" si="22"/>
        <v>215020</v>
      </c>
      <c r="D230" s="43" t="str">
        <f t="shared" si="24"/>
        <v>15-2</v>
      </c>
      <c r="E230" s="43"/>
      <c r="F230" s="43"/>
      <c r="G230" s="68" t="s">
        <v>390</v>
      </c>
      <c r="H230" s="42">
        <f t="shared" si="25"/>
        <v>0</v>
      </c>
      <c r="I230" s="43" t="s">
        <v>252</v>
      </c>
      <c r="J230" s="29" t="s">
        <v>54</v>
      </c>
      <c r="K230" s="29" t="s">
        <v>54</v>
      </c>
      <c r="L230" s="42">
        <f t="shared" si="26"/>
        <v>15</v>
      </c>
      <c r="M230" s="22">
        <f t="shared" si="28"/>
        <v>215030</v>
      </c>
      <c r="N230" s="50">
        <f t="shared" si="29"/>
        <v>215010</v>
      </c>
      <c r="O230" s="45" t="s">
        <v>244</v>
      </c>
      <c r="P230" s="47" t="s">
        <v>61</v>
      </c>
      <c r="Q230" s="51" t="s">
        <v>244</v>
      </c>
      <c r="R230" s="50">
        <f t="shared" si="23"/>
        <v>2150201</v>
      </c>
      <c r="S230" s="54">
        <v>1</v>
      </c>
      <c r="T230" s="1">
        <f t="shared" si="27"/>
        <v>215020</v>
      </c>
      <c r="U230" s="29" t="s">
        <v>394</v>
      </c>
      <c r="V230" s="42">
        <v>12</v>
      </c>
      <c r="W230" s="54">
        <v>0</v>
      </c>
      <c r="X230" s="54">
        <v>3</v>
      </c>
      <c r="Y230" s="55" t="s">
        <v>385</v>
      </c>
    </row>
    <row r="231" spans="1:25" ht="16.5" customHeight="1">
      <c r="A231" s="57"/>
      <c r="B231" s="1">
        <f t="shared" si="22"/>
        <v>215030</v>
      </c>
      <c r="D231" s="43" t="str">
        <f t="shared" si="24"/>
        <v>15-3</v>
      </c>
      <c r="E231" s="43"/>
      <c r="F231" s="43"/>
      <c r="G231" s="68" t="s">
        <v>380</v>
      </c>
      <c r="H231" s="42">
        <f t="shared" si="25"/>
        <v>0</v>
      </c>
      <c r="I231" s="43" t="s">
        <v>314</v>
      </c>
      <c r="J231" s="29" t="s">
        <v>54</v>
      </c>
      <c r="K231" s="29" t="s">
        <v>54</v>
      </c>
      <c r="L231" s="42">
        <f t="shared" si="26"/>
        <v>15</v>
      </c>
      <c r="M231" s="22">
        <f t="shared" si="28"/>
        <v>215040</v>
      </c>
      <c r="N231" s="50">
        <f t="shared" si="29"/>
        <v>215020</v>
      </c>
      <c r="O231" s="45" t="s">
        <v>244</v>
      </c>
      <c r="P231" s="47" t="s">
        <v>61</v>
      </c>
      <c r="Q231" s="51" t="s">
        <v>244</v>
      </c>
      <c r="R231" s="50">
        <f t="shared" si="23"/>
        <v>2150301</v>
      </c>
      <c r="S231" s="54">
        <v>1</v>
      </c>
      <c r="T231" s="1">
        <f t="shared" si="27"/>
        <v>215030</v>
      </c>
      <c r="U231" s="29" t="s">
        <v>395</v>
      </c>
      <c r="V231" s="42">
        <v>12</v>
      </c>
      <c r="W231" s="54">
        <v>0</v>
      </c>
      <c r="X231" s="54">
        <v>3</v>
      </c>
      <c r="Y231" s="55" t="s">
        <v>385</v>
      </c>
    </row>
    <row r="232" spans="1:25" ht="16.5" customHeight="1">
      <c r="A232" s="57"/>
      <c r="B232" s="1">
        <f t="shared" si="22"/>
        <v>215040</v>
      </c>
      <c r="D232" s="43" t="str">
        <f t="shared" si="24"/>
        <v>15-4</v>
      </c>
      <c r="E232" s="43"/>
      <c r="F232" s="43"/>
      <c r="G232" s="68" t="s">
        <v>383</v>
      </c>
      <c r="H232" s="42">
        <f t="shared" si="25"/>
        <v>0</v>
      </c>
      <c r="I232" s="43">
        <v>313102500</v>
      </c>
      <c r="J232" s="29" t="s">
        <v>54</v>
      </c>
      <c r="K232" s="29" t="s">
        <v>54</v>
      </c>
      <c r="L232" s="42">
        <f t="shared" si="26"/>
        <v>15</v>
      </c>
      <c r="M232" s="22">
        <f t="shared" si="28"/>
        <v>215050</v>
      </c>
      <c r="N232" s="50">
        <f t="shared" si="29"/>
        <v>215030</v>
      </c>
      <c r="O232" s="45" t="s">
        <v>244</v>
      </c>
      <c r="P232" s="47" t="s">
        <v>61</v>
      </c>
      <c r="Q232" s="51" t="s">
        <v>244</v>
      </c>
      <c r="R232" s="50">
        <f t="shared" si="23"/>
        <v>2150401</v>
      </c>
      <c r="S232" s="54">
        <v>1</v>
      </c>
      <c r="T232" s="1">
        <f t="shared" si="27"/>
        <v>215040</v>
      </c>
      <c r="U232" s="29" t="s">
        <v>396</v>
      </c>
      <c r="V232" s="42">
        <v>12</v>
      </c>
      <c r="W232" s="54">
        <v>0</v>
      </c>
      <c r="X232" s="54">
        <v>3</v>
      </c>
      <c r="Y232" s="55" t="s">
        <v>385</v>
      </c>
    </row>
    <row r="233" spans="1:25" ht="16.5" customHeight="1">
      <c r="A233" s="57"/>
      <c r="B233" s="1">
        <f t="shared" ref="B233:B296" si="30">B227+1000</f>
        <v>215050</v>
      </c>
      <c r="D233" s="43" t="str">
        <f t="shared" si="24"/>
        <v>15-5</v>
      </c>
      <c r="E233" s="43"/>
      <c r="F233" s="43"/>
      <c r="G233" s="68" t="s">
        <v>413</v>
      </c>
      <c r="H233" s="42">
        <f t="shared" si="25"/>
        <v>0</v>
      </c>
      <c r="I233" s="43" t="s">
        <v>369</v>
      </c>
      <c r="J233" s="29" t="s">
        <v>54</v>
      </c>
      <c r="K233" s="29" t="s">
        <v>54</v>
      </c>
      <c r="L233" s="42">
        <f t="shared" si="26"/>
        <v>15</v>
      </c>
      <c r="M233" s="22">
        <f t="shared" si="28"/>
        <v>215060</v>
      </c>
      <c r="N233" s="50">
        <f t="shared" si="29"/>
        <v>215040</v>
      </c>
      <c r="O233" s="45" t="s">
        <v>244</v>
      </c>
      <c r="P233" s="47" t="s">
        <v>61</v>
      </c>
      <c r="Q233" s="51" t="s">
        <v>244</v>
      </c>
      <c r="R233" s="50">
        <f t="shared" si="23"/>
        <v>2150501</v>
      </c>
      <c r="S233" s="54">
        <v>1</v>
      </c>
      <c r="T233" s="1">
        <f t="shared" si="27"/>
        <v>215050</v>
      </c>
      <c r="U233" s="29" t="s">
        <v>397</v>
      </c>
      <c r="V233" s="42">
        <v>12</v>
      </c>
      <c r="W233" s="54">
        <v>0</v>
      </c>
      <c r="X233" s="54">
        <v>3</v>
      </c>
      <c r="Y233" s="55" t="s">
        <v>385</v>
      </c>
    </row>
    <row r="234" spans="1:25" ht="16.5" customHeight="1">
      <c r="A234" s="57"/>
      <c r="B234" s="1">
        <f t="shared" si="30"/>
        <v>215060</v>
      </c>
      <c r="D234" s="43" t="str">
        <f t="shared" si="24"/>
        <v>15-6</v>
      </c>
      <c r="E234" s="43"/>
      <c r="F234" s="43"/>
      <c r="G234" s="68" t="s">
        <v>417</v>
      </c>
      <c r="H234" s="42">
        <f t="shared" si="25"/>
        <v>1</v>
      </c>
      <c r="I234" s="43">
        <v>313001600</v>
      </c>
      <c r="J234" s="29" t="s">
        <v>54</v>
      </c>
      <c r="K234" s="29" t="s">
        <v>54</v>
      </c>
      <c r="L234" s="42">
        <f t="shared" si="26"/>
        <v>15</v>
      </c>
      <c r="M234" s="22">
        <f t="shared" si="28"/>
        <v>0</v>
      </c>
      <c r="N234" s="50">
        <f t="shared" si="29"/>
        <v>215050</v>
      </c>
      <c r="O234" s="45" t="s">
        <v>244</v>
      </c>
      <c r="P234" s="47" t="s">
        <v>61</v>
      </c>
      <c r="Q234" s="51" t="s">
        <v>244</v>
      </c>
      <c r="R234" s="50">
        <f t="shared" si="23"/>
        <v>2150601</v>
      </c>
      <c r="S234" s="54">
        <v>1</v>
      </c>
      <c r="T234" s="1">
        <f t="shared" si="27"/>
        <v>215060</v>
      </c>
      <c r="U234" s="29" t="s">
        <v>398</v>
      </c>
      <c r="V234" s="42">
        <v>12</v>
      </c>
      <c r="W234" s="54">
        <v>0</v>
      </c>
      <c r="X234" s="54">
        <v>3</v>
      </c>
      <c r="Y234" s="55" t="s">
        <v>385</v>
      </c>
    </row>
    <row r="235" spans="1:25" ht="16.5" customHeight="1">
      <c r="A235" s="57"/>
      <c r="B235" s="1">
        <f t="shared" si="30"/>
        <v>216010</v>
      </c>
      <c r="D235" s="43" t="str">
        <f t="shared" si="24"/>
        <v>16-1</v>
      </c>
      <c r="E235" s="43"/>
      <c r="F235" s="43"/>
      <c r="G235" s="68" t="s">
        <v>382</v>
      </c>
      <c r="H235" s="42">
        <f t="shared" si="25"/>
        <v>0</v>
      </c>
      <c r="I235" s="43" t="s">
        <v>252</v>
      </c>
      <c r="J235" s="29" t="s">
        <v>54</v>
      </c>
      <c r="K235" s="29" t="s">
        <v>54</v>
      </c>
      <c r="L235" s="42">
        <f t="shared" si="26"/>
        <v>16</v>
      </c>
      <c r="M235" s="22">
        <f t="shared" si="28"/>
        <v>216020</v>
      </c>
      <c r="N235" s="50">
        <f t="shared" si="29"/>
        <v>0</v>
      </c>
      <c r="O235" s="45" t="s">
        <v>244</v>
      </c>
      <c r="P235" s="47" t="s">
        <v>61</v>
      </c>
      <c r="Q235" s="51" t="s">
        <v>244</v>
      </c>
      <c r="R235" s="50">
        <f t="shared" si="23"/>
        <v>2160101</v>
      </c>
      <c r="S235" s="54">
        <v>1</v>
      </c>
      <c r="T235" s="1">
        <f t="shared" si="27"/>
        <v>216010</v>
      </c>
      <c r="U235" s="29" t="s">
        <v>393</v>
      </c>
      <c r="V235" s="42">
        <v>12</v>
      </c>
      <c r="W235" s="54">
        <v>0</v>
      </c>
      <c r="X235" s="54">
        <v>3</v>
      </c>
      <c r="Y235" s="55" t="s">
        <v>385</v>
      </c>
    </row>
    <row r="236" spans="1:25" ht="16.5" customHeight="1">
      <c r="A236" s="57"/>
      <c r="B236" s="1">
        <f t="shared" si="30"/>
        <v>216020</v>
      </c>
      <c r="D236" s="43" t="str">
        <f t="shared" si="24"/>
        <v>16-2</v>
      </c>
      <c r="E236" s="43"/>
      <c r="F236" s="43"/>
      <c r="G236" s="68" t="s">
        <v>417</v>
      </c>
      <c r="H236" s="42">
        <f t="shared" si="25"/>
        <v>0</v>
      </c>
      <c r="I236" s="43">
        <v>313002100</v>
      </c>
      <c r="J236" s="29" t="s">
        <v>54</v>
      </c>
      <c r="K236" s="29" t="s">
        <v>54</v>
      </c>
      <c r="L236" s="42">
        <f t="shared" si="26"/>
        <v>16</v>
      </c>
      <c r="M236" s="22">
        <f t="shared" si="28"/>
        <v>216030</v>
      </c>
      <c r="N236" s="50">
        <f t="shared" si="29"/>
        <v>216010</v>
      </c>
      <c r="O236" s="45" t="s">
        <v>244</v>
      </c>
      <c r="P236" s="47" t="s">
        <v>61</v>
      </c>
      <c r="Q236" s="51" t="s">
        <v>244</v>
      </c>
      <c r="R236" s="50">
        <f t="shared" si="23"/>
        <v>2160201</v>
      </c>
      <c r="S236" s="54">
        <v>1</v>
      </c>
      <c r="T236" s="1">
        <f t="shared" si="27"/>
        <v>216020</v>
      </c>
      <c r="U236" s="29" t="s">
        <v>399</v>
      </c>
      <c r="V236" s="42">
        <v>12</v>
      </c>
      <c r="W236" s="54">
        <v>0</v>
      </c>
      <c r="X236" s="54">
        <v>3</v>
      </c>
      <c r="Y236" s="55" t="s">
        <v>385</v>
      </c>
    </row>
    <row r="237" spans="1:25" ht="16.5" customHeight="1">
      <c r="A237" s="57"/>
      <c r="B237" s="1">
        <f t="shared" si="30"/>
        <v>216030</v>
      </c>
      <c r="D237" s="43" t="str">
        <f t="shared" si="24"/>
        <v>16-3</v>
      </c>
      <c r="E237" s="43"/>
      <c r="F237" s="43"/>
      <c r="G237" s="68" t="s">
        <v>413</v>
      </c>
      <c r="H237" s="42">
        <f t="shared" si="25"/>
        <v>0</v>
      </c>
      <c r="I237" s="43" t="s">
        <v>369</v>
      </c>
      <c r="J237" s="29" t="s">
        <v>54</v>
      </c>
      <c r="K237" s="29" t="s">
        <v>54</v>
      </c>
      <c r="L237" s="42">
        <f t="shared" si="26"/>
        <v>16</v>
      </c>
      <c r="M237" s="22">
        <f t="shared" si="28"/>
        <v>216040</v>
      </c>
      <c r="N237" s="50">
        <f t="shared" si="29"/>
        <v>216020</v>
      </c>
      <c r="O237" s="45" t="s">
        <v>244</v>
      </c>
      <c r="P237" s="47" t="s">
        <v>61</v>
      </c>
      <c r="Q237" s="51" t="s">
        <v>244</v>
      </c>
      <c r="R237" s="50">
        <f t="shared" si="23"/>
        <v>2160301</v>
      </c>
      <c r="S237" s="54">
        <v>1</v>
      </c>
      <c r="T237" s="1">
        <f t="shared" si="27"/>
        <v>216030</v>
      </c>
      <c r="U237" s="29" t="s">
        <v>400</v>
      </c>
      <c r="V237" s="42">
        <v>12</v>
      </c>
      <c r="W237" s="54">
        <v>0</v>
      </c>
      <c r="X237" s="54">
        <v>3</v>
      </c>
      <c r="Y237" s="55" t="s">
        <v>385</v>
      </c>
    </row>
    <row r="238" spans="1:25" ht="16.5" customHeight="1">
      <c r="A238" s="57"/>
      <c r="B238" s="1">
        <f t="shared" si="30"/>
        <v>216040</v>
      </c>
      <c r="D238" s="43" t="str">
        <f t="shared" si="24"/>
        <v>16-4</v>
      </c>
      <c r="E238" s="43"/>
      <c r="F238" s="43"/>
      <c r="G238" s="68" t="s">
        <v>403</v>
      </c>
      <c r="H238" s="42">
        <f t="shared" si="25"/>
        <v>0</v>
      </c>
      <c r="I238" s="43">
        <v>313004000</v>
      </c>
      <c r="J238" s="29" t="s">
        <v>54</v>
      </c>
      <c r="K238" s="29" t="s">
        <v>54</v>
      </c>
      <c r="L238" s="42">
        <f t="shared" si="26"/>
        <v>16</v>
      </c>
      <c r="M238" s="22">
        <f t="shared" si="28"/>
        <v>216050</v>
      </c>
      <c r="N238" s="50">
        <f t="shared" si="29"/>
        <v>216030</v>
      </c>
      <c r="O238" s="45" t="s">
        <v>244</v>
      </c>
      <c r="P238" s="47" t="s">
        <v>61</v>
      </c>
      <c r="Q238" s="51" t="s">
        <v>244</v>
      </c>
      <c r="R238" s="50">
        <f t="shared" si="23"/>
        <v>2160401</v>
      </c>
      <c r="S238" s="54">
        <v>1</v>
      </c>
      <c r="T238" s="1">
        <f t="shared" si="27"/>
        <v>216040</v>
      </c>
      <c r="U238" s="29" t="s">
        <v>401</v>
      </c>
      <c r="V238" s="42">
        <v>12</v>
      </c>
      <c r="W238" s="54">
        <v>0</v>
      </c>
      <c r="X238" s="54">
        <v>3</v>
      </c>
      <c r="Y238" s="55" t="s">
        <v>385</v>
      </c>
    </row>
    <row r="239" spans="1:25" ht="16.5" customHeight="1">
      <c r="A239" s="57"/>
      <c r="B239" s="1">
        <f t="shared" si="30"/>
        <v>216050</v>
      </c>
      <c r="D239" s="43" t="str">
        <f t="shared" si="24"/>
        <v>16-5</v>
      </c>
      <c r="E239" s="43"/>
      <c r="F239" s="43"/>
      <c r="G239" s="68" t="s">
        <v>403</v>
      </c>
      <c r="H239" s="42">
        <f t="shared" si="25"/>
        <v>0</v>
      </c>
      <c r="I239" s="43">
        <v>313102500</v>
      </c>
      <c r="J239" s="29" t="s">
        <v>54</v>
      </c>
      <c r="K239" s="29" t="s">
        <v>54</v>
      </c>
      <c r="L239" s="42">
        <f t="shared" si="26"/>
        <v>16</v>
      </c>
      <c r="M239" s="22">
        <f t="shared" si="28"/>
        <v>216060</v>
      </c>
      <c r="N239" s="50">
        <f t="shared" si="29"/>
        <v>216040</v>
      </c>
      <c r="O239" s="45" t="s">
        <v>244</v>
      </c>
      <c r="P239" s="47" t="s">
        <v>61</v>
      </c>
      <c r="Q239" s="51" t="s">
        <v>244</v>
      </c>
      <c r="R239" s="50">
        <f t="shared" si="23"/>
        <v>2160501</v>
      </c>
      <c r="S239" s="54">
        <v>1</v>
      </c>
      <c r="T239" s="1">
        <f t="shared" si="27"/>
        <v>216050</v>
      </c>
      <c r="U239" s="29" t="s">
        <v>402</v>
      </c>
      <c r="V239" s="42">
        <v>12</v>
      </c>
      <c r="W239" s="54">
        <v>0</v>
      </c>
      <c r="X239" s="54">
        <v>3</v>
      </c>
      <c r="Y239" s="55" t="s">
        <v>385</v>
      </c>
    </row>
    <row r="240" spans="1:25" ht="16.5" customHeight="1">
      <c r="A240" s="57"/>
      <c r="B240" s="1">
        <f t="shared" si="30"/>
        <v>216060</v>
      </c>
      <c r="D240" s="43" t="str">
        <f t="shared" si="24"/>
        <v>16-6</v>
      </c>
      <c r="E240" s="43"/>
      <c r="F240" s="43"/>
      <c r="G240" s="68" t="s">
        <v>417</v>
      </c>
      <c r="H240" s="42">
        <f t="shared" si="25"/>
        <v>1</v>
      </c>
      <c r="I240" s="43">
        <v>313002100</v>
      </c>
      <c r="J240" s="29" t="s">
        <v>54</v>
      </c>
      <c r="K240" s="29" t="s">
        <v>54</v>
      </c>
      <c r="L240" s="42">
        <f t="shared" si="26"/>
        <v>16</v>
      </c>
      <c r="M240" s="22">
        <f t="shared" si="28"/>
        <v>0</v>
      </c>
      <c r="N240" s="50">
        <f t="shared" si="29"/>
        <v>216050</v>
      </c>
      <c r="O240" s="45" t="s">
        <v>244</v>
      </c>
      <c r="P240" s="47" t="s">
        <v>61</v>
      </c>
      <c r="Q240" s="51" t="s">
        <v>244</v>
      </c>
      <c r="R240" s="50">
        <f t="shared" si="23"/>
        <v>2160601</v>
      </c>
      <c r="S240" s="54">
        <v>1</v>
      </c>
      <c r="T240" s="1">
        <f t="shared" si="27"/>
        <v>216060</v>
      </c>
      <c r="U240" s="29" t="s">
        <v>404</v>
      </c>
      <c r="V240" s="42">
        <v>12</v>
      </c>
      <c r="W240" s="54">
        <v>0</v>
      </c>
      <c r="X240" s="54">
        <v>3</v>
      </c>
      <c r="Y240" s="55" t="s">
        <v>385</v>
      </c>
    </row>
    <row r="241" spans="1:25" ht="16.5" customHeight="1">
      <c r="A241" s="57"/>
      <c r="B241" s="1">
        <f t="shared" si="30"/>
        <v>217010</v>
      </c>
      <c r="D241" s="43" t="str">
        <f t="shared" si="24"/>
        <v>17-1</v>
      </c>
      <c r="E241" s="43"/>
      <c r="F241" s="43"/>
      <c r="G241" s="68" t="s">
        <v>413</v>
      </c>
      <c r="H241" s="42">
        <f t="shared" si="25"/>
        <v>0</v>
      </c>
      <c r="I241" s="43">
        <v>313100700</v>
      </c>
      <c r="J241" s="29" t="s">
        <v>54</v>
      </c>
      <c r="K241" s="29" t="s">
        <v>54</v>
      </c>
      <c r="L241" s="42">
        <f t="shared" si="26"/>
        <v>17</v>
      </c>
      <c r="M241" s="22">
        <f t="shared" si="28"/>
        <v>217020</v>
      </c>
      <c r="N241" s="50">
        <f t="shared" si="29"/>
        <v>0</v>
      </c>
      <c r="O241" s="45" t="s">
        <v>244</v>
      </c>
      <c r="P241" s="47" t="s">
        <v>61</v>
      </c>
      <c r="Q241" s="51" t="s">
        <v>244</v>
      </c>
      <c r="R241" s="50">
        <f t="shared" si="23"/>
        <v>2170101</v>
      </c>
      <c r="S241" s="54">
        <v>1</v>
      </c>
      <c r="T241" s="1">
        <f t="shared" si="27"/>
        <v>217010</v>
      </c>
      <c r="U241" s="29" t="s">
        <v>405</v>
      </c>
      <c r="V241" s="42">
        <v>12</v>
      </c>
      <c r="W241" s="54">
        <v>0</v>
      </c>
      <c r="X241" s="54">
        <v>3</v>
      </c>
      <c r="Y241" s="55" t="s">
        <v>385</v>
      </c>
    </row>
    <row r="242" spans="1:25" ht="16.5" customHeight="1">
      <c r="A242" s="57"/>
      <c r="B242" s="1">
        <f t="shared" si="30"/>
        <v>217020</v>
      </c>
      <c r="D242" s="43" t="str">
        <f t="shared" si="24"/>
        <v>17-2</v>
      </c>
      <c r="E242" s="43"/>
      <c r="F242" s="43"/>
      <c r="G242" s="68" t="s">
        <v>392</v>
      </c>
      <c r="H242" s="42">
        <f t="shared" si="25"/>
        <v>0</v>
      </c>
      <c r="I242" s="43" t="s">
        <v>311</v>
      </c>
      <c r="J242" s="29" t="s">
        <v>54</v>
      </c>
      <c r="K242" s="29" t="s">
        <v>54</v>
      </c>
      <c r="L242" s="42">
        <f t="shared" si="26"/>
        <v>17</v>
      </c>
      <c r="M242" s="22">
        <f t="shared" si="28"/>
        <v>217030</v>
      </c>
      <c r="N242" s="50">
        <f t="shared" si="29"/>
        <v>217010</v>
      </c>
      <c r="O242" s="45" t="s">
        <v>244</v>
      </c>
      <c r="P242" s="47" t="s">
        <v>61</v>
      </c>
      <c r="Q242" s="51" t="s">
        <v>244</v>
      </c>
      <c r="R242" s="50">
        <f t="shared" si="23"/>
        <v>2170201</v>
      </c>
      <c r="S242" s="54">
        <v>1</v>
      </c>
      <c r="T242" s="1">
        <f t="shared" si="27"/>
        <v>217020</v>
      </c>
      <c r="U242" s="29" t="s">
        <v>406</v>
      </c>
      <c r="V242" s="42">
        <v>12</v>
      </c>
      <c r="W242" s="54">
        <v>0</v>
      </c>
      <c r="X242" s="54">
        <v>3</v>
      </c>
      <c r="Y242" s="55" t="s">
        <v>385</v>
      </c>
    </row>
    <row r="243" spans="1:25" ht="16.5" customHeight="1">
      <c r="A243" s="57"/>
      <c r="B243" s="1">
        <f t="shared" si="30"/>
        <v>217030</v>
      </c>
      <c r="D243" s="43" t="str">
        <f t="shared" si="24"/>
        <v>17-3</v>
      </c>
      <c r="E243" s="43"/>
      <c r="F243" s="43"/>
      <c r="G243" s="68" t="s">
        <v>413</v>
      </c>
      <c r="H243" s="42">
        <f t="shared" si="25"/>
        <v>0</v>
      </c>
      <c r="I243" s="43" t="s">
        <v>369</v>
      </c>
      <c r="J243" s="29" t="s">
        <v>54</v>
      </c>
      <c r="K243" s="29" t="s">
        <v>54</v>
      </c>
      <c r="L243" s="42">
        <f t="shared" si="26"/>
        <v>17</v>
      </c>
      <c r="M243" s="22">
        <f t="shared" si="28"/>
        <v>217040</v>
      </c>
      <c r="N243" s="50">
        <f t="shared" si="29"/>
        <v>217020</v>
      </c>
      <c r="O243" s="45" t="s">
        <v>244</v>
      </c>
      <c r="P243" s="47" t="s">
        <v>61</v>
      </c>
      <c r="Q243" s="51" t="s">
        <v>244</v>
      </c>
      <c r="R243" s="50">
        <f t="shared" si="23"/>
        <v>2170301</v>
      </c>
      <c r="S243" s="54">
        <v>1</v>
      </c>
      <c r="T243" s="1">
        <f t="shared" si="27"/>
        <v>217030</v>
      </c>
      <c r="U243" s="29" t="s">
        <v>407</v>
      </c>
      <c r="V243" s="42">
        <v>12</v>
      </c>
      <c r="W243" s="54">
        <v>0</v>
      </c>
      <c r="X243" s="54">
        <v>3</v>
      </c>
      <c r="Y243" s="55" t="s">
        <v>385</v>
      </c>
    </row>
    <row r="244" spans="1:25" ht="16.5" customHeight="1">
      <c r="A244" s="57"/>
      <c r="B244" s="1">
        <f t="shared" si="30"/>
        <v>217040</v>
      </c>
      <c r="D244" s="43" t="str">
        <f t="shared" si="24"/>
        <v>17-4</v>
      </c>
      <c r="E244" s="43"/>
      <c r="F244" s="43"/>
      <c r="G244" s="68" t="s">
        <v>378</v>
      </c>
      <c r="H244" s="42">
        <f t="shared" si="25"/>
        <v>0</v>
      </c>
      <c r="I244" s="43">
        <v>313100800</v>
      </c>
      <c r="J244" s="29" t="s">
        <v>54</v>
      </c>
      <c r="K244" s="29" t="s">
        <v>54</v>
      </c>
      <c r="L244" s="42">
        <f t="shared" si="26"/>
        <v>17</v>
      </c>
      <c r="M244" s="22">
        <f t="shared" si="28"/>
        <v>217050</v>
      </c>
      <c r="N244" s="50">
        <f t="shared" si="29"/>
        <v>217030</v>
      </c>
      <c r="O244" s="45" t="s">
        <v>244</v>
      </c>
      <c r="P244" s="47" t="s">
        <v>61</v>
      </c>
      <c r="Q244" s="51" t="s">
        <v>244</v>
      </c>
      <c r="R244" s="50">
        <f t="shared" si="23"/>
        <v>2170401</v>
      </c>
      <c r="S244" s="54">
        <v>1</v>
      </c>
      <c r="T244" s="1">
        <f t="shared" si="27"/>
        <v>217040</v>
      </c>
      <c r="U244" s="29" t="s">
        <v>408</v>
      </c>
      <c r="V244" s="42">
        <v>12</v>
      </c>
      <c r="W244" s="54">
        <v>0</v>
      </c>
      <c r="X244" s="54">
        <v>3</v>
      </c>
      <c r="Y244" s="55" t="s">
        <v>385</v>
      </c>
    </row>
    <row r="245" spans="1:25" ht="16.5" customHeight="1">
      <c r="A245" s="57"/>
      <c r="B245" s="1">
        <f t="shared" si="30"/>
        <v>217050</v>
      </c>
      <c r="D245" s="43" t="str">
        <f t="shared" si="24"/>
        <v>17-5</v>
      </c>
      <c r="E245" s="43"/>
      <c r="F245" s="43"/>
      <c r="G245" s="68" t="s">
        <v>417</v>
      </c>
      <c r="H245" s="42">
        <f t="shared" si="25"/>
        <v>0</v>
      </c>
      <c r="I245" s="43">
        <v>313004000</v>
      </c>
      <c r="J245" s="29" t="s">
        <v>54</v>
      </c>
      <c r="K245" s="29" t="s">
        <v>54</v>
      </c>
      <c r="L245" s="42">
        <f t="shared" si="26"/>
        <v>17</v>
      </c>
      <c r="M245" s="22">
        <f t="shared" si="28"/>
        <v>217060</v>
      </c>
      <c r="N245" s="50">
        <f t="shared" si="29"/>
        <v>217040</v>
      </c>
      <c r="O245" s="45" t="s">
        <v>244</v>
      </c>
      <c r="P245" s="47" t="s">
        <v>61</v>
      </c>
      <c r="Q245" s="51" t="s">
        <v>244</v>
      </c>
      <c r="R245" s="50">
        <f t="shared" si="23"/>
        <v>2170501</v>
      </c>
      <c r="S245" s="54">
        <v>1</v>
      </c>
      <c r="T245" s="1">
        <f t="shared" si="27"/>
        <v>217050</v>
      </c>
      <c r="U245" s="29" t="s">
        <v>409</v>
      </c>
      <c r="V245" s="42">
        <v>12</v>
      </c>
      <c r="W245" s="54">
        <v>0</v>
      </c>
      <c r="X245" s="54">
        <v>3</v>
      </c>
      <c r="Y245" s="55" t="s">
        <v>385</v>
      </c>
    </row>
    <row r="246" spans="1:25" ht="16.5" customHeight="1">
      <c r="A246" s="57"/>
      <c r="B246" s="1">
        <f t="shared" si="30"/>
        <v>217060</v>
      </c>
      <c r="D246" s="43" t="str">
        <f t="shared" si="24"/>
        <v>17-6</v>
      </c>
      <c r="E246" s="43"/>
      <c r="F246" s="43"/>
      <c r="G246" s="68" t="s">
        <v>417</v>
      </c>
      <c r="H246" s="42">
        <f t="shared" si="25"/>
        <v>1</v>
      </c>
      <c r="I246" s="43">
        <v>313001000</v>
      </c>
      <c r="J246" s="29" t="s">
        <v>54</v>
      </c>
      <c r="K246" s="29" t="s">
        <v>54</v>
      </c>
      <c r="L246" s="42">
        <f t="shared" si="26"/>
        <v>17</v>
      </c>
      <c r="M246" s="22">
        <f t="shared" si="28"/>
        <v>0</v>
      </c>
      <c r="N246" s="50">
        <f t="shared" si="29"/>
        <v>217050</v>
      </c>
      <c r="O246" s="45" t="s">
        <v>244</v>
      </c>
      <c r="P246" s="47" t="s">
        <v>61</v>
      </c>
      <c r="Q246" s="51" t="s">
        <v>244</v>
      </c>
      <c r="R246" s="50">
        <f t="shared" si="23"/>
        <v>2170601</v>
      </c>
      <c r="S246" s="54">
        <v>1</v>
      </c>
      <c r="T246" s="1">
        <f t="shared" si="27"/>
        <v>217060</v>
      </c>
      <c r="U246" s="29" t="s">
        <v>410</v>
      </c>
      <c r="V246" s="42">
        <v>12</v>
      </c>
      <c r="W246" s="54">
        <v>0</v>
      </c>
      <c r="X246" s="54">
        <v>3</v>
      </c>
      <c r="Y246" s="55" t="s">
        <v>385</v>
      </c>
    </row>
    <row r="247" spans="1:25" ht="16.5" customHeight="1">
      <c r="A247" s="57"/>
      <c r="B247" s="1">
        <f t="shared" si="30"/>
        <v>218010</v>
      </c>
      <c r="D247" s="43" t="str">
        <f t="shared" si="24"/>
        <v>18-1</v>
      </c>
      <c r="E247" s="43"/>
      <c r="F247" s="43"/>
      <c r="G247" s="68" t="s">
        <v>380</v>
      </c>
      <c r="H247" s="42">
        <f t="shared" si="25"/>
        <v>0</v>
      </c>
      <c r="I247" s="43" t="s">
        <v>314</v>
      </c>
      <c r="J247" s="29" t="s">
        <v>54</v>
      </c>
      <c r="K247" s="29" t="s">
        <v>54</v>
      </c>
      <c r="L247" s="42">
        <f t="shared" si="26"/>
        <v>18</v>
      </c>
      <c r="M247" s="22">
        <f t="shared" si="28"/>
        <v>218020</v>
      </c>
      <c r="N247" s="50">
        <f t="shared" si="29"/>
        <v>0</v>
      </c>
      <c r="O247" s="45" t="s">
        <v>244</v>
      </c>
      <c r="P247" s="47" t="s">
        <v>61</v>
      </c>
      <c r="Q247" s="51" t="s">
        <v>244</v>
      </c>
      <c r="R247" s="50">
        <f t="shared" si="23"/>
        <v>2180101</v>
      </c>
      <c r="S247" s="54">
        <v>1</v>
      </c>
      <c r="T247" s="1">
        <f t="shared" si="27"/>
        <v>218010</v>
      </c>
      <c r="U247" s="29" t="s">
        <v>411</v>
      </c>
      <c r="V247" s="42">
        <v>12</v>
      </c>
      <c r="W247" s="54">
        <v>0</v>
      </c>
      <c r="X247" s="54">
        <v>3</v>
      </c>
      <c r="Y247" s="55" t="s">
        <v>385</v>
      </c>
    </row>
    <row r="248" spans="1:25" ht="16.5" customHeight="1">
      <c r="A248" s="57"/>
      <c r="B248" s="1">
        <f t="shared" si="30"/>
        <v>218020</v>
      </c>
      <c r="D248" s="43" t="str">
        <f t="shared" si="24"/>
        <v>18-2</v>
      </c>
      <c r="E248" s="43"/>
      <c r="F248" s="43"/>
      <c r="G248" s="68" t="s">
        <v>380</v>
      </c>
      <c r="H248" s="42">
        <f t="shared" si="25"/>
        <v>0</v>
      </c>
      <c r="I248" s="43" t="s">
        <v>67</v>
      </c>
      <c r="J248" s="29" t="s">
        <v>54</v>
      </c>
      <c r="K248" s="29" t="s">
        <v>54</v>
      </c>
      <c r="L248" s="42">
        <f t="shared" si="26"/>
        <v>18</v>
      </c>
      <c r="M248" s="22">
        <f t="shared" si="28"/>
        <v>218030</v>
      </c>
      <c r="N248" s="50">
        <f t="shared" si="29"/>
        <v>218010</v>
      </c>
      <c r="O248" s="45" t="s">
        <v>244</v>
      </c>
      <c r="P248" s="47" t="s">
        <v>61</v>
      </c>
      <c r="Q248" s="51" t="s">
        <v>244</v>
      </c>
      <c r="R248" s="50">
        <f t="shared" si="23"/>
        <v>2180201</v>
      </c>
      <c r="S248" s="54">
        <v>1</v>
      </c>
      <c r="T248" s="1">
        <f t="shared" si="27"/>
        <v>218020</v>
      </c>
      <c r="U248" s="29" t="s">
        <v>412</v>
      </c>
      <c r="V248" s="42">
        <v>12</v>
      </c>
      <c r="W248" s="54">
        <v>0</v>
      </c>
      <c r="X248" s="54">
        <v>3</v>
      </c>
      <c r="Y248" s="55" t="s">
        <v>385</v>
      </c>
    </row>
    <row r="249" spans="1:25" ht="16.5" customHeight="1">
      <c r="A249" s="57"/>
      <c r="B249" s="1">
        <f t="shared" si="30"/>
        <v>218030</v>
      </c>
      <c r="D249" s="43" t="str">
        <f t="shared" si="24"/>
        <v>18-3</v>
      </c>
      <c r="E249" s="43"/>
      <c r="F249" s="43"/>
      <c r="G249" s="68" t="s">
        <v>378</v>
      </c>
      <c r="H249" s="42">
        <f t="shared" si="25"/>
        <v>0</v>
      </c>
      <c r="I249" s="43">
        <v>313100800</v>
      </c>
      <c r="J249" s="29" t="s">
        <v>54</v>
      </c>
      <c r="K249" s="29" t="s">
        <v>54</v>
      </c>
      <c r="L249" s="42">
        <f t="shared" si="26"/>
        <v>18</v>
      </c>
      <c r="M249" s="22">
        <f t="shared" si="28"/>
        <v>218040</v>
      </c>
      <c r="N249" s="50">
        <f t="shared" si="29"/>
        <v>218020</v>
      </c>
      <c r="O249" s="45" t="s">
        <v>244</v>
      </c>
      <c r="P249" s="47" t="s">
        <v>61</v>
      </c>
      <c r="Q249" s="51" t="s">
        <v>244</v>
      </c>
      <c r="R249" s="50">
        <f t="shared" si="23"/>
        <v>2180301</v>
      </c>
      <c r="S249" s="54">
        <v>1</v>
      </c>
      <c r="T249" s="1">
        <f t="shared" si="27"/>
        <v>218030</v>
      </c>
      <c r="U249" s="29" t="s">
        <v>414</v>
      </c>
      <c r="V249" s="42">
        <v>12</v>
      </c>
      <c r="W249" s="54">
        <v>0</v>
      </c>
      <c r="X249" s="54">
        <v>3</v>
      </c>
      <c r="Y249" s="55" t="s">
        <v>385</v>
      </c>
    </row>
    <row r="250" spans="1:25" ht="16.5" customHeight="1">
      <c r="A250" s="57"/>
      <c r="B250" s="1">
        <f t="shared" si="30"/>
        <v>218040</v>
      </c>
      <c r="D250" s="43" t="str">
        <f t="shared" si="24"/>
        <v>18-4</v>
      </c>
      <c r="E250" s="43"/>
      <c r="F250" s="43"/>
      <c r="G250" s="68" t="s">
        <v>382</v>
      </c>
      <c r="H250" s="42">
        <f t="shared" si="25"/>
        <v>0</v>
      </c>
      <c r="I250" s="43">
        <v>313101900</v>
      </c>
      <c r="J250" s="29" t="s">
        <v>54</v>
      </c>
      <c r="K250" s="29" t="s">
        <v>54</v>
      </c>
      <c r="L250" s="42">
        <f t="shared" si="26"/>
        <v>18</v>
      </c>
      <c r="M250" s="22">
        <f t="shared" si="28"/>
        <v>218050</v>
      </c>
      <c r="N250" s="50">
        <f t="shared" si="29"/>
        <v>218030</v>
      </c>
      <c r="O250" s="45" t="s">
        <v>244</v>
      </c>
      <c r="P250" s="47" t="s">
        <v>61</v>
      </c>
      <c r="Q250" s="51" t="s">
        <v>244</v>
      </c>
      <c r="R250" s="50">
        <f t="shared" si="23"/>
        <v>2180401</v>
      </c>
      <c r="S250" s="54">
        <v>1</v>
      </c>
      <c r="T250" s="1">
        <f t="shared" si="27"/>
        <v>218040</v>
      </c>
      <c r="U250" s="29" t="s">
        <v>415</v>
      </c>
      <c r="V250" s="42">
        <v>12</v>
      </c>
      <c r="W250" s="54">
        <v>0</v>
      </c>
      <c r="X250" s="54">
        <v>3</v>
      </c>
      <c r="Y250" s="55" t="s">
        <v>385</v>
      </c>
    </row>
    <row r="251" spans="1:25" ht="16.5" customHeight="1">
      <c r="A251" s="57"/>
      <c r="B251" s="1">
        <f t="shared" si="30"/>
        <v>218050</v>
      </c>
      <c r="D251" s="43" t="str">
        <f t="shared" si="24"/>
        <v>18-5</v>
      </c>
      <c r="E251" s="43"/>
      <c r="F251" s="43"/>
      <c r="G251" s="68" t="s">
        <v>382</v>
      </c>
      <c r="H251" s="42">
        <f t="shared" si="25"/>
        <v>0</v>
      </c>
      <c r="I251" s="43" t="s">
        <v>311</v>
      </c>
      <c r="J251" s="29" t="s">
        <v>54</v>
      </c>
      <c r="K251" s="29" t="s">
        <v>54</v>
      </c>
      <c r="L251" s="42">
        <f t="shared" si="26"/>
        <v>18</v>
      </c>
      <c r="M251" s="22">
        <f t="shared" si="28"/>
        <v>218060</v>
      </c>
      <c r="N251" s="50">
        <f t="shared" si="29"/>
        <v>218040</v>
      </c>
      <c r="O251" s="45" t="s">
        <v>244</v>
      </c>
      <c r="P251" s="47" t="s">
        <v>61</v>
      </c>
      <c r="Q251" s="51" t="s">
        <v>244</v>
      </c>
      <c r="R251" s="50">
        <f t="shared" si="23"/>
        <v>2180501</v>
      </c>
      <c r="S251" s="54">
        <v>1</v>
      </c>
      <c r="T251" s="1">
        <f t="shared" si="27"/>
        <v>218050</v>
      </c>
      <c r="U251" s="29" t="s">
        <v>416</v>
      </c>
      <c r="V251" s="42">
        <v>12</v>
      </c>
      <c r="W251" s="54">
        <v>0</v>
      </c>
      <c r="X251" s="54">
        <v>3</v>
      </c>
      <c r="Y251" s="55" t="s">
        <v>385</v>
      </c>
    </row>
    <row r="252" spans="1:25" ht="16.5" customHeight="1">
      <c r="A252" s="57"/>
      <c r="B252" s="1">
        <f t="shared" si="30"/>
        <v>218060</v>
      </c>
      <c r="D252" s="43" t="str">
        <f t="shared" si="24"/>
        <v>18-6</v>
      </c>
      <c r="E252" s="43"/>
      <c r="F252" s="43"/>
      <c r="G252" s="68" t="s">
        <v>380</v>
      </c>
      <c r="H252" s="42">
        <f t="shared" si="25"/>
        <v>1</v>
      </c>
      <c r="I252" s="43" t="s">
        <v>67</v>
      </c>
      <c r="J252" s="29" t="s">
        <v>54</v>
      </c>
      <c r="K252" s="29" t="s">
        <v>54</v>
      </c>
      <c r="L252" s="42">
        <f t="shared" si="26"/>
        <v>18</v>
      </c>
      <c r="M252" s="22">
        <f t="shared" si="28"/>
        <v>0</v>
      </c>
      <c r="N252" s="50">
        <f t="shared" si="29"/>
        <v>218050</v>
      </c>
      <c r="O252" s="45" t="s">
        <v>244</v>
      </c>
      <c r="P252" s="47" t="s">
        <v>61</v>
      </c>
      <c r="Q252" s="51" t="s">
        <v>244</v>
      </c>
      <c r="R252" s="50">
        <f t="shared" si="23"/>
        <v>2180601</v>
      </c>
      <c r="S252" s="54">
        <v>1</v>
      </c>
      <c r="T252" s="1">
        <f t="shared" si="27"/>
        <v>218060</v>
      </c>
      <c r="U252" s="29" t="s">
        <v>418</v>
      </c>
      <c r="V252" s="42">
        <v>12</v>
      </c>
      <c r="W252" s="54">
        <v>0</v>
      </c>
      <c r="X252" s="54">
        <v>3</v>
      </c>
      <c r="Y252" s="55" t="s">
        <v>385</v>
      </c>
    </row>
    <row r="253" spans="1:25" ht="16.5" customHeight="1">
      <c r="A253" s="57"/>
      <c r="B253" s="1">
        <f t="shared" si="30"/>
        <v>219010</v>
      </c>
      <c r="D253" s="43" t="str">
        <f t="shared" si="24"/>
        <v>19-1</v>
      </c>
      <c r="E253" s="43"/>
      <c r="F253" s="43"/>
      <c r="G253" s="68" t="s">
        <v>417</v>
      </c>
      <c r="H253" s="42">
        <f t="shared" si="25"/>
        <v>0</v>
      </c>
      <c r="I253" s="43">
        <v>313001600</v>
      </c>
      <c r="J253" s="29" t="s">
        <v>54</v>
      </c>
      <c r="K253" s="29" t="s">
        <v>54</v>
      </c>
      <c r="L253" s="42">
        <f t="shared" si="26"/>
        <v>19</v>
      </c>
      <c r="M253" s="22">
        <f t="shared" si="28"/>
        <v>219020</v>
      </c>
      <c r="N253" s="50">
        <f t="shared" si="29"/>
        <v>0</v>
      </c>
      <c r="O253" s="45" t="s">
        <v>244</v>
      </c>
      <c r="P253" s="47" t="s">
        <v>61</v>
      </c>
      <c r="Q253" s="51" t="s">
        <v>244</v>
      </c>
      <c r="R253" s="50">
        <f t="shared" si="23"/>
        <v>2190101</v>
      </c>
      <c r="S253" s="54">
        <v>1</v>
      </c>
      <c r="T253" s="1">
        <f t="shared" si="27"/>
        <v>219010</v>
      </c>
      <c r="U253" s="29" t="s">
        <v>389</v>
      </c>
      <c r="V253" s="42">
        <v>12</v>
      </c>
      <c r="W253" s="54">
        <v>0</v>
      </c>
      <c r="X253" s="54">
        <v>3</v>
      </c>
      <c r="Y253" s="55" t="s">
        <v>385</v>
      </c>
    </row>
    <row r="254" spans="1:25" ht="16.5" customHeight="1">
      <c r="A254" s="57"/>
      <c r="B254" s="1">
        <f t="shared" si="30"/>
        <v>219020</v>
      </c>
      <c r="D254" s="43" t="str">
        <f t="shared" si="24"/>
        <v>19-2</v>
      </c>
      <c r="E254" s="43"/>
      <c r="F254" s="43"/>
      <c r="G254" s="68" t="s">
        <v>417</v>
      </c>
      <c r="H254" s="42">
        <f t="shared" si="25"/>
        <v>0</v>
      </c>
      <c r="I254" s="43">
        <v>313003900</v>
      </c>
      <c r="J254" s="29" t="s">
        <v>54</v>
      </c>
      <c r="K254" s="29" t="s">
        <v>54</v>
      </c>
      <c r="L254" s="42">
        <f t="shared" si="26"/>
        <v>19</v>
      </c>
      <c r="M254" s="22">
        <f t="shared" si="28"/>
        <v>219030</v>
      </c>
      <c r="N254" s="50">
        <f t="shared" si="29"/>
        <v>219010</v>
      </c>
      <c r="O254" s="45" t="s">
        <v>244</v>
      </c>
      <c r="P254" s="47" t="s">
        <v>61</v>
      </c>
      <c r="Q254" s="51" t="s">
        <v>244</v>
      </c>
      <c r="R254" s="50">
        <f t="shared" si="23"/>
        <v>2190201</v>
      </c>
      <c r="S254" s="54">
        <v>1</v>
      </c>
      <c r="T254" s="1">
        <f t="shared" si="27"/>
        <v>219020</v>
      </c>
      <c r="U254" s="29" t="s">
        <v>384</v>
      </c>
      <c r="V254" s="42">
        <v>12</v>
      </c>
      <c r="W254" s="54">
        <v>0</v>
      </c>
      <c r="X254" s="54">
        <v>3</v>
      </c>
      <c r="Y254" s="55" t="s">
        <v>385</v>
      </c>
    </row>
    <row r="255" spans="1:25" ht="16.5" customHeight="1">
      <c r="A255" s="57"/>
      <c r="B255" s="1">
        <f t="shared" si="30"/>
        <v>219030</v>
      </c>
      <c r="D255" s="43" t="str">
        <f t="shared" si="24"/>
        <v>19-3</v>
      </c>
      <c r="E255" s="43"/>
      <c r="F255" s="43"/>
      <c r="G255" s="68" t="s">
        <v>382</v>
      </c>
      <c r="H255" s="42">
        <f t="shared" si="25"/>
        <v>0</v>
      </c>
      <c r="I255" s="43">
        <v>313100900</v>
      </c>
      <c r="J255" s="29" t="s">
        <v>54</v>
      </c>
      <c r="K255" s="29" t="s">
        <v>54</v>
      </c>
      <c r="L255" s="42">
        <f t="shared" si="26"/>
        <v>19</v>
      </c>
      <c r="M255" s="22">
        <f t="shared" si="28"/>
        <v>219040</v>
      </c>
      <c r="N255" s="50">
        <f t="shared" si="29"/>
        <v>219020</v>
      </c>
      <c r="O255" s="45" t="s">
        <v>244</v>
      </c>
      <c r="P255" s="47" t="s">
        <v>61</v>
      </c>
      <c r="Q255" s="51" t="s">
        <v>244</v>
      </c>
      <c r="R255" s="50">
        <f t="shared" si="23"/>
        <v>2190301</v>
      </c>
      <c r="S255" s="54">
        <v>1</v>
      </c>
      <c r="T255" s="1">
        <f t="shared" si="27"/>
        <v>219030</v>
      </c>
      <c r="U255" s="29" t="s">
        <v>386</v>
      </c>
      <c r="V255" s="42">
        <v>12</v>
      </c>
      <c r="W255" s="54">
        <v>0</v>
      </c>
      <c r="X255" s="54">
        <v>3</v>
      </c>
      <c r="Y255" s="55" t="s">
        <v>385</v>
      </c>
    </row>
    <row r="256" spans="1:25" ht="16.5" customHeight="1">
      <c r="A256" s="57"/>
      <c r="B256" s="1">
        <f t="shared" si="30"/>
        <v>219040</v>
      </c>
      <c r="D256" s="43" t="str">
        <f t="shared" si="24"/>
        <v>19-4</v>
      </c>
      <c r="E256" s="43"/>
      <c r="F256" s="43"/>
      <c r="G256" s="68" t="s">
        <v>382</v>
      </c>
      <c r="H256" s="42">
        <f t="shared" si="25"/>
        <v>0</v>
      </c>
      <c r="I256" s="43">
        <v>313100800</v>
      </c>
      <c r="J256" s="29" t="s">
        <v>54</v>
      </c>
      <c r="K256" s="29" t="s">
        <v>54</v>
      </c>
      <c r="L256" s="42">
        <f t="shared" si="26"/>
        <v>19</v>
      </c>
      <c r="M256" s="22">
        <f t="shared" si="28"/>
        <v>219050</v>
      </c>
      <c r="N256" s="50">
        <f t="shared" si="29"/>
        <v>219030</v>
      </c>
      <c r="O256" s="45" t="s">
        <v>244</v>
      </c>
      <c r="P256" s="47" t="s">
        <v>61</v>
      </c>
      <c r="Q256" s="51" t="s">
        <v>244</v>
      </c>
      <c r="R256" s="50">
        <f t="shared" si="23"/>
        <v>2190401</v>
      </c>
      <c r="S256" s="54">
        <v>1</v>
      </c>
      <c r="T256" s="1">
        <f t="shared" si="27"/>
        <v>219040</v>
      </c>
      <c r="U256" s="29" t="s">
        <v>391</v>
      </c>
      <c r="V256" s="42">
        <v>12</v>
      </c>
      <c r="W256" s="54">
        <v>0</v>
      </c>
      <c r="X256" s="54">
        <v>3</v>
      </c>
      <c r="Y256" s="55" t="s">
        <v>385</v>
      </c>
    </row>
    <row r="257" spans="1:25" ht="16.5" customHeight="1">
      <c r="A257" s="57"/>
      <c r="B257" s="1">
        <f t="shared" si="30"/>
        <v>219050</v>
      </c>
      <c r="D257" s="43" t="str">
        <f t="shared" si="24"/>
        <v>19-5</v>
      </c>
      <c r="E257" s="43"/>
      <c r="F257" s="43"/>
      <c r="G257" s="68" t="s">
        <v>417</v>
      </c>
      <c r="H257" s="42">
        <f t="shared" si="25"/>
        <v>0</v>
      </c>
      <c r="I257" s="43">
        <v>313004000</v>
      </c>
      <c r="J257" s="29" t="s">
        <v>54</v>
      </c>
      <c r="K257" s="29" t="s">
        <v>54</v>
      </c>
      <c r="L257" s="42">
        <f t="shared" si="26"/>
        <v>19</v>
      </c>
      <c r="M257" s="22">
        <f t="shared" si="28"/>
        <v>219060</v>
      </c>
      <c r="N257" s="50">
        <f t="shared" si="29"/>
        <v>219040</v>
      </c>
      <c r="O257" s="45" t="s">
        <v>244</v>
      </c>
      <c r="P257" s="47" t="s">
        <v>61</v>
      </c>
      <c r="Q257" s="51" t="s">
        <v>244</v>
      </c>
      <c r="R257" s="50">
        <f t="shared" si="23"/>
        <v>2190501</v>
      </c>
      <c r="S257" s="54">
        <v>1</v>
      </c>
      <c r="T257" s="1">
        <f t="shared" si="27"/>
        <v>219050</v>
      </c>
      <c r="U257" s="29" t="s">
        <v>387</v>
      </c>
      <c r="V257" s="42">
        <v>12</v>
      </c>
      <c r="W257" s="54">
        <v>0</v>
      </c>
      <c r="X257" s="54">
        <v>3</v>
      </c>
      <c r="Y257" s="55" t="s">
        <v>385</v>
      </c>
    </row>
    <row r="258" spans="1:25" ht="16.5" customHeight="1">
      <c r="A258" s="57"/>
      <c r="B258" s="1">
        <f t="shared" si="30"/>
        <v>219060</v>
      </c>
      <c r="D258" s="43" t="str">
        <f t="shared" si="24"/>
        <v>19-6</v>
      </c>
      <c r="E258" s="43"/>
      <c r="F258" s="43"/>
      <c r="G258" s="68" t="s">
        <v>380</v>
      </c>
      <c r="H258" s="42">
        <f t="shared" si="25"/>
        <v>1</v>
      </c>
      <c r="I258" s="43" t="s">
        <v>67</v>
      </c>
      <c r="J258" s="29" t="s">
        <v>54</v>
      </c>
      <c r="K258" s="29" t="s">
        <v>54</v>
      </c>
      <c r="L258" s="42">
        <f t="shared" si="26"/>
        <v>19</v>
      </c>
      <c r="M258" s="22">
        <f t="shared" si="28"/>
        <v>0</v>
      </c>
      <c r="N258" s="50">
        <f t="shared" si="29"/>
        <v>219050</v>
      </c>
      <c r="O258" s="45" t="s">
        <v>244</v>
      </c>
      <c r="P258" s="47" t="s">
        <v>61</v>
      </c>
      <c r="Q258" s="51" t="s">
        <v>244</v>
      </c>
      <c r="R258" s="50">
        <f t="shared" si="23"/>
        <v>2190601</v>
      </c>
      <c r="S258" s="54">
        <v>1</v>
      </c>
      <c r="T258" s="1">
        <f t="shared" si="27"/>
        <v>219060</v>
      </c>
      <c r="U258" s="29" t="s">
        <v>388</v>
      </c>
      <c r="V258" s="42">
        <v>12</v>
      </c>
      <c r="W258" s="54">
        <v>0</v>
      </c>
      <c r="X258" s="54">
        <v>3</v>
      </c>
      <c r="Y258" s="55" t="s">
        <v>385</v>
      </c>
    </row>
    <row r="259" spans="1:25" ht="16.5" customHeight="1">
      <c r="A259" s="57"/>
      <c r="B259" s="1">
        <f t="shared" si="30"/>
        <v>220010</v>
      </c>
      <c r="D259" s="43" t="str">
        <f t="shared" si="24"/>
        <v>20-1</v>
      </c>
      <c r="E259" s="43"/>
      <c r="F259" s="43"/>
      <c r="G259" s="68" t="s">
        <v>413</v>
      </c>
      <c r="H259" s="42">
        <f t="shared" si="25"/>
        <v>0</v>
      </c>
      <c r="I259" s="43" t="s">
        <v>369</v>
      </c>
      <c r="J259" s="29" t="s">
        <v>54</v>
      </c>
      <c r="K259" s="29" t="s">
        <v>54</v>
      </c>
      <c r="L259" s="42">
        <f t="shared" si="26"/>
        <v>20</v>
      </c>
      <c r="M259" s="22">
        <f t="shared" si="28"/>
        <v>220020</v>
      </c>
      <c r="N259" s="50">
        <f t="shared" si="29"/>
        <v>0</v>
      </c>
      <c r="O259" s="45" t="s">
        <v>244</v>
      </c>
      <c r="P259" s="47" t="s">
        <v>61</v>
      </c>
      <c r="Q259" s="51" t="s">
        <v>244</v>
      </c>
      <c r="R259" s="50">
        <f t="shared" si="23"/>
        <v>2200101</v>
      </c>
      <c r="S259" s="54">
        <v>1</v>
      </c>
      <c r="T259" s="1">
        <f t="shared" si="27"/>
        <v>220010</v>
      </c>
      <c r="U259" s="29" t="s">
        <v>393</v>
      </c>
      <c r="V259" s="42">
        <v>12</v>
      </c>
      <c r="W259" s="54">
        <v>0</v>
      </c>
      <c r="X259" s="54">
        <v>3</v>
      </c>
      <c r="Y259" s="55" t="s">
        <v>385</v>
      </c>
    </row>
    <row r="260" spans="1:25" ht="16.5" customHeight="1">
      <c r="A260" s="57"/>
      <c r="B260" s="1">
        <f t="shared" si="30"/>
        <v>220020</v>
      </c>
      <c r="D260" s="43" t="str">
        <f t="shared" si="24"/>
        <v>20-2</v>
      </c>
      <c r="E260" s="43"/>
      <c r="F260" s="43"/>
      <c r="G260" s="68" t="s">
        <v>380</v>
      </c>
      <c r="H260" s="42">
        <f t="shared" si="25"/>
        <v>0</v>
      </c>
      <c r="I260" s="43">
        <v>313102500</v>
      </c>
      <c r="J260" s="29" t="s">
        <v>54</v>
      </c>
      <c r="K260" s="29" t="s">
        <v>54</v>
      </c>
      <c r="L260" s="42">
        <f t="shared" si="26"/>
        <v>20</v>
      </c>
      <c r="M260" s="22">
        <f t="shared" si="28"/>
        <v>220030</v>
      </c>
      <c r="N260" s="50">
        <f t="shared" si="29"/>
        <v>220010</v>
      </c>
      <c r="O260" s="45" t="s">
        <v>244</v>
      </c>
      <c r="P260" s="47" t="s">
        <v>61</v>
      </c>
      <c r="Q260" s="51" t="s">
        <v>244</v>
      </c>
      <c r="R260" s="50">
        <f t="shared" si="23"/>
        <v>2200201</v>
      </c>
      <c r="S260" s="54">
        <v>1</v>
      </c>
      <c r="T260" s="1">
        <f t="shared" si="27"/>
        <v>220020</v>
      </c>
      <c r="U260" s="29" t="s">
        <v>394</v>
      </c>
      <c r="V260" s="42">
        <v>12</v>
      </c>
      <c r="W260" s="54">
        <v>0</v>
      </c>
      <c r="X260" s="54">
        <v>3</v>
      </c>
      <c r="Y260" s="55" t="s">
        <v>385</v>
      </c>
    </row>
    <row r="261" spans="1:25" ht="16.5" customHeight="1">
      <c r="A261" s="57"/>
      <c r="B261" s="1">
        <f t="shared" si="30"/>
        <v>220030</v>
      </c>
      <c r="D261" s="43" t="str">
        <f t="shared" si="24"/>
        <v>20-3</v>
      </c>
      <c r="E261" s="43"/>
      <c r="F261" s="43"/>
      <c r="G261" s="68" t="s">
        <v>417</v>
      </c>
      <c r="H261" s="42">
        <f t="shared" si="25"/>
        <v>0</v>
      </c>
      <c r="I261" s="43">
        <v>313002100</v>
      </c>
      <c r="J261" s="29" t="s">
        <v>54</v>
      </c>
      <c r="K261" s="29" t="s">
        <v>54</v>
      </c>
      <c r="L261" s="42">
        <f t="shared" si="26"/>
        <v>20</v>
      </c>
      <c r="M261" s="22">
        <f t="shared" si="28"/>
        <v>220040</v>
      </c>
      <c r="N261" s="50">
        <f t="shared" si="29"/>
        <v>220020</v>
      </c>
      <c r="O261" s="45" t="s">
        <v>244</v>
      </c>
      <c r="P261" s="47" t="s">
        <v>61</v>
      </c>
      <c r="Q261" s="51" t="s">
        <v>244</v>
      </c>
      <c r="R261" s="50">
        <f t="shared" si="23"/>
        <v>2200301</v>
      </c>
      <c r="S261" s="54">
        <v>1</v>
      </c>
      <c r="T261" s="1">
        <f t="shared" si="27"/>
        <v>220030</v>
      </c>
      <c r="U261" s="29" t="s">
        <v>395</v>
      </c>
      <c r="V261" s="42">
        <v>12</v>
      </c>
      <c r="W261" s="54">
        <v>0</v>
      </c>
      <c r="X261" s="54">
        <v>3</v>
      </c>
      <c r="Y261" s="55" t="s">
        <v>385</v>
      </c>
    </row>
    <row r="262" spans="1:25" ht="16.5" customHeight="1">
      <c r="A262" s="57"/>
      <c r="B262" s="1">
        <f t="shared" si="30"/>
        <v>220040</v>
      </c>
      <c r="D262" s="43" t="str">
        <f t="shared" si="24"/>
        <v>20-4</v>
      </c>
      <c r="E262" s="43"/>
      <c r="F262" s="43"/>
      <c r="G262" s="68" t="s">
        <v>417</v>
      </c>
      <c r="H262" s="42">
        <f t="shared" si="25"/>
        <v>0</v>
      </c>
      <c r="I262" s="43">
        <v>313001600</v>
      </c>
      <c r="J262" s="29" t="s">
        <v>54</v>
      </c>
      <c r="K262" s="29" t="s">
        <v>54</v>
      </c>
      <c r="L262" s="42">
        <f t="shared" si="26"/>
        <v>20</v>
      </c>
      <c r="M262" s="22">
        <f t="shared" si="28"/>
        <v>220050</v>
      </c>
      <c r="N262" s="50">
        <f t="shared" si="29"/>
        <v>220030</v>
      </c>
      <c r="O262" s="45" t="s">
        <v>244</v>
      </c>
      <c r="P262" s="47" t="s">
        <v>61</v>
      </c>
      <c r="Q262" s="51" t="s">
        <v>244</v>
      </c>
      <c r="R262" s="50">
        <f t="shared" si="23"/>
        <v>2200401</v>
      </c>
      <c r="S262" s="54">
        <v>1</v>
      </c>
      <c r="T262" s="1">
        <f t="shared" si="27"/>
        <v>220040</v>
      </c>
      <c r="U262" s="29" t="s">
        <v>396</v>
      </c>
      <c r="V262" s="42">
        <v>12</v>
      </c>
      <c r="W262" s="54">
        <v>0</v>
      </c>
      <c r="X262" s="54">
        <v>3</v>
      </c>
      <c r="Y262" s="55" t="s">
        <v>385</v>
      </c>
    </row>
    <row r="263" spans="1:25" ht="16.5" customHeight="1">
      <c r="A263" s="57"/>
      <c r="B263" s="1">
        <f t="shared" si="30"/>
        <v>220050</v>
      </c>
      <c r="D263" s="43" t="str">
        <f t="shared" si="24"/>
        <v>20-5</v>
      </c>
      <c r="E263" s="43"/>
      <c r="F263" s="43"/>
      <c r="G263" s="68" t="s">
        <v>382</v>
      </c>
      <c r="H263" s="42">
        <f t="shared" si="25"/>
        <v>0</v>
      </c>
      <c r="I263" s="43" t="s">
        <v>311</v>
      </c>
      <c r="J263" s="29" t="s">
        <v>54</v>
      </c>
      <c r="K263" s="29" t="s">
        <v>54</v>
      </c>
      <c r="L263" s="42">
        <f t="shared" si="26"/>
        <v>20</v>
      </c>
      <c r="M263" s="22">
        <f t="shared" si="28"/>
        <v>220060</v>
      </c>
      <c r="N263" s="50">
        <f t="shared" si="29"/>
        <v>220040</v>
      </c>
      <c r="O263" s="45" t="s">
        <v>244</v>
      </c>
      <c r="P263" s="47" t="s">
        <v>61</v>
      </c>
      <c r="Q263" s="51" t="s">
        <v>244</v>
      </c>
      <c r="R263" s="50">
        <f t="shared" si="23"/>
        <v>2200501</v>
      </c>
      <c r="S263" s="54">
        <v>1</v>
      </c>
      <c r="T263" s="1">
        <f t="shared" si="27"/>
        <v>220050</v>
      </c>
      <c r="U263" s="29" t="s">
        <v>397</v>
      </c>
      <c r="V263" s="42">
        <v>12</v>
      </c>
      <c r="W263" s="54">
        <v>0</v>
      </c>
      <c r="X263" s="54">
        <v>3</v>
      </c>
      <c r="Y263" s="55" t="s">
        <v>385</v>
      </c>
    </row>
    <row r="264" spans="1:25" ht="16.5" customHeight="1">
      <c r="A264" s="57"/>
      <c r="B264" s="1">
        <f t="shared" si="30"/>
        <v>220060</v>
      </c>
      <c r="D264" s="43" t="str">
        <f t="shared" si="24"/>
        <v>20-6</v>
      </c>
      <c r="E264" s="43"/>
      <c r="F264" s="43"/>
      <c r="G264" s="68" t="s">
        <v>380</v>
      </c>
      <c r="H264" s="42">
        <f t="shared" si="25"/>
        <v>1</v>
      </c>
      <c r="I264" s="43" t="s">
        <v>67</v>
      </c>
      <c r="J264" s="29" t="s">
        <v>54</v>
      </c>
      <c r="K264" s="29" t="s">
        <v>54</v>
      </c>
      <c r="L264" s="42">
        <f t="shared" si="26"/>
        <v>20</v>
      </c>
      <c r="M264" s="22">
        <f t="shared" si="28"/>
        <v>0</v>
      </c>
      <c r="N264" s="50">
        <f t="shared" si="29"/>
        <v>220050</v>
      </c>
      <c r="O264" s="45" t="s">
        <v>244</v>
      </c>
      <c r="P264" s="47" t="s">
        <v>61</v>
      </c>
      <c r="Q264" s="51" t="s">
        <v>244</v>
      </c>
      <c r="R264" s="50">
        <f t="shared" si="23"/>
        <v>2200601</v>
      </c>
      <c r="S264" s="54">
        <v>1</v>
      </c>
      <c r="T264" s="1">
        <f t="shared" si="27"/>
        <v>220060</v>
      </c>
      <c r="U264" s="29" t="s">
        <v>398</v>
      </c>
      <c r="V264" s="42">
        <v>12</v>
      </c>
      <c r="W264" s="54">
        <v>0</v>
      </c>
      <c r="X264" s="54">
        <v>3</v>
      </c>
      <c r="Y264" s="55" t="s">
        <v>385</v>
      </c>
    </row>
    <row r="265" spans="1:25" ht="16.5" customHeight="1">
      <c r="A265" s="57"/>
      <c r="B265" s="1">
        <f t="shared" si="30"/>
        <v>221010</v>
      </c>
      <c r="D265" s="43" t="str">
        <f t="shared" si="24"/>
        <v>21-1</v>
      </c>
      <c r="E265" s="43"/>
      <c r="F265" s="43"/>
      <c r="G265" s="68" t="s">
        <v>382</v>
      </c>
      <c r="H265" s="42">
        <f t="shared" si="25"/>
        <v>0</v>
      </c>
      <c r="I265" s="43" t="s">
        <v>252</v>
      </c>
      <c r="J265" s="29" t="s">
        <v>54</v>
      </c>
      <c r="K265" s="29" t="s">
        <v>54</v>
      </c>
      <c r="L265" s="42">
        <f t="shared" si="26"/>
        <v>21</v>
      </c>
      <c r="M265" s="22">
        <f t="shared" si="28"/>
        <v>221020</v>
      </c>
      <c r="N265" s="50">
        <f t="shared" si="29"/>
        <v>0</v>
      </c>
      <c r="O265" s="45" t="s">
        <v>244</v>
      </c>
      <c r="P265" s="47" t="s">
        <v>61</v>
      </c>
      <c r="Q265" s="51" t="s">
        <v>244</v>
      </c>
      <c r="R265" s="50">
        <f t="shared" si="23"/>
        <v>2210101</v>
      </c>
      <c r="S265" s="54">
        <v>1</v>
      </c>
      <c r="T265" s="1">
        <f t="shared" si="27"/>
        <v>221010</v>
      </c>
      <c r="U265" s="29" t="s">
        <v>393</v>
      </c>
      <c r="V265" s="42">
        <v>12</v>
      </c>
      <c r="W265" s="54">
        <v>0</v>
      </c>
      <c r="X265" s="54">
        <v>3</v>
      </c>
      <c r="Y265" s="55" t="s">
        <v>385</v>
      </c>
    </row>
    <row r="266" spans="1:25" ht="16.5" customHeight="1">
      <c r="A266" s="57"/>
      <c r="B266" s="1">
        <f t="shared" si="30"/>
        <v>221020</v>
      </c>
      <c r="D266" s="43" t="str">
        <f t="shared" si="24"/>
        <v>21-2</v>
      </c>
      <c r="E266" s="43"/>
      <c r="F266" s="43"/>
      <c r="G266" s="68" t="s">
        <v>382</v>
      </c>
      <c r="H266" s="42">
        <f t="shared" si="25"/>
        <v>0</v>
      </c>
      <c r="I266" s="43">
        <v>313100800</v>
      </c>
      <c r="J266" s="29" t="s">
        <v>54</v>
      </c>
      <c r="K266" s="29" t="s">
        <v>54</v>
      </c>
      <c r="L266" s="42">
        <f t="shared" si="26"/>
        <v>21</v>
      </c>
      <c r="M266" s="22">
        <f t="shared" si="28"/>
        <v>221030</v>
      </c>
      <c r="N266" s="50">
        <f t="shared" si="29"/>
        <v>221010</v>
      </c>
      <c r="O266" s="45" t="s">
        <v>244</v>
      </c>
      <c r="P266" s="47" t="s">
        <v>61</v>
      </c>
      <c r="Q266" s="51" t="s">
        <v>244</v>
      </c>
      <c r="R266" s="50">
        <f t="shared" si="23"/>
        <v>2210201</v>
      </c>
      <c r="S266" s="54">
        <v>1</v>
      </c>
      <c r="T266" s="1">
        <f t="shared" si="27"/>
        <v>221020</v>
      </c>
      <c r="U266" s="29" t="s">
        <v>399</v>
      </c>
      <c r="V266" s="42">
        <v>12</v>
      </c>
      <c r="W266" s="54">
        <v>0</v>
      </c>
      <c r="X266" s="54">
        <v>3</v>
      </c>
      <c r="Y266" s="55" t="s">
        <v>385</v>
      </c>
    </row>
    <row r="267" spans="1:25" ht="16.5" customHeight="1">
      <c r="A267" s="57"/>
      <c r="B267" s="1">
        <f t="shared" si="30"/>
        <v>221030</v>
      </c>
      <c r="D267" s="43" t="str">
        <f t="shared" si="24"/>
        <v>21-3</v>
      </c>
      <c r="E267" s="43"/>
      <c r="F267" s="43"/>
      <c r="G267" s="68" t="s">
        <v>413</v>
      </c>
      <c r="H267" s="42">
        <f t="shared" si="25"/>
        <v>0</v>
      </c>
      <c r="I267" s="43" t="s">
        <v>369</v>
      </c>
      <c r="J267" s="29" t="s">
        <v>54</v>
      </c>
      <c r="K267" s="29" t="s">
        <v>54</v>
      </c>
      <c r="L267" s="42">
        <f t="shared" si="26"/>
        <v>21</v>
      </c>
      <c r="M267" s="22">
        <f t="shared" si="28"/>
        <v>221040</v>
      </c>
      <c r="N267" s="50">
        <f t="shared" si="29"/>
        <v>221020</v>
      </c>
      <c r="O267" s="45" t="s">
        <v>244</v>
      </c>
      <c r="P267" s="47" t="s">
        <v>61</v>
      </c>
      <c r="Q267" s="51" t="s">
        <v>244</v>
      </c>
      <c r="R267" s="50">
        <f t="shared" si="23"/>
        <v>2210301</v>
      </c>
      <c r="S267" s="54">
        <v>1</v>
      </c>
      <c r="T267" s="1">
        <f t="shared" si="27"/>
        <v>221030</v>
      </c>
      <c r="U267" s="29" t="s">
        <v>400</v>
      </c>
      <c r="V267" s="42">
        <v>12</v>
      </c>
      <c r="W267" s="54">
        <v>0</v>
      </c>
      <c r="X267" s="54">
        <v>3</v>
      </c>
      <c r="Y267" s="55" t="s">
        <v>385</v>
      </c>
    </row>
    <row r="268" spans="1:25" ht="16.5" customHeight="1">
      <c r="A268" s="57"/>
      <c r="B268" s="1">
        <f t="shared" si="30"/>
        <v>221040</v>
      </c>
      <c r="D268" s="43" t="str">
        <f t="shared" si="24"/>
        <v>21-4</v>
      </c>
      <c r="E268" s="43"/>
      <c r="F268" s="43"/>
      <c r="G268" s="68" t="s">
        <v>417</v>
      </c>
      <c r="H268" s="42">
        <f t="shared" si="25"/>
        <v>0</v>
      </c>
      <c r="I268" s="43">
        <v>313004000</v>
      </c>
      <c r="J268" s="29" t="s">
        <v>54</v>
      </c>
      <c r="K268" s="29" t="s">
        <v>54</v>
      </c>
      <c r="L268" s="42">
        <f t="shared" si="26"/>
        <v>21</v>
      </c>
      <c r="M268" s="22">
        <f t="shared" si="28"/>
        <v>221050</v>
      </c>
      <c r="N268" s="50">
        <f t="shared" si="29"/>
        <v>221030</v>
      </c>
      <c r="O268" s="45" t="s">
        <v>244</v>
      </c>
      <c r="P268" s="47" t="s">
        <v>61</v>
      </c>
      <c r="Q268" s="51" t="s">
        <v>244</v>
      </c>
      <c r="R268" s="50">
        <f t="shared" si="23"/>
        <v>2210401</v>
      </c>
      <c r="S268" s="54">
        <v>1</v>
      </c>
      <c r="T268" s="1">
        <f t="shared" si="27"/>
        <v>221040</v>
      </c>
      <c r="U268" s="29" t="s">
        <v>401</v>
      </c>
      <c r="V268" s="42">
        <v>12</v>
      </c>
      <c r="W268" s="54">
        <v>0</v>
      </c>
      <c r="X268" s="54">
        <v>3</v>
      </c>
      <c r="Y268" s="55" t="s">
        <v>385</v>
      </c>
    </row>
    <row r="269" spans="1:25" ht="16.5" customHeight="1">
      <c r="A269" s="57"/>
      <c r="B269" s="1">
        <f t="shared" si="30"/>
        <v>221050</v>
      </c>
      <c r="D269" s="43" t="str">
        <f t="shared" si="24"/>
        <v>21-5</v>
      </c>
      <c r="E269" s="43"/>
      <c r="F269" s="43"/>
      <c r="G269" s="68" t="s">
        <v>417</v>
      </c>
      <c r="H269" s="42">
        <f t="shared" si="25"/>
        <v>0</v>
      </c>
      <c r="I269" s="43">
        <v>313001000</v>
      </c>
      <c r="J269" s="29" t="s">
        <v>54</v>
      </c>
      <c r="K269" s="29" t="s">
        <v>54</v>
      </c>
      <c r="L269" s="42">
        <f t="shared" si="26"/>
        <v>21</v>
      </c>
      <c r="M269" s="22">
        <f t="shared" si="28"/>
        <v>221060</v>
      </c>
      <c r="N269" s="50">
        <f t="shared" si="29"/>
        <v>221040</v>
      </c>
      <c r="O269" s="45" t="s">
        <v>244</v>
      </c>
      <c r="P269" s="47" t="s">
        <v>61</v>
      </c>
      <c r="Q269" s="51" t="s">
        <v>244</v>
      </c>
      <c r="R269" s="50">
        <f t="shared" ref="R269:R282" si="31">R263+10000</f>
        <v>2210501</v>
      </c>
      <c r="S269" s="54">
        <v>1</v>
      </c>
      <c r="T269" s="1">
        <f t="shared" si="27"/>
        <v>221050</v>
      </c>
      <c r="U269" s="29" t="s">
        <v>402</v>
      </c>
      <c r="V269" s="42">
        <v>12</v>
      </c>
      <c r="W269" s="54">
        <v>0</v>
      </c>
      <c r="X269" s="54">
        <v>3</v>
      </c>
      <c r="Y269" s="55" t="s">
        <v>385</v>
      </c>
    </row>
    <row r="270" spans="1:25" ht="16.5" customHeight="1">
      <c r="A270" s="57"/>
      <c r="B270" s="1">
        <f t="shared" si="30"/>
        <v>221060</v>
      </c>
      <c r="D270" s="43" t="str">
        <f t="shared" si="24"/>
        <v>21-6</v>
      </c>
      <c r="E270" s="43"/>
      <c r="F270" s="43"/>
      <c r="G270" s="68" t="s">
        <v>417</v>
      </c>
      <c r="H270" s="42">
        <f t="shared" si="25"/>
        <v>1</v>
      </c>
      <c r="I270" s="43">
        <v>313002100</v>
      </c>
      <c r="J270" s="29" t="s">
        <v>54</v>
      </c>
      <c r="K270" s="29" t="s">
        <v>54</v>
      </c>
      <c r="L270" s="42">
        <f t="shared" si="26"/>
        <v>21</v>
      </c>
      <c r="M270" s="22">
        <f t="shared" si="28"/>
        <v>0</v>
      </c>
      <c r="N270" s="50">
        <f t="shared" si="29"/>
        <v>221050</v>
      </c>
      <c r="O270" s="45" t="s">
        <v>244</v>
      </c>
      <c r="P270" s="47" t="s">
        <v>61</v>
      </c>
      <c r="Q270" s="51" t="s">
        <v>244</v>
      </c>
      <c r="R270" s="50">
        <f t="shared" si="31"/>
        <v>2210601</v>
      </c>
      <c r="S270" s="54">
        <v>1</v>
      </c>
      <c r="T270" s="1">
        <f t="shared" si="27"/>
        <v>221060</v>
      </c>
      <c r="U270" s="29" t="s">
        <v>404</v>
      </c>
      <c r="V270" s="42">
        <v>12</v>
      </c>
      <c r="W270" s="54">
        <v>0</v>
      </c>
      <c r="X270" s="54">
        <v>3</v>
      </c>
      <c r="Y270" s="55" t="s">
        <v>385</v>
      </c>
    </row>
    <row r="271" spans="1:25" ht="16.5" customHeight="1">
      <c r="A271" s="57"/>
      <c r="B271" s="1">
        <f t="shared" si="30"/>
        <v>222010</v>
      </c>
      <c r="D271" s="43" t="str">
        <f t="shared" si="24"/>
        <v>22-1</v>
      </c>
      <c r="E271" s="43"/>
      <c r="F271" s="43"/>
      <c r="G271" s="68" t="s">
        <v>380</v>
      </c>
      <c r="H271" s="42">
        <f t="shared" si="25"/>
        <v>0</v>
      </c>
      <c r="I271" s="43" t="s">
        <v>67</v>
      </c>
      <c r="J271" s="29" t="s">
        <v>54</v>
      </c>
      <c r="K271" s="29" t="s">
        <v>54</v>
      </c>
      <c r="L271" s="42">
        <f t="shared" si="26"/>
        <v>22</v>
      </c>
      <c r="M271" s="22">
        <f t="shared" si="28"/>
        <v>222020</v>
      </c>
      <c r="N271" s="50">
        <f t="shared" si="29"/>
        <v>0</v>
      </c>
      <c r="O271" s="45" t="s">
        <v>244</v>
      </c>
      <c r="P271" s="47" t="s">
        <v>61</v>
      </c>
      <c r="Q271" s="51" t="s">
        <v>244</v>
      </c>
      <c r="R271" s="50">
        <f t="shared" si="31"/>
        <v>2220101</v>
      </c>
      <c r="S271" s="54">
        <v>1</v>
      </c>
      <c r="T271" s="1">
        <f t="shared" si="27"/>
        <v>222010</v>
      </c>
      <c r="U271" s="29" t="s">
        <v>405</v>
      </c>
      <c r="V271" s="42">
        <v>12</v>
      </c>
      <c r="W271" s="54">
        <v>0</v>
      </c>
      <c r="X271" s="54">
        <v>3</v>
      </c>
      <c r="Y271" s="55" t="s">
        <v>385</v>
      </c>
    </row>
    <row r="272" spans="1:25" ht="16.5" customHeight="1">
      <c r="A272" s="57"/>
      <c r="B272" s="1">
        <f t="shared" si="30"/>
        <v>222020</v>
      </c>
      <c r="D272" s="43" t="str">
        <f t="shared" si="24"/>
        <v>22-2</v>
      </c>
      <c r="E272" s="43"/>
      <c r="F272" s="43"/>
      <c r="G272" s="68" t="s">
        <v>382</v>
      </c>
      <c r="H272" s="42">
        <f t="shared" si="25"/>
        <v>0</v>
      </c>
      <c r="I272" s="43" t="s">
        <v>252</v>
      </c>
      <c r="J272" s="29" t="s">
        <v>54</v>
      </c>
      <c r="K272" s="29" t="s">
        <v>54</v>
      </c>
      <c r="L272" s="42">
        <f t="shared" si="26"/>
        <v>22</v>
      </c>
      <c r="M272" s="22">
        <f t="shared" si="28"/>
        <v>222030</v>
      </c>
      <c r="N272" s="50">
        <f t="shared" si="29"/>
        <v>222010</v>
      </c>
      <c r="O272" s="45" t="s">
        <v>244</v>
      </c>
      <c r="P272" s="47" t="s">
        <v>61</v>
      </c>
      <c r="Q272" s="51" t="s">
        <v>244</v>
      </c>
      <c r="R272" s="50">
        <f t="shared" si="31"/>
        <v>2220201</v>
      </c>
      <c r="S272" s="54">
        <v>1</v>
      </c>
      <c r="T272" s="1">
        <f t="shared" si="27"/>
        <v>222020</v>
      </c>
      <c r="U272" s="29" t="s">
        <v>406</v>
      </c>
      <c r="V272" s="42">
        <v>12</v>
      </c>
      <c r="W272" s="54">
        <v>0</v>
      </c>
      <c r="X272" s="54">
        <v>3</v>
      </c>
      <c r="Y272" s="55" t="s">
        <v>385</v>
      </c>
    </row>
    <row r="273" spans="1:25" ht="16.5" customHeight="1">
      <c r="A273" s="57"/>
      <c r="B273" s="1">
        <f t="shared" si="30"/>
        <v>222030</v>
      </c>
      <c r="D273" s="43" t="str">
        <f t="shared" si="24"/>
        <v>22-3</v>
      </c>
      <c r="E273" s="43"/>
      <c r="F273" s="43"/>
      <c r="G273" s="68" t="s">
        <v>392</v>
      </c>
      <c r="H273" s="42">
        <f t="shared" si="25"/>
        <v>0</v>
      </c>
      <c r="I273" s="43" t="s">
        <v>311</v>
      </c>
      <c r="J273" s="29" t="s">
        <v>54</v>
      </c>
      <c r="K273" s="29" t="s">
        <v>54</v>
      </c>
      <c r="L273" s="42">
        <f t="shared" si="26"/>
        <v>22</v>
      </c>
      <c r="M273" s="22">
        <f t="shared" si="28"/>
        <v>222040</v>
      </c>
      <c r="N273" s="50">
        <f t="shared" si="29"/>
        <v>222020</v>
      </c>
      <c r="O273" s="45" t="s">
        <v>244</v>
      </c>
      <c r="P273" s="47" t="s">
        <v>61</v>
      </c>
      <c r="Q273" s="51" t="s">
        <v>244</v>
      </c>
      <c r="R273" s="50">
        <f t="shared" si="31"/>
        <v>2220301</v>
      </c>
      <c r="S273" s="54">
        <v>1</v>
      </c>
      <c r="T273" s="1">
        <f t="shared" si="27"/>
        <v>222030</v>
      </c>
      <c r="U273" s="29" t="s">
        <v>407</v>
      </c>
      <c r="V273" s="42">
        <v>12</v>
      </c>
      <c r="W273" s="54">
        <v>0</v>
      </c>
      <c r="X273" s="54">
        <v>3</v>
      </c>
      <c r="Y273" s="55" t="s">
        <v>385</v>
      </c>
    </row>
    <row r="274" spans="1:25" ht="16.5" customHeight="1">
      <c r="A274" s="57"/>
      <c r="B274" s="1">
        <f t="shared" si="30"/>
        <v>222040</v>
      </c>
      <c r="D274" s="43" t="str">
        <f t="shared" si="24"/>
        <v>22-4</v>
      </c>
      <c r="E274" s="43"/>
      <c r="F274" s="43"/>
      <c r="G274" s="68" t="s">
        <v>417</v>
      </c>
      <c r="H274" s="42">
        <f t="shared" si="25"/>
        <v>0</v>
      </c>
      <c r="I274" s="43">
        <v>313100900</v>
      </c>
      <c r="J274" s="29" t="s">
        <v>54</v>
      </c>
      <c r="K274" s="29" t="s">
        <v>54</v>
      </c>
      <c r="L274" s="42">
        <f t="shared" si="26"/>
        <v>22</v>
      </c>
      <c r="M274" s="22">
        <f t="shared" si="28"/>
        <v>222050</v>
      </c>
      <c r="N274" s="50">
        <f t="shared" si="29"/>
        <v>222030</v>
      </c>
      <c r="O274" s="45" t="s">
        <v>244</v>
      </c>
      <c r="P274" s="47" t="s">
        <v>61</v>
      </c>
      <c r="Q274" s="51" t="s">
        <v>244</v>
      </c>
      <c r="R274" s="50">
        <f t="shared" si="31"/>
        <v>2220401</v>
      </c>
      <c r="S274" s="54">
        <v>1</v>
      </c>
      <c r="T274" s="1">
        <f t="shared" si="27"/>
        <v>222040</v>
      </c>
      <c r="U274" s="29" t="s">
        <v>408</v>
      </c>
      <c r="V274" s="42">
        <v>12</v>
      </c>
      <c r="W274" s="54">
        <v>0</v>
      </c>
      <c r="X274" s="54">
        <v>3</v>
      </c>
      <c r="Y274" s="55" t="s">
        <v>385</v>
      </c>
    </row>
    <row r="275" spans="1:25" ht="16.5" customHeight="1">
      <c r="A275" s="57"/>
      <c r="B275" s="1">
        <f t="shared" si="30"/>
        <v>222050</v>
      </c>
      <c r="D275" s="43" t="str">
        <f t="shared" si="24"/>
        <v>22-5</v>
      </c>
      <c r="E275" s="43"/>
      <c r="F275" s="43"/>
      <c r="G275" s="68" t="s">
        <v>378</v>
      </c>
      <c r="H275" s="42">
        <f t="shared" si="25"/>
        <v>0</v>
      </c>
      <c r="I275" s="43">
        <v>313100800</v>
      </c>
      <c r="J275" s="29" t="s">
        <v>54</v>
      </c>
      <c r="K275" s="29" t="s">
        <v>54</v>
      </c>
      <c r="L275" s="42">
        <f t="shared" si="26"/>
        <v>22</v>
      </c>
      <c r="M275" s="22">
        <f t="shared" si="28"/>
        <v>222060</v>
      </c>
      <c r="N275" s="50">
        <f t="shared" si="29"/>
        <v>222040</v>
      </c>
      <c r="O275" s="45" t="s">
        <v>244</v>
      </c>
      <c r="P275" s="47" t="s">
        <v>61</v>
      </c>
      <c r="Q275" s="51" t="s">
        <v>244</v>
      </c>
      <c r="R275" s="50">
        <f t="shared" si="31"/>
        <v>2220501</v>
      </c>
      <c r="S275" s="54">
        <v>1</v>
      </c>
      <c r="T275" s="1">
        <f t="shared" si="27"/>
        <v>222050</v>
      </c>
      <c r="U275" s="29" t="s">
        <v>409</v>
      </c>
      <c r="V275" s="42">
        <v>12</v>
      </c>
      <c r="W275" s="54">
        <v>0</v>
      </c>
      <c r="X275" s="54">
        <v>3</v>
      </c>
      <c r="Y275" s="55" t="s">
        <v>385</v>
      </c>
    </row>
    <row r="276" spans="1:25" ht="16.5" customHeight="1">
      <c r="A276" s="57"/>
      <c r="B276" s="1">
        <f t="shared" si="30"/>
        <v>222060</v>
      </c>
      <c r="D276" s="43" t="str">
        <f t="shared" si="24"/>
        <v>22-6</v>
      </c>
      <c r="E276" s="43"/>
      <c r="F276" s="43"/>
      <c r="G276" s="68" t="s">
        <v>383</v>
      </c>
      <c r="H276" s="42">
        <f t="shared" si="25"/>
        <v>1</v>
      </c>
      <c r="I276" s="43">
        <v>313101400</v>
      </c>
      <c r="J276" s="29" t="s">
        <v>54</v>
      </c>
      <c r="K276" s="29" t="s">
        <v>54</v>
      </c>
      <c r="L276" s="42">
        <f t="shared" si="26"/>
        <v>22</v>
      </c>
      <c r="M276" s="22">
        <f t="shared" si="28"/>
        <v>0</v>
      </c>
      <c r="N276" s="50">
        <f t="shared" si="29"/>
        <v>222050</v>
      </c>
      <c r="O276" s="45" t="s">
        <v>244</v>
      </c>
      <c r="P276" s="47" t="s">
        <v>61</v>
      </c>
      <c r="Q276" s="51" t="s">
        <v>244</v>
      </c>
      <c r="R276" s="50">
        <f t="shared" si="31"/>
        <v>2220601</v>
      </c>
      <c r="S276" s="54">
        <v>1</v>
      </c>
      <c r="T276" s="1">
        <f t="shared" si="27"/>
        <v>222060</v>
      </c>
      <c r="U276" s="29" t="s">
        <v>410</v>
      </c>
      <c r="V276" s="42">
        <v>12</v>
      </c>
      <c r="W276" s="54">
        <v>0</v>
      </c>
      <c r="X276" s="54">
        <v>3</v>
      </c>
      <c r="Y276" s="55" t="s">
        <v>385</v>
      </c>
    </row>
    <row r="277" spans="1:25" ht="16.5" customHeight="1">
      <c r="A277" s="57"/>
      <c r="B277" s="1">
        <f t="shared" si="30"/>
        <v>223010</v>
      </c>
      <c r="D277" s="43" t="str">
        <f t="shared" si="24"/>
        <v>23-1</v>
      </c>
      <c r="E277" s="43"/>
      <c r="F277" s="43"/>
      <c r="G277" s="68" t="s">
        <v>378</v>
      </c>
      <c r="H277" s="42">
        <f t="shared" si="25"/>
        <v>0</v>
      </c>
      <c r="I277" s="43">
        <v>313100700</v>
      </c>
      <c r="J277" s="29" t="s">
        <v>54</v>
      </c>
      <c r="K277" s="29" t="s">
        <v>54</v>
      </c>
      <c r="L277" s="42">
        <f t="shared" si="26"/>
        <v>23</v>
      </c>
      <c r="M277" s="22">
        <f t="shared" si="28"/>
        <v>223020</v>
      </c>
      <c r="N277" s="50">
        <f t="shared" si="29"/>
        <v>0</v>
      </c>
      <c r="O277" s="45" t="s">
        <v>244</v>
      </c>
      <c r="P277" s="47" t="s">
        <v>61</v>
      </c>
      <c r="Q277" s="51" t="s">
        <v>244</v>
      </c>
      <c r="R277" s="50">
        <f t="shared" si="31"/>
        <v>2230101</v>
      </c>
      <c r="S277" s="54">
        <v>1</v>
      </c>
      <c r="T277" s="1">
        <f t="shared" si="27"/>
        <v>223010</v>
      </c>
      <c r="U277" s="29" t="s">
        <v>411</v>
      </c>
      <c r="V277" s="42">
        <v>12</v>
      </c>
      <c r="W277" s="54">
        <v>0</v>
      </c>
      <c r="X277" s="54">
        <v>3</v>
      </c>
      <c r="Y277" s="55" t="s">
        <v>385</v>
      </c>
    </row>
    <row r="278" spans="1:25" ht="16.5" customHeight="1">
      <c r="A278" s="57"/>
      <c r="B278" s="1">
        <f t="shared" si="30"/>
        <v>223020</v>
      </c>
      <c r="D278" s="43" t="str">
        <f t="shared" ref="D278:D324" si="32">VALUE(MID(B278,2,2))&amp;"-"&amp;VALUE(MID(B278,4,2))&amp;IF(VALUE(RIGHT(B278,1))=1,"特殊","")</f>
        <v>23-2</v>
      </c>
      <c r="E278" s="43"/>
      <c r="F278" s="43"/>
      <c r="G278" s="68" t="s">
        <v>378</v>
      </c>
      <c r="H278" s="42">
        <f t="shared" ref="H278:H324" si="33">IF(RIGHT(D278,2)="特殊",2,IF(RIGHT(D278,1)&gt;RIGHT(D279,1),1,0))</f>
        <v>0</v>
      </c>
      <c r="I278" s="43">
        <v>313100800</v>
      </c>
      <c r="J278" s="29" t="s">
        <v>54</v>
      </c>
      <c r="K278" s="29" t="s">
        <v>54</v>
      </c>
      <c r="L278" s="42">
        <f t="shared" ref="L278:L324" si="34">VALUE(MID(B278,2,2))</f>
        <v>23</v>
      </c>
      <c r="M278" s="22">
        <f t="shared" si="28"/>
        <v>223030</v>
      </c>
      <c r="N278" s="50">
        <f t="shared" si="29"/>
        <v>223010</v>
      </c>
      <c r="O278" s="45" t="s">
        <v>244</v>
      </c>
      <c r="P278" s="47" t="s">
        <v>61</v>
      </c>
      <c r="Q278" s="51" t="s">
        <v>244</v>
      </c>
      <c r="R278" s="50">
        <f t="shared" si="31"/>
        <v>2230201</v>
      </c>
      <c r="S278" s="54">
        <v>1</v>
      </c>
      <c r="T278" s="1">
        <f t="shared" ref="T278:T324" si="35">B278</f>
        <v>223020</v>
      </c>
      <c r="U278" s="29" t="s">
        <v>412</v>
      </c>
      <c r="V278" s="42">
        <v>12</v>
      </c>
      <c r="W278" s="54">
        <v>0</v>
      </c>
      <c r="X278" s="54">
        <v>3</v>
      </c>
      <c r="Y278" s="55" t="s">
        <v>385</v>
      </c>
    </row>
    <row r="279" spans="1:25" ht="16.5" customHeight="1">
      <c r="A279" s="57"/>
      <c r="B279" s="1">
        <f t="shared" si="30"/>
        <v>223030</v>
      </c>
      <c r="D279" s="43" t="str">
        <f t="shared" si="32"/>
        <v>23-3</v>
      </c>
      <c r="E279" s="43"/>
      <c r="F279" s="43"/>
      <c r="G279" s="68" t="s">
        <v>417</v>
      </c>
      <c r="H279" s="42">
        <f t="shared" si="33"/>
        <v>0</v>
      </c>
      <c r="I279" s="43">
        <v>313004000</v>
      </c>
      <c r="J279" s="29" t="s">
        <v>54</v>
      </c>
      <c r="K279" s="29" t="s">
        <v>54</v>
      </c>
      <c r="L279" s="42">
        <f t="shared" si="34"/>
        <v>23</v>
      </c>
      <c r="M279" s="22">
        <f t="shared" si="28"/>
        <v>223040</v>
      </c>
      <c r="N279" s="50">
        <f t="shared" si="29"/>
        <v>223020</v>
      </c>
      <c r="O279" s="45" t="s">
        <v>244</v>
      </c>
      <c r="P279" s="47" t="s">
        <v>61</v>
      </c>
      <c r="Q279" s="51" t="s">
        <v>244</v>
      </c>
      <c r="R279" s="50">
        <f t="shared" si="31"/>
        <v>2230301</v>
      </c>
      <c r="S279" s="54">
        <v>1</v>
      </c>
      <c r="T279" s="1">
        <f t="shared" si="35"/>
        <v>223030</v>
      </c>
      <c r="U279" s="29" t="s">
        <v>414</v>
      </c>
      <c r="V279" s="42">
        <v>12</v>
      </c>
      <c r="W279" s="54">
        <v>0</v>
      </c>
      <c r="X279" s="54">
        <v>3</v>
      </c>
      <c r="Y279" s="55" t="s">
        <v>385</v>
      </c>
    </row>
    <row r="280" spans="1:25" ht="16.5" customHeight="1">
      <c r="A280" s="57"/>
      <c r="B280" s="1">
        <f t="shared" si="30"/>
        <v>223040</v>
      </c>
      <c r="D280" s="43" t="str">
        <f t="shared" si="32"/>
        <v>23-4</v>
      </c>
      <c r="E280" s="43"/>
      <c r="F280" s="43"/>
      <c r="G280" s="68" t="s">
        <v>382</v>
      </c>
      <c r="H280" s="42">
        <f t="shared" si="33"/>
        <v>0</v>
      </c>
      <c r="I280" s="43">
        <v>313100600</v>
      </c>
      <c r="J280" s="29" t="s">
        <v>54</v>
      </c>
      <c r="K280" s="29" t="s">
        <v>54</v>
      </c>
      <c r="L280" s="42">
        <f t="shared" si="34"/>
        <v>23</v>
      </c>
      <c r="M280" s="22">
        <f t="shared" si="28"/>
        <v>223050</v>
      </c>
      <c r="N280" s="50">
        <f t="shared" si="29"/>
        <v>223030</v>
      </c>
      <c r="O280" s="45" t="s">
        <v>244</v>
      </c>
      <c r="P280" s="47" t="s">
        <v>61</v>
      </c>
      <c r="Q280" s="51" t="s">
        <v>244</v>
      </c>
      <c r="R280" s="50">
        <f t="shared" si="31"/>
        <v>2230401</v>
      </c>
      <c r="S280" s="54">
        <v>1</v>
      </c>
      <c r="T280" s="1">
        <f t="shared" si="35"/>
        <v>223040</v>
      </c>
      <c r="U280" s="29" t="s">
        <v>415</v>
      </c>
      <c r="V280" s="42">
        <v>12</v>
      </c>
      <c r="W280" s="54">
        <v>0</v>
      </c>
      <c r="X280" s="54">
        <v>3</v>
      </c>
      <c r="Y280" s="55" t="s">
        <v>385</v>
      </c>
    </row>
    <row r="281" spans="1:25" ht="16.5" customHeight="1">
      <c r="A281" s="57"/>
      <c r="B281" s="1">
        <f t="shared" si="30"/>
        <v>223050</v>
      </c>
      <c r="D281" s="43" t="str">
        <f t="shared" si="32"/>
        <v>23-5</v>
      </c>
      <c r="E281" s="43"/>
      <c r="F281" s="43"/>
      <c r="G281" s="68" t="s">
        <v>382</v>
      </c>
      <c r="H281" s="42">
        <f t="shared" si="33"/>
        <v>0</v>
      </c>
      <c r="I281" s="43" t="s">
        <v>252</v>
      </c>
      <c r="J281" s="29" t="s">
        <v>54</v>
      </c>
      <c r="K281" s="29" t="s">
        <v>54</v>
      </c>
      <c r="L281" s="42">
        <f t="shared" si="34"/>
        <v>23</v>
      </c>
      <c r="M281" s="22">
        <f t="shared" ref="M281:M324" si="36">IF(L281=L282,B282,0)</f>
        <v>223060</v>
      </c>
      <c r="N281" s="50">
        <f t="shared" si="29"/>
        <v>223040</v>
      </c>
      <c r="O281" s="45" t="s">
        <v>244</v>
      </c>
      <c r="P281" s="47" t="s">
        <v>61</v>
      </c>
      <c r="Q281" s="51" t="s">
        <v>244</v>
      </c>
      <c r="R281" s="50">
        <f t="shared" si="31"/>
        <v>2230501</v>
      </c>
      <c r="S281" s="54">
        <v>1</v>
      </c>
      <c r="T281" s="1">
        <f t="shared" si="35"/>
        <v>223050</v>
      </c>
      <c r="U281" s="29" t="s">
        <v>416</v>
      </c>
      <c r="V281" s="42">
        <v>12</v>
      </c>
      <c r="W281" s="54">
        <v>0</v>
      </c>
      <c r="X281" s="54">
        <v>3</v>
      </c>
      <c r="Y281" s="55" t="s">
        <v>385</v>
      </c>
    </row>
    <row r="282" spans="1:25" ht="16.5" customHeight="1">
      <c r="A282" s="57"/>
      <c r="B282" s="1">
        <f t="shared" si="30"/>
        <v>223060</v>
      </c>
      <c r="D282" s="43" t="str">
        <f t="shared" si="32"/>
        <v>23-6</v>
      </c>
      <c r="E282" s="43"/>
      <c r="F282" s="43"/>
      <c r="G282" s="68" t="s">
        <v>392</v>
      </c>
      <c r="H282" s="42">
        <f t="shared" si="33"/>
        <v>1</v>
      </c>
      <c r="I282" s="43" t="s">
        <v>311</v>
      </c>
      <c r="J282" s="29" t="s">
        <v>54</v>
      </c>
      <c r="K282" s="29" t="s">
        <v>54</v>
      </c>
      <c r="L282" s="42">
        <f t="shared" si="34"/>
        <v>23</v>
      </c>
      <c r="M282" s="22">
        <f t="shared" si="36"/>
        <v>0</v>
      </c>
      <c r="N282" s="50">
        <f t="shared" ref="N282:N324" si="37">IF(L282=L281,B281,0)</f>
        <v>223050</v>
      </c>
      <c r="O282" s="45" t="s">
        <v>244</v>
      </c>
      <c r="P282" s="47" t="s">
        <v>61</v>
      </c>
      <c r="Q282" s="51" t="s">
        <v>244</v>
      </c>
      <c r="R282" s="50">
        <f t="shared" si="31"/>
        <v>2230601</v>
      </c>
      <c r="S282" s="54">
        <v>1</v>
      </c>
      <c r="T282" s="1">
        <f t="shared" si="35"/>
        <v>223060</v>
      </c>
      <c r="U282" s="29" t="s">
        <v>418</v>
      </c>
      <c r="V282" s="42">
        <v>12</v>
      </c>
      <c r="W282" s="54">
        <v>0</v>
      </c>
      <c r="X282" s="54">
        <v>3</v>
      </c>
      <c r="Y282" s="55" t="s">
        <v>385</v>
      </c>
    </row>
    <row r="283" spans="1:25" ht="16.5" customHeight="1">
      <c r="A283" s="57"/>
      <c r="B283" s="1">
        <f t="shared" si="30"/>
        <v>224010</v>
      </c>
      <c r="D283" s="43" t="str">
        <f t="shared" si="32"/>
        <v>24-1</v>
      </c>
      <c r="E283" s="43"/>
      <c r="F283" s="43"/>
      <c r="G283" s="68" t="s">
        <v>413</v>
      </c>
      <c r="H283" s="42">
        <f t="shared" si="33"/>
        <v>0</v>
      </c>
      <c r="I283" s="43">
        <v>313002100</v>
      </c>
      <c r="J283" s="29" t="s">
        <v>54</v>
      </c>
      <c r="K283" s="29" t="s">
        <v>54</v>
      </c>
      <c r="L283" s="42">
        <f t="shared" si="34"/>
        <v>24</v>
      </c>
      <c r="M283" s="22">
        <f t="shared" si="36"/>
        <v>224020</v>
      </c>
      <c r="N283" s="50">
        <f t="shared" si="37"/>
        <v>0</v>
      </c>
      <c r="O283" s="45" t="s">
        <v>244</v>
      </c>
      <c r="P283" s="47" t="s">
        <v>61</v>
      </c>
      <c r="Q283" s="51" t="s">
        <v>244</v>
      </c>
      <c r="R283" s="50">
        <v>2010101</v>
      </c>
      <c r="S283" s="54">
        <v>1</v>
      </c>
      <c r="T283" s="1">
        <f t="shared" si="35"/>
        <v>224010</v>
      </c>
      <c r="U283" s="29" t="s">
        <v>389</v>
      </c>
      <c r="V283" s="42">
        <v>12</v>
      </c>
      <c r="W283" s="54">
        <v>0</v>
      </c>
      <c r="X283" s="54">
        <v>3</v>
      </c>
      <c r="Y283" s="55" t="s">
        <v>385</v>
      </c>
    </row>
    <row r="284" spans="1:25" ht="16.5" customHeight="1">
      <c r="A284" s="57"/>
      <c r="B284" s="1">
        <f t="shared" si="30"/>
        <v>224020</v>
      </c>
      <c r="D284" s="43" t="str">
        <f t="shared" si="32"/>
        <v>24-2</v>
      </c>
      <c r="E284" s="43"/>
      <c r="F284" s="43"/>
      <c r="G284" s="68" t="s">
        <v>413</v>
      </c>
      <c r="H284" s="42">
        <f t="shared" si="33"/>
        <v>0</v>
      </c>
      <c r="I284" s="43">
        <v>313001600</v>
      </c>
      <c r="J284" s="29" t="s">
        <v>54</v>
      </c>
      <c r="K284" s="29" t="s">
        <v>54</v>
      </c>
      <c r="L284" s="42">
        <f t="shared" si="34"/>
        <v>24</v>
      </c>
      <c r="M284" s="22">
        <f t="shared" si="36"/>
        <v>224030</v>
      </c>
      <c r="N284" s="50">
        <f t="shared" si="37"/>
        <v>224010</v>
      </c>
      <c r="O284" s="45" t="s">
        <v>244</v>
      </c>
      <c r="P284" s="47" t="s">
        <v>61</v>
      </c>
      <c r="Q284" s="51" t="s">
        <v>244</v>
      </c>
      <c r="R284" s="50">
        <v>2010101</v>
      </c>
      <c r="S284" s="54">
        <v>1</v>
      </c>
      <c r="T284" s="1">
        <f t="shared" si="35"/>
        <v>224020</v>
      </c>
      <c r="U284" s="29" t="s">
        <v>384</v>
      </c>
      <c r="V284" s="42">
        <v>12</v>
      </c>
      <c r="W284" s="54">
        <v>0</v>
      </c>
      <c r="X284" s="54">
        <v>3</v>
      </c>
      <c r="Y284" s="55" t="s">
        <v>385</v>
      </c>
    </row>
    <row r="285" spans="1:25" ht="16.5" customHeight="1">
      <c r="A285" s="57"/>
      <c r="B285" s="1">
        <f t="shared" si="30"/>
        <v>224030</v>
      </c>
      <c r="D285" s="43" t="str">
        <f t="shared" si="32"/>
        <v>24-3</v>
      </c>
      <c r="E285" s="43"/>
      <c r="F285" s="43"/>
      <c r="G285" s="68" t="s">
        <v>417</v>
      </c>
      <c r="H285" s="42">
        <f t="shared" si="33"/>
        <v>0</v>
      </c>
      <c r="I285" s="43">
        <v>313002100</v>
      </c>
      <c r="J285" s="29" t="s">
        <v>54</v>
      </c>
      <c r="K285" s="29" t="s">
        <v>54</v>
      </c>
      <c r="L285" s="42">
        <f t="shared" si="34"/>
        <v>24</v>
      </c>
      <c r="M285" s="22">
        <f t="shared" si="36"/>
        <v>224040</v>
      </c>
      <c r="N285" s="50">
        <f t="shared" si="37"/>
        <v>224020</v>
      </c>
      <c r="O285" s="45" t="s">
        <v>244</v>
      </c>
      <c r="P285" s="47" t="s">
        <v>61</v>
      </c>
      <c r="Q285" s="51" t="s">
        <v>244</v>
      </c>
      <c r="R285" s="50">
        <v>2010101</v>
      </c>
      <c r="S285" s="54">
        <v>1</v>
      </c>
      <c r="T285" s="1">
        <f t="shared" si="35"/>
        <v>224030</v>
      </c>
      <c r="U285" s="29" t="s">
        <v>386</v>
      </c>
      <c r="V285" s="42">
        <v>12</v>
      </c>
      <c r="W285" s="54">
        <v>0</v>
      </c>
      <c r="X285" s="54">
        <v>3</v>
      </c>
      <c r="Y285" s="55" t="s">
        <v>385</v>
      </c>
    </row>
    <row r="286" spans="1:25" ht="16.5" customHeight="1">
      <c r="A286" s="57"/>
      <c r="B286" s="1">
        <f t="shared" si="30"/>
        <v>224040</v>
      </c>
      <c r="D286" s="43" t="str">
        <f t="shared" si="32"/>
        <v>24-4</v>
      </c>
      <c r="E286" s="43"/>
      <c r="F286" s="43"/>
      <c r="G286" s="68" t="s">
        <v>417</v>
      </c>
      <c r="H286" s="42">
        <f t="shared" si="33"/>
        <v>0</v>
      </c>
      <c r="I286" s="43">
        <v>313002100</v>
      </c>
      <c r="J286" s="29" t="s">
        <v>54</v>
      </c>
      <c r="K286" s="29" t="s">
        <v>54</v>
      </c>
      <c r="L286" s="42">
        <f t="shared" si="34"/>
        <v>24</v>
      </c>
      <c r="M286" s="22">
        <f t="shared" si="36"/>
        <v>224050</v>
      </c>
      <c r="N286" s="50">
        <f t="shared" si="37"/>
        <v>224030</v>
      </c>
      <c r="O286" s="45" t="s">
        <v>244</v>
      </c>
      <c r="P286" s="47" t="s">
        <v>61</v>
      </c>
      <c r="Q286" s="51" t="s">
        <v>244</v>
      </c>
      <c r="R286" s="50">
        <v>2010101</v>
      </c>
      <c r="S286" s="54">
        <v>1</v>
      </c>
      <c r="T286" s="1">
        <f t="shared" si="35"/>
        <v>224040</v>
      </c>
      <c r="U286" s="29" t="s">
        <v>391</v>
      </c>
      <c r="V286" s="42">
        <v>12</v>
      </c>
      <c r="W286" s="54">
        <v>0</v>
      </c>
      <c r="X286" s="54">
        <v>3</v>
      </c>
      <c r="Y286" s="55" t="s">
        <v>385</v>
      </c>
    </row>
    <row r="287" spans="1:25" ht="16.5" customHeight="1">
      <c r="A287" s="57"/>
      <c r="B287" s="1">
        <f t="shared" si="30"/>
        <v>224050</v>
      </c>
      <c r="D287" s="43" t="str">
        <f t="shared" si="32"/>
        <v>24-5</v>
      </c>
      <c r="E287" s="43"/>
      <c r="F287" s="43"/>
      <c r="G287" s="68" t="s">
        <v>413</v>
      </c>
      <c r="H287" s="42">
        <f t="shared" si="33"/>
        <v>0</v>
      </c>
      <c r="I287" s="43">
        <v>313100700</v>
      </c>
      <c r="J287" s="29" t="s">
        <v>54</v>
      </c>
      <c r="K287" s="29" t="s">
        <v>54</v>
      </c>
      <c r="L287" s="42">
        <f t="shared" si="34"/>
        <v>24</v>
      </c>
      <c r="M287" s="22">
        <f t="shared" si="36"/>
        <v>224060</v>
      </c>
      <c r="N287" s="50">
        <f t="shared" si="37"/>
        <v>224040</v>
      </c>
      <c r="O287" s="45" t="s">
        <v>244</v>
      </c>
      <c r="P287" s="47" t="s">
        <v>61</v>
      </c>
      <c r="Q287" s="51" t="s">
        <v>244</v>
      </c>
      <c r="R287" s="50">
        <v>2010101</v>
      </c>
      <c r="S287" s="54">
        <v>1</v>
      </c>
      <c r="T287" s="1">
        <f t="shared" si="35"/>
        <v>224050</v>
      </c>
      <c r="U287" s="29" t="s">
        <v>387</v>
      </c>
      <c r="V287" s="42">
        <v>12</v>
      </c>
      <c r="W287" s="54">
        <v>0</v>
      </c>
      <c r="X287" s="54">
        <v>3</v>
      </c>
      <c r="Y287" s="55" t="s">
        <v>385</v>
      </c>
    </row>
    <row r="288" spans="1:25" ht="16.5" customHeight="1">
      <c r="A288" s="57"/>
      <c r="B288" s="1">
        <f t="shared" si="30"/>
        <v>224060</v>
      </c>
      <c r="D288" s="43" t="str">
        <f t="shared" si="32"/>
        <v>24-6</v>
      </c>
      <c r="E288" s="43"/>
      <c r="F288" s="43"/>
      <c r="G288" s="68" t="s">
        <v>381</v>
      </c>
      <c r="H288" s="42">
        <f t="shared" si="33"/>
        <v>1</v>
      </c>
      <c r="I288" s="43">
        <v>313000800</v>
      </c>
      <c r="J288" s="29" t="s">
        <v>54</v>
      </c>
      <c r="K288" s="29" t="s">
        <v>54</v>
      </c>
      <c r="L288" s="42">
        <f t="shared" si="34"/>
        <v>24</v>
      </c>
      <c r="M288" s="22">
        <f t="shared" si="36"/>
        <v>0</v>
      </c>
      <c r="N288" s="50">
        <f t="shared" si="37"/>
        <v>224050</v>
      </c>
      <c r="O288" s="45" t="s">
        <v>244</v>
      </c>
      <c r="P288" s="47" t="s">
        <v>61</v>
      </c>
      <c r="Q288" s="51" t="s">
        <v>244</v>
      </c>
      <c r="R288" s="50">
        <v>2010101</v>
      </c>
      <c r="S288" s="54">
        <v>1</v>
      </c>
      <c r="T288" s="1">
        <f t="shared" si="35"/>
        <v>224060</v>
      </c>
      <c r="U288" s="29" t="s">
        <v>388</v>
      </c>
      <c r="V288" s="42">
        <v>12</v>
      </c>
      <c r="W288" s="54">
        <v>0</v>
      </c>
      <c r="X288" s="54">
        <v>3</v>
      </c>
      <c r="Y288" s="55" t="s">
        <v>385</v>
      </c>
    </row>
    <row r="289" spans="1:25" ht="16.5" customHeight="1">
      <c r="A289" s="57"/>
      <c r="B289" s="1">
        <f t="shared" si="30"/>
        <v>225010</v>
      </c>
      <c r="D289" s="43" t="str">
        <f t="shared" si="32"/>
        <v>25-1</v>
      </c>
      <c r="E289" s="43"/>
      <c r="F289" s="43"/>
      <c r="G289" s="68" t="s">
        <v>417</v>
      </c>
      <c r="H289" s="42">
        <f t="shared" si="33"/>
        <v>0</v>
      </c>
      <c r="I289" s="43">
        <v>313100600</v>
      </c>
      <c r="J289" s="29" t="s">
        <v>54</v>
      </c>
      <c r="K289" s="29" t="s">
        <v>54</v>
      </c>
      <c r="L289" s="42">
        <f t="shared" si="34"/>
        <v>25</v>
      </c>
      <c r="M289" s="22">
        <f t="shared" si="36"/>
        <v>225020</v>
      </c>
      <c r="N289" s="50">
        <f t="shared" si="37"/>
        <v>0</v>
      </c>
      <c r="O289" s="45" t="s">
        <v>244</v>
      </c>
      <c r="P289" s="47" t="s">
        <v>61</v>
      </c>
      <c r="Q289" s="51" t="s">
        <v>244</v>
      </c>
      <c r="R289" s="50">
        <v>2010101</v>
      </c>
      <c r="S289" s="54">
        <v>1</v>
      </c>
      <c r="T289" s="1">
        <f t="shared" si="35"/>
        <v>225010</v>
      </c>
      <c r="U289" s="29" t="s">
        <v>393</v>
      </c>
      <c r="V289" s="42">
        <v>12</v>
      </c>
      <c r="W289" s="54">
        <v>0</v>
      </c>
      <c r="X289" s="54">
        <v>3</v>
      </c>
      <c r="Y289" s="55" t="s">
        <v>385</v>
      </c>
    </row>
    <row r="290" spans="1:25" ht="16.5" customHeight="1">
      <c r="A290" s="57"/>
      <c r="B290" s="1">
        <f t="shared" si="30"/>
        <v>225020</v>
      </c>
      <c r="D290" s="43" t="str">
        <f t="shared" si="32"/>
        <v>25-2</v>
      </c>
      <c r="E290" s="43"/>
      <c r="F290" s="43"/>
      <c r="G290" s="68" t="s">
        <v>380</v>
      </c>
      <c r="H290" s="42">
        <f t="shared" si="33"/>
        <v>0</v>
      </c>
      <c r="I290" s="43" t="s">
        <v>67</v>
      </c>
      <c r="J290" s="29" t="s">
        <v>54</v>
      </c>
      <c r="K290" s="29" t="s">
        <v>54</v>
      </c>
      <c r="L290" s="42">
        <f t="shared" si="34"/>
        <v>25</v>
      </c>
      <c r="M290" s="22">
        <f t="shared" si="36"/>
        <v>225030</v>
      </c>
      <c r="N290" s="50">
        <f t="shared" si="37"/>
        <v>225010</v>
      </c>
      <c r="O290" s="45" t="s">
        <v>244</v>
      </c>
      <c r="P290" s="47" t="s">
        <v>61</v>
      </c>
      <c r="Q290" s="51" t="s">
        <v>244</v>
      </c>
      <c r="R290" s="50">
        <v>2010101</v>
      </c>
      <c r="S290" s="54">
        <v>1</v>
      </c>
      <c r="T290" s="1">
        <f t="shared" si="35"/>
        <v>225020</v>
      </c>
      <c r="U290" s="29" t="s">
        <v>394</v>
      </c>
      <c r="V290" s="42">
        <v>12</v>
      </c>
      <c r="W290" s="54">
        <v>0</v>
      </c>
      <c r="X290" s="54">
        <v>3</v>
      </c>
      <c r="Y290" s="55" t="s">
        <v>385</v>
      </c>
    </row>
    <row r="291" spans="1:25" ht="16.5" customHeight="1">
      <c r="A291" s="57"/>
      <c r="B291" s="1">
        <f t="shared" si="30"/>
        <v>225030</v>
      </c>
      <c r="D291" s="43" t="str">
        <f t="shared" si="32"/>
        <v>25-3</v>
      </c>
      <c r="E291" s="43"/>
      <c r="F291" s="43"/>
      <c r="G291" s="68" t="s">
        <v>382</v>
      </c>
      <c r="H291" s="42">
        <f t="shared" si="33"/>
        <v>0</v>
      </c>
      <c r="I291" s="43" t="s">
        <v>311</v>
      </c>
      <c r="J291" s="29" t="s">
        <v>54</v>
      </c>
      <c r="K291" s="29" t="s">
        <v>54</v>
      </c>
      <c r="L291" s="42">
        <f t="shared" si="34"/>
        <v>25</v>
      </c>
      <c r="M291" s="22">
        <f t="shared" si="36"/>
        <v>225040</v>
      </c>
      <c r="N291" s="50">
        <f t="shared" si="37"/>
        <v>225020</v>
      </c>
      <c r="O291" s="45" t="s">
        <v>244</v>
      </c>
      <c r="P291" s="47" t="s">
        <v>61</v>
      </c>
      <c r="Q291" s="51" t="s">
        <v>244</v>
      </c>
      <c r="R291" s="50">
        <v>2010101</v>
      </c>
      <c r="S291" s="54">
        <v>1</v>
      </c>
      <c r="T291" s="1">
        <f t="shared" si="35"/>
        <v>225030</v>
      </c>
      <c r="U291" s="29" t="s">
        <v>395</v>
      </c>
      <c r="V291" s="42">
        <v>12</v>
      </c>
      <c r="W291" s="54">
        <v>0</v>
      </c>
      <c r="X291" s="54">
        <v>3</v>
      </c>
      <c r="Y291" s="55" t="s">
        <v>385</v>
      </c>
    </row>
    <row r="292" spans="1:25" ht="16.5" customHeight="1">
      <c r="A292" s="57"/>
      <c r="B292" s="1">
        <f t="shared" si="30"/>
        <v>225040</v>
      </c>
      <c r="D292" s="43" t="str">
        <f t="shared" si="32"/>
        <v>25-4</v>
      </c>
      <c r="E292" s="43"/>
      <c r="F292" s="43"/>
      <c r="G292" s="68" t="s">
        <v>413</v>
      </c>
      <c r="H292" s="42">
        <f t="shared" si="33"/>
        <v>0</v>
      </c>
      <c r="I292" s="43" t="s">
        <v>369</v>
      </c>
      <c r="J292" s="29" t="s">
        <v>54</v>
      </c>
      <c r="K292" s="29" t="s">
        <v>54</v>
      </c>
      <c r="L292" s="42">
        <f t="shared" si="34"/>
        <v>25</v>
      </c>
      <c r="M292" s="22">
        <f t="shared" si="36"/>
        <v>225050</v>
      </c>
      <c r="N292" s="50">
        <f t="shared" si="37"/>
        <v>225030</v>
      </c>
      <c r="O292" s="45" t="s">
        <v>244</v>
      </c>
      <c r="P292" s="47" t="s">
        <v>61</v>
      </c>
      <c r="Q292" s="51" t="s">
        <v>244</v>
      </c>
      <c r="R292" s="50">
        <v>2010101</v>
      </c>
      <c r="S292" s="54">
        <v>1</v>
      </c>
      <c r="T292" s="1">
        <f t="shared" si="35"/>
        <v>225040</v>
      </c>
      <c r="U292" s="29" t="s">
        <v>396</v>
      </c>
      <c r="V292" s="42">
        <v>12</v>
      </c>
      <c r="W292" s="54">
        <v>0</v>
      </c>
      <c r="X292" s="54">
        <v>3</v>
      </c>
      <c r="Y292" s="55" t="s">
        <v>385</v>
      </c>
    </row>
    <row r="293" spans="1:25" ht="16.5" customHeight="1">
      <c r="A293" s="57"/>
      <c r="B293" s="1">
        <f t="shared" si="30"/>
        <v>225050</v>
      </c>
      <c r="D293" s="43" t="str">
        <f t="shared" si="32"/>
        <v>25-5</v>
      </c>
      <c r="E293" s="43"/>
      <c r="F293" s="43"/>
      <c r="G293" s="68" t="s">
        <v>380</v>
      </c>
      <c r="H293" s="42">
        <f t="shared" si="33"/>
        <v>0</v>
      </c>
      <c r="I293" s="43" t="s">
        <v>67</v>
      </c>
      <c r="J293" s="29" t="s">
        <v>54</v>
      </c>
      <c r="K293" s="29" t="s">
        <v>54</v>
      </c>
      <c r="L293" s="42">
        <f t="shared" si="34"/>
        <v>25</v>
      </c>
      <c r="M293" s="22">
        <f t="shared" si="36"/>
        <v>225060</v>
      </c>
      <c r="N293" s="50">
        <f t="shared" si="37"/>
        <v>225040</v>
      </c>
      <c r="O293" s="45" t="s">
        <v>244</v>
      </c>
      <c r="P293" s="47" t="s">
        <v>61</v>
      </c>
      <c r="Q293" s="51" t="s">
        <v>244</v>
      </c>
      <c r="R293" s="50">
        <v>2010101</v>
      </c>
      <c r="S293" s="54">
        <v>1</v>
      </c>
      <c r="T293" s="1">
        <f t="shared" si="35"/>
        <v>225050</v>
      </c>
      <c r="U293" s="29" t="s">
        <v>397</v>
      </c>
      <c r="V293" s="42">
        <v>12</v>
      </c>
      <c r="W293" s="54">
        <v>0</v>
      </c>
      <c r="X293" s="54">
        <v>3</v>
      </c>
      <c r="Y293" s="55" t="s">
        <v>385</v>
      </c>
    </row>
    <row r="294" spans="1:25" ht="16.5" customHeight="1">
      <c r="A294" s="57"/>
      <c r="B294" s="1">
        <f t="shared" si="30"/>
        <v>225060</v>
      </c>
      <c r="D294" s="43" t="str">
        <f t="shared" si="32"/>
        <v>25-6</v>
      </c>
      <c r="E294" s="43"/>
      <c r="F294" s="43"/>
      <c r="G294" s="68" t="s">
        <v>383</v>
      </c>
      <c r="H294" s="42">
        <f t="shared" si="33"/>
        <v>1</v>
      </c>
      <c r="I294" s="43">
        <v>313101400</v>
      </c>
      <c r="J294" s="29" t="s">
        <v>54</v>
      </c>
      <c r="K294" s="29" t="s">
        <v>54</v>
      </c>
      <c r="L294" s="42">
        <f t="shared" si="34"/>
        <v>25</v>
      </c>
      <c r="M294" s="22">
        <f t="shared" si="36"/>
        <v>0</v>
      </c>
      <c r="N294" s="50">
        <f t="shared" si="37"/>
        <v>225050</v>
      </c>
      <c r="O294" s="45" t="s">
        <v>244</v>
      </c>
      <c r="P294" s="47" t="s">
        <v>61</v>
      </c>
      <c r="Q294" s="51" t="s">
        <v>244</v>
      </c>
      <c r="R294" s="50">
        <v>2010101</v>
      </c>
      <c r="S294" s="54">
        <v>1</v>
      </c>
      <c r="T294" s="1">
        <f t="shared" si="35"/>
        <v>225060</v>
      </c>
      <c r="U294" s="29" t="s">
        <v>398</v>
      </c>
      <c r="V294" s="42">
        <v>12</v>
      </c>
      <c r="W294" s="54">
        <v>0</v>
      </c>
      <c r="X294" s="54">
        <v>3</v>
      </c>
      <c r="Y294" s="55" t="s">
        <v>385</v>
      </c>
    </row>
    <row r="295" spans="1:25" ht="16.5" customHeight="1">
      <c r="A295" s="57"/>
      <c r="B295" s="1">
        <f t="shared" si="30"/>
        <v>226010</v>
      </c>
      <c r="D295" s="43" t="str">
        <f t="shared" si="32"/>
        <v>26-1</v>
      </c>
      <c r="E295" s="43"/>
      <c r="F295" s="43"/>
      <c r="G295" s="68" t="s">
        <v>378</v>
      </c>
      <c r="H295" s="42">
        <f t="shared" si="33"/>
        <v>0</v>
      </c>
      <c r="I295" s="43">
        <v>313100800</v>
      </c>
      <c r="J295" s="29" t="s">
        <v>54</v>
      </c>
      <c r="K295" s="29" t="s">
        <v>54</v>
      </c>
      <c r="L295" s="42">
        <f t="shared" si="34"/>
        <v>26</v>
      </c>
      <c r="M295" s="22">
        <f t="shared" si="36"/>
        <v>226020</v>
      </c>
      <c r="N295" s="50">
        <f t="shared" si="37"/>
        <v>0</v>
      </c>
      <c r="O295" s="45" t="s">
        <v>244</v>
      </c>
      <c r="P295" s="47" t="s">
        <v>61</v>
      </c>
      <c r="Q295" s="51" t="s">
        <v>244</v>
      </c>
      <c r="R295" s="50">
        <v>2010101</v>
      </c>
      <c r="S295" s="54">
        <v>1</v>
      </c>
      <c r="T295" s="1">
        <f t="shared" si="35"/>
        <v>226010</v>
      </c>
      <c r="U295" s="29" t="s">
        <v>393</v>
      </c>
      <c r="V295" s="42">
        <v>12</v>
      </c>
      <c r="W295" s="54">
        <v>0</v>
      </c>
      <c r="X295" s="54">
        <v>3</v>
      </c>
      <c r="Y295" s="55" t="s">
        <v>385</v>
      </c>
    </row>
    <row r="296" spans="1:25" ht="16.5" customHeight="1">
      <c r="A296" s="57"/>
      <c r="B296" s="1">
        <f t="shared" si="30"/>
        <v>226020</v>
      </c>
      <c r="D296" s="43" t="str">
        <f t="shared" si="32"/>
        <v>26-2</v>
      </c>
      <c r="E296" s="43"/>
      <c r="F296" s="43"/>
      <c r="G296" s="68" t="s">
        <v>413</v>
      </c>
      <c r="H296" s="42">
        <f t="shared" si="33"/>
        <v>0</v>
      </c>
      <c r="I296" s="43" t="s">
        <v>369</v>
      </c>
      <c r="J296" s="29" t="s">
        <v>54</v>
      </c>
      <c r="K296" s="29" t="s">
        <v>54</v>
      </c>
      <c r="L296" s="42">
        <f t="shared" si="34"/>
        <v>26</v>
      </c>
      <c r="M296" s="22">
        <f t="shared" si="36"/>
        <v>226030</v>
      </c>
      <c r="N296" s="50">
        <f t="shared" si="37"/>
        <v>226010</v>
      </c>
      <c r="O296" s="45" t="s">
        <v>244</v>
      </c>
      <c r="P296" s="47" t="s">
        <v>61</v>
      </c>
      <c r="Q296" s="51" t="s">
        <v>244</v>
      </c>
      <c r="R296" s="50">
        <v>2010101</v>
      </c>
      <c r="S296" s="54">
        <v>1</v>
      </c>
      <c r="T296" s="1">
        <f t="shared" si="35"/>
        <v>226020</v>
      </c>
      <c r="U296" s="29" t="s">
        <v>399</v>
      </c>
      <c r="V296" s="42">
        <v>12</v>
      </c>
      <c r="W296" s="54">
        <v>0</v>
      </c>
      <c r="X296" s="54">
        <v>3</v>
      </c>
      <c r="Y296" s="55" t="s">
        <v>385</v>
      </c>
    </row>
    <row r="297" spans="1:25" ht="16.5" customHeight="1">
      <c r="A297" s="57"/>
      <c r="B297" s="1">
        <f t="shared" ref="B297:B324" si="38">B291+1000</f>
        <v>226030</v>
      </c>
      <c r="D297" s="43" t="str">
        <f t="shared" si="32"/>
        <v>26-3</v>
      </c>
      <c r="E297" s="43"/>
      <c r="F297" s="43"/>
      <c r="G297" s="68" t="s">
        <v>378</v>
      </c>
      <c r="H297" s="42">
        <f t="shared" si="33"/>
        <v>0</v>
      </c>
      <c r="I297" s="43">
        <v>313100800</v>
      </c>
      <c r="J297" s="29" t="s">
        <v>54</v>
      </c>
      <c r="K297" s="29" t="s">
        <v>54</v>
      </c>
      <c r="L297" s="42">
        <f t="shared" si="34"/>
        <v>26</v>
      </c>
      <c r="M297" s="22">
        <f t="shared" si="36"/>
        <v>226040</v>
      </c>
      <c r="N297" s="50">
        <f t="shared" si="37"/>
        <v>226020</v>
      </c>
      <c r="O297" s="45" t="s">
        <v>244</v>
      </c>
      <c r="P297" s="47" t="s">
        <v>61</v>
      </c>
      <c r="Q297" s="51" t="s">
        <v>244</v>
      </c>
      <c r="R297" s="50">
        <v>2010101</v>
      </c>
      <c r="S297" s="54">
        <v>1</v>
      </c>
      <c r="T297" s="1">
        <f t="shared" si="35"/>
        <v>226030</v>
      </c>
      <c r="U297" s="29" t="s">
        <v>400</v>
      </c>
      <c r="V297" s="42">
        <v>12</v>
      </c>
      <c r="W297" s="54">
        <v>0</v>
      </c>
      <c r="X297" s="54">
        <v>3</v>
      </c>
      <c r="Y297" s="55" t="s">
        <v>385</v>
      </c>
    </row>
    <row r="298" spans="1:25" ht="16.5" customHeight="1">
      <c r="A298" s="57"/>
      <c r="B298" s="1">
        <f t="shared" si="38"/>
        <v>226040</v>
      </c>
      <c r="D298" s="43" t="str">
        <f t="shared" si="32"/>
        <v>26-4</v>
      </c>
      <c r="E298" s="43"/>
      <c r="F298" s="43"/>
      <c r="G298" s="68" t="s">
        <v>403</v>
      </c>
      <c r="H298" s="42">
        <f t="shared" si="33"/>
        <v>0</v>
      </c>
      <c r="I298" s="43" t="s">
        <v>311</v>
      </c>
      <c r="J298" s="29" t="s">
        <v>54</v>
      </c>
      <c r="K298" s="29" t="s">
        <v>54</v>
      </c>
      <c r="L298" s="42">
        <f t="shared" si="34"/>
        <v>26</v>
      </c>
      <c r="M298" s="22">
        <f t="shared" si="36"/>
        <v>226050</v>
      </c>
      <c r="N298" s="50">
        <f t="shared" si="37"/>
        <v>226030</v>
      </c>
      <c r="O298" s="45" t="s">
        <v>244</v>
      </c>
      <c r="P298" s="47" t="s">
        <v>61</v>
      </c>
      <c r="Q298" s="51" t="s">
        <v>244</v>
      </c>
      <c r="R298" s="50">
        <v>2010101</v>
      </c>
      <c r="S298" s="54">
        <v>1</v>
      </c>
      <c r="T298" s="1">
        <f t="shared" si="35"/>
        <v>226040</v>
      </c>
      <c r="U298" s="29" t="s">
        <v>401</v>
      </c>
      <c r="V298" s="42">
        <v>12</v>
      </c>
      <c r="W298" s="54">
        <v>0</v>
      </c>
      <c r="X298" s="54">
        <v>3</v>
      </c>
      <c r="Y298" s="55" t="s">
        <v>385</v>
      </c>
    </row>
    <row r="299" spans="1:25" ht="16.5" customHeight="1">
      <c r="A299" s="57"/>
      <c r="B299" s="1">
        <f t="shared" si="38"/>
        <v>226050</v>
      </c>
      <c r="D299" s="43" t="str">
        <f t="shared" si="32"/>
        <v>26-5</v>
      </c>
      <c r="E299" s="43"/>
      <c r="F299" s="43"/>
      <c r="G299" s="68" t="s">
        <v>382</v>
      </c>
      <c r="H299" s="42">
        <f t="shared" si="33"/>
        <v>0</v>
      </c>
      <c r="I299" s="43" t="s">
        <v>311</v>
      </c>
      <c r="J299" s="29" t="s">
        <v>54</v>
      </c>
      <c r="K299" s="29" t="s">
        <v>54</v>
      </c>
      <c r="L299" s="42">
        <f t="shared" si="34"/>
        <v>26</v>
      </c>
      <c r="M299" s="22">
        <f t="shared" si="36"/>
        <v>226060</v>
      </c>
      <c r="N299" s="50">
        <f t="shared" si="37"/>
        <v>226040</v>
      </c>
      <c r="O299" s="45" t="s">
        <v>244</v>
      </c>
      <c r="P299" s="47" t="s">
        <v>61</v>
      </c>
      <c r="Q299" s="51" t="s">
        <v>244</v>
      </c>
      <c r="R299" s="50">
        <v>2010101</v>
      </c>
      <c r="S299" s="54">
        <v>1</v>
      </c>
      <c r="T299" s="1">
        <f t="shared" si="35"/>
        <v>226050</v>
      </c>
      <c r="U299" s="29" t="s">
        <v>402</v>
      </c>
      <c r="V299" s="42">
        <v>12</v>
      </c>
      <c r="W299" s="54">
        <v>0</v>
      </c>
      <c r="X299" s="54">
        <v>3</v>
      </c>
      <c r="Y299" s="55" t="s">
        <v>385</v>
      </c>
    </row>
    <row r="300" spans="1:25" ht="16.5" customHeight="1">
      <c r="A300" s="57"/>
      <c r="B300" s="1">
        <f t="shared" si="38"/>
        <v>226060</v>
      </c>
      <c r="D300" s="43" t="str">
        <f t="shared" si="32"/>
        <v>26-6</v>
      </c>
      <c r="E300" s="43"/>
      <c r="F300" s="43"/>
      <c r="G300" s="68" t="s">
        <v>392</v>
      </c>
      <c r="H300" s="42">
        <f t="shared" si="33"/>
        <v>1</v>
      </c>
      <c r="I300" s="43" t="s">
        <v>311</v>
      </c>
      <c r="J300" s="29" t="s">
        <v>54</v>
      </c>
      <c r="K300" s="29" t="s">
        <v>54</v>
      </c>
      <c r="L300" s="42">
        <f t="shared" si="34"/>
        <v>26</v>
      </c>
      <c r="M300" s="22">
        <f t="shared" si="36"/>
        <v>0</v>
      </c>
      <c r="N300" s="50">
        <f t="shared" si="37"/>
        <v>226050</v>
      </c>
      <c r="O300" s="45" t="s">
        <v>244</v>
      </c>
      <c r="P300" s="47" t="s">
        <v>61</v>
      </c>
      <c r="Q300" s="51" t="s">
        <v>244</v>
      </c>
      <c r="R300" s="50">
        <v>2010101</v>
      </c>
      <c r="S300" s="54">
        <v>1</v>
      </c>
      <c r="T300" s="1">
        <f t="shared" si="35"/>
        <v>226060</v>
      </c>
      <c r="U300" s="29" t="s">
        <v>404</v>
      </c>
      <c r="V300" s="42">
        <v>12</v>
      </c>
      <c r="W300" s="54">
        <v>0</v>
      </c>
      <c r="X300" s="54">
        <v>3</v>
      </c>
      <c r="Y300" s="55" t="s">
        <v>385</v>
      </c>
    </row>
    <row r="301" spans="1:25" ht="16.5" customHeight="1">
      <c r="A301" s="57"/>
      <c r="B301" s="1">
        <f t="shared" si="38"/>
        <v>227010</v>
      </c>
      <c r="D301" s="43" t="str">
        <f t="shared" si="32"/>
        <v>27-1</v>
      </c>
      <c r="E301" s="43"/>
      <c r="F301" s="43"/>
      <c r="G301" s="68" t="s">
        <v>380</v>
      </c>
      <c r="H301" s="42">
        <f t="shared" si="33"/>
        <v>0</v>
      </c>
      <c r="I301" s="43" t="s">
        <v>67</v>
      </c>
      <c r="J301" s="29" t="s">
        <v>54</v>
      </c>
      <c r="K301" s="29" t="s">
        <v>54</v>
      </c>
      <c r="L301" s="42">
        <f t="shared" si="34"/>
        <v>27</v>
      </c>
      <c r="M301" s="22">
        <f t="shared" si="36"/>
        <v>227020</v>
      </c>
      <c r="N301" s="50">
        <f t="shared" si="37"/>
        <v>0</v>
      </c>
      <c r="O301" s="45" t="s">
        <v>244</v>
      </c>
      <c r="P301" s="47" t="s">
        <v>61</v>
      </c>
      <c r="Q301" s="51" t="s">
        <v>244</v>
      </c>
      <c r="R301" s="50">
        <v>2010101</v>
      </c>
      <c r="S301" s="54">
        <v>1</v>
      </c>
      <c r="T301" s="1">
        <f t="shared" si="35"/>
        <v>227010</v>
      </c>
      <c r="U301" s="29" t="s">
        <v>405</v>
      </c>
      <c r="V301" s="42">
        <v>12</v>
      </c>
      <c r="W301" s="54">
        <v>0</v>
      </c>
      <c r="X301" s="54">
        <v>3</v>
      </c>
      <c r="Y301" s="55" t="s">
        <v>385</v>
      </c>
    </row>
    <row r="302" spans="1:25" ht="16.5" customHeight="1">
      <c r="A302" s="57"/>
      <c r="B302" s="1">
        <f t="shared" si="38"/>
        <v>227020</v>
      </c>
      <c r="D302" s="43" t="str">
        <f t="shared" si="32"/>
        <v>27-2</v>
      </c>
      <c r="E302" s="43"/>
      <c r="F302" s="43"/>
      <c r="G302" s="68" t="s">
        <v>382</v>
      </c>
      <c r="H302" s="42">
        <f t="shared" si="33"/>
        <v>0</v>
      </c>
      <c r="I302" s="43" t="s">
        <v>252</v>
      </c>
      <c r="J302" s="29" t="s">
        <v>54</v>
      </c>
      <c r="K302" s="29" t="s">
        <v>54</v>
      </c>
      <c r="L302" s="42">
        <f t="shared" si="34"/>
        <v>27</v>
      </c>
      <c r="M302" s="22">
        <f t="shared" si="36"/>
        <v>227030</v>
      </c>
      <c r="N302" s="50">
        <f t="shared" si="37"/>
        <v>227010</v>
      </c>
      <c r="O302" s="45" t="s">
        <v>244</v>
      </c>
      <c r="P302" s="47" t="s">
        <v>61</v>
      </c>
      <c r="Q302" s="51" t="s">
        <v>244</v>
      </c>
      <c r="R302" s="50">
        <v>2010101</v>
      </c>
      <c r="S302" s="54">
        <v>1</v>
      </c>
      <c r="T302" s="1">
        <f t="shared" si="35"/>
        <v>227020</v>
      </c>
      <c r="U302" s="29" t="s">
        <v>406</v>
      </c>
      <c r="V302" s="42">
        <v>12</v>
      </c>
      <c r="W302" s="54">
        <v>0</v>
      </c>
      <c r="X302" s="54">
        <v>3</v>
      </c>
      <c r="Y302" s="55" t="s">
        <v>385</v>
      </c>
    </row>
    <row r="303" spans="1:25" ht="16.5" customHeight="1">
      <c r="A303" s="57"/>
      <c r="B303" s="1">
        <f t="shared" si="38"/>
        <v>227030</v>
      </c>
      <c r="D303" s="43" t="str">
        <f t="shared" si="32"/>
        <v>27-3</v>
      </c>
      <c r="E303" s="43"/>
      <c r="F303" s="43"/>
      <c r="G303" s="68" t="s">
        <v>383</v>
      </c>
      <c r="H303" s="42">
        <f t="shared" si="33"/>
        <v>0</v>
      </c>
      <c r="I303" s="43">
        <v>313101400</v>
      </c>
      <c r="J303" s="29" t="s">
        <v>54</v>
      </c>
      <c r="K303" s="29" t="s">
        <v>54</v>
      </c>
      <c r="L303" s="42">
        <f t="shared" si="34"/>
        <v>27</v>
      </c>
      <c r="M303" s="22">
        <f t="shared" si="36"/>
        <v>227040</v>
      </c>
      <c r="N303" s="50">
        <f t="shared" si="37"/>
        <v>227020</v>
      </c>
      <c r="O303" s="45" t="s">
        <v>244</v>
      </c>
      <c r="P303" s="47" t="s">
        <v>61</v>
      </c>
      <c r="Q303" s="51" t="s">
        <v>244</v>
      </c>
      <c r="R303" s="50">
        <v>2010101</v>
      </c>
      <c r="S303" s="54">
        <v>1</v>
      </c>
      <c r="T303" s="1">
        <f t="shared" si="35"/>
        <v>227030</v>
      </c>
      <c r="U303" s="29" t="s">
        <v>407</v>
      </c>
      <c r="V303" s="42">
        <v>12</v>
      </c>
      <c r="W303" s="54">
        <v>0</v>
      </c>
      <c r="X303" s="54">
        <v>3</v>
      </c>
      <c r="Y303" s="55" t="s">
        <v>385</v>
      </c>
    </row>
    <row r="304" spans="1:25" ht="16.5" customHeight="1">
      <c r="A304" s="57"/>
      <c r="B304" s="1">
        <f t="shared" si="38"/>
        <v>227040</v>
      </c>
      <c r="D304" s="43" t="str">
        <f t="shared" si="32"/>
        <v>27-4</v>
      </c>
      <c r="E304" s="43"/>
      <c r="F304" s="43"/>
      <c r="G304" s="68" t="s">
        <v>413</v>
      </c>
      <c r="H304" s="42">
        <f t="shared" si="33"/>
        <v>0</v>
      </c>
      <c r="I304" s="43" t="s">
        <v>369</v>
      </c>
      <c r="J304" s="29" t="s">
        <v>54</v>
      </c>
      <c r="K304" s="29" t="s">
        <v>54</v>
      </c>
      <c r="L304" s="42">
        <f t="shared" si="34"/>
        <v>27</v>
      </c>
      <c r="M304" s="22">
        <f t="shared" si="36"/>
        <v>227050</v>
      </c>
      <c r="N304" s="50">
        <f t="shared" si="37"/>
        <v>227030</v>
      </c>
      <c r="O304" s="45" t="s">
        <v>244</v>
      </c>
      <c r="P304" s="47" t="s">
        <v>61</v>
      </c>
      <c r="Q304" s="51" t="s">
        <v>244</v>
      </c>
      <c r="R304" s="50">
        <v>2010101</v>
      </c>
      <c r="S304" s="54">
        <v>1</v>
      </c>
      <c r="T304" s="1">
        <f t="shared" si="35"/>
        <v>227040</v>
      </c>
      <c r="U304" s="29" t="s">
        <v>408</v>
      </c>
      <c r="V304" s="42">
        <v>12</v>
      </c>
      <c r="W304" s="54">
        <v>0</v>
      </c>
      <c r="X304" s="54">
        <v>3</v>
      </c>
      <c r="Y304" s="55" t="s">
        <v>385</v>
      </c>
    </row>
    <row r="305" spans="1:25" ht="16.5" customHeight="1">
      <c r="A305" s="57"/>
      <c r="B305" s="1">
        <f t="shared" si="38"/>
        <v>227050</v>
      </c>
      <c r="D305" s="43" t="str">
        <f t="shared" si="32"/>
        <v>27-5</v>
      </c>
      <c r="E305" s="43"/>
      <c r="F305" s="43"/>
      <c r="G305" s="68" t="s">
        <v>380</v>
      </c>
      <c r="H305" s="42">
        <f t="shared" si="33"/>
        <v>0</v>
      </c>
      <c r="I305" s="43" t="s">
        <v>67</v>
      </c>
      <c r="J305" s="29" t="s">
        <v>54</v>
      </c>
      <c r="K305" s="29" t="s">
        <v>54</v>
      </c>
      <c r="L305" s="42">
        <f t="shared" si="34"/>
        <v>27</v>
      </c>
      <c r="M305" s="22">
        <f t="shared" si="36"/>
        <v>227060</v>
      </c>
      <c r="N305" s="50">
        <f t="shared" si="37"/>
        <v>227040</v>
      </c>
      <c r="O305" s="45" t="s">
        <v>244</v>
      </c>
      <c r="P305" s="47" t="s">
        <v>61</v>
      </c>
      <c r="Q305" s="51" t="s">
        <v>244</v>
      </c>
      <c r="R305" s="50">
        <v>2010101</v>
      </c>
      <c r="S305" s="54">
        <v>1</v>
      </c>
      <c r="T305" s="1">
        <f t="shared" si="35"/>
        <v>227050</v>
      </c>
      <c r="U305" s="29" t="s">
        <v>409</v>
      </c>
      <c r="V305" s="42">
        <v>12</v>
      </c>
      <c r="W305" s="54">
        <v>0</v>
      </c>
      <c r="X305" s="54">
        <v>3</v>
      </c>
      <c r="Y305" s="55" t="s">
        <v>385</v>
      </c>
    </row>
    <row r="306" spans="1:25" ht="16.5" customHeight="1">
      <c r="A306" s="57"/>
      <c r="B306" s="1">
        <f t="shared" si="38"/>
        <v>227060</v>
      </c>
      <c r="D306" s="43" t="str">
        <f t="shared" si="32"/>
        <v>27-6</v>
      </c>
      <c r="E306" s="43"/>
      <c r="F306" s="43"/>
      <c r="G306" s="68" t="s">
        <v>383</v>
      </c>
      <c r="H306" s="42">
        <f t="shared" si="33"/>
        <v>1</v>
      </c>
      <c r="I306" s="43">
        <v>313101400</v>
      </c>
      <c r="J306" s="29" t="s">
        <v>54</v>
      </c>
      <c r="K306" s="29" t="s">
        <v>54</v>
      </c>
      <c r="L306" s="42">
        <f t="shared" si="34"/>
        <v>27</v>
      </c>
      <c r="M306" s="22">
        <f t="shared" si="36"/>
        <v>0</v>
      </c>
      <c r="N306" s="50">
        <f t="shared" si="37"/>
        <v>227050</v>
      </c>
      <c r="O306" s="45" t="s">
        <v>244</v>
      </c>
      <c r="P306" s="47" t="s">
        <v>61</v>
      </c>
      <c r="Q306" s="51" t="s">
        <v>244</v>
      </c>
      <c r="R306" s="50">
        <v>2010101</v>
      </c>
      <c r="S306" s="54">
        <v>1</v>
      </c>
      <c r="T306" s="1">
        <f t="shared" si="35"/>
        <v>227060</v>
      </c>
      <c r="U306" s="29" t="s">
        <v>410</v>
      </c>
      <c r="V306" s="42">
        <v>12</v>
      </c>
      <c r="W306" s="54">
        <v>0</v>
      </c>
      <c r="X306" s="54">
        <v>3</v>
      </c>
      <c r="Y306" s="55" t="s">
        <v>385</v>
      </c>
    </row>
    <row r="307" spans="1:25" ht="16.5" customHeight="1">
      <c r="A307" s="57"/>
      <c r="B307" s="1">
        <f t="shared" si="38"/>
        <v>228010</v>
      </c>
      <c r="D307" s="43" t="str">
        <f t="shared" si="32"/>
        <v>28-1</v>
      </c>
      <c r="E307" s="43"/>
      <c r="F307" s="43"/>
      <c r="G307" s="68" t="s">
        <v>417</v>
      </c>
      <c r="H307" s="42">
        <f t="shared" si="33"/>
        <v>0</v>
      </c>
      <c r="I307" s="43">
        <v>313002100</v>
      </c>
      <c r="J307" s="29" t="s">
        <v>54</v>
      </c>
      <c r="K307" s="29" t="s">
        <v>54</v>
      </c>
      <c r="L307" s="42">
        <f t="shared" si="34"/>
        <v>28</v>
      </c>
      <c r="M307" s="22">
        <f t="shared" si="36"/>
        <v>228020</v>
      </c>
      <c r="N307" s="50">
        <f t="shared" si="37"/>
        <v>0</v>
      </c>
      <c r="O307" s="45" t="s">
        <v>244</v>
      </c>
      <c r="P307" s="47" t="s">
        <v>61</v>
      </c>
      <c r="Q307" s="51" t="s">
        <v>244</v>
      </c>
      <c r="R307" s="50">
        <v>2010101</v>
      </c>
      <c r="S307" s="54">
        <v>1</v>
      </c>
      <c r="T307" s="1">
        <f t="shared" si="35"/>
        <v>228010</v>
      </c>
      <c r="U307" s="29" t="s">
        <v>411</v>
      </c>
      <c r="V307" s="42">
        <v>12</v>
      </c>
      <c r="W307" s="54">
        <v>0</v>
      </c>
      <c r="X307" s="54">
        <v>3</v>
      </c>
      <c r="Y307" s="55" t="s">
        <v>385</v>
      </c>
    </row>
    <row r="308" spans="1:25" ht="16.5" customHeight="1">
      <c r="A308" s="57"/>
      <c r="B308" s="1">
        <f t="shared" si="38"/>
        <v>228020</v>
      </c>
      <c r="D308" s="43" t="str">
        <f t="shared" si="32"/>
        <v>28-2</v>
      </c>
      <c r="E308" s="43"/>
      <c r="F308" s="43"/>
      <c r="G308" s="68" t="s">
        <v>417</v>
      </c>
      <c r="H308" s="42">
        <f t="shared" si="33"/>
        <v>0</v>
      </c>
      <c r="I308" s="43">
        <v>313004000</v>
      </c>
      <c r="J308" s="29" t="s">
        <v>54</v>
      </c>
      <c r="K308" s="29" t="s">
        <v>54</v>
      </c>
      <c r="L308" s="42">
        <f t="shared" si="34"/>
        <v>28</v>
      </c>
      <c r="M308" s="22">
        <f t="shared" si="36"/>
        <v>228030</v>
      </c>
      <c r="N308" s="50">
        <f t="shared" si="37"/>
        <v>228010</v>
      </c>
      <c r="O308" s="45" t="s">
        <v>244</v>
      </c>
      <c r="P308" s="47" t="s">
        <v>61</v>
      </c>
      <c r="Q308" s="51" t="s">
        <v>244</v>
      </c>
      <c r="R308" s="50">
        <v>2010101</v>
      </c>
      <c r="S308" s="54">
        <v>1</v>
      </c>
      <c r="T308" s="1">
        <f t="shared" si="35"/>
        <v>228020</v>
      </c>
      <c r="U308" s="29" t="s">
        <v>412</v>
      </c>
      <c r="V308" s="42">
        <v>12</v>
      </c>
      <c r="W308" s="54">
        <v>0</v>
      </c>
      <c r="X308" s="54">
        <v>3</v>
      </c>
      <c r="Y308" s="55" t="s">
        <v>385</v>
      </c>
    </row>
    <row r="309" spans="1:25" ht="16.5" customHeight="1">
      <c r="A309" s="57"/>
      <c r="B309" s="1">
        <f t="shared" si="38"/>
        <v>228030</v>
      </c>
      <c r="D309" s="43" t="str">
        <f t="shared" si="32"/>
        <v>28-3</v>
      </c>
      <c r="E309" s="43"/>
      <c r="F309" s="43"/>
      <c r="G309" s="68" t="s">
        <v>382</v>
      </c>
      <c r="H309" s="42">
        <f t="shared" si="33"/>
        <v>0</v>
      </c>
      <c r="I309" s="43" t="s">
        <v>311</v>
      </c>
      <c r="J309" s="29" t="s">
        <v>54</v>
      </c>
      <c r="K309" s="29" t="s">
        <v>54</v>
      </c>
      <c r="L309" s="42">
        <f t="shared" si="34"/>
        <v>28</v>
      </c>
      <c r="M309" s="22">
        <f t="shared" si="36"/>
        <v>228040</v>
      </c>
      <c r="N309" s="50">
        <f t="shared" si="37"/>
        <v>228020</v>
      </c>
      <c r="O309" s="45" t="s">
        <v>244</v>
      </c>
      <c r="P309" s="47" t="s">
        <v>61</v>
      </c>
      <c r="Q309" s="51" t="s">
        <v>244</v>
      </c>
      <c r="R309" s="50">
        <v>2010101</v>
      </c>
      <c r="S309" s="54">
        <v>1</v>
      </c>
      <c r="T309" s="1">
        <f t="shared" si="35"/>
        <v>228030</v>
      </c>
      <c r="U309" s="29" t="s">
        <v>414</v>
      </c>
      <c r="V309" s="42">
        <v>12</v>
      </c>
      <c r="W309" s="54">
        <v>0</v>
      </c>
      <c r="X309" s="54">
        <v>3</v>
      </c>
      <c r="Y309" s="55" t="s">
        <v>385</v>
      </c>
    </row>
    <row r="310" spans="1:25" ht="16.5" customHeight="1">
      <c r="A310" s="57"/>
      <c r="B310" s="1">
        <f t="shared" si="38"/>
        <v>228040</v>
      </c>
      <c r="D310" s="43" t="str">
        <f t="shared" si="32"/>
        <v>28-4</v>
      </c>
      <c r="E310" s="43"/>
      <c r="F310" s="43"/>
      <c r="G310" s="68" t="s">
        <v>413</v>
      </c>
      <c r="H310" s="42">
        <f t="shared" si="33"/>
        <v>0</v>
      </c>
      <c r="I310" s="43">
        <v>313003900</v>
      </c>
      <c r="J310" s="29" t="s">
        <v>54</v>
      </c>
      <c r="K310" s="29" t="s">
        <v>54</v>
      </c>
      <c r="L310" s="42">
        <f t="shared" si="34"/>
        <v>28</v>
      </c>
      <c r="M310" s="22">
        <f t="shared" si="36"/>
        <v>228050</v>
      </c>
      <c r="N310" s="50">
        <f t="shared" si="37"/>
        <v>228030</v>
      </c>
      <c r="O310" s="45" t="s">
        <v>244</v>
      </c>
      <c r="P310" s="47" t="s">
        <v>61</v>
      </c>
      <c r="Q310" s="51" t="s">
        <v>244</v>
      </c>
      <c r="R310" s="50">
        <v>2010101</v>
      </c>
      <c r="S310" s="54">
        <v>1</v>
      </c>
      <c r="T310" s="1">
        <f t="shared" si="35"/>
        <v>228040</v>
      </c>
      <c r="U310" s="29" t="s">
        <v>415</v>
      </c>
      <c r="V310" s="42">
        <v>12</v>
      </c>
      <c r="W310" s="54">
        <v>0</v>
      </c>
      <c r="X310" s="54">
        <v>3</v>
      </c>
      <c r="Y310" s="55" t="s">
        <v>385</v>
      </c>
    </row>
    <row r="311" spans="1:25" ht="16.5" customHeight="1">
      <c r="A311" s="57"/>
      <c r="B311" s="1">
        <f t="shared" si="38"/>
        <v>228050</v>
      </c>
      <c r="D311" s="43" t="str">
        <f t="shared" si="32"/>
        <v>28-5</v>
      </c>
      <c r="E311" s="43"/>
      <c r="F311" s="43"/>
      <c r="G311" s="68" t="s">
        <v>392</v>
      </c>
      <c r="H311" s="42">
        <f t="shared" si="33"/>
        <v>0</v>
      </c>
      <c r="I311" s="43">
        <v>313100700</v>
      </c>
      <c r="J311" s="29" t="s">
        <v>54</v>
      </c>
      <c r="K311" s="29" t="s">
        <v>54</v>
      </c>
      <c r="L311" s="42">
        <f t="shared" si="34"/>
        <v>28</v>
      </c>
      <c r="M311" s="22">
        <f t="shared" si="36"/>
        <v>228060</v>
      </c>
      <c r="N311" s="50">
        <f t="shared" si="37"/>
        <v>228040</v>
      </c>
      <c r="O311" s="45" t="s">
        <v>244</v>
      </c>
      <c r="P311" s="47" t="s">
        <v>61</v>
      </c>
      <c r="Q311" s="51" t="s">
        <v>244</v>
      </c>
      <c r="R311" s="50">
        <v>2010101</v>
      </c>
      <c r="S311" s="54">
        <v>1</v>
      </c>
      <c r="T311" s="1">
        <f t="shared" si="35"/>
        <v>228050</v>
      </c>
      <c r="U311" s="29" t="s">
        <v>416</v>
      </c>
      <c r="V311" s="42">
        <v>12</v>
      </c>
      <c r="W311" s="54">
        <v>0</v>
      </c>
      <c r="X311" s="54">
        <v>3</v>
      </c>
      <c r="Y311" s="55" t="s">
        <v>385</v>
      </c>
    </row>
    <row r="312" spans="1:25" ht="16.5" customHeight="1">
      <c r="A312" s="57"/>
      <c r="B312" s="1">
        <f t="shared" si="38"/>
        <v>228060</v>
      </c>
      <c r="D312" s="43" t="str">
        <f t="shared" si="32"/>
        <v>28-6</v>
      </c>
      <c r="E312" s="43"/>
      <c r="F312" s="43"/>
      <c r="G312" s="68" t="s">
        <v>417</v>
      </c>
      <c r="H312" s="42">
        <f t="shared" si="33"/>
        <v>1</v>
      </c>
      <c r="I312" s="43" t="s">
        <v>272</v>
      </c>
      <c r="J312" s="29" t="s">
        <v>54</v>
      </c>
      <c r="K312" s="29" t="s">
        <v>54</v>
      </c>
      <c r="L312" s="42">
        <f t="shared" si="34"/>
        <v>28</v>
      </c>
      <c r="M312" s="22">
        <f t="shared" si="36"/>
        <v>0</v>
      </c>
      <c r="N312" s="50">
        <f t="shared" si="37"/>
        <v>228050</v>
      </c>
      <c r="O312" s="45" t="s">
        <v>244</v>
      </c>
      <c r="P312" s="47" t="s">
        <v>61</v>
      </c>
      <c r="Q312" s="51" t="s">
        <v>244</v>
      </c>
      <c r="R312" s="50">
        <v>2010101</v>
      </c>
      <c r="S312" s="54">
        <v>1</v>
      </c>
      <c r="T312" s="1">
        <f t="shared" si="35"/>
        <v>228060</v>
      </c>
      <c r="U312" s="29" t="s">
        <v>418</v>
      </c>
      <c r="V312" s="42">
        <v>12</v>
      </c>
      <c r="W312" s="54">
        <v>0</v>
      </c>
      <c r="X312" s="54">
        <v>3</v>
      </c>
      <c r="Y312" s="55" t="s">
        <v>385</v>
      </c>
    </row>
    <row r="313" spans="1:25" ht="16.5" customHeight="1">
      <c r="A313" s="57"/>
      <c r="B313" s="1">
        <f t="shared" si="38"/>
        <v>229010</v>
      </c>
      <c r="D313" s="43" t="str">
        <f t="shared" si="32"/>
        <v>29-1</v>
      </c>
      <c r="E313" s="43"/>
      <c r="F313" s="43"/>
      <c r="G313" s="68" t="s">
        <v>403</v>
      </c>
      <c r="H313" s="42">
        <f t="shared" si="33"/>
        <v>0</v>
      </c>
      <c r="I313" s="43" t="s">
        <v>369</v>
      </c>
      <c r="J313" s="29" t="s">
        <v>54</v>
      </c>
      <c r="K313" s="29" t="s">
        <v>54</v>
      </c>
      <c r="L313" s="42">
        <f t="shared" si="34"/>
        <v>29</v>
      </c>
      <c r="M313" s="22">
        <f t="shared" si="36"/>
        <v>229020</v>
      </c>
      <c r="N313" s="50">
        <f t="shared" si="37"/>
        <v>0</v>
      </c>
      <c r="O313" s="45" t="s">
        <v>244</v>
      </c>
      <c r="P313" s="47" t="s">
        <v>61</v>
      </c>
      <c r="Q313" s="51" t="s">
        <v>244</v>
      </c>
      <c r="R313" s="50">
        <v>2010101</v>
      </c>
      <c r="S313" s="54">
        <v>1</v>
      </c>
      <c r="T313" s="1">
        <f t="shared" si="35"/>
        <v>229010</v>
      </c>
      <c r="U313" s="29" t="s">
        <v>389</v>
      </c>
      <c r="V313" s="42">
        <v>12</v>
      </c>
      <c r="W313" s="54">
        <v>0</v>
      </c>
      <c r="X313" s="54">
        <v>3</v>
      </c>
      <c r="Y313" s="55" t="s">
        <v>385</v>
      </c>
    </row>
    <row r="314" spans="1:25" ht="16.5" customHeight="1">
      <c r="A314" s="57"/>
      <c r="B314" s="1">
        <f t="shared" si="38"/>
        <v>229020</v>
      </c>
      <c r="D314" s="43" t="str">
        <f t="shared" si="32"/>
        <v>29-2</v>
      </c>
      <c r="E314" s="43"/>
      <c r="F314" s="43"/>
      <c r="G314" s="68" t="s">
        <v>378</v>
      </c>
      <c r="H314" s="42">
        <f t="shared" si="33"/>
        <v>0</v>
      </c>
      <c r="I314" s="43">
        <v>313100800</v>
      </c>
      <c r="J314" s="29" t="s">
        <v>54</v>
      </c>
      <c r="K314" s="29" t="s">
        <v>54</v>
      </c>
      <c r="L314" s="42">
        <f t="shared" si="34"/>
        <v>29</v>
      </c>
      <c r="M314" s="22">
        <f t="shared" si="36"/>
        <v>229030</v>
      </c>
      <c r="N314" s="50">
        <f t="shared" si="37"/>
        <v>229010</v>
      </c>
      <c r="O314" s="45" t="s">
        <v>244</v>
      </c>
      <c r="P314" s="47" t="s">
        <v>61</v>
      </c>
      <c r="Q314" s="51" t="s">
        <v>244</v>
      </c>
      <c r="R314" s="50">
        <v>2010101</v>
      </c>
      <c r="S314" s="54">
        <v>1</v>
      </c>
      <c r="T314" s="1">
        <f t="shared" si="35"/>
        <v>229020</v>
      </c>
      <c r="U314" s="29" t="s">
        <v>384</v>
      </c>
      <c r="V314" s="42">
        <v>12</v>
      </c>
      <c r="W314" s="54">
        <v>0</v>
      </c>
      <c r="X314" s="54">
        <v>3</v>
      </c>
      <c r="Y314" s="55" t="s">
        <v>385</v>
      </c>
    </row>
    <row r="315" spans="1:25" ht="16.5" customHeight="1">
      <c r="A315" s="57"/>
      <c r="B315" s="1">
        <f t="shared" si="38"/>
        <v>229030</v>
      </c>
      <c r="D315" s="43" t="str">
        <f t="shared" si="32"/>
        <v>29-3</v>
      </c>
      <c r="E315" s="43"/>
      <c r="F315" s="43"/>
      <c r="G315" s="68" t="s">
        <v>382</v>
      </c>
      <c r="H315" s="42">
        <f t="shared" si="33"/>
        <v>0</v>
      </c>
      <c r="I315" s="43" t="s">
        <v>311</v>
      </c>
      <c r="J315" s="29" t="s">
        <v>54</v>
      </c>
      <c r="K315" s="29" t="s">
        <v>54</v>
      </c>
      <c r="L315" s="42">
        <f t="shared" si="34"/>
        <v>29</v>
      </c>
      <c r="M315" s="22">
        <f t="shared" si="36"/>
        <v>229040</v>
      </c>
      <c r="N315" s="50">
        <f t="shared" si="37"/>
        <v>229020</v>
      </c>
      <c r="O315" s="45" t="s">
        <v>244</v>
      </c>
      <c r="P315" s="47" t="s">
        <v>61</v>
      </c>
      <c r="Q315" s="51" t="s">
        <v>244</v>
      </c>
      <c r="R315" s="50">
        <v>2010101</v>
      </c>
      <c r="S315" s="54">
        <v>1</v>
      </c>
      <c r="T315" s="1">
        <f t="shared" si="35"/>
        <v>229030</v>
      </c>
      <c r="U315" s="29" t="s">
        <v>386</v>
      </c>
      <c r="V315" s="42">
        <v>12</v>
      </c>
      <c r="W315" s="54">
        <v>0</v>
      </c>
      <c r="X315" s="54">
        <v>3</v>
      </c>
      <c r="Y315" s="55" t="s">
        <v>385</v>
      </c>
    </row>
    <row r="316" spans="1:25" ht="16.5" customHeight="1">
      <c r="A316" s="57"/>
      <c r="B316" s="1">
        <f t="shared" si="38"/>
        <v>229040</v>
      </c>
      <c r="D316" s="43" t="str">
        <f t="shared" si="32"/>
        <v>29-4</v>
      </c>
      <c r="E316" s="43"/>
      <c r="F316" s="43"/>
      <c r="G316" s="68" t="s">
        <v>413</v>
      </c>
      <c r="H316" s="42">
        <f t="shared" si="33"/>
        <v>0</v>
      </c>
      <c r="I316" s="43">
        <v>313002100</v>
      </c>
      <c r="J316" s="29" t="s">
        <v>54</v>
      </c>
      <c r="K316" s="29" t="s">
        <v>54</v>
      </c>
      <c r="L316" s="42">
        <f t="shared" si="34"/>
        <v>29</v>
      </c>
      <c r="M316" s="22">
        <f t="shared" si="36"/>
        <v>229050</v>
      </c>
      <c r="N316" s="50">
        <f t="shared" si="37"/>
        <v>229030</v>
      </c>
      <c r="O316" s="45" t="s">
        <v>244</v>
      </c>
      <c r="P316" s="47" t="s">
        <v>61</v>
      </c>
      <c r="Q316" s="51" t="s">
        <v>244</v>
      </c>
      <c r="R316" s="50">
        <v>2010101</v>
      </c>
      <c r="S316" s="54">
        <v>1</v>
      </c>
      <c r="T316" s="1">
        <f t="shared" si="35"/>
        <v>229040</v>
      </c>
      <c r="U316" s="29" t="s">
        <v>391</v>
      </c>
      <c r="V316" s="42">
        <v>12</v>
      </c>
      <c r="W316" s="54">
        <v>0</v>
      </c>
      <c r="X316" s="54">
        <v>3</v>
      </c>
      <c r="Y316" s="55" t="s">
        <v>385</v>
      </c>
    </row>
    <row r="317" spans="1:25" ht="16.5" customHeight="1">
      <c r="A317" s="57"/>
      <c r="B317" s="1">
        <f t="shared" si="38"/>
        <v>229050</v>
      </c>
      <c r="D317" s="43" t="str">
        <f t="shared" si="32"/>
        <v>29-5</v>
      </c>
      <c r="E317" s="43"/>
      <c r="F317" s="43"/>
      <c r="G317" s="68" t="s">
        <v>383</v>
      </c>
      <c r="H317" s="42">
        <f t="shared" si="33"/>
        <v>0</v>
      </c>
      <c r="I317" s="43">
        <v>313101400</v>
      </c>
      <c r="J317" s="29" t="s">
        <v>54</v>
      </c>
      <c r="K317" s="29" t="s">
        <v>54</v>
      </c>
      <c r="L317" s="42">
        <f t="shared" si="34"/>
        <v>29</v>
      </c>
      <c r="M317" s="22">
        <f t="shared" si="36"/>
        <v>229060</v>
      </c>
      <c r="N317" s="50">
        <f t="shared" si="37"/>
        <v>229040</v>
      </c>
      <c r="O317" s="45" t="s">
        <v>244</v>
      </c>
      <c r="P317" s="47" t="s">
        <v>61</v>
      </c>
      <c r="Q317" s="51" t="s">
        <v>244</v>
      </c>
      <c r="R317" s="50">
        <v>2010101</v>
      </c>
      <c r="S317" s="54">
        <v>1</v>
      </c>
      <c r="T317" s="1">
        <f t="shared" si="35"/>
        <v>229050</v>
      </c>
      <c r="U317" s="29" t="s">
        <v>387</v>
      </c>
      <c r="V317" s="42">
        <v>12</v>
      </c>
      <c r="W317" s="54">
        <v>0</v>
      </c>
      <c r="X317" s="54">
        <v>3</v>
      </c>
      <c r="Y317" s="55" t="s">
        <v>385</v>
      </c>
    </row>
    <row r="318" spans="1:25" ht="16.5" customHeight="1">
      <c r="A318" s="57"/>
      <c r="B318" s="1">
        <f t="shared" si="38"/>
        <v>229060</v>
      </c>
      <c r="D318" s="43" t="str">
        <f t="shared" si="32"/>
        <v>29-6</v>
      </c>
      <c r="E318" s="43"/>
      <c r="F318" s="43"/>
      <c r="G318" s="68" t="s">
        <v>417</v>
      </c>
      <c r="H318" s="42">
        <f t="shared" si="33"/>
        <v>1</v>
      </c>
      <c r="I318" s="43">
        <v>313000400</v>
      </c>
      <c r="J318" s="29" t="s">
        <v>54</v>
      </c>
      <c r="K318" s="29" t="s">
        <v>54</v>
      </c>
      <c r="L318" s="42">
        <f t="shared" si="34"/>
        <v>29</v>
      </c>
      <c r="M318" s="22">
        <f t="shared" si="36"/>
        <v>0</v>
      </c>
      <c r="N318" s="50">
        <f t="shared" si="37"/>
        <v>229050</v>
      </c>
      <c r="O318" s="45" t="s">
        <v>244</v>
      </c>
      <c r="P318" s="47" t="s">
        <v>61</v>
      </c>
      <c r="Q318" s="51" t="s">
        <v>244</v>
      </c>
      <c r="R318" s="50">
        <v>2010101</v>
      </c>
      <c r="S318" s="54">
        <v>1</v>
      </c>
      <c r="T318" s="1">
        <f t="shared" si="35"/>
        <v>229060</v>
      </c>
      <c r="U318" s="29" t="s">
        <v>388</v>
      </c>
      <c r="V318" s="42">
        <v>12</v>
      </c>
      <c r="W318" s="54">
        <v>0</v>
      </c>
      <c r="X318" s="54">
        <v>3</v>
      </c>
      <c r="Y318" s="55" t="s">
        <v>385</v>
      </c>
    </row>
    <row r="319" spans="1:25" ht="16.5" customHeight="1">
      <c r="A319" s="57"/>
      <c r="B319" s="1">
        <f t="shared" si="38"/>
        <v>230010</v>
      </c>
      <c r="D319" s="43" t="str">
        <f t="shared" si="32"/>
        <v>30-1</v>
      </c>
      <c r="E319" s="43"/>
      <c r="F319" s="43"/>
      <c r="G319" s="68" t="s">
        <v>378</v>
      </c>
      <c r="H319" s="42">
        <f t="shared" si="33"/>
        <v>0</v>
      </c>
      <c r="I319" s="43" t="s">
        <v>311</v>
      </c>
      <c r="J319" s="29" t="s">
        <v>54</v>
      </c>
      <c r="K319" s="29" t="s">
        <v>54</v>
      </c>
      <c r="L319" s="42">
        <f t="shared" si="34"/>
        <v>30</v>
      </c>
      <c r="M319" s="22">
        <f t="shared" si="36"/>
        <v>230020</v>
      </c>
      <c r="N319" s="50">
        <f t="shared" si="37"/>
        <v>0</v>
      </c>
      <c r="O319" s="45" t="s">
        <v>244</v>
      </c>
      <c r="P319" s="47" t="s">
        <v>61</v>
      </c>
      <c r="Q319" s="51" t="s">
        <v>244</v>
      </c>
      <c r="R319" s="50">
        <v>2010101</v>
      </c>
      <c r="S319" s="54">
        <v>1</v>
      </c>
      <c r="T319" s="1">
        <f t="shared" si="35"/>
        <v>230010</v>
      </c>
      <c r="U319" s="29" t="s">
        <v>393</v>
      </c>
      <c r="V319" s="42">
        <v>12</v>
      </c>
      <c r="W319" s="54">
        <v>0</v>
      </c>
      <c r="X319" s="54">
        <v>3</v>
      </c>
      <c r="Y319" s="55" t="s">
        <v>385</v>
      </c>
    </row>
    <row r="320" spans="1:25" ht="16.5" customHeight="1">
      <c r="A320" s="57"/>
      <c r="B320" s="1">
        <f t="shared" si="38"/>
        <v>230020</v>
      </c>
      <c r="D320" s="43" t="str">
        <f t="shared" si="32"/>
        <v>30-2</v>
      </c>
      <c r="E320" s="43"/>
      <c r="F320" s="43"/>
      <c r="G320" s="68" t="s">
        <v>383</v>
      </c>
      <c r="H320" s="42">
        <f t="shared" si="33"/>
        <v>0</v>
      </c>
      <c r="I320" s="43">
        <v>313101400</v>
      </c>
      <c r="J320" s="29" t="s">
        <v>54</v>
      </c>
      <c r="K320" s="29" t="s">
        <v>54</v>
      </c>
      <c r="L320" s="42">
        <f t="shared" si="34"/>
        <v>30</v>
      </c>
      <c r="M320" s="22">
        <f t="shared" si="36"/>
        <v>230030</v>
      </c>
      <c r="N320" s="50">
        <f t="shared" si="37"/>
        <v>230010</v>
      </c>
      <c r="O320" s="45" t="s">
        <v>244</v>
      </c>
      <c r="P320" s="47" t="s">
        <v>61</v>
      </c>
      <c r="Q320" s="51" t="s">
        <v>244</v>
      </c>
      <c r="R320" s="50">
        <v>2010101</v>
      </c>
      <c r="S320" s="54">
        <v>1</v>
      </c>
      <c r="T320" s="1">
        <f t="shared" si="35"/>
        <v>230020</v>
      </c>
      <c r="U320" s="29" t="s">
        <v>394</v>
      </c>
      <c r="V320" s="42">
        <v>12</v>
      </c>
      <c r="W320" s="54">
        <v>0</v>
      </c>
      <c r="X320" s="54">
        <v>3</v>
      </c>
      <c r="Y320" s="55" t="s">
        <v>385</v>
      </c>
    </row>
    <row r="321" spans="1:29" ht="16.5" customHeight="1">
      <c r="A321" s="57"/>
      <c r="B321" s="1">
        <f t="shared" si="38"/>
        <v>230030</v>
      </c>
      <c r="D321" s="43" t="str">
        <f t="shared" si="32"/>
        <v>30-3</v>
      </c>
      <c r="E321" s="43"/>
      <c r="F321" s="43"/>
      <c r="G321" s="68" t="s">
        <v>378</v>
      </c>
      <c r="H321" s="42">
        <f t="shared" si="33"/>
        <v>0</v>
      </c>
      <c r="I321" s="43" t="s">
        <v>67</v>
      </c>
      <c r="J321" s="29" t="s">
        <v>54</v>
      </c>
      <c r="K321" s="29" t="s">
        <v>54</v>
      </c>
      <c r="L321" s="42">
        <f t="shared" si="34"/>
        <v>30</v>
      </c>
      <c r="M321" s="22">
        <f t="shared" si="36"/>
        <v>230040</v>
      </c>
      <c r="N321" s="50">
        <f t="shared" si="37"/>
        <v>230020</v>
      </c>
      <c r="O321" s="45" t="s">
        <v>244</v>
      </c>
      <c r="P321" s="47" t="s">
        <v>61</v>
      </c>
      <c r="Q321" s="51" t="s">
        <v>244</v>
      </c>
      <c r="R321" s="50">
        <v>2010101</v>
      </c>
      <c r="S321" s="54">
        <v>1</v>
      </c>
      <c r="T321" s="1">
        <f t="shared" si="35"/>
        <v>230030</v>
      </c>
      <c r="U321" s="29" t="s">
        <v>395</v>
      </c>
      <c r="V321" s="42">
        <v>12</v>
      </c>
      <c r="W321" s="54">
        <v>0</v>
      </c>
      <c r="X321" s="54">
        <v>3</v>
      </c>
      <c r="Y321" s="55" t="s">
        <v>385</v>
      </c>
    </row>
    <row r="322" spans="1:29" ht="16.5" customHeight="1">
      <c r="A322" s="57"/>
      <c r="B322" s="1">
        <f t="shared" si="38"/>
        <v>230040</v>
      </c>
      <c r="D322" s="43" t="str">
        <f t="shared" si="32"/>
        <v>30-4</v>
      </c>
      <c r="E322" s="43"/>
      <c r="F322" s="43"/>
      <c r="G322" s="68" t="s">
        <v>380</v>
      </c>
      <c r="H322" s="42">
        <f t="shared" si="33"/>
        <v>0</v>
      </c>
      <c r="I322" s="43">
        <v>313101400</v>
      </c>
      <c r="J322" s="29" t="s">
        <v>54</v>
      </c>
      <c r="K322" s="29" t="s">
        <v>54</v>
      </c>
      <c r="L322" s="42">
        <f t="shared" si="34"/>
        <v>30</v>
      </c>
      <c r="M322" s="22">
        <f t="shared" si="36"/>
        <v>230050</v>
      </c>
      <c r="N322" s="50">
        <f t="shared" si="37"/>
        <v>230030</v>
      </c>
      <c r="O322" s="45" t="s">
        <v>244</v>
      </c>
      <c r="P322" s="47" t="s">
        <v>61</v>
      </c>
      <c r="Q322" s="51" t="s">
        <v>244</v>
      </c>
      <c r="R322" s="50">
        <v>2010101</v>
      </c>
      <c r="S322" s="54">
        <v>1</v>
      </c>
      <c r="T322" s="1">
        <f t="shared" si="35"/>
        <v>230040</v>
      </c>
      <c r="U322" s="29" t="s">
        <v>396</v>
      </c>
      <c r="V322" s="42">
        <v>12</v>
      </c>
      <c r="W322" s="54">
        <v>0</v>
      </c>
      <c r="X322" s="54">
        <v>3</v>
      </c>
      <c r="Y322" s="55" t="s">
        <v>385</v>
      </c>
    </row>
    <row r="323" spans="1:29" ht="16.5" customHeight="1">
      <c r="A323" s="57"/>
      <c r="B323" s="1">
        <f t="shared" si="38"/>
        <v>230050</v>
      </c>
      <c r="D323" s="43" t="str">
        <f t="shared" si="32"/>
        <v>30-5</v>
      </c>
      <c r="E323" s="43"/>
      <c r="F323" s="43"/>
      <c r="G323" s="68" t="s">
        <v>403</v>
      </c>
      <c r="H323" s="42">
        <f t="shared" si="33"/>
        <v>0</v>
      </c>
      <c r="I323" s="43">
        <v>313100900</v>
      </c>
      <c r="J323" s="29" t="s">
        <v>54</v>
      </c>
      <c r="K323" s="29" t="s">
        <v>54</v>
      </c>
      <c r="L323" s="42">
        <f t="shared" si="34"/>
        <v>30</v>
      </c>
      <c r="M323" s="22">
        <f t="shared" si="36"/>
        <v>230060</v>
      </c>
      <c r="N323" s="50">
        <f t="shared" si="37"/>
        <v>230040</v>
      </c>
      <c r="O323" s="45" t="s">
        <v>244</v>
      </c>
      <c r="P323" s="47" t="s">
        <v>61</v>
      </c>
      <c r="Q323" s="51" t="s">
        <v>244</v>
      </c>
      <c r="R323" s="50">
        <v>2010101</v>
      </c>
      <c r="S323" s="54">
        <v>1</v>
      </c>
      <c r="T323" s="1">
        <f t="shared" si="35"/>
        <v>230050</v>
      </c>
      <c r="U323" s="29" t="s">
        <v>397</v>
      </c>
      <c r="V323" s="42">
        <v>12</v>
      </c>
      <c r="W323" s="54">
        <v>0</v>
      </c>
      <c r="X323" s="54">
        <v>3</v>
      </c>
      <c r="Y323" s="55" t="s">
        <v>385</v>
      </c>
    </row>
    <row r="324" spans="1:29" ht="16.5" customHeight="1">
      <c r="A324" s="57"/>
      <c r="B324" s="1">
        <f t="shared" si="38"/>
        <v>230060</v>
      </c>
      <c r="D324" s="43" t="str">
        <f t="shared" si="32"/>
        <v>30-6</v>
      </c>
      <c r="E324" s="43"/>
      <c r="F324" s="43"/>
      <c r="G324" s="68" t="s">
        <v>380</v>
      </c>
      <c r="H324" s="42">
        <f t="shared" si="33"/>
        <v>1</v>
      </c>
      <c r="I324" s="43">
        <v>313101400</v>
      </c>
      <c r="J324" s="29" t="s">
        <v>54</v>
      </c>
      <c r="K324" s="29" t="s">
        <v>54</v>
      </c>
      <c r="L324" s="42">
        <f t="shared" si="34"/>
        <v>30</v>
      </c>
      <c r="M324" s="22">
        <f t="shared" si="36"/>
        <v>0</v>
      </c>
      <c r="N324" s="50">
        <f t="shared" si="37"/>
        <v>230050</v>
      </c>
      <c r="O324" s="45" t="s">
        <v>244</v>
      </c>
      <c r="P324" s="47" t="s">
        <v>61</v>
      </c>
      <c r="Q324" s="51" t="s">
        <v>244</v>
      </c>
      <c r="R324" s="50">
        <v>2010101</v>
      </c>
      <c r="S324" s="54">
        <v>1</v>
      </c>
      <c r="T324" s="1">
        <f t="shared" si="35"/>
        <v>230060</v>
      </c>
      <c r="U324" s="29" t="s">
        <v>398</v>
      </c>
      <c r="V324" s="42">
        <v>12</v>
      </c>
      <c r="W324" s="54">
        <v>0</v>
      </c>
      <c r="X324" s="54">
        <v>3</v>
      </c>
      <c r="Y324" s="55" t="s">
        <v>385</v>
      </c>
    </row>
    <row r="327" spans="1:29" ht="16.5" customHeight="1">
      <c r="A327" s="57" t="s">
        <v>419</v>
      </c>
      <c r="B327" s="1">
        <v>201010</v>
      </c>
      <c r="C327" s="1" t="s">
        <v>420</v>
      </c>
      <c r="D327" s="43" t="s">
        <v>58</v>
      </c>
      <c r="E327" s="60" t="s">
        <v>962</v>
      </c>
      <c r="F327" s="60" t="s">
        <v>963</v>
      </c>
      <c r="G327" s="68" t="s">
        <v>421</v>
      </c>
      <c r="H327" s="42">
        <f>IF(RIGHT(D327,2)="特殊",2,IF(RIGHT(D327,1)&gt;RIGHT(D328,1),1,0))</f>
        <v>0</v>
      </c>
      <c r="I327" s="43" t="s">
        <v>314</v>
      </c>
      <c r="J327" s="29" t="s">
        <v>54</v>
      </c>
      <c r="K327" s="29" t="s">
        <v>54</v>
      </c>
      <c r="L327" s="42">
        <f t="shared" ref="L327:L361" si="39">VALUE(MID(B327,2,2))</f>
        <v>1</v>
      </c>
      <c r="M327" s="50">
        <f t="shared" ref="M327:M390" si="40">IF(VALUE(RIGHT(B327,1))=1,0,IF(VALUE(RIGHT(B328,1))=1,IF(L329=L328,B329,B328),B328))</f>
        <v>201020</v>
      </c>
      <c r="N327" s="50">
        <f>IF(L327=L326,IF(VALUE(RIGHT(B326,1))=1,B325,B326),0)</f>
        <v>0</v>
      </c>
      <c r="O327" s="45" t="s">
        <v>244</v>
      </c>
      <c r="P327" s="47" t="s">
        <v>61</v>
      </c>
      <c r="Q327" s="61" t="s">
        <v>284</v>
      </c>
      <c r="R327" s="50" t="str">
        <f>IF(S327=1,B327&amp;"1",0)</f>
        <v>2010101</v>
      </c>
      <c r="S327" s="54">
        <v>1</v>
      </c>
      <c r="T327" s="1">
        <f t="shared" ref="T327:T390" si="41">B327</f>
        <v>201010</v>
      </c>
      <c r="U327" s="21" t="s">
        <v>422</v>
      </c>
      <c r="V327" s="42">
        <v>12</v>
      </c>
      <c r="W327" s="54">
        <v>0</v>
      </c>
      <c r="X327" s="51">
        <v>0</v>
      </c>
      <c r="Y327" s="63" t="s">
        <v>423</v>
      </c>
      <c r="AA327" s="22" t="s">
        <v>54</v>
      </c>
      <c r="AB327" s="56" t="s">
        <v>424</v>
      </c>
      <c r="AC327" s="1">
        <v>0</v>
      </c>
    </row>
    <row r="328" spans="1:29" ht="16.5" customHeight="1">
      <c r="A328" s="57" t="s">
        <v>419</v>
      </c>
      <c r="B328" s="1">
        <v>201020</v>
      </c>
      <c r="C328" s="1" t="s">
        <v>420</v>
      </c>
      <c r="D328" s="43" t="s">
        <v>65</v>
      </c>
      <c r="E328" s="60" t="s">
        <v>962</v>
      </c>
      <c r="F328" s="60" t="s">
        <v>964</v>
      </c>
      <c r="G328" s="68" t="s">
        <v>421</v>
      </c>
      <c r="H328" s="42">
        <f>IF(RIGHT(D328,2)="特殊",2,IF(RIGHT(D328,1)&gt;RIGHT(D330,1),1,0))</f>
        <v>0</v>
      </c>
      <c r="I328" s="43" t="s">
        <v>314</v>
      </c>
      <c r="J328" s="29" t="s">
        <v>54</v>
      </c>
      <c r="K328" s="29" t="s">
        <v>54</v>
      </c>
      <c r="L328" s="42">
        <f t="shared" si="39"/>
        <v>1</v>
      </c>
      <c r="M328" s="50">
        <f t="shared" si="40"/>
        <v>201030</v>
      </c>
      <c r="N328" s="50">
        <f t="shared" ref="N328:N334" si="42">IF(L328=L327,IF(VALUE(RIGHT(B327,1))=1,B326,B327),0)</f>
        <v>201010</v>
      </c>
      <c r="O328" s="45" t="s">
        <v>244</v>
      </c>
      <c r="P328" s="47" t="s">
        <v>61</v>
      </c>
      <c r="Q328" s="61" t="s">
        <v>284</v>
      </c>
      <c r="R328" s="50" t="str">
        <f>IF(S328=1,B328&amp;"1",0)</f>
        <v>2010201</v>
      </c>
      <c r="S328" s="54">
        <v>1</v>
      </c>
      <c r="T328" s="1">
        <f t="shared" si="41"/>
        <v>201020</v>
      </c>
      <c r="U328" s="21" t="s">
        <v>425</v>
      </c>
      <c r="V328" s="42">
        <v>12</v>
      </c>
      <c r="W328" s="54">
        <v>0</v>
      </c>
      <c r="X328" s="51">
        <v>0</v>
      </c>
      <c r="Y328" s="63" t="s">
        <v>423</v>
      </c>
      <c r="AA328" s="21" t="s">
        <v>426</v>
      </c>
      <c r="AB328" s="56" t="s">
        <v>424</v>
      </c>
      <c r="AC328" s="1">
        <v>0</v>
      </c>
    </row>
    <row r="329" spans="1:29" ht="16.5" customHeight="1">
      <c r="A329" s="57" t="s">
        <v>419</v>
      </c>
      <c r="B329" s="1">
        <v>201021</v>
      </c>
      <c r="C329" s="56" t="s">
        <v>427</v>
      </c>
      <c r="D329" s="60" t="s">
        <v>65</v>
      </c>
      <c r="E329" s="60" t="s">
        <v>962</v>
      </c>
      <c r="F329" s="60" t="s">
        <v>965</v>
      </c>
      <c r="G329" s="68" t="s">
        <v>421</v>
      </c>
      <c r="H329" s="42">
        <f>IF(RIGHT(D329,2)="特殊",2,IF(RIGHT(D329,1)&gt;RIGHT(D332,1),1,0))</f>
        <v>0</v>
      </c>
      <c r="I329" s="60" t="s">
        <v>428</v>
      </c>
      <c r="J329" s="29" t="s">
        <v>54</v>
      </c>
      <c r="K329" s="29" t="s">
        <v>54</v>
      </c>
      <c r="L329" s="42">
        <f t="shared" si="39"/>
        <v>1</v>
      </c>
      <c r="M329" s="50">
        <f t="shared" si="40"/>
        <v>0</v>
      </c>
      <c r="N329" s="50">
        <f t="shared" si="42"/>
        <v>201020</v>
      </c>
      <c r="O329" s="45" t="s">
        <v>244</v>
      </c>
      <c r="P329" s="47" t="s">
        <v>61</v>
      </c>
      <c r="Q329" s="61" t="s">
        <v>284</v>
      </c>
      <c r="R329" t="s">
        <v>429</v>
      </c>
      <c r="S329" s="54">
        <v>5</v>
      </c>
      <c r="T329" s="1">
        <f t="shared" si="41"/>
        <v>201021</v>
      </c>
      <c r="U329" s="21" t="s">
        <v>430</v>
      </c>
      <c r="V329" s="42">
        <v>0</v>
      </c>
      <c r="W329" s="54">
        <v>0</v>
      </c>
      <c r="X329" s="51">
        <v>0</v>
      </c>
      <c r="Y329" s="63"/>
      <c r="AA329" s="21" t="s">
        <v>431</v>
      </c>
      <c r="AB329" s="56" t="s">
        <v>432</v>
      </c>
      <c r="AC329" s="1">
        <v>0</v>
      </c>
    </row>
    <row r="330" spans="1:29" ht="16.5" customHeight="1">
      <c r="A330" s="57" t="s">
        <v>419</v>
      </c>
      <c r="B330" s="1">
        <v>201030</v>
      </c>
      <c r="C330" s="1" t="s">
        <v>420</v>
      </c>
      <c r="D330" s="43" t="s">
        <v>75</v>
      </c>
      <c r="E330" s="60" t="s">
        <v>962</v>
      </c>
      <c r="F330" s="60" t="s">
        <v>966</v>
      </c>
      <c r="G330" s="68" t="s">
        <v>421</v>
      </c>
      <c r="H330" s="42">
        <f>IF(RIGHT(D330,2)="特殊",2,IF(RIGHT(D330,1)&gt;RIGHT(D333,1),1,0))</f>
        <v>0</v>
      </c>
      <c r="I330" s="43" t="s">
        <v>247</v>
      </c>
      <c r="J330" s="29" t="s">
        <v>54</v>
      </c>
      <c r="K330" s="29" t="s">
        <v>54</v>
      </c>
      <c r="L330" s="42">
        <f t="shared" si="39"/>
        <v>1</v>
      </c>
      <c r="M330" s="50">
        <f t="shared" si="40"/>
        <v>201040</v>
      </c>
      <c r="N330" s="50">
        <f t="shared" si="42"/>
        <v>201020</v>
      </c>
      <c r="O330" s="45" t="s">
        <v>244</v>
      </c>
      <c r="P330" s="47" t="s">
        <v>61</v>
      </c>
      <c r="Q330" s="61" t="s">
        <v>284</v>
      </c>
      <c r="R330" s="50" t="str">
        <f>IF(S330=1,B330&amp;"1",0)</f>
        <v>2010301</v>
      </c>
      <c r="S330" s="54">
        <v>1</v>
      </c>
      <c r="T330" s="1">
        <f t="shared" si="41"/>
        <v>201030</v>
      </c>
      <c r="U330" s="21" t="s">
        <v>433</v>
      </c>
      <c r="V330" s="42">
        <v>12</v>
      </c>
      <c r="W330" s="54">
        <v>0</v>
      </c>
      <c r="X330" s="51">
        <v>0</v>
      </c>
      <c r="Y330" s="63" t="s">
        <v>423</v>
      </c>
      <c r="AA330" s="21" t="s">
        <v>434</v>
      </c>
      <c r="AB330" s="56" t="s">
        <v>424</v>
      </c>
      <c r="AC330" s="1">
        <v>0</v>
      </c>
    </row>
    <row r="331" spans="1:29" ht="16.5" customHeight="1">
      <c r="A331" s="57" t="s">
        <v>419</v>
      </c>
      <c r="B331" s="1">
        <v>201031</v>
      </c>
      <c r="C331" s="56" t="s">
        <v>435</v>
      </c>
      <c r="D331" s="60" t="s">
        <v>75</v>
      </c>
      <c r="E331" s="60" t="s">
        <v>962</v>
      </c>
      <c r="F331" s="60" t="s">
        <v>967</v>
      </c>
      <c r="G331" s="68" t="s">
        <v>421</v>
      </c>
      <c r="H331" s="42">
        <f>IF(RIGHT(D331,2)="特殊",2,IF(RIGHT(D331,1)&gt;RIGHT(D334,1),1,0))</f>
        <v>0</v>
      </c>
      <c r="I331" s="43">
        <v>349104011</v>
      </c>
      <c r="J331" s="29" t="s">
        <v>54</v>
      </c>
      <c r="K331" s="29" t="s">
        <v>54</v>
      </c>
      <c r="L331" s="42">
        <f t="shared" si="39"/>
        <v>1</v>
      </c>
      <c r="M331" s="50">
        <f t="shared" si="40"/>
        <v>0</v>
      </c>
      <c r="N331" s="50">
        <f t="shared" si="42"/>
        <v>201030</v>
      </c>
      <c r="O331" s="45" t="s">
        <v>244</v>
      </c>
      <c r="P331" s="47" t="s">
        <v>61</v>
      </c>
      <c r="Q331" s="61" t="s">
        <v>284</v>
      </c>
      <c r="R331" s="62">
        <v>2010301</v>
      </c>
      <c r="S331" s="54">
        <v>2</v>
      </c>
      <c r="T331" s="1">
        <f t="shared" si="41"/>
        <v>201031</v>
      </c>
      <c r="U331" s="21" t="s">
        <v>436</v>
      </c>
      <c r="V331" s="42">
        <v>0</v>
      </c>
      <c r="W331" s="54">
        <v>0</v>
      </c>
      <c r="X331" s="51">
        <v>0</v>
      </c>
      <c r="Y331" s="63"/>
      <c r="AA331" s="21" t="s">
        <v>437</v>
      </c>
      <c r="AB331" s="56" t="s">
        <v>438</v>
      </c>
      <c r="AC331" s="1">
        <v>0</v>
      </c>
    </row>
    <row r="332" spans="1:29" ht="16.5" customHeight="1">
      <c r="A332" s="57" t="s">
        <v>419</v>
      </c>
      <c r="B332" s="1">
        <v>201040</v>
      </c>
      <c r="C332" s="1" t="s">
        <v>420</v>
      </c>
      <c r="D332" s="43" t="s">
        <v>439</v>
      </c>
      <c r="E332" s="60" t="s">
        <v>962</v>
      </c>
      <c r="F332" s="60" t="s">
        <v>968</v>
      </c>
      <c r="G332" s="68" t="s">
        <v>421</v>
      </c>
      <c r="H332" s="42">
        <f>IF(RIGHT(D332,2)="特殊",2,IF(RIGHT(D332,1)&gt;RIGHT(D334,1),1,0))</f>
        <v>0</v>
      </c>
      <c r="I332" s="43" t="s">
        <v>247</v>
      </c>
      <c r="J332" s="29" t="s">
        <v>54</v>
      </c>
      <c r="K332" s="29" t="s">
        <v>54</v>
      </c>
      <c r="L332" s="42">
        <f t="shared" si="39"/>
        <v>1</v>
      </c>
      <c r="M332" s="50">
        <f t="shared" si="40"/>
        <v>201050</v>
      </c>
      <c r="N332" s="50">
        <f t="shared" si="42"/>
        <v>201030</v>
      </c>
      <c r="O332" s="45" t="s">
        <v>244</v>
      </c>
      <c r="P332" s="47" t="s">
        <v>61</v>
      </c>
      <c r="Q332" s="61" t="s">
        <v>284</v>
      </c>
      <c r="R332" s="50" t="str">
        <f>IF(S332=1,B332&amp;"1",0)</f>
        <v>2010401</v>
      </c>
      <c r="S332" s="54">
        <v>1</v>
      </c>
      <c r="T332" s="1">
        <f t="shared" si="41"/>
        <v>201040</v>
      </c>
      <c r="U332" s="21" t="s">
        <v>440</v>
      </c>
      <c r="V332" s="42">
        <v>12</v>
      </c>
      <c r="W332" s="54">
        <v>0</v>
      </c>
      <c r="X332" s="51">
        <v>0</v>
      </c>
      <c r="Y332" s="63" t="s">
        <v>423</v>
      </c>
      <c r="AA332" s="21" t="s">
        <v>441</v>
      </c>
      <c r="AB332" s="56" t="s">
        <v>424</v>
      </c>
      <c r="AC332" s="1">
        <v>0</v>
      </c>
    </row>
    <row r="333" spans="1:29" ht="16.5" customHeight="1">
      <c r="A333" s="57" t="s">
        <v>419</v>
      </c>
      <c r="B333" s="1">
        <v>201041</v>
      </c>
      <c r="C333" s="56" t="s">
        <v>427</v>
      </c>
      <c r="D333" s="60" t="s">
        <v>439</v>
      </c>
      <c r="E333" s="60" t="s">
        <v>962</v>
      </c>
      <c r="F333" s="60" t="s">
        <v>969</v>
      </c>
      <c r="G333" s="68" t="s">
        <v>421</v>
      </c>
      <c r="H333" s="42">
        <f>IF(RIGHT(D333,2)="特殊",2,IF(RIGHT(D333,1)&gt;RIGHT(D343,1),1,0))</f>
        <v>0</v>
      </c>
      <c r="I333" s="60">
        <v>340570415</v>
      </c>
      <c r="J333" s="29" t="s">
        <v>54</v>
      </c>
      <c r="K333" s="29" t="s">
        <v>54</v>
      </c>
      <c r="L333" s="42">
        <f t="shared" si="39"/>
        <v>1</v>
      </c>
      <c r="M333" s="50">
        <f t="shared" si="40"/>
        <v>0</v>
      </c>
      <c r="N333" s="50">
        <f t="shared" si="42"/>
        <v>201040</v>
      </c>
      <c r="O333" s="45" t="s">
        <v>244</v>
      </c>
      <c r="P333" s="47" t="s">
        <v>61</v>
      </c>
      <c r="Q333" s="61" t="s">
        <v>284</v>
      </c>
      <c r="R333" t="s">
        <v>429</v>
      </c>
      <c r="S333" s="54">
        <v>5</v>
      </c>
      <c r="T333" s="1">
        <f t="shared" si="41"/>
        <v>201041</v>
      </c>
      <c r="U333" s="21" t="s">
        <v>442</v>
      </c>
      <c r="V333" s="42">
        <v>0</v>
      </c>
      <c r="W333" s="54">
        <v>0</v>
      </c>
      <c r="X333" s="51">
        <v>0</v>
      </c>
      <c r="Y333" s="63"/>
      <c r="AA333" s="21" t="s">
        <v>443</v>
      </c>
      <c r="AB333" s="56" t="s">
        <v>432</v>
      </c>
      <c r="AC333" s="1">
        <v>0</v>
      </c>
    </row>
    <row r="334" spans="1:29" ht="16.5" customHeight="1">
      <c r="A334" s="57" t="s">
        <v>419</v>
      </c>
      <c r="B334" s="1">
        <v>201050</v>
      </c>
      <c r="C334" s="1" t="s">
        <v>420</v>
      </c>
      <c r="D334" s="43" t="s">
        <v>444</v>
      </c>
      <c r="E334" s="60" t="s">
        <v>962</v>
      </c>
      <c r="F334" s="60" t="s">
        <v>970</v>
      </c>
      <c r="G334" s="68" t="s">
        <v>421</v>
      </c>
      <c r="H334" s="42">
        <f>IF(RIGHT(D334,2)="特殊",2,IF(RIGHT(D334,1)&gt;RIGHT(D344,1),1,0))</f>
        <v>0</v>
      </c>
      <c r="I334" s="60" t="s">
        <v>252</v>
      </c>
      <c r="J334" s="29" t="s">
        <v>54</v>
      </c>
      <c r="K334" s="29" t="s">
        <v>54</v>
      </c>
      <c r="L334" s="42">
        <f t="shared" si="39"/>
        <v>1</v>
      </c>
      <c r="M334" s="50">
        <f t="shared" si="40"/>
        <v>201061</v>
      </c>
      <c r="N334" s="50">
        <f t="shared" si="42"/>
        <v>201040</v>
      </c>
      <c r="O334" s="45" t="s">
        <v>244</v>
      </c>
      <c r="P334" s="47" t="s">
        <v>61</v>
      </c>
      <c r="Q334" s="61" t="s">
        <v>284</v>
      </c>
      <c r="R334" s="50">
        <v>2010501</v>
      </c>
      <c r="S334" s="54">
        <v>1</v>
      </c>
      <c r="T334" s="1">
        <f t="shared" si="41"/>
        <v>201050</v>
      </c>
      <c r="U334" s="21" t="s">
        <v>445</v>
      </c>
      <c r="V334" s="42">
        <v>12</v>
      </c>
      <c r="W334" s="54">
        <v>0</v>
      </c>
      <c r="X334" s="51">
        <v>0</v>
      </c>
      <c r="Y334" s="63" t="s">
        <v>423</v>
      </c>
      <c r="AA334" s="21" t="s">
        <v>446</v>
      </c>
      <c r="AB334" s="56" t="s">
        <v>424</v>
      </c>
      <c r="AC334" s="1">
        <v>5</v>
      </c>
    </row>
    <row r="335" spans="1:29" ht="16.5" customHeight="1">
      <c r="A335" s="57" t="s">
        <v>419</v>
      </c>
      <c r="B335" s="1">
        <v>201061</v>
      </c>
      <c r="C335" s="1" t="s">
        <v>420</v>
      </c>
      <c r="D335" s="43" t="s">
        <v>447</v>
      </c>
      <c r="E335" s="60" t="s">
        <v>962</v>
      </c>
      <c r="F335" s="60" t="s">
        <v>971</v>
      </c>
      <c r="G335" s="68" t="s">
        <v>448</v>
      </c>
      <c r="H335" s="42">
        <f t="shared" ref="H335:H398" si="43">IF(RIGHT(D335,2)="特殊",2,IF(RIGHT(D335,1)&gt;RIGHT(D337,1),1,0))</f>
        <v>1</v>
      </c>
      <c r="I335" s="43" t="s">
        <v>252</v>
      </c>
      <c r="J335" s="29" t="s">
        <v>54</v>
      </c>
      <c r="K335" s="29" t="s">
        <v>54</v>
      </c>
      <c r="L335" s="42">
        <f t="shared" si="39"/>
        <v>1</v>
      </c>
      <c r="M335" s="50">
        <f t="shared" si="40"/>
        <v>0</v>
      </c>
      <c r="N335" s="50">
        <f>IF(L335=L334,IF(VALUE(RIGHT(B334,1))=1,#REF!,B334),0)</f>
        <v>201050</v>
      </c>
      <c r="O335" s="45" t="s">
        <v>244</v>
      </c>
      <c r="P335" s="47" t="s">
        <v>61</v>
      </c>
      <c r="Q335" s="61" t="s">
        <v>284</v>
      </c>
      <c r="R335" s="50">
        <f>IF(S335=1,B335&amp;"1",0)</f>
        <v>0</v>
      </c>
      <c r="S335" s="54">
        <v>4</v>
      </c>
      <c r="T335" s="1">
        <f t="shared" si="41"/>
        <v>201061</v>
      </c>
      <c r="U335" s="24" t="s">
        <v>449</v>
      </c>
      <c r="V335" s="42">
        <v>0</v>
      </c>
      <c r="W335" s="54">
        <v>0</v>
      </c>
      <c r="X335" s="51">
        <v>0</v>
      </c>
      <c r="Y335" s="55"/>
      <c r="AA335" s="24" t="s">
        <v>54</v>
      </c>
      <c r="AC335" s="1">
        <v>0</v>
      </c>
    </row>
    <row r="336" spans="1:29" ht="16.5" customHeight="1">
      <c r="A336" s="57" t="s">
        <v>419</v>
      </c>
      <c r="B336" s="1">
        <v>202010</v>
      </c>
      <c r="C336" s="1" t="s">
        <v>420</v>
      </c>
      <c r="D336" s="43" t="s">
        <v>83</v>
      </c>
      <c r="E336" s="60" t="s">
        <v>962</v>
      </c>
      <c r="F336" s="60" t="s">
        <v>972</v>
      </c>
      <c r="G336" s="68" t="s">
        <v>450</v>
      </c>
      <c r="H336" s="42">
        <f t="shared" si="43"/>
        <v>0</v>
      </c>
      <c r="I336" s="43">
        <v>313102500</v>
      </c>
      <c r="J336" s="29" t="s">
        <v>54</v>
      </c>
      <c r="K336" s="29" t="s">
        <v>54</v>
      </c>
      <c r="L336" s="42">
        <f t="shared" si="39"/>
        <v>2</v>
      </c>
      <c r="M336" s="50">
        <f t="shared" si="40"/>
        <v>202020</v>
      </c>
      <c r="N336" s="50">
        <f>IF(L336=L335,IF(VALUE(RIGHT(B335,1))=1,#REF!,B335),0)</f>
        <v>0</v>
      </c>
      <c r="O336" s="45" t="s">
        <v>244</v>
      </c>
      <c r="P336" s="47" t="s">
        <v>61</v>
      </c>
      <c r="Q336" s="61" t="s">
        <v>284</v>
      </c>
      <c r="R336" s="50" t="str">
        <f>IF(S336=1,B336&amp;"1",0)</f>
        <v>2020101</v>
      </c>
      <c r="S336" s="54">
        <v>1</v>
      </c>
      <c r="T336" s="1">
        <f t="shared" si="41"/>
        <v>202010</v>
      </c>
      <c r="U336" s="21" t="s">
        <v>451</v>
      </c>
      <c r="V336" s="42">
        <v>12</v>
      </c>
      <c r="W336" s="54">
        <v>0</v>
      </c>
      <c r="X336" s="54">
        <v>0</v>
      </c>
      <c r="Y336" s="55" t="s">
        <v>452</v>
      </c>
      <c r="AA336" s="22" t="s">
        <v>54</v>
      </c>
      <c r="AB336" s="56" t="s">
        <v>424</v>
      </c>
      <c r="AC336" s="1">
        <v>0</v>
      </c>
    </row>
    <row r="337" spans="1:29" ht="16.5" customHeight="1">
      <c r="A337" s="57" t="s">
        <v>419</v>
      </c>
      <c r="B337" s="1">
        <v>202020</v>
      </c>
      <c r="C337" s="1" t="s">
        <v>420</v>
      </c>
      <c r="D337" s="43" t="s">
        <v>91</v>
      </c>
      <c r="E337" s="60" t="s">
        <v>962</v>
      </c>
      <c r="F337" s="60" t="s">
        <v>973</v>
      </c>
      <c r="G337" s="68" t="s">
        <v>453</v>
      </c>
      <c r="H337" s="42">
        <f t="shared" si="43"/>
        <v>0</v>
      </c>
      <c r="I337" s="43" t="s">
        <v>314</v>
      </c>
      <c r="J337" s="29" t="s">
        <v>54</v>
      </c>
      <c r="K337" s="29" t="s">
        <v>54</v>
      </c>
      <c r="L337" s="42">
        <f t="shared" si="39"/>
        <v>2</v>
      </c>
      <c r="M337" s="50">
        <f t="shared" si="40"/>
        <v>202030</v>
      </c>
      <c r="N337" s="50">
        <f t="shared" ref="N337:N400" si="44">IF(L337=L336,IF(VALUE(RIGHT(B336,1))=1,B335,B336),0)</f>
        <v>202010</v>
      </c>
      <c r="O337" s="45" t="s">
        <v>244</v>
      </c>
      <c r="P337" s="47" t="s">
        <v>61</v>
      </c>
      <c r="Q337" s="61" t="s">
        <v>284</v>
      </c>
      <c r="R337" s="50" t="str">
        <f>IF(S337=1,B337&amp;"1",0)</f>
        <v>2020201</v>
      </c>
      <c r="S337" s="54">
        <v>1</v>
      </c>
      <c r="T337" s="1">
        <f t="shared" si="41"/>
        <v>202020</v>
      </c>
      <c r="U337" s="21" t="s">
        <v>454</v>
      </c>
      <c r="V337" s="42">
        <v>12</v>
      </c>
      <c r="W337" s="54">
        <v>0</v>
      </c>
      <c r="X337" s="54">
        <v>2</v>
      </c>
      <c r="Y337" s="55" t="s">
        <v>455</v>
      </c>
      <c r="AA337" s="21" t="s">
        <v>456</v>
      </c>
      <c r="AB337" s="56" t="s">
        <v>424</v>
      </c>
      <c r="AC337" s="1">
        <v>0</v>
      </c>
    </row>
    <row r="338" spans="1:29" ht="16.5" customHeight="1">
      <c r="A338" s="57" t="s">
        <v>419</v>
      </c>
      <c r="B338" s="1">
        <v>202021</v>
      </c>
      <c r="C338" s="56" t="s">
        <v>427</v>
      </c>
      <c r="D338" s="60" t="s">
        <v>91</v>
      </c>
      <c r="E338" s="60" t="s">
        <v>962</v>
      </c>
      <c r="F338" s="60" t="s">
        <v>974</v>
      </c>
      <c r="G338" s="68" t="s">
        <v>453</v>
      </c>
      <c r="H338" s="42">
        <f t="shared" si="43"/>
        <v>0</v>
      </c>
      <c r="I338" s="60">
        <v>340570415</v>
      </c>
      <c r="J338" s="29" t="s">
        <v>54</v>
      </c>
      <c r="K338" s="29" t="s">
        <v>54</v>
      </c>
      <c r="L338" s="42">
        <f t="shared" si="39"/>
        <v>2</v>
      </c>
      <c r="M338" s="50">
        <f t="shared" si="40"/>
        <v>0</v>
      </c>
      <c r="N338" s="50">
        <f t="shared" si="44"/>
        <v>202020</v>
      </c>
      <c r="O338" s="45" t="s">
        <v>244</v>
      </c>
      <c r="P338" s="47" t="s">
        <v>61</v>
      </c>
      <c r="Q338" s="61" t="s">
        <v>284</v>
      </c>
      <c r="R338" t="s">
        <v>429</v>
      </c>
      <c r="S338" s="54">
        <v>5</v>
      </c>
      <c r="T338" s="1">
        <f t="shared" si="41"/>
        <v>202021</v>
      </c>
      <c r="U338" s="21" t="s">
        <v>457</v>
      </c>
      <c r="V338" s="42">
        <v>0</v>
      </c>
      <c r="W338" s="54">
        <v>0</v>
      </c>
      <c r="X338" s="54">
        <v>0</v>
      </c>
      <c r="Y338" s="55"/>
      <c r="AA338" s="21" t="s">
        <v>458</v>
      </c>
      <c r="AB338" s="56" t="s">
        <v>432</v>
      </c>
      <c r="AC338" s="1">
        <v>0</v>
      </c>
    </row>
    <row r="339" spans="1:29" ht="16.5" customHeight="1">
      <c r="A339" s="57" t="s">
        <v>419</v>
      </c>
      <c r="B339" s="1">
        <v>202030</v>
      </c>
      <c r="C339" s="1" t="s">
        <v>420</v>
      </c>
      <c r="D339" s="43" t="s">
        <v>101</v>
      </c>
      <c r="E339" s="60" t="s">
        <v>962</v>
      </c>
      <c r="F339" s="60" t="s">
        <v>975</v>
      </c>
      <c r="G339" s="68" t="s">
        <v>453</v>
      </c>
      <c r="H339" s="42">
        <f t="shared" si="43"/>
        <v>0</v>
      </c>
      <c r="I339" s="60" t="s">
        <v>252</v>
      </c>
      <c r="J339" s="29" t="s">
        <v>54</v>
      </c>
      <c r="K339" s="29" t="s">
        <v>54</v>
      </c>
      <c r="L339" s="42">
        <f t="shared" si="39"/>
        <v>2</v>
      </c>
      <c r="M339" s="50">
        <f t="shared" si="40"/>
        <v>202040</v>
      </c>
      <c r="N339" s="50">
        <f t="shared" si="44"/>
        <v>202020</v>
      </c>
      <c r="O339" s="45" t="s">
        <v>244</v>
      </c>
      <c r="P339" s="47" t="s">
        <v>61</v>
      </c>
      <c r="Q339" s="61" t="s">
        <v>284</v>
      </c>
      <c r="R339" s="50" t="str">
        <f>IF(S339=1,B339&amp;"1",0)</f>
        <v>2020301</v>
      </c>
      <c r="S339" s="54">
        <v>1</v>
      </c>
      <c r="T339" s="1">
        <f t="shared" si="41"/>
        <v>202030</v>
      </c>
      <c r="U339" s="21" t="s">
        <v>459</v>
      </c>
      <c r="V339" s="42">
        <v>12</v>
      </c>
      <c r="W339" s="54">
        <v>0</v>
      </c>
      <c r="X339" s="54">
        <v>6</v>
      </c>
      <c r="Y339" s="64" t="s">
        <v>885</v>
      </c>
      <c r="AA339" s="21" t="s">
        <v>460</v>
      </c>
      <c r="AB339" s="56" t="s">
        <v>424</v>
      </c>
      <c r="AC339" s="1">
        <v>0</v>
      </c>
    </row>
    <row r="340" spans="1:29" ht="16.5" customHeight="1">
      <c r="A340" s="57" t="s">
        <v>419</v>
      </c>
      <c r="B340" s="1">
        <v>202031</v>
      </c>
      <c r="C340" s="56" t="s">
        <v>435</v>
      </c>
      <c r="D340" s="60" t="s">
        <v>101</v>
      </c>
      <c r="E340" s="60" t="s">
        <v>962</v>
      </c>
      <c r="F340" s="60" t="s">
        <v>976</v>
      </c>
      <c r="G340" s="68" t="s">
        <v>453</v>
      </c>
      <c r="H340" s="42">
        <f t="shared" si="43"/>
        <v>0</v>
      </c>
      <c r="I340" s="43">
        <v>349104011</v>
      </c>
      <c r="J340" s="29" t="s">
        <v>54</v>
      </c>
      <c r="K340" s="29" t="s">
        <v>54</v>
      </c>
      <c r="L340" s="42">
        <f t="shared" si="39"/>
        <v>2</v>
      </c>
      <c r="M340" s="50">
        <f t="shared" si="40"/>
        <v>0</v>
      </c>
      <c r="N340" s="50">
        <f t="shared" si="44"/>
        <v>202030</v>
      </c>
      <c r="O340" s="45" t="s">
        <v>244</v>
      </c>
      <c r="P340" s="47" t="s">
        <v>61</v>
      </c>
      <c r="Q340" s="61" t="s">
        <v>284</v>
      </c>
      <c r="R340" s="62">
        <v>2020301</v>
      </c>
      <c r="S340" s="54">
        <v>2</v>
      </c>
      <c r="T340" s="1">
        <f t="shared" si="41"/>
        <v>202031</v>
      </c>
      <c r="U340" s="21" t="s">
        <v>461</v>
      </c>
      <c r="V340" s="42">
        <v>0</v>
      </c>
      <c r="W340" s="54">
        <v>0</v>
      </c>
      <c r="X340" s="54">
        <v>0</v>
      </c>
      <c r="Y340" s="55"/>
      <c r="AA340" s="21" t="s">
        <v>462</v>
      </c>
      <c r="AB340" s="56" t="s">
        <v>438</v>
      </c>
      <c r="AC340" s="1">
        <v>0</v>
      </c>
    </row>
    <row r="341" spans="1:29" ht="16.5" customHeight="1">
      <c r="A341" s="57" t="s">
        <v>419</v>
      </c>
      <c r="B341" s="1">
        <v>202040</v>
      </c>
      <c r="C341" s="1" t="s">
        <v>420</v>
      </c>
      <c r="D341" s="43" t="s">
        <v>463</v>
      </c>
      <c r="E341" s="60" t="s">
        <v>962</v>
      </c>
      <c r="F341" s="60" t="s">
        <v>977</v>
      </c>
      <c r="G341" s="68" t="s">
        <v>453</v>
      </c>
      <c r="H341" s="42">
        <f t="shared" si="43"/>
        <v>0</v>
      </c>
      <c r="I341" s="60" t="s">
        <v>252</v>
      </c>
      <c r="J341" s="29" t="s">
        <v>54</v>
      </c>
      <c r="K341" s="29" t="s">
        <v>54</v>
      </c>
      <c r="L341" s="42">
        <f t="shared" si="39"/>
        <v>2</v>
      </c>
      <c r="M341" s="50">
        <f t="shared" si="40"/>
        <v>202050</v>
      </c>
      <c r="N341" s="50">
        <f t="shared" si="44"/>
        <v>202030</v>
      </c>
      <c r="O341" s="45" t="s">
        <v>244</v>
      </c>
      <c r="P341" s="47" t="s">
        <v>61</v>
      </c>
      <c r="Q341" s="61" t="s">
        <v>284</v>
      </c>
      <c r="R341" s="50" t="str">
        <f>IF(S341=1,B341&amp;"1",0)</f>
        <v>2020401</v>
      </c>
      <c r="S341" s="54">
        <v>1</v>
      </c>
      <c r="T341" s="1">
        <f t="shared" si="41"/>
        <v>202040</v>
      </c>
      <c r="U341" s="21" t="s">
        <v>464</v>
      </c>
      <c r="V341" s="42">
        <v>12</v>
      </c>
      <c r="W341" s="54">
        <v>0</v>
      </c>
      <c r="X341" s="54">
        <v>9</v>
      </c>
      <c r="Y341" s="64" t="s">
        <v>885</v>
      </c>
      <c r="AA341" s="21" t="s">
        <v>465</v>
      </c>
      <c r="AB341" s="56" t="s">
        <v>424</v>
      </c>
      <c r="AC341" s="1">
        <v>0</v>
      </c>
    </row>
    <row r="342" spans="1:29" ht="16.5" customHeight="1">
      <c r="A342" s="57" t="s">
        <v>419</v>
      </c>
      <c r="B342" s="1">
        <v>202041</v>
      </c>
      <c r="C342" s="56" t="s">
        <v>427</v>
      </c>
      <c r="D342" s="60" t="s">
        <v>463</v>
      </c>
      <c r="E342" s="60" t="s">
        <v>962</v>
      </c>
      <c r="F342" s="60" t="s">
        <v>978</v>
      </c>
      <c r="G342" s="68" t="s">
        <v>453</v>
      </c>
      <c r="H342" s="42">
        <f t="shared" si="43"/>
        <v>0</v>
      </c>
      <c r="I342" s="60">
        <v>340570415</v>
      </c>
      <c r="J342" s="29" t="s">
        <v>54</v>
      </c>
      <c r="K342" s="29" t="s">
        <v>54</v>
      </c>
      <c r="L342" s="42">
        <f t="shared" si="39"/>
        <v>2</v>
      </c>
      <c r="M342" s="50">
        <f t="shared" si="40"/>
        <v>0</v>
      </c>
      <c r="N342" s="50">
        <f t="shared" si="44"/>
        <v>202040</v>
      </c>
      <c r="O342" s="45" t="s">
        <v>244</v>
      </c>
      <c r="P342" s="47" t="s">
        <v>61</v>
      </c>
      <c r="Q342" s="61" t="s">
        <v>284</v>
      </c>
      <c r="R342" t="s">
        <v>429</v>
      </c>
      <c r="S342" s="54">
        <v>5</v>
      </c>
      <c r="T342" s="1">
        <f t="shared" si="41"/>
        <v>202041</v>
      </c>
      <c r="U342" s="21" t="s">
        <v>466</v>
      </c>
      <c r="V342" s="42">
        <v>0</v>
      </c>
      <c r="W342" s="54">
        <v>0</v>
      </c>
      <c r="X342" s="54">
        <v>0</v>
      </c>
      <c r="Y342" s="55"/>
      <c r="AA342" s="21" t="s">
        <v>467</v>
      </c>
      <c r="AB342" s="56" t="s">
        <v>432</v>
      </c>
      <c r="AC342" s="1">
        <v>0</v>
      </c>
    </row>
    <row r="343" spans="1:29" ht="16.5" customHeight="1">
      <c r="A343" s="57" t="s">
        <v>419</v>
      </c>
      <c r="B343" s="1">
        <v>202050</v>
      </c>
      <c r="C343" s="1" t="s">
        <v>420</v>
      </c>
      <c r="D343" s="43" t="s">
        <v>468</v>
      </c>
      <c r="E343" s="60" t="s">
        <v>962</v>
      </c>
      <c r="F343" s="60" t="s">
        <v>979</v>
      </c>
      <c r="G343" s="68" t="s">
        <v>453</v>
      </c>
      <c r="H343" s="42">
        <f t="shared" si="43"/>
        <v>1</v>
      </c>
      <c r="I343" s="43" t="s">
        <v>67</v>
      </c>
      <c r="J343" s="29" t="s">
        <v>54</v>
      </c>
      <c r="K343" s="29" t="s">
        <v>54</v>
      </c>
      <c r="L343" s="42">
        <f t="shared" si="39"/>
        <v>2</v>
      </c>
      <c r="M343" s="50">
        <f t="shared" si="40"/>
        <v>202061</v>
      </c>
      <c r="N343" s="50">
        <f t="shared" si="44"/>
        <v>202040</v>
      </c>
      <c r="O343" s="45" t="s">
        <v>244</v>
      </c>
      <c r="P343" s="47" t="s">
        <v>61</v>
      </c>
      <c r="Q343" s="61" t="s">
        <v>284</v>
      </c>
      <c r="R343" s="50">
        <v>2020501</v>
      </c>
      <c r="S343" s="54">
        <v>1</v>
      </c>
      <c r="T343" s="1">
        <f t="shared" si="41"/>
        <v>202050</v>
      </c>
      <c r="U343" s="21" t="s">
        <v>469</v>
      </c>
      <c r="V343" s="42">
        <v>12</v>
      </c>
      <c r="W343" s="54">
        <v>0</v>
      </c>
      <c r="X343" s="54">
        <v>12</v>
      </c>
      <c r="Y343" s="55" t="s">
        <v>470</v>
      </c>
      <c r="AA343" s="21" t="s">
        <v>471</v>
      </c>
      <c r="AB343" s="56" t="s">
        <v>424</v>
      </c>
      <c r="AC343" s="1">
        <v>5</v>
      </c>
    </row>
    <row r="344" spans="1:29" ht="16.5" customHeight="1">
      <c r="A344" s="57" t="s">
        <v>419</v>
      </c>
      <c r="B344" s="1">
        <v>202061</v>
      </c>
      <c r="C344" s="1" t="s">
        <v>420</v>
      </c>
      <c r="D344" s="43" t="s">
        <v>472</v>
      </c>
      <c r="E344" s="60" t="s">
        <v>962</v>
      </c>
      <c r="F344" s="60" t="s">
        <v>980</v>
      </c>
      <c r="G344" s="68" t="s">
        <v>473</v>
      </c>
      <c r="H344" s="42">
        <f t="shared" si="43"/>
        <v>1</v>
      </c>
      <c r="I344" s="43" t="s">
        <v>67</v>
      </c>
      <c r="J344" s="29" t="s">
        <v>54</v>
      </c>
      <c r="K344" s="29" t="s">
        <v>54</v>
      </c>
      <c r="L344" s="42">
        <f t="shared" si="39"/>
        <v>2</v>
      </c>
      <c r="M344" s="50">
        <f t="shared" si="40"/>
        <v>0</v>
      </c>
      <c r="N344" s="50">
        <f t="shared" si="44"/>
        <v>202050</v>
      </c>
      <c r="O344" s="45" t="s">
        <v>244</v>
      </c>
      <c r="P344" s="47" t="s">
        <v>61</v>
      </c>
      <c r="Q344" s="61" t="s">
        <v>284</v>
      </c>
      <c r="R344" s="50">
        <f>IF(S344=1,B344&amp;"1",0)</f>
        <v>0</v>
      </c>
      <c r="S344" s="54">
        <v>4</v>
      </c>
      <c r="T344" s="1">
        <f t="shared" si="41"/>
        <v>202061</v>
      </c>
      <c r="U344" s="24" t="s">
        <v>449</v>
      </c>
      <c r="V344" s="42">
        <v>0</v>
      </c>
      <c r="W344" s="54">
        <v>0</v>
      </c>
      <c r="X344" s="51">
        <v>0</v>
      </c>
      <c r="Y344" s="55"/>
      <c r="AA344" s="24" t="s">
        <v>54</v>
      </c>
      <c r="AC344" s="1">
        <v>0</v>
      </c>
    </row>
    <row r="345" spans="1:29" ht="16.5" customHeight="1">
      <c r="A345" s="57" t="s">
        <v>419</v>
      </c>
      <c r="B345" s="1">
        <v>203010</v>
      </c>
      <c r="C345" s="1" t="s">
        <v>420</v>
      </c>
      <c r="D345" s="43" t="s">
        <v>109</v>
      </c>
      <c r="E345" s="60" t="s">
        <v>962</v>
      </c>
      <c r="F345" s="60" t="s">
        <v>981</v>
      </c>
      <c r="G345" s="68" t="s">
        <v>450</v>
      </c>
      <c r="H345" s="42">
        <f t="shared" si="43"/>
        <v>0</v>
      </c>
      <c r="I345" s="43" t="s">
        <v>247</v>
      </c>
      <c r="J345" s="29" t="s">
        <v>54</v>
      </c>
      <c r="K345" s="29" t="s">
        <v>54</v>
      </c>
      <c r="L345" s="42">
        <f t="shared" si="39"/>
        <v>3</v>
      </c>
      <c r="M345" s="50">
        <f t="shared" si="40"/>
        <v>203020</v>
      </c>
      <c r="N345" s="50">
        <f t="shared" si="44"/>
        <v>0</v>
      </c>
      <c r="O345" s="45" t="s">
        <v>244</v>
      </c>
      <c r="P345" s="47" t="s">
        <v>61</v>
      </c>
      <c r="Q345" s="61" t="s">
        <v>284</v>
      </c>
      <c r="R345" s="50" t="str">
        <f>IF(S345=1,B345&amp;"1",0)</f>
        <v>2030101</v>
      </c>
      <c r="S345" s="54">
        <v>1</v>
      </c>
      <c r="T345" s="1">
        <f t="shared" si="41"/>
        <v>203010</v>
      </c>
      <c r="U345" s="21" t="s">
        <v>474</v>
      </c>
      <c r="V345" s="42">
        <v>12</v>
      </c>
      <c r="W345" s="54">
        <v>0</v>
      </c>
      <c r="X345" s="54">
        <v>0</v>
      </c>
      <c r="Y345" s="55" t="s">
        <v>455</v>
      </c>
      <c r="AA345" s="22" t="s">
        <v>54</v>
      </c>
      <c r="AB345" s="56" t="s">
        <v>424</v>
      </c>
      <c r="AC345" s="1">
        <v>0</v>
      </c>
    </row>
    <row r="346" spans="1:29" ht="16.5" customHeight="1">
      <c r="A346" s="57" t="s">
        <v>419</v>
      </c>
      <c r="B346" s="1">
        <v>203020</v>
      </c>
      <c r="C346" s="1" t="s">
        <v>420</v>
      </c>
      <c r="D346" s="43" t="s">
        <v>120</v>
      </c>
      <c r="E346" s="60" t="s">
        <v>962</v>
      </c>
      <c r="F346" s="60" t="s">
        <v>982</v>
      </c>
      <c r="G346" s="68" t="s">
        <v>453</v>
      </c>
      <c r="H346" s="42">
        <f t="shared" si="43"/>
        <v>0</v>
      </c>
      <c r="I346" s="43" t="s">
        <v>475</v>
      </c>
      <c r="J346" s="29" t="s">
        <v>54</v>
      </c>
      <c r="K346" s="29" t="s">
        <v>54</v>
      </c>
      <c r="L346" s="42">
        <f t="shared" si="39"/>
        <v>3</v>
      </c>
      <c r="M346" s="50">
        <f t="shared" si="40"/>
        <v>203030</v>
      </c>
      <c r="N346" s="50">
        <f t="shared" si="44"/>
        <v>203010</v>
      </c>
      <c r="O346" s="45" t="s">
        <v>244</v>
      </c>
      <c r="P346" s="47" t="s">
        <v>61</v>
      </c>
      <c r="Q346" s="61" t="s">
        <v>284</v>
      </c>
      <c r="R346" s="50" t="str">
        <f>IF(S346=1,B346&amp;"1",0)</f>
        <v>2030201</v>
      </c>
      <c r="S346" s="54">
        <v>1</v>
      </c>
      <c r="T346" s="1">
        <f t="shared" si="41"/>
        <v>203020</v>
      </c>
      <c r="U346" s="21" t="s">
        <v>476</v>
      </c>
      <c r="V346" s="42">
        <v>12</v>
      </c>
      <c r="W346" s="54">
        <v>0</v>
      </c>
      <c r="X346" s="54">
        <v>2</v>
      </c>
      <c r="Y346" s="55" t="s">
        <v>455</v>
      </c>
      <c r="AA346" s="21" t="s">
        <v>477</v>
      </c>
      <c r="AB346" s="56" t="s">
        <v>424</v>
      </c>
      <c r="AC346" s="1">
        <v>0</v>
      </c>
    </row>
    <row r="347" spans="1:29" ht="16.5" customHeight="1">
      <c r="A347" s="57" t="s">
        <v>419</v>
      </c>
      <c r="B347" s="1">
        <v>203021</v>
      </c>
      <c r="C347" s="56" t="s">
        <v>427</v>
      </c>
      <c r="D347" s="60" t="s">
        <v>120</v>
      </c>
      <c r="E347" s="60" t="s">
        <v>962</v>
      </c>
      <c r="F347" s="60" t="s">
        <v>983</v>
      </c>
      <c r="G347" s="68" t="s">
        <v>453</v>
      </c>
      <c r="H347" s="42">
        <f t="shared" si="43"/>
        <v>0</v>
      </c>
      <c r="I347" s="60">
        <v>340570415</v>
      </c>
      <c r="J347" s="29" t="s">
        <v>54</v>
      </c>
      <c r="K347" s="29" t="s">
        <v>54</v>
      </c>
      <c r="L347" s="42">
        <f t="shared" si="39"/>
        <v>3</v>
      </c>
      <c r="M347" s="50">
        <f t="shared" si="40"/>
        <v>0</v>
      </c>
      <c r="N347" s="50">
        <f t="shared" si="44"/>
        <v>203020</v>
      </c>
      <c r="O347" s="45" t="s">
        <v>244</v>
      </c>
      <c r="P347" s="47" t="s">
        <v>61</v>
      </c>
      <c r="Q347" s="61" t="s">
        <v>284</v>
      </c>
      <c r="R347" t="s">
        <v>429</v>
      </c>
      <c r="S347" s="54">
        <v>5</v>
      </c>
      <c r="T347" s="1">
        <f t="shared" si="41"/>
        <v>203021</v>
      </c>
      <c r="U347" s="21" t="s">
        <v>478</v>
      </c>
      <c r="V347" s="42">
        <v>0</v>
      </c>
      <c r="W347" s="54">
        <v>0</v>
      </c>
      <c r="X347" s="54">
        <v>0</v>
      </c>
      <c r="Y347" s="55"/>
      <c r="AA347" s="21" t="s">
        <v>479</v>
      </c>
      <c r="AB347" s="56" t="s">
        <v>432</v>
      </c>
      <c r="AC347" s="1">
        <v>0</v>
      </c>
    </row>
    <row r="348" spans="1:29" ht="16.5" customHeight="1">
      <c r="A348" s="57" t="s">
        <v>419</v>
      </c>
      <c r="B348" s="1">
        <v>203030</v>
      </c>
      <c r="C348" s="1" t="s">
        <v>420</v>
      </c>
      <c r="D348" s="43" t="s">
        <v>128</v>
      </c>
      <c r="E348" s="60" t="s">
        <v>962</v>
      </c>
      <c r="F348" s="60" t="s">
        <v>984</v>
      </c>
      <c r="G348" s="68" t="s">
        <v>473</v>
      </c>
      <c r="H348" s="42">
        <f t="shared" si="43"/>
        <v>0</v>
      </c>
      <c r="I348" s="43" t="s">
        <v>283</v>
      </c>
      <c r="J348" s="29" t="s">
        <v>54</v>
      </c>
      <c r="K348" s="29" t="s">
        <v>54</v>
      </c>
      <c r="L348" s="42">
        <f t="shared" si="39"/>
        <v>3</v>
      </c>
      <c r="M348" s="50">
        <f t="shared" si="40"/>
        <v>203040</v>
      </c>
      <c r="N348" s="50">
        <f t="shared" si="44"/>
        <v>203020</v>
      </c>
      <c r="O348" s="45" t="s">
        <v>244</v>
      </c>
      <c r="P348" s="47" t="s">
        <v>61</v>
      </c>
      <c r="Q348" s="61" t="s">
        <v>284</v>
      </c>
      <c r="R348" s="50" t="str">
        <f>IF(S348=1,B348&amp;"1",0)</f>
        <v>2030301</v>
      </c>
      <c r="S348" s="54">
        <v>1</v>
      </c>
      <c r="T348" s="1">
        <f t="shared" si="41"/>
        <v>203030</v>
      </c>
      <c r="U348" s="21" t="s">
        <v>480</v>
      </c>
      <c r="V348" s="42">
        <v>12</v>
      </c>
      <c r="W348" s="54">
        <v>0</v>
      </c>
      <c r="X348" s="54">
        <v>6</v>
      </c>
      <c r="Y348" s="55" t="s">
        <v>481</v>
      </c>
      <c r="AA348" s="21" t="s">
        <v>482</v>
      </c>
      <c r="AB348" s="56" t="s">
        <v>424</v>
      </c>
      <c r="AC348" s="1">
        <v>0</v>
      </c>
    </row>
    <row r="349" spans="1:29" ht="16.5" customHeight="1">
      <c r="A349" s="57" t="s">
        <v>419</v>
      </c>
      <c r="B349" s="1">
        <v>203031</v>
      </c>
      <c r="C349" s="56" t="s">
        <v>435</v>
      </c>
      <c r="D349" s="60" t="s">
        <v>128</v>
      </c>
      <c r="E349" s="60" t="s">
        <v>962</v>
      </c>
      <c r="F349" s="60" t="s">
        <v>985</v>
      </c>
      <c r="G349" s="68" t="s">
        <v>450</v>
      </c>
      <c r="H349" s="42">
        <f t="shared" si="43"/>
        <v>0</v>
      </c>
      <c r="I349" s="43">
        <v>349104011</v>
      </c>
      <c r="J349" s="29" t="s">
        <v>54</v>
      </c>
      <c r="K349" s="29" t="s">
        <v>54</v>
      </c>
      <c r="L349" s="42">
        <f t="shared" si="39"/>
        <v>3</v>
      </c>
      <c r="M349" s="50">
        <f t="shared" si="40"/>
        <v>0</v>
      </c>
      <c r="N349" s="50">
        <f t="shared" si="44"/>
        <v>203030</v>
      </c>
      <c r="O349" s="45" t="s">
        <v>244</v>
      </c>
      <c r="P349" s="47" t="s">
        <v>61</v>
      </c>
      <c r="Q349" s="61" t="s">
        <v>284</v>
      </c>
      <c r="R349" s="62">
        <v>2030301</v>
      </c>
      <c r="S349" s="54">
        <v>2</v>
      </c>
      <c r="T349" s="1">
        <f t="shared" si="41"/>
        <v>203031</v>
      </c>
      <c r="U349" s="21" t="s">
        <v>483</v>
      </c>
      <c r="V349" s="42">
        <v>0</v>
      </c>
      <c r="W349" s="54">
        <v>0</v>
      </c>
      <c r="X349" s="54">
        <v>0</v>
      </c>
      <c r="Y349" s="55"/>
      <c r="AA349" s="21" t="s">
        <v>484</v>
      </c>
      <c r="AB349" s="56" t="s">
        <v>438</v>
      </c>
      <c r="AC349" s="1">
        <v>0</v>
      </c>
    </row>
    <row r="350" spans="1:29" ht="16.5" customHeight="1">
      <c r="A350" s="57" t="s">
        <v>419</v>
      </c>
      <c r="B350" s="1">
        <v>203040</v>
      </c>
      <c r="C350" s="1" t="s">
        <v>420</v>
      </c>
      <c r="D350" s="43" t="s">
        <v>485</v>
      </c>
      <c r="E350" s="60" t="s">
        <v>962</v>
      </c>
      <c r="F350" s="60" t="s">
        <v>986</v>
      </c>
      <c r="G350" s="68" t="s">
        <v>450</v>
      </c>
      <c r="H350" s="42">
        <f t="shared" si="43"/>
        <v>0</v>
      </c>
      <c r="I350" s="60" t="s">
        <v>267</v>
      </c>
      <c r="J350" s="29" t="s">
        <v>54</v>
      </c>
      <c r="K350" s="29" t="s">
        <v>54</v>
      </c>
      <c r="L350" s="42">
        <f t="shared" si="39"/>
        <v>3</v>
      </c>
      <c r="M350" s="50">
        <f t="shared" si="40"/>
        <v>203050</v>
      </c>
      <c r="N350" s="50">
        <f t="shared" si="44"/>
        <v>203030</v>
      </c>
      <c r="O350" s="45" t="s">
        <v>244</v>
      </c>
      <c r="P350" s="47" t="s">
        <v>61</v>
      </c>
      <c r="Q350" s="61" t="s">
        <v>284</v>
      </c>
      <c r="R350" s="50" t="str">
        <f>IF(S350=1,B350&amp;"1",0)</f>
        <v>2030401</v>
      </c>
      <c r="S350" s="54">
        <v>1</v>
      </c>
      <c r="T350" s="1">
        <f t="shared" si="41"/>
        <v>203040</v>
      </c>
      <c r="U350" s="21" t="s">
        <v>486</v>
      </c>
      <c r="V350" s="42">
        <v>12</v>
      </c>
      <c r="W350" s="54">
        <v>0</v>
      </c>
      <c r="X350" s="54">
        <v>9</v>
      </c>
      <c r="Y350" s="55" t="s">
        <v>470</v>
      </c>
      <c r="AA350" s="21" t="s">
        <v>487</v>
      </c>
      <c r="AB350" s="56" t="s">
        <v>424</v>
      </c>
      <c r="AC350" s="1">
        <v>0</v>
      </c>
    </row>
    <row r="351" spans="1:29" ht="16.5" customHeight="1">
      <c r="A351" s="57" t="s">
        <v>419</v>
      </c>
      <c r="B351" s="1">
        <v>203041</v>
      </c>
      <c r="C351" s="56" t="s">
        <v>427</v>
      </c>
      <c r="D351" s="60" t="s">
        <v>485</v>
      </c>
      <c r="E351" s="60" t="s">
        <v>962</v>
      </c>
      <c r="F351" s="60" t="s">
        <v>987</v>
      </c>
      <c r="G351" s="68" t="s">
        <v>453</v>
      </c>
      <c r="H351" s="42">
        <f t="shared" si="43"/>
        <v>0</v>
      </c>
      <c r="I351" s="60">
        <v>340570415</v>
      </c>
      <c r="J351" s="29" t="s">
        <v>54</v>
      </c>
      <c r="K351" s="29" t="s">
        <v>54</v>
      </c>
      <c r="L351" s="42">
        <f t="shared" si="39"/>
        <v>3</v>
      </c>
      <c r="M351" s="50">
        <f t="shared" si="40"/>
        <v>0</v>
      </c>
      <c r="N351" s="50">
        <f t="shared" si="44"/>
        <v>203040</v>
      </c>
      <c r="O351" s="45" t="s">
        <v>244</v>
      </c>
      <c r="P351" s="47" t="s">
        <v>61</v>
      </c>
      <c r="Q351" s="61" t="s">
        <v>284</v>
      </c>
      <c r="R351" t="s">
        <v>429</v>
      </c>
      <c r="S351" s="54">
        <v>5</v>
      </c>
      <c r="T351" s="1">
        <f t="shared" si="41"/>
        <v>203041</v>
      </c>
      <c r="U351" s="21" t="s">
        <v>488</v>
      </c>
      <c r="V351" s="42">
        <v>0</v>
      </c>
      <c r="W351" s="54">
        <v>0</v>
      </c>
      <c r="X351" s="54">
        <v>0</v>
      </c>
      <c r="Y351" s="55"/>
      <c r="AA351" s="21" t="s">
        <v>489</v>
      </c>
      <c r="AB351" s="56" t="s">
        <v>432</v>
      </c>
      <c r="AC351" s="1">
        <v>0</v>
      </c>
    </row>
    <row r="352" spans="1:29" ht="16.5" customHeight="1">
      <c r="A352" s="57" t="s">
        <v>419</v>
      </c>
      <c r="B352" s="1">
        <v>203050</v>
      </c>
      <c r="C352" s="1" t="s">
        <v>420</v>
      </c>
      <c r="D352" s="43" t="s">
        <v>490</v>
      </c>
      <c r="E352" s="60" t="s">
        <v>962</v>
      </c>
      <c r="F352" s="60" t="s">
        <v>988</v>
      </c>
      <c r="G352" s="68" t="s">
        <v>448</v>
      </c>
      <c r="H352" s="42">
        <f t="shared" si="43"/>
        <v>1</v>
      </c>
      <c r="I352" s="43" t="s">
        <v>252</v>
      </c>
      <c r="J352" s="29" t="s">
        <v>54</v>
      </c>
      <c r="K352" s="29" t="s">
        <v>54</v>
      </c>
      <c r="L352" s="42">
        <f t="shared" si="39"/>
        <v>3</v>
      </c>
      <c r="M352" s="50">
        <f t="shared" si="40"/>
        <v>203061</v>
      </c>
      <c r="N352" s="50">
        <f t="shared" si="44"/>
        <v>203040</v>
      </c>
      <c r="O352" s="45" t="s">
        <v>244</v>
      </c>
      <c r="P352" s="47" t="s">
        <v>61</v>
      </c>
      <c r="Q352" s="61" t="s">
        <v>284</v>
      </c>
      <c r="R352" s="50" t="str">
        <f>IF(S352=1,B352&amp;"1",0)</f>
        <v>2030501</v>
      </c>
      <c r="S352" s="54">
        <v>1</v>
      </c>
      <c r="T352" s="1">
        <f t="shared" si="41"/>
        <v>203050</v>
      </c>
      <c r="U352" s="21" t="s">
        <v>491</v>
      </c>
      <c r="V352" s="42">
        <v>12</v>
      </c>
      <c r="W352" s="54">
        <v>0</v>
      </c>
      <c r="X352" s="54">
        <v>12</v>
      </c>
      <c r="Y352" s="63" t="s">
        <v>452</v>
      </c>
      <c r="AA352" s="21" t="s">
        <v>492</v>
      </c>
      <c r="AB352" s="56" t="s">
        <v>424</v>
      </c>
      <c r="AC352" s="1">
        <v>5</v>
      </c>
    </row>
    <row r="353" spans="1:29" ht="16.5" customHeight="1">
      <c r="A353" s="57" t="s">
        <v>419</v>
      </c>
      <c r="B353" s="1">
        <v>203061</v>
      </c>
      <c r="C353" s="1" t="s">
        <v>420</v>
      </c>
      <c r="D353" s="43" t="s">
        <v>493</v>
      </c>
      <c r="E353" s="60" t="s">
        <v>962</v>
      </c>
      <c r="F353" s="60" t="s">
        <v>989</v>
      </c>
      <c r="G353" s="68" t="s">
        <v>448</v>
      </c>
      <c r="H353" s="42">
        <f t="shared" si="43"/>
        <v>1</v>
      </c>
      <c r="I353" s="43" t="s">
        <v>252</v>
      </c>
      <c r="J353" s="29" t="s">
        <v>54</v>
      </c>
      <c r="K353" s="29" t="s">
        <v>54</v>
      </c>
      <c r="L353" s="42">
        <f t="shared" si="39"/>
        <v>3</v>
      </c>
      <c r="M353" s="50">
        <f t="shared" si="40"/>
        <v>0</v>
      </c>
      <c r="N353" s="50">
        <f t="shared" si="44"/>
        <v>203050</v>
      </c>
      <c r="O353" s="45" t="s">
        <v>244</v>
      </c>
      <c r="P353" s="47" t="s">
        <v>61</v>
      </c>
      <c r="Q353" s="61" t="s">
        <v>284</v>
      </c>
      <c r="R353" s="50">
        <f>IF(S353=1,B353&amp;"1",0)</f>
        <v>0</v>
      </c>
      <c r="S353" s="54">
        <v>4</v>
      </c>
      <c r="T353" s="1">
        <f t="shared" si="41"/>
        <v>203061</v>
      </c>
      <c r="U353" s="24" t="s">
        <v>449</v>
      </c>
      <c r="V353" s="42">
        <v>0</v>
      </c>
      <c r="W353" s="54">
        <v>0</v>
      </c>
      <c r="X353" s="51">
        <v>0</v>
      </c>
      <c r="Y353" s="55"/>
      <c r="AA353" s="24" t="s">
        <v>54</v>
      </c>
      <c r="AC353" s="1">
        <v>0</v>
      </c>
    </row>
    <row r="354" spans="1:29" ht="28.5" customHeight="1">
      <c r="A354" s="57" t="s">
        <v>419</v>
      </c>
      <c r="B354" s="1">
        <v>204010</v>
      </c>
      <c r="C354" s="1" t="s">
        <v>420</v>
      </c>
      <c r="D354" s="43" t="s">
        <v>136</v>
      </c>
      <c r="E354" s="60" t="s">
        <v>962</v>
      </c>
      <c r="F354" s="60" t="s">
        <v>990</v>
      </c>
      <c r="G354" s="68" t="s">
        <v>421</v>
      </c>
      <c r="H354" s="42">
        <f t="shared" si="43"/>
        <v>0</v>
      </c>
      <c r="I354" s="60" t="s">
        <v>267</v>
      </c>
      <c r="J354" s="29" t="s">
        <v>54</v>
      </c>
      <c r="K354" s="29" t="s">
        <v>54</v>
      </c>
      <c r="L354" s="42">
        <f t="shared" si="39"/>
        <v>4</v>
      </c>
      <c r="M354" s="50">
        <f t="shared" si="40"/>
        <v>204020</v>
      </c>
      <c r="N354" s="50">
        <f t="shared" si="44"/>
        <v>0</v>
      </c>
      <c r="O354" s="45" t="s">
        <v>244</v>
      </c>
      <c r="P354" s="47" t="s">
        <v>61</v>
      </c>
      <c r="Q354" s="61" t="s">
        <v>284</v>
      </c>
      <c r="R354" s="50" t="str">
        <f>IF(S354=1,B354&amp;"1",0)</f>
        <v>2040101</v>
      </c>
      <c r="S354" s="54">
        <v>1</v>
      </c>
      <c r="T354" s="1">
        <f t="shared" si="41"/>
        <v>204010</v>
      </c>
      <c r="U354" s="21" t="s">
        <v>422</v>
      </c>
      <c r="V354" s="42">
        <v>12</v>
      </c>
      <c r="W354" s="54">
        <v>0</v>
      </c>
      <c r="X354" s="54">
        <v>0</v>
      </c>
      <c r="Y354" s="55" t="s">
        <v>494</v>
      </c>
      <c r="AA354" s="22" t="s">
        <v>54</v>
      </c>
      <c r="AB354" s="56" t="s">
        <v>424</v>
      </c>
      <c r="AC354" s="1">
        <v>0</v>
      </c>
    </row>
    <row r="355" spans="1:29" ht="16.5" customHeight="1">
      <c r="A355" s="57" t="s">
        <v>419</v>
      </c>
      <c r="B355" s="1">
        <v>204020</v>
      </c>
      <c r="C355" s="1" t="s">
        <v>420</v>
      </c>
      <c r="D355" s="43" t="s">
        <v>144</v>
      </c>
      <c r="E355" s="60" t="s">
        <v>962</v>
      </c>
      <c r="F355" s="60" t="s">
        <v>991</v>
      </c>
      <c r="G355" s="68" t="s">
        <v>495</v>
      </c>
      <c r="H355" s="42">
        <f t="shared" si="43"/>
        <v>0</v>
      </c>
      <c r="I355" s="43" t="s">
        <v>314</v>
      </c>
      <c r="J355" s="29" t="s">
        <v>54</v>
      </c>
      <c r="K355" s="29" t="s">
        <v>54</v>
      </c>
      <c r="L355" s="42">
        <f t="shared" si="39"/>
        <v>4</v>
      </c>
      <c r="M355" s="50">
        <f t="shared" si="40"/>
        <v>204030</v>
      </c>
      <c r="N355" s="50">
        <f t="shared" si="44"/>
        <v>204010</v>
      </c>
      <c r="O355" s="45" t="s">
        <v>244</v>
      </c>
      <c r="P355" s="47" t="s">
        <v>61</v>
      </c>
      <c r="Q355" s="61" t="s">
        <v>284</v>
      </c>
      <c r="R355" s="50" t="str">
        <f>IF(S355=1,B355&amp;"1",0)</f>
        <v>2040201</v>
      </c>
      <c r="S355" s="54">
        <v>1</v>
      </c>
      <c r="T355" s="1">
        <f t="shared" si="41"/>
        <v>204020</v>
      </c>
      <c r="U355" s="21" t="s">
        <v>425</v>
      </c>
      <c r="V355" s="42">
        <v>12</v>
      </c>
      <c r="W355" s="54">
        <v>0</v>
      </c>
      <c r="X355" s="54">
        <v>2</v>
      </c>
      <c r="Y355" s="55" t="s">
        <v>470</v>
      </c>
      <c r="AA355" s="21" t="s">
        <v>426</v>
      </c>
      <c r="AB355" s="56" t="s">
        <v>424</v>
      </c>
      <c r="AC355" s="1">
        <v>0</v>
      </c>
    </row>
    <row r="356" spans="1:29" ht="16.5" customHeight="1">
      <c r="A356" s="57" t="s">
        <v>419</v>
      </c>
      <c r="B356" s="1">
        <v>204021</v>
      </c>
      <c r="C356" s="56" t="s">
        <v>427</v>
      </c>
      <c r="D356" s="60" t="s">
        <v>144</v>
      </c>
      <c r="E356" s="60" t="s">
        <v>962</v>
      </c>
      <c r="F356" s="60" t="s">
        <v>992</v>
      </c>
      <c r="G356" s="68" t="s">
        <v>495</v>
      </c>
      <c r="H356" s="42">
        <f t="shared" si="43"/>
        <v>0</v>
      </c>
      <c r="I356" s="60">
        <v>340570415</v>
      </c>
      <c r="J356" s="29" t="s">
        <v>54</v>
      </c>
      <c r="K356" s="29" t="s">
        <v>54</v>
      </c>
      <c r="L356" s="42">
        <f t="shared" si="39"/>
        <v>4</v>
      </c>
      <c r="M356" s="50">
        <f t="shared" si="40"/>
        <v>0</v>
      </c>
      <c r="N356" s="50">
        <f t="shared" si="44"/>
        <v>204020</v>
      </c>
      <c r="O356" s="45" t="s">
        <v>244</v>
      </c>
      <c r="P356" s="47" t="s">
        <v>61</v>
      </c>
      <c r="Q356" s="61" t="s">
        <v>284</v>
      </c>
      <c r="R356" t="s">
        <v>429</v>
      </c>
      <c r="S356" s="54">
        <v>5</v>
      </c>
      <c r="T356" s="1">
        <f t="shared" si="41"/>
        <v>204021</v>
      </c>
      <c r="U356" s="21" t="s">
        <v>430</v>
      </c>
      <c r="V356" s="42">
        <v>0</v>
      </c>
      <c r="W356" s="54">
        <v>0</v>
      </c>
      <c r="X356" s="54">
        <v>0</v>
      </c>
      <c r="Y356" s="55"/>
      <c r="AA356" s="21" t="s">
        <v>431</v>
      </c>
      <c r="AB356" s="56" t="s">
        <v>432</v>
      </c>
      <c r="AC356" s="1">
        <v>0</v>
      </c>
    </row>
    <row r="357" spans="1:29" ht="28.5" customHeight="1">
      <c r="A357" s="57" t="s">
        <v>419</v>
      </c>
      <c r="B357" s="1">
        <v>204030</v>
      </c>
      <c r="C357" s="1" t="s">
        <v>420</v>
      </c>
      <c r="D357" s="43" t="s">
        <v>150</v>
      </c>
      <c r="E357" s="60" t="s">
        <v>962</v>
      </c>
      <c r="F357" s="60" t="s">
        <v>993</v>
      </c>
      <c r="G357" s="68" t="s">
        <v>448</v>
      </c>
      <c r="H357" s="42">
        <f t="shared" si="43"/>
        <v>0</v>
      </c>
      <c r="I357" s="43" t="s">
        <v>255</v>
      </c>
      <c r="J357" s="29" t="s">
        <v>54</v>
      </c>
      <c r="K357" s="29" t="s">
        <v>54</v>
      </c>
      <c r="L357" s="42">
        <f t="shared" si="39"/>
        <v>4</v>
      </c>
      <c r="M357" s="50">
        <f t="shared" si="40"/>
        <v>204050</v>
      </c>
      <c r="N357" s="50">
        <f t="shared" si="44"/>
        <v>204020</v>
      </c>
      <c r="O357" s="45" t="s">
        <v>244</v>
      </c>
      <c r="P357" s="47" t="s">
        <v>61</v>
      </c>
      <c r="Q357" s="61" t="s">
        <v>284</v>
      </c>
      <c r="R357" s="50" t="str">
        <f>IF(S357=1,B357&amp;"1",0)</f>
        <v>2040301</v>
      </c>
      <c r="S357" s="54">
        <v>1</v>
      </c>
      <c r="T357" s="1">
        <f t="shared" si="41"/>
        <v>204030</v>
      </c>
      <c r="U357" s="21" t="s">
        <v>433</v>
      </c>
      <c r="V357" s="42">
        <v>12</v>
      </c>
      <c r="W357" s="54">
        <v>0</v>
      </c>
      <c r="X357" s="54">
        <v>6</v>
      </c>
      <c r="Y357" s="55" t="s">
        <v>496</v>
      </c>
      <c r="AA357" s="21" t="s">
        <v>434</v>
      </c>
      <c r="AB357" s="56" t="s">
        <v>424</v>
      </c>
      <c r="AC357" s="1">
        <v>0</v>
      </c>
    </row>
    <row r="358" spans="1:29" ht="16.5" customHeight="1">
      <c r="A358" s="57" t="s">
        <v>419</v>
      </c>
      <c r="B358" s="1">
        <v>204031</v>
      </c>
      <c r="C358" s="56" t="s">
        <v>435</v>
      </c>
      <c r="D358" s="60" t="s">
        <v>150</v>
      </c>
      <c r="E358" s="60" t="s">
        <v>962</v>
      </c>
      <c r="F358" s="60" t="s">
        <v>994</v>
      </c>
      <c r="G358" s="68" t="s">
        <v>450</v>
      </c>
      <c r="H358" s="42">
        <f t="shared" si="43"/>
        <v>0</v>
      </c>
      <c r="I358" s="43">
        <v>349104011</v>
      </c>
      <c r="J358" s="29" t="s">
        <v>54</v>
      </c>
      <c r="K358" s="29" t="s">
        <v>54</v>
      </c>
      <c r="L358" s="42">
        <f t="shared" si="39"/>
        <v>4</v>
      </c>
      <c r="M358" s="50">
        <f t="shared" si="40"/>
        <v>0</v>
      </c>
      <c r="N358" s="50">
        <f t="shared" si="44"/>
        <v>204030</v>
      </c>
      <c r="O358" s="45" t="s">
        <v>244</v>
      </c>
      <c r="P358" s="47" t="s">
        <v>61</v>
      </c>
      <c r="Q358" s="61" t="s">
        <v>284</v>
      </c>
      <c r="R358" s="62">
        <v>2040301</v>
      </c>
      <c r="S358" s="54">
        <v>2</v>
      </c>
      <c r="T358" s="1">
        <f t="shared" si="41"/>
        <v>204031</v>
      </c>
      <c r="U358" s="21" t="s">
        <v>436</v>
      </c>
      <c r="V358" s="42">
        <v>0</v>
      </c>
      <c r="W358" s="54">
        <v>0</v>
      </c>
      <c r="X358" s="54">
        <v>0</v>
      </c>
      <c r="Y358" s="55"/>
      <c r="AA358" s="21" t="s">
        <v>437</v>
      </c>
      <c r="AB358" s="56" t="s">
        <v>438</v>
      </c>
      <c r="AC358" s="1">
        <v>0</v>
      </c>
    </row>
    <row r="359" spans="1:29" ht="16.5" customHeight="1">
      <c r="A359" s="57" t="s">
        <v>419</v>
      </c>
      <c r="B359" s="1">
        <v>204050</v>
      </c>
      <c r="C359" s="1" t="s">
        <v>420</v>
      </c>
      <c r="D359" s="43" t="s">
        <v>159</v>
      </c>
      <c r="E359" s="60" t="s">
        <v>962</v>
      </c>
      <c r="F359" s="60" t="s">
        <v>995</v>
      </c>
      <c r="G359" s="68" t="s">
        <v>450</v>
      </c>
      <c r="H359" s="42">
        <f t="shared" si="43"/>
        <v>0</v>
      </c>
      <c r="I359" s="43" t="s">
        <v>217</v>
      </c>
      <c r="J359" s="29" t="s">
        <v>54</v>
      </c>
      <c r="K359" s="29" t="s">
        <v>54</v>
      </c>
      <c r="L359" s="42">
        <f t="shared" si="39"/>
        <v>4</v>
      </c>
      <c r="M359" s="50">
        <f t="shared" si="40"/>
        <v>204060</v>
      </c>
      <c r="N359" s="50">
        <f t="shared" si="44"/>
        <v>204030</v>
      </c>
      <c r="O359" s="45" t="s">
        <v>244</v>
      </c>
      <c r="P359" s="47" t="s">
        <v>61</v>
      </c>
      <c r="Q359" s="61" t="s">
        <v>284</v>
      </c>
      <c r="R359" s="50" t="str">
        <f>IF(S359=1,B359&amp;"1",0)</f>
        <v>2040501</v>
      </c>
      <c r="S359" s="54">
        <v>1</v>
      </c>
      <c r="T359" s="1">
        <f t="shared" si="41"/>
        <v>204050</v>
      </c>
      <c r="U359" s="21" t="s">
        <v>440</v>
      </c>
      <c r="V359" s="42">
        <v>12</v>
      </c>
      <c r="W359" s="54">
        <v>0</v>
      </c>
      <c r="X359" s="54">
        <v>9</v>
      </c>
      <c r="Y359" s="64" t="s">
        <v>885</v>
      </c>
      <c r="AA359" s="21" t="s">
        <v>441</v>
      </c>
      <c r="AB359" s="56" t="s">
        <v>424</v>
      </c>
      <c r="AC359" s="1">
        <v>0</v>
      </c>
    </row>
    <row r="360" spans="1:29" ht="16.5" customHeight="1">
      <c r="A360" s="57" t="s">
        <v>419</v>
      </c>
      <c r="B360" s="1">
        <v>204041</v>
      </c>
      <c r="C360" s="56" t="s">
        <v>427</v>
      </c>
      <c r="D360" s="60" t="s">
        <v>159</v>
      </c>
      <c r="E360" s="60" t="s">
        <v>962</v>
      </c>
      <c r="F360" s="60" t="s">
        <v>996</v>
      </c>
      <c r="G360" s="68" t="s">
        <v>495</v>
      </c>
      <c r="H360" s="42">
        <f t="shared" si="43"/>
        <v>0</v>
      </c>
      <c r="I360" s="60">
        <v>340570415</v>
      </c>
      <c r="J360" s="29" t="s">
        <v>54</v>
      </c>
      <c r="K360" s="29" t="s">
        <v>54</v>
      </c>
      <c r="L360" s="42">
        <f t="shared" si="39"/>
        <v>4</v>
      </c>
      <c r="M360" s="50">
        <f t="shared" si="40"/>
        <v>0</v>
      </c>
      <c r="N360" s="50">
        <f t="shared" si="44"/>
        <v>204050</v>
      </c>
      <c r="O360" s="45" t="s">
        <v>244</v>
      </c>
      <c r="P360" s="47" t="s">
        <v>61</v>
      </c>
      <c r="Q360" s="61" t="s">
        <v>284</v>
      </c>
      <c r="R360" t="s">
        <v>429</v>
      </c>
      <c r="S360" s="54">
        <v>5</v>
      </c>
      <c r="T360" s="1">
        <f t="shared" si="41"/>
        <v>204041</v>
      </c>
      <c r="U360" s="21" t="s">
        <v>442</v>
      </c>
      <c r="V360" s="42">
        <v>0</v>
      </c>
      <c r="W360" s="54">
        <v>0</v>
      </c>
      <c r="X360" s="54">
        <v>0</v>
      </c>
      <c r="Y360" s="55"/>
      <c r="AA360" s="21" t="s">
        <v>443</v>
      </c>
      <c r="AB360" s="56" t="s">
        <v>432</v>
      </c>
      <c r="AC360" s="1">
        <v>0</v>
      </c>
    </row>
    <row r="361" spans="1:29" ht="16.5" customHeight="1">
      <c r="A361" s="57" t="s">
        <v>419</v>
      </c>
      <c r="B361" s="1">
        <v>204060</v>
      </c>
      <c r="C361" s="1" t="s">
        <v>420</v>
      </c>
      <c r="D361" s="43" t="s">
        <v>165</v>
      </c>
      <c r="E361" s="60" t="s">
        <v>962</v>
      </c>
      <c r="F361" s="60" t="s">
        <v>997</v>
      </c>
      <c r="G361" s="68" t="s">
        <v>497</v>
      </c>
      <c r="H361" s="42">
        <f t="shared" si="43"/>
        <v>1</v>
      </c>
      <c r="I361" s="43" t="s">
        <v>311</v>
      </c>
      <c r="J361" s="29" t="s">
        <v>54</v>
      </c>
      <c r="K361" s="29" t="s">
        <v>54</v>
      </c>
      <c r="L361" s="42">
        <f t="shared" si="39"/>
        <v>4</v>
      </c>
      <c r="M361" s="50">
        <f t="shared" si="40"/>
        <v>204061</v>
      </c>
      <c r="N361" s="50">
        <f t="shared" si="44"/>
        <v>204050</v>
      </c>
      <c r="O361" s="45" t="s">
        <v>244</v>
      </c>
      <c r="P361" s="47" t="s">
        <v>61</v>
      </c>
      <c r="Q361" s="61" t="s">
        <v>284</v>
      </c>
      <c r="R361" s="50" t="str">
        <f>IF(S361=1,B361&amp;"1",0)</f>
        <v>2040601</v>
      </c>
      <c r="S361" s="54">
        <v>1</v>
      </c>
      <c r="T361" s="1">
        <f t="shared" si="41"/>
        <v>204060</v>
      </c>
      <c r="U361" s="21" t="s">
        <v>445</v>
      </c>
      <c r="V361" s="42">
        <v>12</v>
      </c>
      <c r="W361" s="54">
        <v>0</v>
      </c>
      <c r="X361" s="54">
        <v>12</v>
      </c>
      <c r="Y361" s="55" t="s">
        <v>498</v>
      </c>
      <c r="Z361" s="1" t="s">
        <v>499</v>
      </c>
      <c r="AA361" s="21" t="s">
        <v>446</v>
      </c>
      <c r="AB361" s="56" t="s">
        <v>424</v>
      </c>
      <c r="AC361" s="1">
        <v>5</v>
      </c>
    </row>
    <row r="362" spans="1:29" ht="16.5" customHeight="1">
      <c r="A362" s="57" t="s">
        <v>419</v>
      </c>
      <c r="B362" s="1">
        <v>204061</v>
      </c>
      <c r="C362" s="1" t="s">
        <v>420</v>
      </c>
      <c r="D362" s="43" t="s">
        <v>500</v>
      </c>
      <c r="E362" s="60" t="s">
        <v>962</v>
      </c>
      <c r="F362" s="60" t="s">
        <v>998</v>
      </c>
      <c r="G362" s="68" t="s">
        <v>497</v>
      </c>
      <c r="H362" s="42">
        <f t="shared" si="43"/>
        <v>1</v>
      </c>
      <c r="I362" s="43" t="s">
        <v>311</v>
      </c>
      <c r="J362" s="29" t="s">
        <v>54</v>
      </c>
      <c r="K362" s="29" t="s">
        <v>54</v>
      </c>
      <c r="L362" s="42">
        <v>4</v>
      </c>
      <c r="M362" s="50">
        <f t="shared" si="40"/>
        <v>0</v>
      </c>
      <c r="N362" s="50">
        <f t="shared" si="44"/>
        <v>204060</v>
      </c>
      <c r="O362" s="45" t="s">
        <v>244</v>
      </c>
      <c r="P362" s="47" t="s">
        <v>61</v>
      </c>
      <c r="Q362" s="61" t="s">
        <v>284</v>
      </c>
      <c r="R362" s="50">
        <f>IF(S362=1,B362&amp;"1",0)</f>
        <v>0</v>
      </c>
      <c r="S362" s="54">
        <v>4</v>
      </c>
      <c r="T362" s="1">
        <f t="shared" si="41"/>
        <v>204061</v>
      </c>
      <c r="U362" s="24" t="s">
        <v>449</v>
      </c>
      <c r="V362" s="42">
        <v>0</v>
      </c>
      <c r="W362" s="54">
        <v>0</v>
      </c>
      <c r="X362" s="51">
        <v>0</v>
      </c>
      <c r="Y362" s="55"/>
      <c r="AA362" s="24" t="s">
        <v>54</v>
      </c>
      <c r="AC362" s="1">
        <v>0</v>
      </c>
    </row>
    <row r="363" spans="1:29" ht="28.5" customHeight="1">
      <c r="A363" s="57" t="s">
        <v>419</v>
      </c>
      <c r="B363" s="1">
        <f>B354+1000</f>
        <v>205010</v>
      </c>
      <c r="C363" s="1" t="s">
        <v>420</v>
      </c>
      <c r="D363" s="43" t="s">
        <v>173</v>
      </c>
      <c r="E363" s="60" t="s">
        <v>962</v>
      </c>
      <c r="F363" s="60" t="s">
        <v>999</v>
      </c>
      <c r="G363" s="68" t="s">
        <v>448</v>
      </c>
      <c r="H363" s="42">
        <f t="shared" si="43"/>
        <v>0</v>
      </c>
      <c r="I363" s="43" t="s">
        <v>252</v>
      </c>
      <c r="J363" s="29" t="s">
        <v>54</v>
      </c>
      <c r="K363" s="29" t="s">
        <v>54</v>
      </c>
      <c r="L363" s="42">
        <f t="shared" ref="L363:L426" si="45">VALUE(MID(B363,2,2))</f>
        <v>5</v>
      </c>
      <c r="M363" s="50">
        <f t="shared" si="40"/>
        <v>205020</v>
      </c>
      <c r="N363" s="50">
        <f t="shared" si="44"/>
        <v>0</v>
      </c>
      <c r="O363" s="45" t="s">
        <v>244</v>
      </c>
      <c r="P363" s="47" t="s">
        <v>61</v>
      </c>
      <c r="Q363" s="61" t="s">
        <v>284</v>
      </c>
      <c r="R363" s="50" t="str">
        <f>IF(S363=1,B363&amp;"1",0)</f>
        <v>2050101</v>
      </c>
      <c r="S363" s="54">
        <v>1</v>
      </c>
      <c r="T363" s="1">
        <f t="shared" si="41"/>
        <v>205010</v>
      </c>
      <c r="U363" s="21" t="s">
        <v>451</v>
      </c>
      <c r="V363" s="42">
        <v>12</v>
      </c>
      <c r="W363" s="54">
        <v>0</v>
      </c>
      <c r="X363" s="54">
        <v>0</v>
      </c>
      <c r="Y363" s="55" t="s">
        <v>501</v>
      </c>
      <c r="AA363" s="22" t="s">
        <v>54</v>
      </c>
      <c r="AB363" s="56" t="s">
        <v>424</v>
      </c>
      <c r="AC363" s="1">
        <v>0</v>
      </c>
    </row>
    <row r="364" spans="1:29" ht="16.5" customHeight="1">
      <c r="A364" s="57" t="s">
        <v>419</v>
      </c>
      <c r="B364" s="1">
        <f>B355+1000</f>
        <v>205020</v>
      </c>
      <c r="C364" s="1" t="s">
        <v>420</v>
      </c>
      <c r="D364" s="43" t="s">
        <v>177</v>
      </c>
      <c r="E364" s="60" t="s">
        <v>962</v>
      </c>
      <c r="F364" s="60" t="s">
        <v>1000</v>
      </c>
      <c r="G364" s="68" t="s">
        <v>495</v>
      </c>
      <c r="H364" s="42">
        <f t="shared" si="43"/>
        <v>0</v>
      </c>
      <c r="I364" s="43">
        <v>313100700</v>
      </c>
      <c r="J364" s="29" t="s">
        <v>54</v>
      </c>
      <c r="K364" s="29" t="s">
        <v>54</v>
      </c>
      <c r="L364" s="42">
        <f t="shared" si="45"/>
        <v>5</v>
      </c>
      <c r="M364" s="50">
        <f t="shared" si="40"/>
        <v>205030</v>
      </c>
      <c r="N364" s="50">
        <f t="shared" si="44"/>
        <v>205010</v>
      </c>
      <c r="O364" s="45" t="s">
        <v>244</v>
      </c>
      <c r="P364" s="47" t="s">
        <v>61</v>
      </c>
      <c r="Q364" s="61" t="s">
        <v>284</v>
      </c>
      <c r="R364" s="50" t="str">
        <f>IF(S364=1,B364&amp;"1",0)</f>
        <v>2050201</v>
      </c>
      <c r="S364" s="54">
        <v>1</v>
      </c>
      <c r="T364" s="1">
        <f t="shared" si="41"/>
        <v>205020</v>
      </c>
      <c r="U364" s="21" t="s">
        <v>454</v>
      </c>
      <c r="V364" s="42">
        <v>12</v>
      </c>
      <c r="W364" s="54">
        <v>0</v>
      </c>
      <c r="X364" s="54">
        <v>2</v>
      </c>
      <c r="Y364" s="55" t="s">
        <v>502</v>
      </c>
      <c r="AA364" s="21" t="s">
        <v>456</v>
      </c>
      <c r="AB364" s="56" t="s">
        <v>424</v>
      </c>
      <c r="AC364" s="1">
        <v>0</v>
      </c>
    </row>
    <row r="365" spans="1:29" ht="16.5" customHeight="1">
      <c r="A365" s="57" t="s">
        <v>419</v>
      </c>
      <c r="B365" s="1">
        <f>B356+1000</f>
        <v>205021</v>
      </c>
      <c r="C365" s="56" t="s">
        <v>427</v>
      </c>
      <c r="D365" s="60" t="s">
        <v>177</v>
      </c>
      <c r="E365" s="60" t="s">
        <v>962</v>
      </c>
      <c r="F365" s="60" t="s">
        <v>1001</v>
      </c>
      <c r="G365" s="68" t="s">
        <v>495</v>
      </c>
      <c r="H365" s="42">
        <f t="shared" si="43"/>
        <v>0</v>
      </c>
      <c r="I365" s="60">
        <v>340570415</v>
      </c>
      <c r="J365" s="29" t="s">
        <v>54</v>
      </c>
      <c r="K365" s="29" t="s">
        <v>54</v>
      </c>
      <c r="L365" s="42">
        <f t="shared" si="45"/>
        <v>5</v>
      </c>
      <c r="M365" s="50">
        <f t="shared" si="40"/>
        <v>0</v>
      </c>
      <c r="N365" s="50">
        <f t="shared" si="44"/>
        <v>205020</v>
      </c>
      <c r="O365" s="45" t="s">
        <v>244</v>
      </c>
      <c r="P365" s="47" t="s">
        <v>61</v>
      </c>
      <c r="Q365" s="61" t="s">
        <v>284</v>
      </c>
      <c r="R365" t="s">
        <v>429</v>
      </c>
      <c r="S365" s="54">
        <v>5</v>
      </c>
      <c r="T365" s="1">
        <f t="shared" si="41"/>
        <v>205021</v>
      </c>
      <c r="U365" s="21" t="s">
        <v>457</v>
      </c>
      <c r="V365" s="42">
        <v>0</v>
      </c>
      <c r="W365" s="54">
        <v>0</v>
      </c>
      <c r="X365" s="54">
        <v>0</v>
      </c>
      <c r="Y365" s="55"/>
      <c r="AA365" s="21" t="s">
        <v>458</v>
      </c>
      <c r="AB365" s="56" t="s">
        <v>432</v>
      </c>
      <c r="AC365" s="1">
        <v>0</v>
      </c>
    </row>
    <row r="366" spans="1:29" ht="42.75" customHeight="1">
      <c r="A366" s="57" t="s">
        <v>419</v>
      </c>
      <c r="B366" s="1">
        <f>B357+1000</f>
        <v>205030</v>
      </c>
      <c r="C366" s="1" t="s">
        <v>420</v>
      </c>
      <c r="D366" s="43" t="s">
        <v>178</v>
      </c>
      <c r="E366" s="60" t="s">
        <v>962</v>
      </c>
      <c r="F366" s="60" t="s">
        <v>1002</v>
      </c>
      <c r="G366" s="68" t="s">
        <v>448</v>
      </c>
      <c r="H366" s="42">
        <f t="shared" si="43"/>
        <v>0</v>
      </c>
      <c r="I366" s="43" t="s">
        <v>138</v>
      </c>
      <c r="J366" s="29" t="s">
        <v>54</v>
      </c>
      <c r="K366" s="29" t="s">
        <v>54</v>
      </c>
      <c r="L366" s="42">
        <f t="shared" si="45"/>
        <v>5</v>
      </c>
      <c r="M366" s="50">
        <f t="shared" si="40"/>
        <v>205050</v>
      </c>
      <c r="N366" s="50">
        <f t="shared" si="44"/>
        <v>205020</v>
      </c>
      <c r="O366" s="45" t="s">
        <v>244</v>
      </c>
      <c r="P366" s="47" t="s">
        <v>61</v>
      </c>
      <c r="Q366" s="61" t="s">
        <v>284</v>
      </c>
      <c r="R366" s="50" t="str">
        <f>IF(S366=1,B366&amp;"1",0)</f>
        <v>2050301</v>
      </c>
      <c r="S366" s="54">
        <v>1</v>
      </c>
      <c r="T366" s="1">
        <f t="shared" si="41"/>
        <v>205030</v>
      </c>
      <c r="U366" s="21" t="s">
        <v>459</v>
      </c>
      <c r="V366" s="42">
        <v>12</v>
      </c>
      <c r="W366" s="54">
        <v>0</v>
      </c>
      <c r="X366" s="54">
        <v>6</v>
      </c>
      <c r="Y366" s="55" t="s">
        <v>503</v>
      </c>
      <c r="AA366" s="21" t="s">
        <v>460</v>
      </c>
      <c r="AB366" s="56" t="s">
        <v>424</v>
      </c>
      <c r="AC366" s="1">
        <v>0</v>
      </c>
    </row>
    <row r="367" spans="1:29" ht="16.5" customHeight="1">
      <c r="A367" s="57" t="s">
        <v>419</v>
      </c>
      <c r="B367" s="1">
        <v>205031</v>
      </c>
      <c r="C367" s="56" t="s">
        <v>435</v>
      </c>
      <c r="D367" s="60" t="s">
        <v>178</v>
      </c>
      <c r="E367" s="60" t="s">
        <v>962</v>
      </c>
      <c r="F367" s="60" t="s">
        <v>1003</v>
      </c>
      <c r="G367" s="68" t="s">
        <v>450</v>
      </c>
      <c r="H367" s="42">
        <f t="shared" si="43"/>
        <v>0</v>
      </c>
      <c r="I367" s="60">
        <v>349104011</v>
      </c>
      <c r="J367" s="29" t="s">
        <v>54</v>
      </c>
      <c r="K367" s="29" t="s">
        <v>54</v>
      </c>
      <c r="L367" s="42">
        <f t="shared" si="45"/>
        <v>5</v>
      </c>
      <c r="M367" s="50">
        <f t="shared" si="40"/>
        <v>0</v>
      </c>
      <c r="N367" s="50">
        <f t="shared" si="44"/>
        <v>205030</v>
      </c>
      <c r="O367" s="45" t="s">
        <v>244</v>
      </c>
      <c r="P367" s="47" t="s">
        <v>61</v>
      </c>
      <c r="Q367" s="61" t="s">
        <v>284</v>
      </c>
      <c r="R367" s="62">
        <v>2050301</v>
      </c>
      <c r="S367" s="54">
        <v>2</v>
      </c>
      <c r="T367" s="1">
        <f t="shared" si="41"/>
        <v>205031</v>
      </c>
      <c r="U367" s="21" t="s">
        <v>461</v>
      </c>
      <c r="V367" s="42">
        <v>0</v>
      </c>
      <c r="W367" s="54">
        <v>0</v>
      </c>
      <c r="X367" s="54">
        <v>0</v>
      </c>
      <c r="Y367" s="55"/>
      <c r="AA367" s="21" t="s">
        <v>462</v>
      </c>
      <c r="AB367" s="56" t="s">
        <v>438</v>
      </c>
      <c r="AC367" s="1">
        <v>0</v>
      </c>
    </row>
    <row r="368" spans="1:29" ht="16.5" customHeight="1">
      <c r="A368" s="57" t="s">
        <v>419</v>
      </c>
      <c r="B368" s="1">
        <f>B359+1000</f>
        <v>205050</v>
      </c>
      <c r="C368" s="1" t="s">
        <v>420</v>
      </c>
      <c r="D368" s="43" t="s">
        <v>183</v>
      </c>
      <c r="E368" s="60" t="s">
        <v>962</v>
      </c>
      <c r="F368" s="60" t="s">
        <v>1004</v>
      </c>
      <c r="G368" s="68" t="s">
        <v>473</v>
      </c>
      <c r="H368" s="42">
        <f t="shared" si="43"/>
        <v>0</v>
      </c>
      <c r="I368" s="43" t="s">
        <v>185</v>
      </c>
      <c r="J368" s="29" t="s">
        <v>54</v>
      </c>
      <c r="K368" s="29" t="s">
        <v>54</v>
      </c>
      <c r="L368" s="42">
        <f t="shared" si="45"/>
        <v>5</v>
      </c>
      <c r="M368" s="50">
        <f t="shared" si="40"/>
        <v>205060</v>
      </c>
      <c r="N368" s="50">
        <f t="shared" si="44"/>
        <v>205030</v>
      </c>
      <c r="O368" s="45" t="s">
        <v>244</v>
      </c>
      <c r="P368" s="47" t="s">
        <v>61</v>
      </c>
      <c r="Q368" s="61" t="s">
        <v>284</v>
      </c>
      <c r="R368" s="50" t="str">
        <f>IF(S368=1,B368&amp;"1",0)</f>
        <v>2050501</v>
      </c>
      <c r="S368" s="54">
        <v>1</v>
      </c>
      <c r="T368" s="1">
        <f t="shared" si="41"/>
        <v>205050</v>
      </c>
      <c r="U368" s="21" t="s">
        <v>464</v>
      </c>
      <c r="V368" s="42">
        <v>12</v>
      </c>
      <c r="W368" s="54">
        <v>0</v>
      </c>
      <c r="X368" s="54">
        <v>9</v>
      </c>
      <c r="Y368" s="55" t="s">
        <v>504</v>
      </c>
      <c r="AA368" s="21" t="s">
        <v>465</v>
      </c>
      <c r="AB368" s="56" t="s">
        <v>424</v>
      </c>
      <c r="AC368" s="1">
        <v>0</v>
      </c>
    </row>
    <row r="369" spans="1:29" ht="16.5" customHeight="1">
      <c r="A369" s="57" t="s">
        <v>419</v>
      </c>
      <c r="B369" s="1">
        <f>B360+1000</f>
        <v>205041</v>
      </c>
      <c r="C369" s="56" t="s">
        <v>427</v>
      </c>
      <c r="D369" s="60" t="s">
        <v>183</v>
      </c>
      <c r="E369" s="60" t="s">
        <v>962</v>
      </c>
      <c r="F369" s="60" t="s">
        <v>1005</v>
      </c>
      <c r="G369" s="68" t="s">
        <v>473</v>
      </c>
      <c r="H369" s="42">
        <f t="shared" si="43"/>
        <v>0</v>
      </c>
      <c r="I369" s="60">
        <v>340570415</v>
      </c>
      <c r="J369" s="29" t="s">
        <v>54</v>
      </c>
      <c r="K369" s="29" t="s">
        <v>54</v>
      </c>
      <c r="L369" s="42">
        <f t="shared" si="45"/>
        <v>5</v>
      </c>
      <c r="M369" s="50">
        <f t="shared" si="40"/>
        <v>0</v>
      </c>
      <c r="N369" s="50">
        <f t="shared" si="44"/>
        <v>205050</v>
      </c>
      <c r="O369" s="45" t="s">
        <v>244</v>
      </c>
      <c r="P369" s="47" t="s">
        <v>61</v>
      </c>
      <c r="Q369" s="61" t="s">
        <v>284</v>
      </c>
      <c r="R369" t="s">
        <v>429</v>
      </c>
      <c r="S369" s="54">
        <v>5</v>
      </c>
      <c r="T369" s="1">
        <f t="shared" si="41"/>
        <v>205041</v>
      </c>
      <c r="U369" s="21" t="s">
        <v>466</v>
      </c>
      <c r="V369" s="42">
        <v>0</v>
      </c>
      <c r="W369" s="54">
        <v>0</v>
      </c>
      <c r="X369" s="54">
        <v>0</v>
      </c>
      <c r="Y369" s="55"/>
      <c r="AA369" s="21" t="s">
        <v>467</v>
      </c>
      <c r="AB369" s="56" t="s">
        <v>432</v>
      </c>
      <c r="AC369" s="1">
        <v>0</v>
      </c>
    </row>
    <row r="370" spans="1:29" ht="28.5" customHeight="1">
      <c r="A370" s="57" t="s">
        <v>419</v>
      </c>
      <c r="B370" s="1">
        <f>B361+1000</f>
        <v>205060</v>
      </c>
      <c r="C370" s="1" t="s">
        <v>420</v>
      </c>
      <c r="D370" s="43" t="s">
        <v>184</v>
      </c>
      <c r="E370" s="60" t="s">
        <v>962</v>
      </c>
      <c r="F370" s="60" t="s">
        <v>1006</v>
      </c>
      <c r="G370" s="68" t="s">
        <v>497</v>
      </c>
      <c r="H370" s="42">
        <f t="shared" si="43"/>
        <v>1</v>
      </c>
      <c r="I370" s="43" t="s">
        <v>146</v>
      </c>
      <c r="J370" s="29" t="s">
        <v>54</v>
      </c>
      <c r="K370" s="29" t="s">
        <v>54</v>
      </c>
      <c r="L370" s="42">
        <f t="shared" si="45"/>
        <v>5</v>
      </c>
      <c r="M370" s="50">
        <f t="shared" si="40"/>
        <v>205061</v>
      </c>
      <c r="N370" s="50">
        <f t="shared" si="44"/>
        <v>205050</v>
      </c>
      <c r="O370" s="45" t="s">
        <v>244</v>
      </c>
      <c r="P370" s="47" t="s">
        <v>61</v>
      </c>
      <c r="Q370" s="61" t="s">
        <v>284</v>
      </c>
      <c r="R370" s="50" t="str">
        <f>IF(S370=1,B370&amp;"1",0)</f>
        <v>2050601</v>
      </c>
      <c r="S370" s="54">
        <v>1</v>
      </c>
      <c r="T370" s="1">
        <f t="shared" si="41"/>
        <v>205060</v>
      </c>
      <c r="U370" s="21" t="s">
        <v>469</v>
      </c>
      <c r="V370" s="42">
        <v>12</v>
      </c>
      <c r="W370" s="54">
        <v>0</v>
      </c>
      <c r="X370" s="54">
        <v>12</v>
      </c>
      <c r="Y370" s="55" t="s">
        <v>505</v>
      </c>
      <c r="AA370" s="21" t="s">
        <v>471</v>
      </c>
      <c r="AB370" s="56" t="s">
        <v>424</v>
      </c>
      <c r="AC370" s="1">
        <v>5</v>
      </c>
    </row>
    <row r="371" spans="1:29" ht="16.5" customHeight="1">
      <c r="A371" s="57" t="s">
        <v>419</v>
      </c>
      <c r="B371" s="1">
        <v>205061</v>
      </c>
      <c r="C371" s="1" t="s">
        <v>420</v>
      </c>
      <c r="D371" s="43" t="s">
        <v>506</v>
      </c>
      <c r="E371" s="60" t="s">
        <v>962</v>
      </c>
      <c r="F371" s="60" t="s">
        <v>1007</v>
      </c>
      <c r="G371" s="68" t="s">
        <v>497</v>
      </c>
      <c r="H371" s="42">
        <f t="shared" si="43"/>
        <v>1</v>
      </c>
      <c r="I371" s="43" t="s">
        <v>311</v>
      </c>
      <c r="J371" s="29" t="s">
        <v>54</v>
      </c>
      <c r="K371" s="29" t="s">
        <v>54</v>
      </c>
      <c r="L371" s="42">
        <f t="shared" si="45"/>
        <v>5</v>
      </c>
      <c r="M371" s="50">
        <f t="shared" si="40"/>
        <v>0</v>
      </c>
      <c r="N371" s="50">
        <f t="shared" si="44"/>
        <v>205060</v>
      </c>
      <c r="O371" s="45" t="s">
        <v>244</v>
      </c>
      <c r="P371" s="47" t="s">
        <v>61</v>
      </c>
      <c r="Q371" s="61" t="s">
        <v>284</v>
      </c>
      <c r="R371" s="50">
        <f>IF(S371=1,B371&amp;"1",0)</f>
        <v>0</v>
      </c>
      <c r="S371" s="54">
        <v>4</v>
      </c>
      <c r="T371" s="1">
        <f t="shared" si="41"/>
        <v>205061</v>
      </c>
      <c r="U371" s="24" t="s">
        <v>449</v>
      </c>
      <c r="V371" s="42">
        <v>0</v>
      </c>
      <c r="W371" s="54">
        <v>0</v>
      </c>
      <c r="X371" s="51">
        <v>0</v>
      </c>
      <c r="Y371" s="55"/>
      <c r="AA371" s="24" t="s">
        <v>54</v>
      </c>
      <c r="AC371" s="1">
        <v>0</v>
      </c>
    </row>
    <row r="372" spans="1:29" ht="16.5" customHeight="1">
      <c r="A372" s="57" t="s">
        <v>419</v>
      </c>
      <c r="B372" s="1">
        <f>B363+1000</f>
        <v>206010</v>
      </c>
      <c r="C372" s="1" t="s">
        <v>420</v>
      </c>
      <c r="D372" s="43" t="s">
        <v>188</v>
      </c>
      <c r="E372" s="60" t="s">
        <v>962</v>
      </c>
      <c r="F372" s="60" t="s">
        <v>1008</v>
      </c>
      <c r="G372" s="68" t="s">
        <v>448</v>
      </c>
      <c r="H372" s="42">
        <f t="shared" si="43"/>
        <v>0</v>
      </c>
      <c r="I372" s="43" t="s">
        <v>314</v>
      </c>
      <c r="J372" s="29" t="s">
        <v>54</v>
      </c>
      <c r="K372" s="29" t="s">
        <v>54</v>
      </c>
      <c r="L372" s="42">
        <f t="shared" si="45"/>
        <v>6</v>
      </c>
      <c r="M372" s="50">
        <f t="shared" si="40"/>
        <v>206020</v>
      </c>
      <c r="N372" s="50">
        <f t="shared" si="44"/>
        <v>0</v>
      </c>
      <c r="O372" s="45" t="s">
        <v>244</v>
      </c>
      <c r="P372" s="47" t="s">
        <v>61</v>
      </c>
      <c r="Q372" s="61" t="s">
        <v>284</v>
      </c>
      <c r="R372" s="50" t="str">
        <f>IF(S372=1,B372&amp;"1",0)</f>
        <v>2060101</v>
      </c>
      <c r="S372" s="54">
        <v>1</v>
      </c>
      <c r="T372" s="1">
        <f t="shared" si="41"/>
        <v>206010</v>
      </c>
      <c r="U372" s="21" t="s">
        <v>474</v>
      </c>
      <c r="V372" s="42">
        <v>12</v>
      </c>
      <c r="W372" s="54">
        <v>0</v>
      </c>
      <c r="X372" s="54">
        <v>0</v>
      </c>
      <c r="Y372" s="55" t="s">
        <v>507</v>
      </c>
      <c r="AA372" s="22" t="s">
        <v>54</v>
      </c>
      <c r="AB372" s="56" t="s">
        <v>424</v>
      </c>
      <c r="AC372" s="1">
        <v>0</v>
      </c>
    </row>
    <row r="373" spans="1:29" ht="16.5" customHeight="1">
      <c r="A373" s="57" t="s">
        <v>419</v>
      </c>
      <c r="B373" s="1">
        <f>B364+1000</f>
        <v>206020</v>
      </c>
      <c r="C373" s="1" t="s">
        <v>420</v>
      </c>
      <c r="D373" s="43" t="s">
        <v>191</v>
      </c>
      <c r="E373" s="60" t="s">
        <v>962</v>
      </c>
      <c r="F373" s="60" t="s">
        <v>1009</v>
      </c>
      <c r="G373" s="68" t="s">
        <v>497</v>
      </c>
      <c r="H373" s="42">
        <f t="shared" si="43"/>
        <v>0</v>
      </c>
      <c r="I373" s="43" t="s">
        <v>267</v>
      </c>
      <c r="J373" s="29" t="s">
        <v>54</v>
      </c>
      <c r="K373" s="29" t="s">
        <v>54</v>
      </c>
      <c r="L373" s="42">
        <f t="shared" si="45"/>
        <v>6</v>
      </c>
      <c r="M373" s="50">
        <f t="shared" si="40"/>
        <v>206030</v>
      </c>
      <c r="N373" s="50">
        <f t="shared" si="44"/>
        <v>206010</v>
      </c>
      <c r="O373" s="45" t="s">
        <v>244</v>
      </c>
      <c r="P373" s="47" t="s">
        <v>61</v>
      </c>
      <c r="Q373" s="61" t="s">
        <v>284</v>
      </c>
      <c r="R373" s="50" t="str">
        <f>IF(S373=1,B373&amp;"1",0)</f>
        <v>2060201</v>
      </c>
      <c r="S373" s="54">
        <v>1</v>
      </c>
      <c r="T373" s="1">
        <f t="shared" si="41"/>
        <v>206020</v>
      </c>
      <c r="U373" s="21" t="s">
        <v>476</v>
      </c>
      <c r="V373" s="42">
        <v>12</v>
      </c>
      <c r="W373" s="54">
        <v>0</v>
      </c>
      <c r="X373" s="54">
        <v>2</v>
      </c>
      <c r="Y373" s="55" t="s">
        <v>508</v>
      </c>
      <c r="AA373" s="21" t="s">
        <v>477</v>
      </c>
      <c r="AB373" s="56" t="s">
        <v>424</v>
      </c>
      <c r="AC373" s="1">
        <v>0</v>
      </c>
    </row>
    <row r="374" spans="1:29" ht="16.5" customHeight="1">
      <c r="A374" s="57" t="s">
        <v>419</v>
      </c>
      <c r="B374" s="1">
        <f>B365+1000</f>
        <v>206021</v>
      </c>
      <c r="C374" s="56" t="s">
        <v>427</v>
      </c>
      <c r="D374" s="60" t="s">
        <v>191</v>
      </c>
      <c r="E374" s="60" t="s">
        <v>962</v>
      </c>
      <c r="F374" s="60" t="s">
        <v>1010</v>
      </c>
      <c r="G374" s="68" t="s">
        <v>497</v>
      </c>
      <c r="H374" s="42">
        <f t="shared" si="43"/>
        <v>0</v>
      </c>
      <c r="I374" s="60">
        <v>340570415</v>
      </c>
      <c r="J374" s="29" t="s">
        <v>54</v>
      </c>
      <c r="K374" s="29" t="s">
        <v>54</v>
      </c>
      <c r="L374" s="42">
        <f t="shared" si="45"/>
        <v>6</v>
      </c>
      <c r="M374" s="50">
        <f t="shared" si="40"/>
        <v>0</v>
      </c>
      <c r="N374" s="50">
        <f t="shared" si="44"/>
        <v>206020</v>
      </c>
      <c r="O374" s="45" t="s">
        <v>244</v>
      </c>
      <c r="P374" s="47" t="s">
        <v>61</v>
      </c>
      <c r="Q374" s="61" t="s">
        <v>284</v>
      </c>
      <c r="R374" t="s">
        <v>429</v>
      </c>
      <c r="S374" s="54">
        <v>5</v>
      </c>
      <c r="T374" s="1">
        <f t="shared" si="41"/>
        <v>206021</v>
      </c>
      <c r="U374" s="21" t="s">
        <v>478</v>
      </c>
      <c r="V374" s="42">
        <v>0</v>
      </c>
      <c r="W374" s="54">
        <v>0</v>
      </c>
      <c r="X374" s="54">
        <v>0</v>
      </c>
      <c r="Y374" s="55"/>
      <c r="AA374" s="21" t="s">
        <v>479</v>
      </c>
      <c r="AB374" s="56" t="s">
        <v>432</v>
      </c>
      <c r="AC374" s="1">
        <v>0</v>
      </c>
    </row>
    <row r="375" spans="1:29" ht="28.5" customHeight="1">
      <c r="A375" s="57" t="s">
        <v>419</v>
      </c>
      <c r="B375" s="1">
        <f>B366+1000</f>
        <v>206030</v>
      </c>
      <c r="C375" s="1" t="s">
        <v>420</v>
      </c>
      <c r="D375" s="43" t="s">
        <v>196</v>
      </c>
      <c r="E375" s="60" t="s">
        <v>962</v>
      </c>
      <c r="F375" s="60" t="s">
        <v>1011</v>
      </c>
      <c r="G375" s="68" t="s">
        <v>450</v>
      </c>
      <c r="H375" s="42">
        <f t="shared" si="43"/>
        <v>0</v>
      </c>
      <c r="I375" s="43" t="s">
        <v>138</v>
      </c>
      <c r="J375" s="29" t="s">
        <v>54</v>
      </c>
      <c r="K375" s="29" t="s">
        <v>54</v>
      </c>
      <c r="L375" s="42">
        <f t="shared" si="45"/>
        <v>6</v>
      </c>
      <c r="M375" s="50">
        <f t="shared" si="40"/>
        <v>206050</v>
      </c>
      <c r="N375" s="50">
        <f t="shared" si="44"/>
        <v>206020</v>
      </c>
      <c r="O375" s="45" t="s">
        <v>244</v>
      </c>
      <c r="P375" s="47" t="s">
        <v>61</v>
      </c>
      <c r="Q375" s="61" t="s">
        <v>284</v>
      </c>
      <c r="R375" s="50" t="str">
        <f>IF(S375=1,B375&amp;"1",0)</f>
        <v>2060301</v>
      </c>
      <c r="S375" s="54">
        <v>1</v>
      </c>
      <c r="T375" s="1">
        <f t="shared" si="41"/>
        <v>206030</v>
      </c>
      <c r="U375" s="21" t="s">
        <v>480</v>
      </c>
      <c r="V375" s="42">
        <v>12</v>
      </c>
      <c r="W375" s="54">
        <v>0</v>
      </c>
      <c r="X375" s="54">
        <v>6</v>
      </c>
      <c r="Y375" s="64" t="s">
        <v>509</v>
      </c>
      <c r="AA375" s="21" t="s">
        <v>482</v>
      </c>
      <c r="AB375" s="56" t="s">
        <v>424</v>
      </c>
      <c r="AC375" s="1">
        <v>0</v>
      </c>
    </row>
    <row r="376" spans="1:29" ht="16.5" customHeight="1">
      <c r="A376" s="57" t="s">
        <v>419</v>
      </c>
      <c r="B376" s="1">
        <v>206031</v>
      </c>
      <c r="C376" s="56" t="s">
        <v>435</v>
      </c>
      <c r="D376" s="60" t="s">
        <v>196</v>
      </c>
      <c r="E376" s="60" t="s">
        <v>962</v>
      </c>
      <c r="F376" s="60" t="s">
        <v>1012</v>
      </c>
      <c r="G376" s="68" t="s">
        <v>450</v>
      </c>
      <c r="H376" s="42">
        <f t="shared" si="43"/>
        <v>0</v>
      </c>
      <c r="I376" s="43">
        <v>349104011</v>
      </c>
      <c r="J376" s="29" t="s">
        <v>54</v>
      </c>
      <c r="K376" s="29" t="s">
        <v>54</v>
      </c>
      <c r="L376" s="42">
        <f t="shared" si="45"/>
        <v>6</v>
      </c>
      <c r="M376" s="50">
        <f t="shared" si="40"/>
        <v>0</v>
      </c>
      <c r="N376" s="50">
        <f t="shared" si="44"/>
        <v>206030</v>
      </c>
      <c r="O376" s="45" t="s">
        <v>244</v>
      </c>
      <c r="P376" s="47" t="s">
        <v>61</v>
      </c>
      <c r="Q376" s="61" t="s">
        <v>284</v>
      </c>
      <c r="R376" s="62">
        <v>2060301</v>
      </c>
      <c r="S376" s="54">
        <v>2</v>
      </c>
      <c r="T376" s="1">
        <f t="shared" si="41"/>
        <v>206031</v>
      </c>
      <c r="U376" s="21" t="s">
        <v>483</v>
      </c>
      <c r="V376" s="42">
        <v>0</v>
      </c>
      <c r="W376" s="54">
        <v>0</v>
      </c>
      <c r="X376" s="54">
        <v>0</v>
      </c>
      <c r="Y376" s="55"/>
      <c r="AA376" s="21" t="s">
        <v>484</v>
      </c>
      <c r="AB376" s="56" t="s">
        <v>438</v>
      </c>
      <c r="AC376" s="1">
        <v>0</v>
      </c>
    </row>
    <row r="377" spans="1:29" ht="16.5" customHeight="1">
      <c r="A377" s="57" t="s">
        <v>419</v>
      </c>
      <c r="B377" s="1">
        <f>B368+1000</f>
        <v>206050</v>
      </c>
      <c r="C377" s="1" t="s">
        <v>420</v>
      </c>
      <c r="D377" s="43" t="s">
        <v>198</v>
      </c>
      <c r="E377" s="60" t="s">
        <v>962</v>
      </c>
      <c r="F377" s="60" t="s">
        <v>1013</v>
      </c>
      <c r="G377" s="68" t="s">
        <v>497</v>
      </c>
      <c r="H377" s="42">
        <f t="shared" si="43"/>
        <v>0</v>
      </c>
      <c r="I377" s="43" t="s">
        <v>247</v>
      </c>
      <c r="J377" s="29" t="s">
        <v>54</v>
      </c>
      <c r="K377" s="29" t="s">
        <v>54</v>
      </c>
      <c r="L377" s="42">
        <f t="shared" si="45"/>
        <v>6</v>
      </c>
      <c r="M377" s="50">
        <f t="shared" si="40"/>
        <v>206060</v>
      </c>
      <c r="N377" s="50">
        <f t="shared" si="44"/>
        <v>206030</v>
      </c>
      <c r="O377" s="45" t="s">
        <v>244</v>
      </c>
      <c r="P377" s="47" t="s">
        <v>61</v>
      </c>
      <c r="Q377" s="61" t="s">
        <v>284</v>
      </c>
      <c r="R377" s="50" t="str">
        <f>IF(S377=1,B377&amp;"1",0)</f>
        <v>2060501</v>
      </c>
      <c r="S377" s="54">
        <v>1</v>
      </c>
      <c r="T377" s="1">
        <f t="shared" si="41"/>
        <v>206050</v>
      </c>
      <c r="U377" s="21" t="s">
        <v>486</v>
      </c>
      <c r="V377" s="42">
        <v>12</v>
      </c>
      <c r="W377" s="54">
        <v>0</v>
      </c>
      <c r="X377" s="54">
        <v>9</v>
      </c>
      <c r="Y377" s="55" t="s">
        <v>510</v>
      </c>
      <c r="AA377" s="21" t="s">
        <v>487</v>
      </c>
      <c r="AB377" s="56" t="s">
        <v>424</v>
      </c>
      <c r="AC377" s="1">
        <v>0</v>
      </c>
    </row>
    <row r="378" spans="1:29" ht="16.5" customHeight="1">
      <c r="A378" s="57" t="s">
        <v>419</v>
      </c>
      <c r="B378" s="1">
        <f>B369+1000</f>
        <v>206041</v>
      </c>
      <c r="C378" s="56" t="s">
        <v>427</v>
      </c>
      <c r="D378" s="60" t="s">
        <v>198</v>
      </c>
      <c r="E378" s="60" t="s">
        <v>962</v>
      </c>
      <c r="F378" s="60" t="s">
        <v>1014</v>
      </c>
      <c r="G378" s="68" t="s">
        <v>497</v>
      </c>
      <c r="H378" s="42">
        <f t="shared" si="43"/>
        <v>0</v>
      </c>
      <c r="I378" s="60">
        <v>340570415</v>
      </c>
      <c r="J378" s="29" t="s">
        <v>54</v>
      </c>
      <c r="K378" s="29" t="s">
        <v>54</v>
      </c>
      <c r="L378" s="42">
        <f t="shared" si="45"/>
        <v>6</v>
      </c>
      <c r="M378" s="50">
        <f t="shared" si="40"/>
        <v>0</v>
      </c>
      <c r="N378" s="50">
        <f t="shared" si="44"/>
        <v>206050</v>
      </c>
      <c r="O378" s="45" t="s">
        <v>244</v>
      </c>
      <c r="P378" s="47" t="s">
        <v>61</v>
      </c>
      <c r="Q378" s="61" t="s">
        <v>284</v>
      </c>
      <c r="R378" t="s">
        <v>429</v>
      </c>
      <c r="S378" s="54">
        <v>5</v>
      </c>
      <c r="T378" s="1">
        <f t="shared" si="41"/>
        <v>206041</v>
      </c>
      <c r="U378" s="21" t="s">
        <v>488</v>
      </c>
      <c r="V378" s="42">
        <v>0</v>
      </c>
      <c r="W378" s="54">
        <v>0</v>
      </c>
      <c r="X378" s="54">
        <v>0</v>
      </c>
      <c r="Y378" s="55"/>
      <c r="AA378" s="21" t="s">
        <v>489</v>
      </c>
      <c r="AB378" s="56" t="s">
        <v>432</v>
      </c>
      <c r="AC378" s="1">
        <v>0</v>
      </c>
    </row>
    <row r="379" spans="1:29" ht="16.5" customHeight="1">
      <c r="A379" s="57" t="s">
        <v>419</v>
      </c>
      <c r="B379" s="1">
        <f>B370+1000</f>
        <v>206060</v>
      </c>
      <c r="C379" s="1" t="s">
        <v>420</v>
      </c>
      <c r="D379" s="43" t="s">
        <v>199</v>
      </c>
      <c r="E379" s="60" t="s">
        <v>962</v>
      </c>
      <c r="F379" s="60" t="s">
        <v>1015</v>
      </c>
      <c r="G379" s="68" t="s">
        <v>511</v>
      </c>
      <c r="H379" s="42">
        <f t="shared" si="43"/>
        <v>1</v>
      </c>
      <c r="I379" s="43" t="s">
        <v>512</v>
      </c>
      <c r="J379" s="29" t="s">
        <v>54</v>
      </c>
      <c r="K379" s="29" t="s">
        <v>54</v>
      </c>
      <c r="L379" s="42">
        <f t="shared" si="45"/>
        <v>6</v>
      </c>
      <c r="M379" s="50">
        <f t="shared" si="40"/>
        <v>206061</v>
      </c>
      <c r="N379" s="50">
        <f t="shared" si="44"/>
        <v>206050</v>
      </c>
      <c r="O379" s="45" t="s">
        <v>244</v>
      </c>
      <c r="P379" s="47" t="s">
        <v>61</v>
      </c>
      <c r="Q379" s="61" t="s">
        <v>284</v>
      </c>
      <c r="R379" s="50" t="str">
        <f>IF(S379=1,B379&amp;"1",0)</f>
        <v>2060601</v>
      </c>
      <c r="S379" s="54">
        <v>1</v>
      </c>
      <c r="T379" s="1">
        <f t="shared" si="41"/>
        <v>206060</v>
      </c>
      <c r="U379" s="21" t="s">
        <v>491</v>
      </c>
      <c r="V379" s="42">
        <v>12</v>
      </c>
      <c r="W379" s="54">
        <v>0</v>
      </c>
      <c r="X379" s="54">
        <v>12</v>
      </c>
      <c r="Y379" s="55" t="s">
        <v>513</v>
      </c>
      <c r="Z379" s="1" t="s">
        <v>514</v>
      </c>
      <c r="AA379" s="21" t="s">
        <v>492</v>
      </c>
      <c r="AB379" s="56" t="s">
        <v>424</v>
      </c>
      <c r="AC379" s="1">
        <v>5</v>
      </c>
    </row>
    <row r="380" spans="1:29" ht="16.5" customHeight="1">
      <c r="A380" s="57" t="s">
        <v>419</v>
      </c>
      <c r="B380" s="1">
        <v>206061</v>
      </c>
      <c r="C380" s="1" t="s">
        <v>420</v>
      </c>
      <c r="D380" s="43" t="s">
        <v>515</v>
      </c>
      <c r="E380" s="60" t="s">
        <v>962</v>
      </c>
      <c r="F380" s="60" t="s">
        <v>1016</v>
      </c>
      <c r="G380" s="68" t="s">
        <v>511</v>
      </c>
      <c r="H380" s="42">
        <f t="shared" si="43"/>
        <v>1</v>
      </c>
      <c r="I380" s="43">
        <v>313100900</v>
      </c>
      <c r="J380" s="29" t="s">
        <v>54</v>
      </c>
      <c r="K380" s="29" t="s">
        <v>54</v>
      </c>
      <c r="L380" s="42">
        <f t="shared" si="45"/>
        <v>6</v>
      </c>
      <c r="M380" s="50">
        <f t="shared" si="40"/>
        <v>0</v>
      </c>
      <c r="N380" s="50">
        <f t="shared" si="44"/>
        <v>206060</v>
      </c>
      <c r="O380" s="45" t="s">
        <v>244</v>
      </c>
      <c r="P380" s="47" t="s">
        <v>61</v>
      </c>
      <c r="Q380" s="61" t="s">
        <v>284</v>
      </c>
      <c r="R380" s="50">
        <f>IF(S380=1,B380&amp;"1",0)</f>
        <v>0</v>
      </c>
      <c r="S380" s="54">
        <v>4</v>
      </c>
      <c r="T380" s="1">
        <f t="shared" si="41"/>
        <v>206061</v>
      </c>
      <c r="U380" s="24" t="s">
        <v>449</v>
      </c>
      <c r="V380" s="42">
        <v>0</v>
      </c>
      <c r="W380" s="54">
        <v>0</v>
      </c>
      <c r="X380" s="51">
        <v>0</v>
      </c>
      <c r="Y380" s="55"/>
      <c r="AA380" s="24" t="s">
        <v>54</v>
      </c>
      <c r="AC380" s="1">
        <v>0</v>
      </c>
    </row>
    <row r="381" spans="1:29" ht="16.5" customHeight="1">
      <c r="A381" s="57" t="s">
        <v>419</v>
      </c>
      <c r="B381" s="1">
        <f>B372+1000</f>
        <v>207010</v>
      </c>
      <c r="C381" s="1" t="s">
        <v>420</v>
      </c>
      <c r="D381" s="43" t="s">
        <v>204</v>
      </c>
      <c r="E381" s="60" t="s">
        <v>962</v>
      </c>
      <c r="F381" s="60" t="s">
        <v>1017</v>
      </c>
      <c r="G381" s="68" t="s">
        <v>473</v>
      </c>
      <c r="H381" s="42">
        <f t="shared" si="43"/>
        <v>0</v>
      </c>
      <c r="I381" s="43" t="s">
        <v>314</v>
      </c>
      <c r="J381" s="29" t="s">
        <v>54</v>
      </c>
      <c r="K381" s="29" t="s">
        <v>54</v>
      </c>
      <c r="L381" s="42">
        <f t="shared" si="45"/>
        <v>7</v>
      </c>
      <c r="M381" s="50">
        <f t="shared" si="40"/>
        <v>207020</v>
      </c>
      <c r="N381" s="50">
        <f t="shared" si="44"/>
        <v>0</v>
      </c>
      <c r="O381" s="45" t="s">
        <v>244</v>
      </c>
      <c r="P381" s="47" t="s">
        <v>61</v>
      </c>
      <c r="Q381" s="61" t="s">
        <v>284</v>
      </c>
      <c r="R381" s="50" t="str">
        <f>IF(S381=1,B381&amp;"1",0)</f>
        <v>2070101</v>
      </c>
      <c r="S381" s="54">
        <v>1</v>
      </c>
      <c r="T381" s="1">
        <f t="shared" si="41"/>
        <v>207010</v>
      </c>
      <c r="U381" s="21" t="s">
        <v>422</v>
      </c>
      <c r="V381" s="42">
        <v>12</v>
      </c>
      <c r="W381" s="54">
        <v>0</v>
      </c>
      <c r="X381" s="54">
        <v>0</v>
      </c>
      <c r="Y381" s="55" t="s">
        <v>502</v>
      </c>
      <c r="AA381" s="22" t="s">
        <v>54</v>
      </c>
      <c r="AB381" s="56" t="s">
        <v>424</v>
      </c>
      <c r="AC381" s="1">
        <v>0</v>
      </c>
    </row>
    <row r="382" spans="1:29" ht="28.5" customHeight="1">
      <c r="A382" s="57" t="s">
        <v>419</v>
      </c>
      <c r="B382" s="1">
        <f>B373+1000</f>
        <v>207020</v>
      </c>
      <c r="C382" s="1" t="s">
        <v>420</v>
      </c>
      <c r="D382" s="43" t="s">
        <v>208</v>
      </c>
      <c r="E382" s="60" t="s">
        <v>962</v>
      </c>
      <c r="F382" s="60" t="s">
        <v>1018</v>
      </c>
      <c r="G382" s="68" t="s">
        <v>448</v>
      </c>
      <c r="H382" s="42">
        <f t="shared" si="43"/>
        <v>0</v>
      </c>
      <c r="I382" s="43" t="s">
        <v>255</v>
      </c>
      <c r="J382" s="29" t="s">
        <v>54</v>
      </c>
      <c r="K382" s="29" t="s">
        <v>54</v>
      </c>
      <c r="L382" s="42">
        <f t="shared" si="45"/>
        <v>7</v>
      </c>
      <c r="M382" s="50">
        <f t="shared" si="40"/>
        <v>207040</v>
      </c>
      <c r="N382" s="50">
        <f t="shared" si="44"/>
        <v>207010</v>
      </c>
      <c r="O382" s="45" t="s">
        <v>244</v>
      </c>
      <c r="P382" s="47" t="s">
        <v>61</v>
      </c>
      <c r="Q382" s="61" t="s">
        <v>284</v>
      </c>
      <c r="R382" s="50" t="str">
        <f>IF(S382=1,B382&amp;"1",0)</f>
        <v>2070201</v>
      </c>
      <c r="S382" s="54">
        <v>1</v>
      </c>
      <c r="T382" s="1">
        <f t="shared" si="41"/>
        <v>207020</v>
      </c>
      <c r="U382" s="21" t="s">
        <v>425</v>
      </c>
      <c r="V382" s="42">
        <v>12</v>
      </c>
      <c r="W382" s="54">
        <v>0</v>
      </c>
      <c r="X382" s="54">
        <v>2</v>
      </c>
      <c r="Y382" s="55" t="s">
        <v>496</v>
      </c>
      <c r="AA382" s="21" t="s">
        <v>426</v>
      </c>
      <c r="AB382" s="56" t="s">
        <v>424</v>
      </c>
      <c r="AC382" s="1">
        <v>0</v>
      </c>
    </row>
    <row r="383" spans="1:29" ht="28.5" customHeight="1">
      <c r="A383" s="57" t="s">
        <v>419</v>
      </c>
      <c r="B383" s="1">
        <f>B374+1000</f>
        <v>207021</v>
      </c>
      <c r="C383" s="56" t="s">
        <v>427</v>
      </c>
      <c r="D383" s="60" t="s">
        <v>208</v>
      </c>
      <c r="E383" s="60" t="s">
        <v>962</v>
      </c>
      <c r="F383" s="60" t="s">
        <v>1019</v>
      </c>
      <c r="G383" s="68" t="s">
        <v>448</v>
      </c>
      <c r="H383" s="42">
        <f t="shared" si="43"/>
        <v>0</v>
      </c>
      <c r="I383" s="60">
        <v>340570415</v>
      </c>
      <c r="J383" s="29" t="s">
        <v>54</v>
      </c>
      <c r="K383" s="29" t="s">
        <v>54</v>
      </c>
      <c r="L383" s="42">
        <f t="shared" si="45"/>
        <v>7</v>
      </c>
      <c r="M383" s="50">
        <f t="shared" si="40"/>
        <v>0</v>
      </c>
      <c r="N383" s="50">
        <f t="shared" si="44"/>
        <v>207020</v>
      </c>
      <c r="O383" s="45" t="s">
        <v>244</v>
      </c>
      <c r="P383" s="47" t="s">
        <v>61</v>
      </c>
      <c r="Q383" s="61" t="s">
        <v>284</v>
      </c>
      <c r="R383" t="s">
        <v>429</v>
      </c>
      <c r="S383" s="54">
        <v>5</v>
      </c>
      <c r="T383" s="1">
        <f t="shared" si="41"/>
        <v>207021</v>
      </c>
      <c r="U383" s="21" t="s">
        <v>430</v>
      </c>
      <c r="V383" s="42">
        <v>0</v>
      </c>
      <c r="W383" s="54">
        <v>0</v>
      </c>
      <c r="X383" s="54">
        <v>0</v>
      </c>
      <c r="Y383" s="55"/>
      <c r="AA383" s="21" t="s">
        <v>431</v>
      </c>
      <c r="AB383" s="56" t="s">
        <v>432</v>
      </c>
      <c r="AC383" s="1">
        <v>0</v>
      </c>
    </row>
    <row r="384" spans="1:29" ht="28.5" customHeight="1">
      <c r="A384" s="57" t="s">
        <v>419</v>
      </c>
      <c r="B384" s="1">
        <v>207040</v>
      </c>
      <c r="C384" s="1" t="s">
        <v>420</v>
      </c>
      <c r="D384" s="43" t="s">
        <v>209</v>
      </c>
      <c r="E384" s="60" t="s">
        <v>962</v>
      </c>
      <c r="F384" s="60" t="s">
        <v>1020</v>
      </c>
      <c r="G384" s="68" t="s">
        <v>497</v>
      </c>
      <c r="H384" s="42">
        <f t="shared" si="43"/>
        <v>0</v>
      </c>
      <c r="I384" s="43" t="s">
        <v>138</v>
      </c>
      <c r="J384" s="29" t="s">
        <v>54</v>
      </c>
      <c r="K384" s="29" t="s">
        <v>54</v>
      </c>
      <c r="L384" s="42">
        <f t="shared" si="45"/>
        <v>7</v>
      </c>
      <c r="M384" s="50">
        <f t="shared" si="40"/>
        <v>207050</v>
      </c>
      <c r="N384" s="50">
        <f t="shared" si="44"/>
        <v>207020</v>
      </c>
      <c r="O384" s="45" t="s">
        <v>244</v>
      </c>
      <c r="P384" s="47" t="s">
        <v>61</v>
      </c>
      <c r="Q384" s="61" t="s">
        <v>284</v>
      </c>
      <c r="R384" s="50" t="str">
        <f>IF(S384=1,B384&amp;"1",0)</f>
        <v>2070401</v>
      </c>
      <c r="S384" s="54">
        <v>1</v>
      </c>
      <c r="T384" s="1">
        <f t="shared" si="41"/>
        <v>207040</v>
      </c>
      <c r="U384" s="21" t="s">
        <v>433</v>
      </c>
      <c r="V384" s="42">
        <v>12</v>
      </c>
      <c r="W384" s="54">
        <v>0</v>
      </c>
      <c r="X384" s="54">
        <v>6</v>
      </c>
      <c r="Y384" s="64" t="s">
        <v>509</v>
      </c>
      <c r="AA384" s="21" t="s">
        <v>434</v>
      </c>
      <c r="AB384" s="56" t="s">
        <v>424</v>
      </c>
      <c r="AC384" s="1">
        <v>0</v>
      </c>
    </row>
    <row r="385" spans="1:29" ht="28.5" customHeight="1">
      <c r="A385" s="57" t="s">
        <v>419</v>
      </c>
      <c r="B385" s="1">
        <f>B376+1000</f>
        <v>207031</v>
      </c>
      <c r="C385" s="56" t="s">
        <v>435</v>
      </c>
      <c r="D385" s="60" t="s">
        <v>209</v>
      </c>
      <c r="E385" s="60" t="s">
        <v>962</v>
      </c>
      <c r="F385" s="60" t="s">
        <v>1021</v>
      </c>
      <c r="G385" s="68" t="s">
        <v>497</v>
      </c>
      <c r="H385" s="42">
        <f t="shared" si="43"/>
        <v>0</v>
      </c>
      <c r="I385" s="43">
        <v>349104011</v>
      </c>
      <c r="J385" s="29" t="s">
        <v>54</v>
      </c>
      <c r="K385" s="29" t="s">
        <v>54</v>
      </c>
      <c r="L385" s="42">
        <f t="shared" si="45"/>
        <v>7</v>
      </c>
      <c r="M385" s="50">
        <f t="shared" si="40"/>
        <v>0</v>
      </c>
      <c r="N385" s="50">
        <f t="shared" si="44"/>
        <v>207040</v>
      </c>
      <c r="O385" s="45" t="s">
        <v>244</v>
      </c>
      <c r="P385" s="47" t="s">
        <v>61</v>
      </c>
      <c r="Q385" s="61" t="s">
        <v>284</v>
      </c>
      <c r="R385" s="62">
        <v>2070301</v>
      </c>
      <c r="S385" s="54">
        <v>2</v>
      </c>
      <c r="T385" s="1">
        <f t="shared" si="41"/>
        <v>207031</v>
      </c>
      <c r="U385" s="21" t="s">
        <v>436</v>
      </c>
      <c r="V385" s="42">
        <v>0</v>
      </c>
      <c r="W385" s="54">
        <v>0</v>
      </c>
      <c r="X385" s="54">
        <v>0</v>
      </c>
      <c r="Y385" s="55"/>
      <c r="AA385" s="21" t="s">
        <v>437</v>
      </c>
      <c r="AB385" s="56" t="s">
        <v>438</v>
      </c>
      <c r="AC385" s="1">
        <v>0</v>
      </c>
    </row>
    <row r="386" spans="1:29" ht="28.5" customHeight="1">
      <c r="A386" s="57" t="s">
        <v>419</v>
      </c>
      <c r="B386" s="1">
        <f>B377+1000</f>
        <v>207050</v>
      </c>
      <c r="C386" s="1" t="s">
        <v>420</v>
      </c>
      <c r="D386" s="43" t="s">
        <v>212</v>
      </c>
      <c r="E386" s="60" t="s">
        <v>962</v>
      </c>
      <c r="F386" s="60" t="s">
        <v>1022</v>
      </c>
      <c r="G386" s="68" t="s">
        <v>497</v>
      </c>
      <c r="H386" s="42">
        <f t="shared" si="43"/>
        <v>0</v>
      </c>
      <c r="I386" s="43" t="s">
        <v>146</v>
      </c>
      <c r="J386" s="29" t="s">
        <v>54</v>
      </c>
      <c r="K386" s="29" t="s">
        <v>54</v>
      </c>
      <c r="L386" s="42">
        <f t="shared" si="45"/>
        <v>7</v>
      </c>
      <c r="M386" s="50">
        <f t="shared" si="40"/>
        <v>207060</v>
      </c>
      <c r="N386" s="50">
        <f t="shared" si="44"/>
        <v>207040</v>
      </c>
      <c r="O386" s="45" t="s">
        <v>244</v>
      </c>
      <c r="P386" s="47" t="s">
        <v>61</v>
      </c>
      <c r="Q386" s="61" t="s">
        <v>284</v>
      </c>
      <c r="R386" s="50" t="str">
        <f>IF(S386=1,B386&amp;"1",0)</f>
        <v>2070501</v>
      </c>
      <c r="S386" s="54">
        <v>1</v>
      </c>
      <c r="T386" s="1">
        <f t="shared" si="41"/>
        <v>207050</v>
      </c>
      <c r="U386" s="21" t="s">
        <v>440</v>
      </c>
      <c r="V386" s="42">
        <v>12</v>
      </c>
      <c r="W386" s="54">
        <v>0</v>
      </c>
      <c r="X386" s="54">
        <v>9</v>
      </c>
      <c r="Y386" s="55" t="s">
        <v>505</v>
      </c>
      <c r="AA386" s="21" t="s">
        <v>441</v>
      </c>
      <c r="AB386" s="56" t="s">
        <v>424</v>
      </c>
      <c r="AC386" s="1">
        <v>0</v>
      </c>
    </row>
    <row r="387" spans="1:29" ht="28.5" customHeight="1">
      <c r="A387" s="57" t="s">
        <v>419</v>
      </c>
      <c r="B387" s="1">
        <f>B378+1000</f>
        <v>207041</v>
      </c>
      <c r="C387" s="56" t="s">
        <v>427</v>
      </c>
      <c r="D387" s="60" t="s">
        <v>212</v>
      </c>
      <c r="E387" s="60" t="s">
        <v>962</v>
      </c>
      <c r="F387" s="60" t="s">
        <v>1023</v>
      </c>
      <c r="G387" s="68" t="s">
        <v>497</v>
      </c>
      <c r="H387" s="42">
        <f t="shared" si="43"/>
        <v>0</v>
      </c>
      <c r="I387" s="60">
        <v>340570415</v>
      </c>
      <c r="J387" s="29" t="s">
        <v>54</v>
      </c>
      <c r="K387" s="29" t="s">
        <v>54</v>
      </c>
      <c r="L387" s="42">
        <f t="shared" si="45"/>
        <v>7</v>
      </c>
      <c r="M387" s="50">
        <f t="shared" si="40"/>
        <v>0</v>
      </c>
      <c r="N387" s="50">
        <f t="shared" si="44"/>
        <v>207050</v>
      </c>
      <c r="O387" s="45" t="s">
        <v>244</v>
      </c>
      <c r="P387" s="47" t="s">
        <v>61</v>
      </c>
      <c r="Q387" s="61" t="s">
        <v>284</v>
      </c>
      <c r="R387" t="s">
        <v>429</v>
      </c>
      <c r="S387" s="54">
        <v>5</v>
      </c>
      <c r="T387" s="1">
        <f t="shared" si="41"/>
        <v>207041</v>
      </c>
      <c r="U387" s="21" t="s">
        <v>442</v>
      </c>
      <c r="V387" s="42">
        <v>0</v>
      </c>
      <c r="W387" s="54">
        <v>0</v>
      </c>
      <c r="X387" s="54">
        <v>0</v>
      </c>
      <c r="Y387" s="55"/>
      <c r="AA387" s="21" t="s">
        <v>443</v>
      </c>
      <c r="AB387" s="56" t="s">
        <v>432</v>
      </c>
      <c r="AC387" s="1">
        <v>0</v>
      </c>
    </row>
    <row r="388" spans="1:29" ht="28.5" customHeight="1">
      <c r="A388" s="57" t="s">
        <v>419</v>
      </c>
      <c r="B388" s="1">
        <f>B379+1000</f>
        <v>207060</v>
      </c>
      <c r="C388" s="1" t="s">
        <v>420</v>
      </c>
      <c r="D388" s="43" t="s">
        <v>213</v>
      </c>
      <c r="E388" s="60" t="s">
        <v>962</v>
      </c>
      <c r="F388" s="60" t="s">
        <v>1024</v>
      </c>
      <c r="G388" s="68" t="s">
        <v>511</v>
      </c>
      <c r="H388" s="42">
        <f t="shared" si="43"/>
        <v>1</v>
      </c>
      <c r="I388" s="43">
        <v>313100800</v>
      </c>
      <c r="J388" s="29" t="s">
        <v>54</v>
      </c>
      <c r="K388" s="29" t="s">
        <v>54</v>
      </c>
      <c r="L388" s="42">
        <f t="shared" si="45"/>
        <v>7</v>
      </c>
      <c r="M388" s="50">
        <f t="shared" si="40"/>
        <v>207061</v>
      </c>
      <c r="N388" s="50">
        <f t="shared" si="44"/>
        <v>207050</v>
      </c>
      <c r="O388" s="45" t="s">
        <v>244</v>
      </c>
      <c r="P388" s="47" t="s">
        <v>61</v>
      </c>
      <c r="Q388" s="61" t="s">
        <v>284</v>
      </c>
      <c r="R388" s="50" t="str">
        <f>IF(S388=1,B388&amp;"1",0)</f>
        <v>2070601</v>
      </c>
      <c r="S388" s="54">
        <v>1</v>
      </c>
      <c r="T388" s="1">
        <f t="shared" si="41"/>
        <v>207060</v>
      </c>
      <c r="U388" s="21" t="s">
        <v>445</v>
      </c>
      <c r="V388" s="42">
        <v>12</v>
      </c>
      <c r="W388" s="54">
        <v>0</v>
      </c>
      <c r="X388" s="54">
        <v>12</v>
      </c>
      <c r="Y388" s="55" t="s">
        <v>516</v>
      </c>
      <c r="Z388" s="1" t="s">
        <v>517</v>
      </c>
      <c r="AA388" s="21" t="s">
        <v>446</v>
      </c>
      <c r="AB388" s="56" t="s">
        <v>424</v>
      </c>
      <c r="AC388" s="1">
        <v>5</v>
      </c>
    </row>
    <row r="389" spans="1:29" ht="16.5" customHeight="1">
      <c r="A389" s="57" t="s">
        <v>419</v>
      </c>
      <c r="B389" s="1">
        <v>207061</v>
      </c>
      <c r="C389" s="1" t="s">
        <v>420</v>
      </c>
      <c r="D389" s="43" t="s">
        <v>518</v>
      </c>
      <c r="E389" s="60" t="s">
        <v>962</v>
      </c>
      <c r="F389" s="60" t="s">
        <v>1025</v>
      </c>
      <c r="G389" s="68" t="s">
        <v>511</v>
      </c>
      <c r="H389" s="42">
        <f t="shared" si="43"/>
        <v>1</v>
      </c>
      <c r="I389" s="43">
        <v>313100900</v>
      </c>
      <c r="J389" s="29" t="s">
        <v>54</v>
      </c>
      <c r="K389" s="29" t="s">
        <v>54</v>
      </c>
      <c r="L389" s="42">
        <f t="shared" si="45"/>
        <v>7</v>
      </c>
      <c r="M389" s="50">
        <f t="shared" si="40"/>
        <v>0</v>
      </c>
      <c r="N389" s="50">
        <f t="shared" si="44"/>
        <v>207060</v>
      </c>
      <c r="O389" s="45" t="s">
        <v>244</v>
      </c>
      <c r="P389" s="47" t="s">
        <v>61</v>
      </c>
      <c r="Q389" s="61" t="s">
        <v>284</v>
      </c>
      <c r="R389" s="50">
        <f>IF(S389=1,B389&amp;"1",0)</f>
        <v>0</v>
      </c>
      <c r="S389" s="54">
        <v>4</v>
      </c>
      <c r="T389" s="1">
        <f t="shared" si="41"/>
        <v>207061</v>
      </c>
      <c r="U389" s="24" t="s">
        <v>449</v>
      </c>
      <c r="V389" s="42">
        <v>0</v>
      </c>
      <c r="W389" s="54">
        <v>0</v>
      </c>
      <c r="X389" s="51">
        <v>0</v>
      </c>
      <c r="Y389" s="55"/>
      <c r="AA389" s="24" t="s">
        <v>54</v>
      </c>
      <c r="AC389" s="1">
        <v>0</v>
      </c>
    </row>
    <row r="390" spans="1:29" ht="16.5" customHeight="1">
      <c r="A390" s="57" t="s">
        <v>419</v>
      </c>
      <c r="B390" s="1">
        <f>B381+1000</f>
        <v>208010</v>
      </c>
      <c r="C390" s="1" t="s">
        <v>420</v>
      </c>
      <c r="D390" s="43" t="s">
        <v>216</v>
      </c>
      <c r="E390" s="60" t="s">
        <v>962</v>
      </c>
      <c r="F390" s="60" t="s">
        <v>1026</v>
      </c>
      <c r="G390" s="68" t="s">
        <v>421</v>
      </c>
      <c r="H390" s="42">
        <f t="shared" si="43"/>
        <v>0</v>
      </c>
      <c r="I390" s="43">
        <v>313100800</v>
      </c>
      <c r="J390" s="29" t="s">
        <v>54</v>
      </c>
      <c r="K390" s="29" t="s">
        <v>54</v>
      </c>
      <c r="L390" s="42">
        <f t="shared" si="45"/>
        <v>8</v>
      </c>
      <c r="M390" s="50">
        <f t="shared" si="40"/>
        <v>208020</v>
      </c>
      <c r="N390" s="50">
        <f t="shared" si="44"/>
        <v>0</v>
      </c>
      <c r="O390" s="45" t="s">
        <v>244</v>
      </c>
      <c r="P390" s="47" t="s">
        <v>61</v>
      </c>
      <c r="Q390" s="61" t="s">
        <v>284</v>
      </c>
      <c r="R390" s="50" t="str">
        <f>IF(S390=1,B390&amp;"1",0)</f>
        <v>2080101</v>
      </c>
      <c r="S390" s="54">
        <v>1</v>
      </c>
      <c r="T390" s="1">
        <f t="shared" si="41"/>
        <v>208010</v>
      </c>
      <c r="U390" s="21" t="s">
        <v>451</v>
      </c>
      <c r="V390" s="42">
        <v>12</v>
      </c>
      <c r="W390" s="54">
        <v>0</v>
      </c>
      <c r="X390" s="54">
        <v>0</v>
      </c>
      <c r="Y390" s="55" t="s">
        <v>519</v>
      </c>
      <c r="AA390" s="22" t="s">
        <v>54</v>
      </c>
      <c r="AB390" s="56" t="s">
        <v>424</v>
      </c>
      <c r="AC390" s="1">
        <v>0</v>
      </c>
    </row>
    <row r="391" spans="1:29" ht="16.5" customHeight="1">
      <c r="A391" s="57" t="s">
        <v>419</v>
      </c>
      <c r="B391" s="1">
        <f>B382+1000</f>
        <v>208020</v>
      </c>
      <c r="C391" s="1" t="s">
        <v>420</v>
      </c>
      <c r="D391" s="43" t="s">
        <v>220</v>
      </c>
      <c r="E391" s="60" t="s">
        <v>962</v>
      </c>
      <c r="F391" s="60" t="s">
        <v>1027</v>
      </c>
      <c r="G391" s="68" t="s">
        <v>421</v>
      </c>
      <c r="H391" s="42">
        <f t="shared" si="43"/>
        <v>0</v>
      </c>
      <c r="I391" s="43" t="s">
        <v>77</v>
      </c>
      <c r="J391" s="29" t="s">
        <v>54</v>
      </c>
      <c r="K391" s="29" t="s">
        <v>54</v>
      </c>
      <c r="L391" s="42">
        <f t="shared" si="45"/>
        <v>8</v>
      </c>
      <c r="M391" s="50">
        <f t="shared" ref="M391:M454" si="46">IF(VALUE(RIGHT(B391,1))=1,0,IF(VALUE(RIGHT(B392,1))=1,IF(L393=L392,B393,B392),B392))</f>
        <v>208030</v>
      </c>
      <c r="N391" s="50">
        <f t="shared" si="44"/>
        <v>208010</v>
      </c>
      <c r="O391" s="45" t="s">
        <v>244</v>
      </c>
      <c r="P391" s="47" t="s">
        <v>61</v>
      </c>
      <c r="Q391" s="61" t="s">
        <v>284</v>
      </c>
      <c r="R391" s="50" t="str">
        <f>IF(S391=1,B391&amp;"1",0)</f>
        <v>2080201</v>
      </c>
      <c r="S391" s="54">
        <v>1</v>
      </c>
      <c r="T391" s="1">
        <f t="shared" ref="T391:T454" si="47">B391</f>
        <v>208020</v>
      </c>
      <c r="U391" s="21" t="s">
        <v>454</v>
      </c>
      <c r="V391" s="42">
        <v>12</v>
      </c>
      <c r="W391" s="54">
        <v>0</v>
      </c>
      <c r="X391" s="54">
        <v>2</v>
      </c>
      <c r="Y391" s="55" t="s">
        <v>520</v>
      </c>
      <c r="AA391" s="21" t="s">
        <v>456</v>
      </c>
      <c r="AB391" s="56" t="s">
        <v>424</v>
      </c>
      <c r="AC391" s="1">
        <v>0</v>
      </c>
    </row>
    <row r="392" spans="1:29" ht="16.5" customHeight="1">
      <c r="A392" s="57" t="s">
        <v>419</v>
      </c>
      <c r="B392" s="1">
        <f>B383+1000</f>
        <v>208021</v>
      </c>
      <c r="C392" s="56" t="s">
        <v>427</v>
      </c>
      <c r="D392" s="60" t="s">
        <v>220</v>
      </c>
      <c r="E392" s="60" t="s">
        <v>962</v>
      </c>
      <c r="F392" s="60" t="s">
        <v>1028</v>
      </c>
      <c r="G392" s="68"/>
      <c r="H392" s="42">
        <f t="shared" si="43"/>
        <v>0</v>
      </c>
      <c r="I392" s="60">
        <v>340570415</v>
      </c>
      <c r="J392" s="29" t="s">
        <v>54</v>
      </c>
      <c r="K392" s="29" t="s">
        <v>54</v>
      </c>
      <c r="L392" s="42">
        <f t="shared" si="45"/>
        <v>8</v>
      </c>
      <c r="M392" s="50">
        <f t="shared" si="46"/>
        <v>0</v>
      </c>
      <c r="N392" s="50">
        <f t="shared" si="44"/>
        <v>208020</v>
      </c>
      <c r="O392" s="45" t="s">
        <v>244</v>
      </c>
      <c r="P392" s="47" t="s">
        <v>61</v>
      </c>
      <c r="Q392" s="61" t="s">
        <v>284</v>
      </c>
      <c r="R392" t="s">
        <v>429</v>
      </c>
      <c r="S392" s="54">
        <v>5</v>
      </c>
      <c r="T392" s="1">
        <f t="shared" si="47"/>
        <v>208021</v>
      </c>
      <c r="U392" s="21" t="s">
        <v>457</v>
      </c>
      <c r="V392" s="42">
        <v>0</v>
      </c>
      <c r="W392" s="54">
        <v>0</v>
      </c>
      <c r="X392" s="54">
        <v>0</v>
      </c>
      <c r="Y392" s="55"/>
      <c r="AA392" s="21" t="s">
        <v>458</v>
      </c>
      <c r="AB392" s="56" t="s">
        <v>432</v>
      </c>
      <c r="AC392" s="1">
        <v>0</v>
      </c>
    </row>
    <row r="393" spans="1:29" ht="16.5" customHeight="1">
      <c r="A393" s="57" t="s">
        <v>419</v>
      </c>
      <c r="B393" s="1">
        <v>208030</v>
      </c>
      <c r="C393" s="1" t="s">
        <v>420</v>
      </c>
      <c r="D393" s="43" t="s">
        <v>221</v>
      </c>
      <c r="E393" s="60" t="s">
        <v>962</v>
      </c>
      <c r="F393" s="60" t="s">
        <v>1029</v>
      </c>
      <c r="G393" s="68" t="s">
        <v>521</v>
      </c>
      <c r="H393" s="42">
        <f t="shared" si="43"/>
        <v>0</v>
      </c>
      <c r="I393" s="43">
        <v>313100400</v>
      </c>
      <c r="J393" s="29" t="s">
        <v>54</v>
      </c>
      <c r="K393" s="29" t="s">
        <v>54</v>
      </c>
      <c r="L393" s="42">
        <f t="shared" si="45"/>
        <v>8</v>
      </c>
      <c r="M393" s="50">
        <f t="shared" si="46"/>
        <v>208050</v>
      </c>
      <c r="N393" s="50">
        <f t="shared" si="44"/>
        <v>208020</v>
      </c>
      <c r="O393" s="45" t="s">
        <v>244</v>
      </c>
      <c r="P393" s="47" t="s">
        <v>61</v>
      </c>
      <c r="Q393" s="61" t="s">
        <v>284</v>
      </c>
      <c r="R393" s="50" t="str">
        <f>IF(S393=1,B393&amp;"1",0)</f>
        <v>2080301</v>
      </c>
      <c r="S393" s="54">
        <v>1</v>
      </c>
      <c r="T393" s="1">
        <f t="shared" si="47"/>
        <v>208030</v>
      </c>
      <c r="U393" s="21" t="s">
        <v>459</v>
      </c>
      <c r="V393" s="42">
        <v>12</v>
      </c>
      <c r="W393" s="54">
        <v>0</v>
      </c>
      <c r="X393" s="54">
        <v>6</v>
      </c>
      <c r="Y393" s="55" t="s">
        <v>522</v>
      </c>
      <c r="AA393" s="21" t="s">
        <v>460</v>
      </c>
      <c r="AB393" s="56" t="s">
        <v>424</v>
      </c>
      <c r="AC393" s="1">
        <v>0</v>
      </c>
    </row>
    <row r="394" spans="1:29" ht="16.5" customHeight="1">
      <c r="A394" s="57" t="s">
        <v>419</v>
      </c>
      <c r="B394" s="1">
        <f>B385+1000</f>
        <v>208031</v>
      </c>
      <c r="C394" s="56" t="s">
        <v>435</v>
      </c>
      <c r="D394" s="60" t="s">
        <v>221</v>
      </c>
      <c r="E394" s="60" t="s">
        <v>962</v>
      </c>
      <c r="F394" s="60" t="s">
        <v>1030</v>
      </c>
      <c r="G394" s="68" t="s">
        <v>495</v>
      </c>
      <c r="H394" s="42">
        <f t="shared" si="43"/>
        <v>0</v>
      </c>
      <c r="I394" s="43">
        <v>349104011</v>
      </c>
      <c r="J394" s="29" t="s">
        <v>54</v>
      </c>
      <c r="K394" s="29" t="s">
        <v>54</v>
      </c>
      <c r="L394" s="42">
        <f t="shared" si="45"/>
        <v>8</v>
      </c>
      <c r="M394" s="50">
        <f t="shared" si="46"/>
        <v>0</v>
      </c>
      <c r="N394" s="50">
        <f t="shared" si="44"/>
        <v>208030</v>
      </c>
      <c r="O394" s="45" t="s">
        <v>244</v>
      </c>
      <c r="P394" s="47" t="s">
        <v>61</v>
      </c>
      <c r="Q394" s="61" t="s">
        <v>284</v>
      </c>
      <c r="R394" s="62">
        <v>2080301</v>
      </c>
      <c r="S394" s="54">
        <v>2</v>
      </c>
      <c r="T394" s="1">
        <f t="shared" si="47"/>
        <v>208031</v>
      </c>
      <c r="U394" s="21" t="s">
        <v>461</v>
      </c>
      <c r="V394" s="42">
        <v>0</v>
      </c>
      <c r="W394" s="54">
        <v>0</v>
      </c>
      <c r="X394" s="54">
        <v>0</v>
      </c>
      <c r="Y394" s="55"/>
      <c r="AA394" s="21" t="s">
        <v>462</v>
      </c>
      <c r="AB394" s="56" t="s">
        <v>438</v>
      </c>
      <c r="AC394" s="1">
        <v>0</v>
      </c>
    </row>
    <row r="395" spans="1:29" ht="42.75" customHeight="1">
      <c r="A395" s="57" t="s">
        <v>419</v>
      </c>
      <c r="B395" s="1">
        <f>B386+1000</f>
        <v>208050</v>
      </c>
      <c r="C395" s="1" t="s">
        <v>420</v>
      </c>
      <c r="D395" s="43" t="s">
        <v>223</v>
      </c>
      <c r="E395" s="60" t="s">
        <v>962</v>
      </c>
      <c r="F395" s="60" t="s">
        <v>1031</v>
      </c>
      <c r="G395" s="68" t="s">
        <v>448</v>
      </c>
      <c r="H395" s="42">
        <f t="shared" si="43"/>
        <v>0</v>
      </c>
      <c r="I395" s="43" t="s">
        <v>267</v>
      </c>
      <c r="J395" s="29" t="s">
        <v>54</v>
      </c>
      <c r="K395" s="29" t="s">
        <v>54</v>
      </c>
      <c r="L395" s="42">
        <f t="shared" si="45"/>
        <v>8</v>
      </c>
      <c r="M395" s="50">
        <f t="shared" si="46"/>
        <v>208060</v>
      </c>
      <c r="N395" s="50">
        <f t="shared" si="44"/>
        <v>208030</v>
      </c>
      <c r="O395" s="45" t="s">
        <v>244</v>
      </c>
      <c r="P395" s="47" t="s">
        <v>61</v>
      </c>
      <c r="Q395" s="61" t="s">
        <v>284</v>
      </c>
      <c r="R395" s="50" t="str">
        <f>IF(S395=1,B395&amp;"1",0)</f>
        <v>2080501</v>
      </c>
      <c r="S395" s="54">
        <v>1</v>
      </c>
      <c r="T395" s="1">
        <f t="shared" si="47"/>
        <v>208050</v>
      </c>
      <c r="U395" s="21" t="s">
        <v>464</v>
      </c>
      <c r="V395" s="42">
        <v>12</v>
      </c>
      <c r="W395" s="54">
        <v>0</v>
      </c>
      <c r="X395" s="54">
        <v>9</v>
      </c>
      <c r="Y395" s="55" t="s">
        <v>523</v>
      </c>
      <c r="AA395" s="21" t="s">
        <v>465</v>
      </c>
      <c r="AB395" s="56" t="s">
        <v>424</v>
      </c>
      <c r="AC395" s="1">
        <v>0</v>
      </c>
    </row>
    <row r="396" spans="1:29" ht="42.75" customHeight="1">
      <c r="A396" s="57" t="s">
        <v>419</v>
      </c>
      <c r="B396" s="1">
        <f>B387+1000</f>
        <v>208041</v>
      </c>
      <c r="C396" s="56" t="s">
        <v>427</v>
      </c>
      <c r="D396" s="60" t="s">
        <v>223</v>
      </c>
      <c r="E396" s="60" t="s">
        <v>962</v>
      </c>
      <c r="F396" s="60" t="s">
        <v>1032</v>
      </c>
      <c r="G396" s="68" t="s">
        <v>448</v>
      </c>
      <c r="H396" s="42">
        <f t="shared" si="43"/>
        <v>0</v>
      </c>
      <c r="I396" s="60">
        <v>340570415</v>
      </c>
      <c r="J396" s="29" t="s">
        <v>54</v>
      </c>
      <c r="K396" s="29" t="s">
        <v>54</v>
      </c>
      <c r="L396" s="42">
        <f t="shared" si="45"/>
        <v>8</v>
      </c>
      <c r="M396" s="50">
        <f t="shared" si="46"/>
        <v>0</v>
      </c>
      <c r="N396" s="50">
        <f t="shared" si="44"/>
        <v>208050</v>
      </c>
      <c r="O396" s="45" t="s">
        <v>244</v>
      </c>
      <c r="P396" s="47" t="s">
        <v>61</v>
      </c>
      <c r="Q396" s="61" t="s">
        <v>284</v>
      </c>
      <c r="R396" t="s">
        <v>429</v>
      </c>
      <c r="S396" s="54">
        <v>5</v>
      </c>
      <c r="T396" s="1">
        <f t="shared" si="47"/>
        <v>208041</v>
      </c>
      <c r="U396" s="21" t="s">
        <v>466</v>
      </c>
      <c r="V396" s="42">
        <v>0</v>
      </c>
      <c r="W396" s="54">
        <v>0</v>
      </c>
      <c r="X396" s="54">
        <v>0</v>
      </c>
      <c r="Y396" s="55"/>
      <c r="AA396" s="21" t="s">
        <v>467</v>
      </c>
      <c r="AB396" s="56" t="s">
        <v>432</v>
      </c>
      <c r="AC396" s="1">
        <v>0</v>
      </c>
    </row>
    <row r="397" spans="1:29" ht="28.5" customHeight="1">
      <c r="A397" s="57" t="s">
        <v>419</v>
      </c>
      <c r="B397" s="1">
        <f>B388+1000</f>
        <v>208060</v>
      </c>
      <c r="C397" s="1" t="s">
        <v>420</v>
      </c>
      <c r="D397" s="43" t="s">
        <v>227</v>
      </c>
      <c r="E397" s="60" t="s">
        <v>962</v>
      </c>
      <c r="F397" s="60" t="s">
        <v>1033</v>
      </c>
      <c r="G397" s="68" t="s">
        <v>524</v>
      </c>
      <c r="H397" s="42">
        <f t="shared" si="43"/>
        <v>1</v>
      </c>
      <c r="I397" s="43">
        <v>313100400</v>
      </c>
      <c r="J397" s="29" t="s">
        <v>54</v>
      </c>
      <c r="K397" s="29" t="s">
        <v>54</v>
      </c>
      <c r="L397" s="42">
        <f t="shared" si="45"/>
        <v>8</v>
      </c>
      <c r="M397" s="50">
        <f t="shared" si="46"/>
        <v>208061</v>
      </c>
      <c r="N397" s="50">
        <f t="shared" si="44"/>
        <v>208050</v>
      </c>
      <c r="O397" s="45" t="s">
        <v>244</v>
      </c>
      <c r="P397" s="47" t="s">
        <v>61</v>
      </c>
      <c r="Q397" s="61" t="s">
        <v>284</v>
      </c>
      <c r="R397" s="50" t="str">
        <f>IF(S397=1,B397&amp;"1",0)</f>
        <v>2080601</v>
      </c>
      <c r="S397" s="54">
        <v>1</v>
      </c>
      <c r="T397" s="1">
        <f t="shared" si="47"/>
        <v>208060</v>
      </c>
      <c r="U397" s="21" t="s">
        <v>469</v>
      </c>
      <c r="V397" s="42">
        <v>12</v>
      </c>
      <c r="W397" s="54">
        <v>0</v>
      </c>
      <c r="X397" s="54">
        <v>12</v>
      </c>
      <c r="Y397" s="55" t="s">
        <v>525</v>
      </c>
      <c r="Z397" s="1" t="s">
        <v>526</v>
      </c>
      <c r="AA397" s="21" t="s">
        <v>471</v>
      </c>
      <c r="AB397" s="56" t="s">
        <v>424</v>
      </c>
      <c r="AC397" s="1">
        <v>5</v>
      </c>
    </row>
    <row r="398" spans="1:29" ht="16.5" customHeight="1">
      <c r="A398" s="57" t="s">
        <v>419</v>
      </c>
      <c r="B398" s="1">
        <v>208061</v>
      </c>
      <c r="C398" s="1" t="s">
        <v>420</v>
      </c>
      <c r="D398" s="43" t="s">
        <v>527</v>
      </c>
      <c r="E398" s="60" t="s">
        <v>962</v>
      </c>
      <c r="F398" s="60" t="s">
        <v>1034</v>
      </c>
      <c r="G398" s="68" t="s">
        <v>511</v>
      </c>
      <c r="H398" s="42">
        <f t="shared" si="43"/>
        <v>1</v>
      </c>
      <c r="I398" s="43">
        <v>313100900</v>
      </c>
      <c r="J398" s="29" t="s">
        <v>54</v>
      </c>
      <c r="K398" s="29" t="s">
        <v>54</v>
      </c>
      <c r="L398" s="42">
        <f t="shared" si="45"/>
        <v>8</v>
      </c>
      <c r="M398" s="50">
        <f t="shared" si="46"/>
        <v>0</v>
      </c>
      <c r="N398" s="50">
        <f t="shared" si="44"/>
        <v>208060</v>
      </c>
      <c r="O398" s="45" t="s">
        <v>244</v>
      </c>
      <c r="P398" s="47" t="s">
        <v>61</v>
      </c>
      <c r="Q398" s="61" t="s">
        <v>284</v>
      </c>
      <c r="R398" s="50">
        <f>IF(S398=1,B398&amp;"1",0)</f>
        <v>0</v>
      </c>
      <c r="S398" s="54">
        <v>4</v>
      </c>
      <c r="T398" s="1">
        <f t="shared" si="47"/>
        <v>208061</v>
      </c>
      <c r="U398" s="24" t="s">
        <v>449</v>
      </c>
      <c r="V398" s="42">
        <v>0</v>
      </c>
      <c r="W398" s="54">
        <v>0</v>
      </c>
      <c r="X398" s="51">
        <v>0</v>
      </c>
      <c r="Y398" s="55"/>
      <c r="AA398" s="24" t="s">
        <v>54</v>
      </c>
      <c r="AC398" s="1">
        <v>0</v>
      </c>
    </row>
    <row r="399" spans="1:29" ht="16.5" customHeight="1">
      <c r="A399" s="57" t="s">
        <v>419</v>
      </c>
      <c r="B399" s="1">
        <f t="shared" ref="B399:B406" si="48">B390+1000</f>
        <v>209010</v>
      </c>
      <c r="C399" s="1" t="s">
        <v>420</v>
      </c>
      <c r="D399" s="43" t="s">
        <v>528</v>
      </c>
      <c r="E399" s="60" t="s">
        <v>962</v>
      </c>
      <c r="F399" s="60" t="s">
        <v>1035</v>
      </c>
      <c r="G399" s="68" t="s">
        <v>497</v>
      </c>
      <c r="H399" s="42">
        <f t="shared" ref="H399:H462" si="49">IF(RIGHT(D399,2)="特殊",2,IF(RIGHT(D399,1)&gt;RIGHT(D401,1),1,0))</f>
        <v>0</v>
      </c>
      <c r="I399" s="43" t="s">
        <v>283</v>
      </c>
      <c r="J399" s="29" t="s">
        <v>54</v>
      </c>
      <c r="K399" s="29" t="s">
        <v>54</v>
      </c>
      <c r="L399" s="42">
        <f t="shared" si="45"/>
        <v>9</v>
      </c>
      <c r="M399" s="50">
        <f t="shared" si="46"/>
        <v>209020</v>
      </c>
      <c r="N399" s="50">
        <f t="shared" si="44"/>
        <v>0</v>
      </c>
      <c r="O399" s="45" t="s">
        <v>244</v>
      </c>
      <c r="P399" s="47" t="s">
        <v>61</v>
      </c>
      <c r="Q399" s="61" t="s">
        <v>284</v>
      </c>
      <c r="R399" s="50" t="str">
        <f>IF(S399=1,B399&amp;"1",0)</f>
        <v>2090101</v>
      </c>
      <c r="S399" s="54">
        <v>1</v>
      </c>
      <c r="T399" s="1">
        <f t="shared" si="47"/>
        <v>209010</v>
      </c>
      <c r="U399" s="21" t="s">
        <v>474</v>
      </c>
      <c r="V399" s="42">
        <v>12</v>
      </c>
      <c r="W399" s="54">
        <v>0</v>
      </c>
      <c r="X399" s="54">
        <v>0</v>
      </c>
      <c r="Y399" s="55" t="s">
        <v>529</v>
      </c>
      <c r="AA399" s="22" t="s">
        <v>54</v>
      </c>
      <c r="AB399" s="56" t="s">
        <v>424</v>
      </c>
      <c r="AC399" s="1">
        <v>0</v>
      </c>
    </row>
    <row r="400" spans="1:29" ht="16.5" customHeight="1">
      <c r="A400" s="57" t="s">
        <v>419</v>
      </c>
      <c r="B400" s="1">
        <f t="shared" si="48"/>
        <v>209020</v>
      </c>
      <c r="C400" s="1" t="s">
        <v>420</v>
      </c>
      <c r="D400" s="43" t="s">
        <v>530</v>
      </c>
      <c r="E400" s="60" t="s">
        <v>962</v>
      </c>
      <c r="F400" s="60" t="s">
        <v>1036</v>
      </c>
      <c r="G400" s="68" t="s">
        <v>497</v>
      </c>
      <c r="H400" s="42">
        <f t="shared" si="49"/>
        <v>0</v>
      </c>
      <c r="I400" s="43">
        <v>313100400</v>
      </c>
      <c r="J400" s="29" t="s">
        <v>54</v>
      </c>
      <c r="K400" s="29" t="s">
        <v>54</v>
      </c>
      <c r="L400" s="42">
        <f t="shared" si="45"/>
        <v>9</v>
      </c>
      <c r="M400" s="50">
        <f t="shared" si="46"/>
        <v>209030</v>
      </c>
      <c r="N400" s="50">
        <f t="shared" si="44"/>
        <v>209010</v>
      </c>
      <c r="O400" s="45" t="s">
        <v>244</v>
      </c>
      <c r="P400" s="47" t="s">
        <v>61</v>
      </c>
      <c r="Q400" s="61" t="s">
        <v>284</v>
      </c>
      <c r="R400" s="50" t="str">
        <f>IF(S400=1,B400&amp;"1",0)</f>
        <v>2090201</v>
      </c>
      <c r="S400" s="54">
        <v>1</v>
      </c>
      <c r="T400" s="1">
        <f t="shared" si="47"/>
        <v>209020</v>
      </c>
      <c r="U400" s="21" t="s">
        <v>476</v>
      </c>
      <c r="V400" s="42">
        <v>12</v>
      </c>
      <c r="W400" s="54">
        <v>0</v>
      </c>
      <c r="X400" s="54">
        <v>2</v>
      </c>
      <c r="Y400" s="55" t="s">
        <v>520</v>
      </c>
      <c r="AA400" s="21" t="s">
        <v>477</v>
      </c>
      <c r="AB400" s="56" t="s">
        <v>424</v>
      </c>
      <c r="AC400" s="1">
        <v>0</v>
      </c>
    </row>
    <row r="401" spans="1:29" ht="16.5" customHeight="1">
      <c r="A401" s="57" t="s">
        <v>419</v>
      </c>
      <c r="B401" s="1">
        <f t="shared" si="48"/>
        <v>209021</v>
      </c>
      <c r="C401" s="56" t="s">
        <v>427</v>
      </c>
      <c r="D401" s="65" t="s">
        <v>530</v>
      </c>
      <c r="E401" s="60" t="s">
        <v>962</v>
      </c>
      <c r="F401" s="60" t="s">
        <v>1037</v>
      </c>
      <c r="G401" s="68" t="s">
        <v>497</v>
      </c>
      <c r="H401" s="42">
        <f t="shared" si="49"/>
        <v>0</v>
      </c>
      <c r="I401" s="60">
        <v>340570415</v>
      </c>
      <c r="J401" s="29" t="s">
        <v>54</v>
      </c>
      <c r="K401" s="29" t="s">
        <v>54</v>
      </c>
      <c r="L401" s="42">
        <f t="shared" si="45"/>
        <v>9</v>
      </c>
      <c r="M401" s="50">
        <f t="shared" si="46"/>
        <v>0</v>
      </c>
      <c r="N401" s="50">
        <f t="shared" ref="N401:N464" si="50">IF(L401=L400,IF(VALUE(RIGHT(B400,1))=1,B399,B400),0)</f>
        <v>209020</v>
      </c>
      <c r="O401" s="45" t="s">
        <v>244</v>
      </c>
      <c r="P401" s="47" t="s">
        <v>61</v>
      </c>
      <c r="Q401" s="61" t="s">
        <v>284</v>
      </c>
      <c r="R401" t="s">
        <v>429</v>
      </c>
      <c r="S401" s="54">
        <v>5</v>
      </c>
      <c r="T401" s="1">
        <f t="shared" si="47"/>
        <v>209021</v>
      </c>
      <c r="U401" s="21" t="s">
        <v>478</v>
      </c>
      <c r="V401" s="42">
        <v>0</v>
      </c>
      <c r="W401" s="54">
        <v>0</v>
      </c>
      <c r="X401" s="54">
        <v>0</v>
      </c>
      <c r="Y401" s="55"/>
      <c r="AA401" s="21" t="s">
        <v>479</v>
      </c>
      <c r="AB401" s="56" t="s">
        <v>432</v>
      </c>
      <c r="AC401" s="1">
        <v>0</v>
      </c>
    </row>
    <row r="402" spans="1:29" ht="16.5" customHeight="1">
      <c r="A402" s="57" t="s">
        <v>419</v>
      </c>
      <c r="B402" s="1">
        <f t="shared" si="48"/>
        <v>209030</v>
      </c>
      <c r="C402" s="1" t="s">
        <v>420</v>
      </c>
      <c r="D402" s="43" t="s">
        <v>531</v>
      </c>
      <c r="E402" s="60" t="s">
        <v>962</v>
      </c>
      <c r="F402" s="60" t="s">
        <v>1038</v>
      </c>
      <c r="G402" s="68" t="s">
        <v>511</v>
      </c>
      <c r="H402" s="42">
        <f t="shared" si="49"/>
        <v>0</v>
      </c>
      <c r="I402" s="43" t="s">
        <v>77</v>
      </c>
      <c r="J402" s="29" t="s">
        <v>54</v>
      </c>
      <c r="K402" s="29" t="s">
        <v>54</v>
      </c>
      <c r="L402" s="42">
        <f t="shared" si="45"/>
        <v>9</v>
      </c>
      <c r="M402" s="50">
        <f t="shared" si="46"/>
        <v>209050</v>
      </c>
      <c r="N402" s="50">
        <f t="shared" si="50"/>
        <v>209020</v>
      </c>
      <c r="O402" s="45" t="s">
        <v>244</v>
      </c>
      <c r="P402" s="47" t="s">
        <v>61</v>
      </c>
      <c r="Q402" s="61" t="s">
        <v>284</v>
      </c>
      <c r="R402" s="50" t="str">
        <f>IF(S402=1,B402&amp;"1",0)</f>
        <v>2090301</v>
      </c>
      <c r="S402" s="54">
        <v>1</v>
      </c>
      <c r="T402" s="1">
        <f t="shared" si="47"/>
        <v>209030</v>
      </c>
      <c r="U402" s="21" t="s">
        <v>480</v>
      </c>
      <c r="V402" s="42">
        <v>12</v>
      </c>
      <c r="W402" s="54">
        <v>0</v>
      </c>
      <c r="X402" s="54">
        <v>6</v>
      </c>
      <c r="Y402" s="55" t="s">
        <v>532</v>
      </c>
      <c r="AA402" s="21" t="s">
        <v>482</v>
      </c>
      <c r="AB402" s="56" t="s">
        <v>424</v>
      </c>
      <c r="AC402" s="1">
        <v>0</v>
      </c>
    </row>
    <row r="403" spans="1:29" ht="16.5" customHeight="1">
      <c r="A403" s="57" t="s">
        <v>419</v>
      </c>
      <c r="B403" s="1">
        <f t="shared" si="48"/>
        <v>209031</v>
      </c>
      <c r="C403" s="56" t="s">
        <v>435</v>
      </c>
      <c r="D403" s="65" t="s">
        <v>531</v>
      </c>
      <c r="E403" s="60" t="s">
        <v>962</v>
      </c>
      <c r="F403" s="60" t="s">
        <v>1039</v>
      </c>
      <c r="G403" s="68" t="s">
        <v>421</v>
      </c>
      <c r="H403" s="42">
        <f t="shared" si="49"/>
        <v>0</v>
      </c>
      <c r="I403" s="43">
        <v>349104011</v>
      </c>
      <c r="J403" s="29" t="s">
        <v>54</v>
      </c>
      <c r="K403" s="29" t="s">
        <v>54</v>
      </c>
      <c r="L403" s="42">
        <f t="shared" si="45"/>
        <v>9</v>
      </c>
      <c r="M403" s="50">
        <f t="shared" si="46"/>
        <v>0</v>
      </c>
      <c r="N403" s="50">
        <f t="shared" si="50"/>
        <v>209030</v>
      </c>
      <c r="O403" s="45" t="s">
        <v>244</v>
      </c>
      <c r="P403" s="47" t="s">
        <v>61</v>
      </c>
      <c r="Q403" s="61" t="s">
        <v>284</v>
      </c>
      <c r="R403" s="62">
        <v>2090301</v>
      </c>
      <c r="S403" s="54">
        <v>2</v>
      </c>
      <c r="T403" s="1">
        <f t="shared" si="47"/>
        <v>209031</v>
      </c>
      <c r="U403" s="21" t="s">
        <v>483</v>
      </c>
      <c r="V403" s="42">
        <v>0</v>
      </c>
      <c r="W403" s="54">
        <v>0</v>
      </c>
      <c r="X403" s="54">
        <v>0</v>
      </c>
      <c r="Y403" s="55"/>
      <c r="AA403" s="21" t="s">
        <v>484</v>
      </c>
      <c r="AB403" s="56" t="s">
        <v>438</v>
      </c>
      <c r="AC403" s="1">
        <v>0</v>
      </c>
    </row>
    <row r="404" spans="1:29" ht="28.5" customHeight="1">
      <c r="A404" s="57" t="s">
        <v>419</v>
      </c>
      <c r="B404" s="1">
        <f t="shared" si="48"/>
        <v>209050</v>
      </c>
      <c r="C404" s="1" t="s">
        <v>420</v>
      </c>
      <c r="D404" s="43" t="s">
        <v>533</v>
      </c>
      <c r="E404" s="60" t="s">
        <v>962</v>
      </c>
      <c r="F404" s="60" t="s">
        <v>1040</v>
      </c>
      <c r="G404" s="68" t="s">
        <v>495</v>
      </c>
      <c r="H404" s="42">
        <f t="shared" si="49"/>
        <v>0</v>
      </c>
      <c r="I404" s="43" t="s">
        <v>185</v>
      </c>
      <c r="J404" s="29" t="s">
        <v>54</v>
      </c>
      <c r="K404" s="29" t="s">
        <v>54</v>
      </c>
      <c r="L404" s="42">
        <f t="shared" si="45"/>
        <v>9</v>
      </c>
      <c r="M404" s="50">
        <f t="shared" si="46"/>
        <v>209060</v>
      </c>
      <c r="N404" s="50">
        <f t="shared" si="50"/>
        <v>209030</v>
      </c>
      <c r="O404" s="45" t="s">
        <v>244</v>
      </c>
      <c r="P404" s="47" t="s">
        <v>61</v>
      </c>
      <c r="Q404" s="61" t="s">
        <v>284</v>
      </c>
      <c r="R404" s="50" t="str">
        <f>IF(S404=1,B404&amp;"1",0)</f>
        <v>2090501</v>
      </c>
      <c r="S404" s="54">
        <v>1</v>
      </c>
      <c r="T404" s="1">
        <f t="shared" si="47"/>
        <v>209050</v>
      </c>
      <c r="U404" s="21" t="s">
        <v>486</v>
      </c>
      <c r="V404" s="42">
        <v>12</v>
      </c>
      <c r="W404" s="54">
        <v>0</v>
      </c>
      <c r="X404" s="54">
        <v>9</v>
      </c>
      <c r="Y404" s="55" t="s">
        <v>534</v>
      </c>
      <c r="AA404" s="21" t="s">
        <v>487</v>
      </c>
      <c r="AB404" s="56" t="s">
        <v>424</v>
      </c>
      <c r="AC404" s="1">
        <v>0</v>
      </c>
    </row>
    <row r="405" spans="1:29" ht="28.5" customHeight="1">
      <c r="A405" s="57" t="s">
        <v>419</v>
      </c>
      <c r="B405" s="1">
        <f t="shared" si="48"/>
        <v>209041</v>
      </c>
      <c r="C405" s="56" t="s">
        <v>427</v>
      </c>
      <c r="D405" s="65" t="s">
        <v>533</v>
      </c>
      <c r="E405" s="60" t="s">
        <v>962</v>
      </c>
      <c r="F405" s="60" t="s">
        <v>1041</v>
      </c>
      <c r="G405" s="68" t="s">
        <v>495</v>
      </c>
      <c r="H405" s="42">
        <f t="shared" si="49"/>
        <v>0</v>
      </c>
      <c r="I405" s="60">
        <v>340570415</v>
      </c>
      <c r="J405" s="29" t="s">
        <v>54</v>
      </c>
      <c r="K405" s="29" t="s">
        <v>54</v>
      </c>
      <c r="L405" s="42">
        <f t="shared" si="45"/>
        <v>9</v>
      </c>
      <c r="M405" s="50">
        <f t="shared" si="46"/>
        <v>0</v>
      </c>
      <c r="N405" s="50">
        <f t="shared" si="50"/>
        <v>209050</v>
      </c>
      <c r="O405" s="45" t="s">
        <v>244</v>
      </c>
      <c r="P405" s="47" t="s">
        <v>61</v>
      </c>
      <c r="Q405" s="61" t="s">
        <v>284</v>
      </c>
      <c r="R405" t="s">
        <v>429</v>
      </c>
      <c r="S405" s="54">
        <v>5</v>
      </c>
      <c r="T405" s="1">
        <f t="shared" si="47"/>
        <v>209041</v>
      </c>
      <c r="U405" s="21" t="s">
        <v>488</v>
      </c>
      <c r="V405" s="42">
        <v>0</v>
      </c>
      <c r="W405" s="54">
        <v>0</v>
      </c>
      <c r="X405" s="54">
        <v>0</v>
      </c>
      <c r="Y405" s="55"/>
      <c r="AA405" s="21" t="s">
        <v>489</v>
      </c>
      <c r="AB405" s="56" t="s">
        <v>432</v>
      </c>
      <c r="AC405" s="1">
        <v>0</v>
      </c>
    </row>
    <row r="406" spans="1:29" ht="16.5" customHeight="1">
      <c r="A406" s="57" t="s">
        <v>419</v>
      </c>
      <c r="B406" s="1">
        <f t="shared" si="48"/>
        <v>209060</v>
      </c>
      <c r="C406" s="1" t="s">
        <v>420</v>
      </c>
      <c r="D406" s="43" t="s">
        <v>535</v>
      </c>
      <c r="E406" s="60" t="s">
        <v>962</v>
      </c>
      <c r="F406" s="60" t="s">
        <v>1042</v>
      </c>
      <c r="G406" s="68" t="s">
        <v>524</v>
      </c>
      <c r="H406" s="42">
        <f t="shared" si="49"/>
        <v>1</v>
      </c>
      <c r="I406" s="43">
        <v>313101000</v>
      </c>
      <c r="J406" s="29" t="s">
        <v>54</v>
      </c>
      <c r="K406" s="29" t="s">
        <v>54</v>
      </c>
      <c r="L406" s="42">
        <f t="shared" si="45"/>
        <v>9</v>
      </c>
      <c r="M406" s="50">
        <f t="shared" si="46"/>
        <v>209061</v>
      </c>
      <c r="N406" s="50">
        <f t="shared" si="50"/>
        <v>209050</v>
      </c>
      <c r="O406" s="45" t="s">
        <v>244</v>
      </c>
      <c r="P406" s="47" t="s">
        <v>61</v>
      </c>
      <c r="Q406" s="61" t="s">
        <v>284</v>
      </c>
      <c r="R406" s="50" t="str">
        <f>IF(S406=1,B406&amp;"1",0)</f>
        <v>2090601</v>
      </c>
      <c r="S406" s="54">
        <v>1</v>
      </c>
      <c r="T406" s="1">
        <f t="shared" si="47"/>
        <v>209060</v>
      </c>
      <c r="U406" s="21" t="s">
        <v>491</v>
      </c>
      <c r="V406" s="42">
        <v>12</v>
      </c>
      <c r="W406" s="54">
        <v>0</v>
      </c>
      <c r="X406" s="54">
        <v>12</v>
      </c>
      <c r="Y406" s="55" t="s">
        <v>536</v>
      </c>
      <c r="Z406" s="1" t="s">
        <v>537</v>
      </c>
      <c r="AA406" s="21" t="s">
        <v>492</v>
      </c>
      <c r="AB406" s="56" t="s">
        <v>424</v>
      </c>
      <c r="AC406" s="1">
        <v>5</v>
      </c>
    </row>
    <row r="407" spans="1:29" ht="16.5" customHeight="1">
      <c r="A407" s="57" t="s">
        <v>419</v>
      </c>
      <c r="B407" s="1">
        <v>209061</v>
      </c>
      <c r="C407" s="1" t="s">
        <v>420</v>
      </c>
      <c r="D407" s="43" t="s">
        <v>538</v>
      </c>
      <c r="E407" s="60" t="s">
        <v>962</v>
      </c>
      <c r="F407" s="60" t="s">
        <v>1043</v>
      </c>
      <c r="G407" s="68" t="s">
        <v>511</v>
      </c>
      <c r="H407" s="42">
        <f t="shared" si="49"/>
        <v>1</v>
      </c>
      <c r="I407" s="43">
        <v>313100900</v>
      </c>
      <c r="J407" s="29" t="s">
        <v>54</v>
      </c>
      <c r="K407" s="29" t="s">
        <v>54</v>
      </c>
      <c r="L407" s="42">
        <f t="shared" si="45"/>
        <v>9</v>
      </c>
      <c r="M407" s="50">
        <f t="shared" si="46"/>
        <v>0</v>
      </c>
      <c r="N407" s="50">
        <f t="shared" si="50"/>
        <v>209060</v>
      </c>
      <c r="O407" s="45" t="s">
        <v>244</v>
      </c>
      <c r="P407" s="47" t="s">
        <v>61</v>
      </c>
      <c r="Q407" s="61" t="s">
        <v>284</v>
      </c>
      <c r="R407" s="50">
        <f>IF(S407=1,B407&amp;"1",0)</f>
        <v>0</v>
      </c>
      <c r="S407" s="54">
        <v>4</v>
      </c>
      <c r="T407" s="1">
        <f t="shared" si="47"/>
        <v>209061</v>
      </c>
      <c r="U407" s="24" t="s">
        <v>449</v>
      </c>
      <c r="V407" s="42">
        <v>0</v>
      </c>
      <c r="W407" s="54">
        <v>0</v>
      </c>
      <c r="X407" s="51">
        <v>0</v>
      </c>
      <c r="Y407" s="55"/>
      <c r="AA407" s="24" t="s">
        <v>54</v>
      </c>
      <c r="AC407" s="1">
        <v>0</v>
      </c>
    </row>
    <row r="408" spans="1:29" ht="16.5" customHeight="1">
      <c r="A408" s="57" t="s">
        <v>419</v>
      </c>
      <c r="B408" s="1">
        <f t="shared" ref="B408:B415" si="51">B399+1000</f>
        <v>210010</v>
      </c>
      <c r="C408" s="1" t="s">
        <v>420</v>
      </c>
      <c r="D408" s="43" t="s">
        <v>539</v>
      </c>
      <c r="E408" s="60" t="s">
        <v>962</v>
      </c>
      <c r="F408" s="60" t="s">
        <v>1044</v>
      </c>
      <c r="G408" s="68" t="s">
        <v>448</v>
      </c>
      <c r="H408" s="42">
        <f t="shared" si="49"/>
        <v>0</v>
      </c>
      <c r="I408" s="43" t="s">
        <v>138</v>
      </c>
      <c r="J408" s="29" t="s">
        <v>54</v>
      </c>
      <c r="K408" s="29" t="s">
        <v>54</v>
      </c>
      <c r="L408" s="42">
        <f t="shared" si="45"/>
        <v>10</v>
      </c>
      <c r="M408" s="50">
        <f t="shared" si="46"/>
        <v>210020</v>
      </c>
      <c r="N408" s="50">
        <f t="shared" si="50"/>
        <v>0</v>
      </c>
      <c r="O408" s="45" t="s">
        <v>244</v>
      </c>
      <c r="P408" s="47" t="s">
        <v>61</v>
      </c>
      <c r="Q408" s="61" t="s">
        <v>284</v>
      </c>
      <c r="R408" s="50" t="str">
        <f>IF(S408=1,B408&amp;"1",0)</f>
        <v>2100101</v>
      </c>
      <c r="S408" s="54">
        <v>1</v>
      </c>
      <c r="T408" s="1">
        <f t="shared" si="47"/>
        <v>210010</v>
      </c>
      <c r="U408" s="21" t="s">
        <v>422</v>
      </c>
      <c r="V408" s="42">
        <v>12</v>
      </c>
      <c r="W408" s="54">
        <v>0</v>
      </c>
      <c r="X408" s="54">
        <v>0</v>
      </c>
      <c r="Y408" s="55" t="s">
        <v>540</v>
      </c>
      <c r="AA408" s="22" t="s">
        <v>54</v>
      </c>
      <c r="AB408" s="56" t="s">
        <v>424</v>
      </c>
      <c r="AC408" s="1">
        <v>0</v>
      </c>
    </row>
    <row r="409" spans="1:29" ht="42.75" customHeight="1">
      <c r="A409" s="57" t="s">
        <v>419</v>
      </c>
      <c r="B409" s="1">
        <f t="shared" si="51"/>
        <v>210020</v>
      </c>
      <c r="C409" s="1" t="s">
        <v>420</v>
      </c>
      <c r="D409" s="43" t="s">
        <v>541</v>
      </c>
      <c r="E409" s="60" t="s">
        <v>962</v>
      </c>
      <c r="F409" s="60" t="s">
        <v>1045</v>
      </c>
      <c r="G409" s="68" t="s">
        <v>448</v>
      </c>
      <c r="H409" s="42">
        <f t="shared" si="49"/>
        <v>0</v>
      </c>
      <c r="I409" s="43" t="s">
        <v>512</v>
      </c>
      <c r="J409" s="29" t="s">
        <v>54</v>
      </c>
      <c r="K409" s="29" t="s">
        <v>54</v>
      </c>
      <c r="L409" s="42">
        <f t="shared" si="45"/>
        <v>10</v>
      </c>
      <c r="M409" s="50">
        <f t="shared" si="46"/>
        <v>210030</v>
      </c>
      <c r="N409" s="50">
        <f t="shared" si="50"/>
        <v>210010</v>
      </c>
      <c r="O409" s="45" t="s">
        <v>244</v>
      </c>
      <c r="P409" s="47" t="s">
        <v>61</v>
      </c>
      <c r="Q409" s="61" t="s">
        <v>284</v>
      </c>
      <c r="R409" s="50" t="str">
        <f>IF(S409=1,B409&amp;"1",0)</f>
        <v>2100201</v>
      </c>
      <c r="S409" s="54">
        <v>1</v>
      </c>
      <c r="T409" s="1">
        <f t="shared" si="47"/>
        <v>210020</v>
      </c>
      <c r="U409" s="21" t="s">
        <v>425</v>
      </c>
      <c r="V409" s="42">
        <v>12</v>
      </c>
      <c r="W409" s="54">
        <v>0</v>
      </c>
      <c r="X409" s="54">
        <v>2</v>
      </c>
      <c r="Y409" s="55" t="s">
        <v>542</v>
      </c>
      <c r="AA409" s="21" t="s">
        <v>426</v>
      </c>
      <c r="AB409" s="56" t="s">
        <v>424</v>
      </c>
      <c r="AC409" s="1">
        <v>0</v>
      </c>
    </row>
    <row r="410" spans="1:29" ht="42.75" customHeight="1">
      <c r="A410" s="57" t="s">
        <v>419</v>
      </c>
      <c r="B410" s="1">
        <f t="shared" si="51"/>
        <v>210021</v>
      </c>
      <c r="C410" s="56" t="s">
        <v>427</v>
      </c>
      <c r="D410" s="65" t="s">
        <v>541</v>
      </c>
      <c r="E410" s="60" t="s">
        <v>962</v>
      </c>
      <c r="F410" s="60" t="s">
        <v>1046</v>
      </c>
      <c r="G410" s="68" t="s">
        <v>448</v>
      </c>
      <c r="H410" s="42">
        <f t="shared" si="49"/>
        <v>0</v>
      </c>
      <c r="I410" s="60">
        <v>340570415</v>
      </c>
      <c r="J410" s="29" t="s">
        <v>54</v>
      </c>
      <c r="K410" s="29" t="s">
        <v>54</v>
      </c>
      <c r="L410" s="42">
        <f t="shared" si="45"/>
        <v>10</v>
      </c>
      <c r="M410" s="50">
        <f t="shared" si="46"/>
        <v>0</v>
      </c>
      <c r="N410" s="50">
        <f t="shared" si="50"/>
        <v>210020</v>
      </c>
      <c r="O410" s="45" t="s">
        <v>244</v>
      </c>
      <c r="P410" s="47" t="s">
        <v>61</v>
      </c>
      <c r="Q410" s="61" t="s">
        <v>284</v>
      </c>
      <c r="R410" t="s">
        <v>429</v>
      </c>
      <c r="S410" s="54">
        <v>5</v>
      </c>
      <c r="T410" s="1">
        <f t="shared" si="47"/>
        <v>210021</v>
      </c>
      <c r="U410" s="21" t="s">
        <v>430</v>
      </c>
      <c r="V410" s="42">
        <v>0</v>
      </c>
      <c r="W410" s="54">
        <v>0</v>
      </c>
      <c r="X410" s="54">
        <v>0</v>
      </c>
      <c r="Y410" s="55"/>
      <c r="AA410" s="21" t="s">
        <v>431</v>
      </c>
      <c r="AB410" s="56" t="s">
        <v>432</v>
      </c>
      <c r="AC410" s="1">
        <v>0</v>
      </c>
    </row>
    <row r="411" spans="1:29" ht="16.5" customHeight="1">
      <c r="A411" s="57" t="s">
        <v>419</v>
      </c>
      <c r="B411" s="1">
        <f t="shared" si="51"/>
        <v>210030</v>
      </c>
      <c r="C411" s="1" t="s">
        <v>420</v>
      </c>
      <c r="D411" s="43" t="s">
        <v>543</v>
      </c>
      <c r="E411" s="60" t="s">
        <v>962</v>
      </c>
      <c r="F411" s="60" t="s">
        <v>1047</v>
      </c>
      <c r="G411" s="68" t="s">
        <v>511</v>
      </c>
      <c r="H411" s="42">
        <f t="shared" si="49"/>
        <v>0</v>
      </c>
      <c r="I411" s="43" t="s">
        <v>247</v>
      </c>
      <c r="J411" s="29" t="s">
        <v>54</v>
      </c>
      <c r="K411" s="29" t="s">
        <v>54</v>
      </c>
      <c r="L411" s="42">
        <f t="shared" si="45"/>
        <v>10</v>
      </c>
      <c r="M411" s="50">
        <f t="shared" si="46"/>
        <v>210050</v>
      </c>
      <c r="N411" s="50">
        <f t="shared" si="50"/>
        <v>210020</v>
      </c>
      <c r="O411" s="45" t="s">
        <v>244</v>
      </c>
      <c r="P411" s="47" t="s">
        <v>61</v>
      </c>
      <c r="Q411" s="61" t="s">
        <v>284</v>
      </c>
      <c r="R411" s="50" t="str">
        <f>IF(S411=1,B411&amp;"1",0)</f>
        <v>2100301</v>
      </c>
      <c r="S411" s="54">
        <v>1</v>
      </c>
      <c r="T411" s="1">
        <f t="shared" si="47"/>
        <v>210030</v>
      </c>
      <c r="U411" s="21" t="s">
        <v>433</v>
      </c>
      <c r="V411" s="42">
        <v>12</v>
      </c>
      <c r="W411" s="54">
        <v>0</v>
      </c>
      <c r="X411" s="54">
        <v>6</v>
      </c>
      <c r="Y411" s="55" t="s">
        <v>544</v>
      </c>
      <c r="AA411" s="21" t="s">
        <v>434</v>
      </c>
      <c r="AB411" s="56" t="s">
        <v>424</v>
      </c>
      <c r="AC411" s="1">
        <v>0</v>
      </c>
    </row>
    <row r="412" spans="1:29" ht="16.5" customHeight="1">
      <c r="A412" s="57" t="s">
        <v>419</v>
      </c>
      <c r="B412" s="1">
        <f t="shared" si="51"/>
        <v>210031</v>
      </c>
      <c r="C412" s="56" t="s">
        <v>435</v>
      </c>
      <c r="D412" s="65" t="s">
        <v>543</v>
      </c>
      <c r="E412" s="60" t="s">
        <v>962</v>
      </c>
      <c r="F412" s="60" t="s">
        <v>1048</v>
      </c>
      <c r="G412" s="68" t="s">
        <v>421</v>
      </c>
      <c r="H412" s="42">
        <f t="shared" si="49"/>
        <v>0</v>
      </c>
      <c r="I412" s="43">
        <v>349104011</v>
      </c>
      <c r="J412" s="29" t="s">
        <v>54</v>
      </c>
      <c r="K412" s="29" t="s">
        <v>54</v>
      </c>
      <c r="L412" s="42">
        <f t="shared" si="45"/>
        <v>10</v>
      </c>
      <c r="M412" s="50">
        <f t="shared" si="46"/>
        <v>0</v>
      </c>
      <c r="N412" s="50">
        <f t="shared" si="50"/>
        <v>210030</v>
      </c>
      <c r="O412" s="45" t="s">
        <v>244</v>
      </c>
      <c r="P412" s="47" t="s">
        <v>61</v>
      </c>
      <c r="Q412" s="61" t="s">
        <v>284</v>
      </c>
      <c r="R412" s="62">
        <v>2100301</v>
      </c>
      <c r="S412" s="54">
        <v>2</v>
      </c>
      <c r="T412" s="1">
        <f t="shared" si="47"/>
        <v>210031</v>
      </c>
      <c r="U412" s="21" t="s">
        <v>436</v>
      </c>
      <c r="V412" s="42">
        <v>0</v>
      </c>
      <c r="W412" s="54">
        <v>0</v>
      </c>
      <c r="X412" s="54">
        <v>0</v>
      </c>
      <c r="Y412" s="55"/>
      <c r="AA412" s="21" t="s">
        <v>437</v>
      </c>
      <c r="AB412" s="56" t="s">
        <v>438</v>
      </c>
      <c r="AC412" s="1">
        <v>0</v>
      </c>
    </row>
    <row r="413" spans="1:29" ht="16.5" customHeight="1">
      <c r="A413" s="57" t="s">
        <v>419</v>
      </c>
      <c r="B413" s="1">
        <f t="shared" si="51"/>
        <v>210050</v>
      </c>
      <c r="C413" s="1" t="s">
        <v>420</v>
      </c>
      <c r="D413" s="43" t="s">
        <v>545</v>
      </c>
      <c r="E413" s="60" t="s">
        <v>962</v>
      </c>
      <c r="F413" s="60" t="s">
        <v>1049</v>
      </c>
      <c r="G413" s="68" t="s">
        <v>421</v>
      </c>
      <c r="H413" s="42">
        <f t="shared" si="49"/>
        <v>0</v>
      </c>
      <c r="I413" s="43" t="s">
        <v>546</v>
      </c>
      <c r="J413" s="29" t="s">
        <v>54</v>
      </c>
      <c r="K413" s="29" t="s">
        <v>54</v>
      </c>
      <c r="L413" s="42">
        <f t="shared" si="45"/>
        <v>10</v>
      </c>
      <c r="M413" s="50">
        <f t="shared" si="46"/>
        <v>210060</v>
      </c>
      <c r="N413" s="50">
        <f t="shared" si="50"/>
        <v>210030</v>
      </c>
      <c r="O413" s="45" t="s">
        <v>244</v>
      </c>
      <c r="P413" s="47" t="s">
        <v>61</v>
      </c>
      <c r="Q413" s="61" t="s">
        <v>284</v>
      </c>
      <c r="R413" s="50" t="str">
        <f>IF(S413=1,B413&amp;"1",0)</f>
        <v>2100501</v>
      </c>
      <c r="S413" s="54">
        <v>1</v>
      </c>
      <c r="T413" s="1">
        <f t="shared" si="47"/>
        <v>210050</v>
      </c>
      <c r="U413" s="21" t="s">
        <v>440</v>
      </c>
      <c r="V413" s="42">
        <v>12</v>
      </c>
      <c r="W413" s="54">
        <v>0</v>
      </c>
      <c r="X413" s="54">
        <v>9</v>
      </c>
      <c r="Y413" s="55" t="s">
        <v>547</v>
      </c>
      <c r="AA413" s="21" t="s">
        <v>441</v>
      </c>
      <c r="AB413" s="56" t="s">
        <v>424</v>
      </c>
      <c r="AC413" s="1">
        <v>0</v>
      </c>
    </row>
    <row r="414" spans="1:29" ht="16.5" customHeight="1">
      <c r="A414" s="57" t="s">
        <v>419</v>
      </c>
      <c r="B414" s="1">
        <f t="shared" si="51"/>
        <v>210041</v>
      </c>
      <c r="C414" s="56" t="s">
        <v>427</v>
      </c>
      <c r="D414" s="65" t="s">
        <v>545</v>
      </c>
      <c r="E414" s="60" t="s">
        <v>962</v>
      </c>
      <c r="F414" s="60" t="s">
        <v>1050</v>
      </c>
      <c r="G414" s="68" t="s">
        <v>421</v>
      </c>
      <c r="H414" s="42">
        <f t="shared" si="49"/>
        <v>0</v>
      </c>
      <c r="I414" s="60">
        <v>340570415</v>
      </c>
      <c r="J414" s="29" t="s">
        <v>54</v>
      </c>
      <c r="K414" s="29" t="s">
        <v>54</v>
      </c>
      <c r="L414" s="42">
        <f t="shared" si="45"/>
        <v>10</v>
      </c>
      <c r="M414" s="50">
        <f t="shared" si="46"/>
        <v>0</v>
      </c>
      <c r="N414" s="50">
        <f t="shared" si="50"/>
        <v>210050</v>
      </c>
      <c r="O414" s="45" t="s">
        <v>244</v>
      </c>
      <c r="P414" s="47" t="s">
        <v>61</v>
      </c>
      <c r="Q414" s="61" t="s">
        <v>284</v>
      </c>
      <c r="R414" t="s">
        <v>429</v>
      </c>
      <c r="S414" s="54">
        <v>5</v>
      </c>
      <c r="T414" s="1">
        <f t="shared" si="47"/>
        <v>210041</v>
      </c>
      <c r="U414" s="21" t="s">
        <v>442</v>
      </c>
      <c r="V414" s="42">
        <v>0</v>
      </c>
      <c r="W414" s="54">
        <v>0</v>
      </c>
      <c r="X414" s="54">
        <v>0</v>
      </c>
      <c r="Y414" s="55"/>
      <c r="AA414" s="21" t="s">
        <v>443</v>
      </c>
      <c r="AB414" s="56" t="s">
        <v>432</v>
      </c>
      <c r="AC414" s="1">
        <v>0</v>
      </c>
    </row>
    <row r="415" spans="1:29" ht="28.5" customHeight="1">
      <c r="A415" s="57" t="s">
        <v>419</v>
      </c>
      <c r="B415" s="1">
        <f t="shared" si="51"/>
        <v>210060</v>
      </c>
      <c r="C415" s="1" t="s">
        <v>420</v>
      </c>
      <c r="D415" s="43" t="s">
        <v>548</v>
      </c>
      <c r="E415" s="60" t="s">
        <v>962</v>
      </c>
      <c r="F415" s="60" t="s">
        <v>1051</v>
      </c>
      <c r="G415" s="68" t="s">
        <v>497</v>
      </c>
      <c r="H415" s="42">
        <f t="shared" si="49"/>
        <v>1</v>
      </c>
      <c r="I415" s="43" t="s">
        <v>351</v>
      </c>
      <c r="J415" s="29" t="s">
        <v>54</v>
      </c>
      <c r="K415" s="29" t="s">
        <v>54</v>
      </c>
      <c r="L415" s="42">
        <f t="shared" si="45"/>
        <v>10</v>
      </c>
      <c r="M415" s="50">
        <f t="shared" si="46"/>
        <v>210061</v>
      </c>
      <c r="N415" s="50">
        <f t="shared" si="50"/>
        <v>210050</v>
      </c>
      <c r="O415" s="45" t="s">
        <v>244</v>
      </c>
      <c r="P415" s="47" t="s">
        <v>61</v>
      </c>
      <c r="Q415" s="61" t="s">
        <v>284</v>
      </c>
      <c r="R415" s="50" t="str">
        <f>IF(S415=1,B415&amp;"1",0)</f>
        <v>2100601</v>
      </c>
      <c r="S415" s="54">
        <v>1</v>
      </c>
      <c r="T415" s="1">
        <f t="shared" si="47"/>
        <v>210060</v>
      </c>
      <c r="U415" s="21" t="s">
        <v>445</v>
      </c>
      <c r="V415" s="42">
        <v>12</v>
      </c>
      <c r="W415" s="54">
        <v>0</v>
      </c>
      <c r="X415" s="54">
        <v>12</v>
      </c>
      <c r="Y415" s="55" t="s">
        <v>549</v>
      </c>
      <c r="Z415" s="1" t="s">
        <v>550</v>
      </c>
      <c r="AA415" s="21" t="s">
        <v>446</v>
      </c>
      <c r="AB415" s="56" t="s">
        <v>424</v>
      </c>
      <c r="AC415" s="1">
        <v>5</v>
      </c>
    </row>
    <row r="416" spans="1:29" ht="16.5" customHeight="1">
      <c r="A416" s="57" t="s">
        <v>419</v>
      </c>
      <c r="B416" s="1">
        <v>210061</v>
      </c>
      <c r="C416" s="1" t="s">
        <v>420</v>
      </c>
      <c r="D416" s="43" t="s">
        <v>551</v>
      </c>
      <c r="E416" s="60" t="s">
        <v>962</v>
      </c>
      <c r="F416" s="60" t="s">
        <v>1052</v>
      </c>
      <c r="G416" s="68" t="s">
        <v>511</v>
      </c>
      <c r="H416" s="42">
        <f t="shared" si="49"/>
        <v>1</v>
      </c>
      <c r="I416" s="43">
        <v>313100900</v>
      </c>
      <c r="J416" s="29" t="s">
        <v>54</v>
      </c>
      <c r="K416" s="29" t="s">
        <v>54</v>
      </c>
      <c r="L416" s="42">
        <f t="shared" si="45"/>
        <v>10</v>
      </c>
      <c r="M416" s="50">
        <f t="shared" si="46"/>
        <v>0</v>
      </c>
      <c r="N416" s="50">
        <f t="shared" si="50"/>
        <v>210060</v>
      </c>
      <c r="O416" s="45" t="s">
        <v>244</v>
      </c>
      <c r="P416" s="47" t="s">
        <v>61</v>
      </c>
      <c r="Q416" s="61" t="s">
        <v>284</v>
      </c>
      <c r="R416" s="50">
        <f>IF(S416=1,B416&amp;"1",0)</f>
        <v>0</v>
      </c>
      <c r="S416" s="54">
        <v>4</v>
      </c>
      <c r="T416" s="1">
        <f t="shared" si="47"/>
        <v>210061</v>
      </c>
      <c r="U416" s="24" t="s">
        <v>449</v>
      </c>
      <c r="V416" s="42">
        <v>0</v>
      </c>
      <c r="W416" s="54">
        <v>0</v>
      </c>
      <c r="X416" s="51">
        <v>0</v>
      </c>
      <c r="Y416" s="55"/>
      <c r="AA416" s="24" t="s">
        <v>54</v>
      </c>
      <c r="AC416" s="1">
        <v>0</v>
      </c>
    </row>
    <row r="417" spans="1:29" ht="28.5" customHeight="1">
      <c r="A417" s="57" t="s">
        <v>419</v>
      </c>
      <c r="B417" s="1">
        <f t="shared" ref="B417:B424" si="52">B408+1000</f>
        <v>211010</v>
      </c>
      <c r="C417" s="1" t="s">
        <v>420</v>
      </c>
      <c r="D417" s="43" t="s">
        <v>552</v>
      </c>
      <c r="E417" s="60" t="s">
        <v>962</v>
      </c>
      <c r="F417" s="60" t="s">
        <v>1053</v>
      </c>
      <c r="G417" s="68" t="s">
        <v>421</v>
      </c>
      <c r="H417" s="42">
        <f t="shared" si="49"/>
        <v>0</v>
      </c>
      <c r="I417" s="43" t="s">
        <v>138</v>
      </c>
      <c r="J417" s="29" t="s">
        <v>54</v>
      </c>
      <c r="K417" s="29" t="s">
        <v>54</v>
      </c>
      <c r="L417" s="42">
        <f t="shared" si="45"/>
        <v>11</v>
      </c>
      <c r="M417" s="50">
        <f t="shared" si="46"/>
        <v>211020</v>
      </c>
      <c r="N417" s="50">
        <f t="shared" si="50"/>
        <v>0</v>
      </c>
      <c r="O417" s="45" t="s">
        <v>244</v>
      </c>
      <c r="P417" s="47" t="s">
        <v>61</v>
      </c>
      <c r="Q417" s="61" t="s">
        <v>284</v>
      </c>
      <c r="R417" s="50" t="str">
        <f>IF(S417=1,B417&amp;"1",0)</f>
        <v>2110101</v>
      </c>
      <c r="S417" s="54">
        <v>1</v>
      </c>
      <c r="T417" s="1">
        <f t="shared" si="47"/>
        <v>211010</v>
      </c>
      <c r="U417" s="21" t="s">
        <v>451</v>
      </c>
      <c r="V417" s="42">
        <v>12</v>
      </c>
      <c r="W417" s="54">
        <v>0</v>
      </c>
      <c r="X417" s="54">
        <v>0</v>
      </c>
      <c r="Y417" s="55" t="s">
        <v>553</v>
      </c>
      <c r="AA417" s="22" t="s">
        <v>54</v>
      </c>
      <c r="AB417" s="56" t="s">
        <v>424</v>
      </c>
      <c r="AC417" s="1">
        <v>0</v>
      </c>
    </row>
    <row r="418" spans="1:29" ht="28.5" customHeight="1">
      <c r="A418" s="57" t="s">
        <v>419</v>
      </c>
      <c r="B418" s="1">
        <f t="shared" si="52"/>
        <v>211020</v>
      </c>
      <c r="C418" s="1" t="s">
        <v>420</v>
      </c>
      <c r="D418" s="43" t="s">
        <v>554</v>
      </c>
      <c r="E418" s="60" t="s">
        <v>962</v>
      </c>
      <c r="F418" s="60" t="s">
        <v>1054</v>
      </c>
      <c r="G418" s="68" t="s">
        <v>511</v>
      </c>
      <c r="H418" s="42">
        <f t="shared" si="49"/>
        <v>0</v>
      </c>
      <c r="I418" s="43">
        <v>313100900</v>
      </c>
      <c r="J418" s="29" t="s">
        <v>54</v>
      </c>
      <c r="K418" s="29" t="s">
        <v>54</v>
      </c>
      <c r="L418" s="42">
        <f t="shared" si="45"/>
        <v>11</v>
      </c>
      <c r="M418" s="50">
        <f t="shared" si="46"/>
        <v>211030</v>
      </c>
      <c r="N418" s="50">
        <f t="shared" si="50"/>
        <v>211010</v>
      </c>
      <c r="O418" s="45" t="s">
        <v>244</v>
      </c>
      <c r="P418" s="47" t="s">
        <v>61</v>
      </c>
      <c r="Q418" s="61" t="s">
        <v>284</v>
      </c>
      <c r="R418" s="50" t="str">
        <f>IF(S418=1,B418&amp;"1",0)</f>
        <v>2110201</v>
      </c>
      <c r="S418" s="54">
        <v>1</v>
      </c>
      <c r="T418" s="1">
        <f t="shared" si="47"/>
        <v>211020</v>
      </c>
      <c r="U418" s="21" t="s">
        <v>454</v>
      </c>
      <c r="V418" s="42">
        <v>12</v>
      </c>
      <c r="W418" s="54">
        <v>0</v>
      </c>
      <c r="X418" s="54">
        <v>2</v>
      </c>
      <c r="Y418" s="55" t="s">
        <v>555</v>
      </c>
      <c r="AA418" s="21" t="s">
        <v>456</v>
      </c>
      <c r="AB418" s="56" t="s">
        <v>424</v>
      </c>
      <c r="AC418" s="1">
        <v>0</v>
      </c>
    </row>
    <row r="419" spans="1:29" ht="28.5" customHeight="1">
      <c r="A419" s="57" t="s">
        <v>419</v>
      </c>
      <c r="B419" s="1">
        <f t="shared" si="52"/>
        <v>211021</v>
      </c>
      <c r="C419" s="56" t="s">
        <v>427</v>
      </c>
      <c r="D419" s="65" t="s">
        <v>554</v>
      </c>
      <c r="E419" s="60" t="s">
        <v>962</v>
      </c>
      <c r="F419" s="60" t="s">
        <v>1055</v>
      </c>
      <c r="G419" s="68" t="s">
        <v>421</v>
      </c>
      <c r="H419" s="42">
        <f t="shared" si="49"/>
        <v>0</v>
      </c>
      <c r="I419" s="60">
        <v>340570415</v>
      </c>
      <c r="J419" s="29" t="s">
        <v>54</v>
      </c>
      <c r="K419" s="29" t="s">
        <v>54</v>
      </c>
      <c r="L419" s="42">
        <f t="shared" si="45"/>
        <v>11</v>
      </c>
      <c r="M419" s="50">
        <f t="shared" si="46"/>
        <v>0</v>
      </c>
      <c r="N419" s="50">
        <f t="shared" si="50"/>
        <v>211020</v>
      </c>
      <c r="O419" s="45" t="s">
        <v>244</v>
      </c>
      <c r="P419" s="47" t="s">
        <v>61</v>
      </c>
      <c r="Q419" s="61" t="s">
        <v>284</v>
      </c>
      <c r="R419" t="s">
        <v>429</v>
      </c>
      <c r="S419" s="54">
        <v>5</v>
      </c>
      <c r="T419" s="1">
        <f t="shared" si="47"/>
        <v>211021</v>
      </c>
      <c r="U419" s="21" t="s">
        <v>457</v>
      </c>
      <c r="V419" s="42">
        <v>0</v>
      </c>
      <c r="W419" s="54">
        <v>0</v>
      </c>
      <c r="X419" s="54">
        <v>0</v>
      </c>
      <c r="Y419" s="55"/>
      <c r="AA419" s="21" t="s">
        <v>458</v>
      </c>
      <c r="AB419" s="56" t="s">
        <v>432</v>
      </c>
      <c r="AC419" s="1">
        <v>0</v>
      </c>
    </row>
    <row r="420" spans="1:29" ht="42.75" customHeight="1">
      <c r="A420" s="57" t="s">
        <v>419</v>
      </c>
      <c r="B420" s="1">
        <f t="shared" si="52"/>
        <v>211030</v>
      </c>
      <c r="C420" s="1" t="s">
        <v>420</v>
      </c>
      <c r="D420" s="43" t="s">
        <v>556</v>
      </c>
      <c r="E420" s="60" t="s">
        <v>962</v>
      </c>
      <c r="F420" s="60" t="s">
        <v>1056</v>
      </c>
      <c r="G420" s="68" t="s">
        <v>497</v>
      </c>
      <c r="H420" s="42">
        <f t="shared" si="49"/>
        <v>0</v>
      </c>
      <c r="I420" s="43" t="s">
        <v>351</v>
      </c>
      <c r="J420" s="29" t="s">
        <v>54</v>
      </c>
      <c r="K420" s="29" t="s">
        <v>54</v>
      </c>
      <c r="L420" s="42">
        <f t="shared" si="45"/>
        <v>11</v>
      </c>
      <c r="M420" s="50">
        <f t="shared" si="46"/>
        <v>211050</v>
      </c>
      <c r="N420" s="50">
        <f t="shared" si="50"/>
        <v>211020</v>
      </c>
      <c r="O420" s="45" t="s">
        <v>244</v>
      </c>
      <c r="P420" s="47" t="s">
        <v>61</v>
      </c>
      <c r="Q420" s="61" t="s">
        <v>284</v>
      </c>
      <c r="R420" s="50" t="str">
        <f>IF(S420=1,B420&amp;"1",0)</f>
        <v>2110301</v>
      </c>
      <c r="S420" s="54">
        <v>1</v>
      </c>
      <c r="T420" s="1">
        <f t="shared" si="47"/>
        <v>211030</v>
      </c>
      <c r="U420" s="21" t="s">
        <v>459</v>
      </c>
      <c r="V420" s="42">
        <v>12</v>
      </c>
      <c r="W420" s="54">
        <v>0</v>
      </c>
      <c r="X420" s="54">
        <v>6</v>
      </c>
      <c r="Y420" s="55" t="s">
        <v>557</v>
      </c>
      <c r="AA420" s="21" t="s">
        <v>460</v>
      </c>
      <c r="AB420" s="56" t="s">
        <v>424</v>
      </c>
      <c r="AC420" s="1">
        <v>0</v>
      </c>
    </row>
    <row r="421" spans="1:29" ht="16.5" customHeight="1">
      <c r="A421" s="57" t="s">
        <v>419</v>
      </c>
      <c r="B421" s="1">
        <f t="shared" si="52"/>
        <v>211031</v>
      </c>
      <c r="C421" s="56" t="s">
        <v>435</v>
      </c>
      <c r="D421" s="65" t="s">
        <v>556</v>
      </c>
      <c r="E421" s="60" t="s">
        <v>962</v>
      </c>
      <c r="F421" s="60" t="s">
        <v>1057</v>
      </c>
      <c r="G421" s="68" t="s">
        <v>450</v>
      </c>
      <c r="H421" s="42">
        <f t="shared" si="49"/>
        <v>0</v>
      </c>
      <c r="I421" s="43">
        <v>349104011</v>
      </c>
      <c r="J421" s="29" t="s">
        <v>54</v>
      </c>
      <c r="K421" s="29" t="s">
        <v>54</v>
      </c>
      <c r="L421" s="42">
        <f t="shared" si="45"/>
        <v>11</v>
      </c>
      <c r="M421" s="50">
        <f t="shared" si="46"/>
        <v>0</v>
      </c>
      <c r="N421" s="50">
        <f t="shared" si="50"/>
        <v>211030</v>
      </c>
      <c r="O421" s="45" t="s">
        <v>244</v>
      </c>
      <c r="P421" s="47" t="s">
        <v>61</v>
      </c>
      <c r="Q421" s="61" t="s">
        <v>284</v>
      </c>
      <c r="R421" s="62">
        <v>2110301</v>
      </c>
      <c r="S421" s="54">
        <v>2</v>
      </c>
      <c r="T421" s="1">
        <f t="shared" si="47"/>
        <v>211031</v>
      </c>
      <c r="U421" s="21" t="s">
        <v>461</v>
      </c>
      <c r="V421" s="42">
        <v>0</v>
      </c>
      <c r="W421" s="54">
        <v>0</v>
      </c>
      <c r="X421" s="54">
        <v>0</v>
      </c>
      <c r="Y421" s="55"/>
      <c r="AA421" s="21" t="s">
        <v>462</v>
      </c>
      <c r="AB421" s="56" t="s">
        <v>438</v>
      </c>
      <c r="AC421" s="1">
        <v>0</v>
      </c>
    </row>
    <row r="422" spans="1:29" ht="16.5" customHeight="1">
      <c r="A422" s="57" t="s">
        <v>419</v>
      </c>
      <c r="B422" s="1">
        <f t="shared" si="52"/>
        <v>211050</v>
      </c>
      <c r="C422" s="1" t="s">
        <v>420</v>
      </c>
      <c r="D422" s="43" t="s">
        <v>558</v>
      </c>
      <c r="E422" s="60" t="s">
        <v>962</v>
      </c>
      <c r="F422" s="60" t="s">
        <v>1058</v>
      </c>
      <c r="G422" s="68" t="s">
        <v>421</v>
      </c>
      <c r="H422" s="42">
        <f t="shared" si="49"/>
        <v>0</v>
      </c>
      <c r="I422" s="43" t="s">
        <v>546</v>
      </c>
      <c r="J422" s="29" t="s">
        <v>54</v>
      </c>
      <c r="K422" s="29" t="s">
        <v>54</v>
      </c>
      <c r="L422" s="42">
        <f t="shared" si="45"/>
        <v>11</v>
      </c>
      <c r="M422" s="50">
        <f t="shared" si="46"/>
        <v>211060</v>
      </c>
      <c r="N422" s="50">
        <f t="shared" si="50"/>
        <v>211030</v>
      </c>
      <c r="O422" s="45" t="s">
        <v>244</v>
      </c>
      <c r="P422" s="47" t="s">
        <v>61</v>
      </c>
      <c r="Q422" s="61" t="s">
        <v>284</v>
      </c>
      <c r="R422" s="50" t="str">
        <f>IF(S422=1,B422&amp;"1",0)</f>
        <v>2110501</v>
      </c>
      <c r="S422" s="54">
        <v>1</v>
      </c>
      <c r="T422" s="1">
        <f t="shared" si="47"/>
        <v>211050</v>
      </c>
      <c r="U422" s="21" t="s">
        <v>464</v>
      </c>
      <c r="V422" s="42">
        <v>12</v>
      </c>
      <c r="W422" s="54">
        <v>0</v>
      </c>
      <c r="X422" s="54">
        <v>9</v>
      </c>
      <c r="Y422" s="55" t="s">
        <v>559</v>
      </c>
      <c r="AA422" s="21" t="s">
        <v>465</v>
      </c>
      <c r="AB422" s="56" t="s">
        <v>424</v>
      </c>
      <c r="AC422" s="1">
        <v>0</v>
      </c>
    </row>
    <row r="423" spans="1:29" ht="16.5" customHeight="1">
      <c r="A423" s="57" t="s">
        <v>419</v>
      </c>
      <c r="B423" s="1">
        <f t="shared" si="52"/>
        <v>211041</v>
      </c>
      <c r="C423" s="56" t="s">
        <v>427</v>
      </c>
      <c r="D423" s="65" t="s">
        <v>558</v>
      </c>
      <c r="E423" s="60" t="s">
        <v>962</v>
      </c>
      <c r="F423" s="60" t="s">
        <v>1059</v>
      </c>
      <c r="G423" s="68"/>
      <c r="H423" s="42">
        <f t="shared" si="49"/>
        <v>0</v>
      </c>
      <c r="I423" s="60">
        <v>340570415</v>
      </c>
      <c r="J423" s="29" t="s">
        <v>54</v>
      </c>
      <c r="K423" s="29" t="s">
        <v>54</v>
      </c>
      <c r="L423" s="42">
        <f t="shared" si="45"/>
        <v>11</v>
      </c>
      <c r="M423" s="50">
        <f t="shared" si="46"/>
        <v>0</v>
      </c>
      <c r="N423" s="50">
        <f t="shared" si="50"/>
        <v>211050</v>
      </c>
      <c r="O423" s="45" t="s">
        <v>244</v>
      </c>
      <c r="P423" s="47" t="s">
        <v>61</v>
      </c>
      <c r="Q423" s="61" t="s">
        <v>284</v>
      </c>
      <c r="R423" t="s">
        <v>429</v>
      </c>
      <c r="S423" s="54">
        <v>5</v>
      </c>
      <c r="T423" s="1">
        <f t="shared" si="47"/>
        <v>211041</v>
      </c>
      <c r="U423" s="21" t="s">
        <v>466</v>
      </c>
      <c r="V423" s="42">
        <v>0</v>
      </c>
      <c r="W423" s="54">
        <v>0</v>
      </c>
      <c r="X423" s="54">
        <v>0</v>
      </c>
      <c r="Y423" s="55"/>
      <c r="AA423" s="21" t="s">
        <v>467</v>
      </c>
      <c r="AB423" s="56" t="s">
        <v>432</v>
      </c>
      <c r="AC423" s="1">
        <v>0</v>
      </c>
    </row>
    <row r="424" spans="1:29" ht="28.5" customHeight="1">
      <c r="A424" s="57" t="s">
        <v>419</v>
      </c>
      <c r="B424" s="1">
        <f t="shared" si="52"/>
        <v>211060</v>
      </c>
      <c r="C424" s="1" t="s">
        <v>420</v>
      </c>
      <c r="D424" s="43" t="s">
        <v>560</v>
      </c>
      <c r="E424" s="60" t="s">
        <v>962</v>
      </c>
      <c r="F424" s="60" t="s">
        <v>1060</v>
      </c>
      <c r="G424" s="68" t="s">
        <v>524</v>
      </c>
      <c r="H424" s="42">
        <f t="shared" si="49"/>
        <v>1</v>
      </c>
      <c r="I424" s="43">
        <v>313101000</v>
      </c>
      <c r="J424" s="29" t="s">
        <v>54</v>
      </c>
      <c r="K424" s="29" t="s">
        <v>54</v>
      </c>
      <c r="L424" s="42">
        <f t="shared" si="45"/>
        <v>11</v>
      </c>
      <c r="M424" s="50">
        <f t="shared" si="46"/>
        <v>211061</v>
      </c>
      <c r="N424" s="50">
        <f t="shared" si="50"/>
        <v>211050</v>
      </c>
      <c r="O424" s="45" t="s">
        <v>244</v>
      </c>
      <c r="P424" s="47" t="s">
        <v>61</v>
      </c>
      <c r="Q424" s="61" t="s">
        <v>284</v>
      </c>
      <c r="R424" s="50" t="str">
        <f>IF(S424=1,B424&amp;"1",0)</f>
        <v>2110601</v>
      </c>
      <c r="S424" s="54">
        <v>1</v>
      </c>
      <c r="T424" s="1">
        <f t="shared" si="47"/>
        <v>211060</v>
      </c>
      <c r="U424" s="21" t="s">
        <v>469</v>
      </c>
      <c r="V424" s="42">
        <v>12</v>
      </c>
      <c r="W424" s="54">
        <v>0</v>
      </c>
      <c r="X424" s="54">
        <v>12</v>
      </c>
      <c r="Y424" s="55" t="s">
        <v>549</v>
      </c>
      <c r="Z424" s="1" t="s">
        <v>561</v>
      </c>
      <c r="AA424" s="21" t="s">
        <v>471</v>
      </c>
      <c r="AB424" s="56" t="s">
        <v>424</v>
      </c>
      <c r="AC424" s="1">
        <v>5</v>
      </c>
    </row>
    <row r="425" spans="1:29" ht="16.5" customHeight="1">
      <c r="A425" s="57" t="s">
        <v>419</v>
      </c>
      <c r="B425" s="1">
        <v>211061</v>
      </c>
      <c r="C425" s="1" t="s">
        <v>420</v>
      </c>
      <c r="D425" s="43" t="s">
        <v>562</v>
      </c>
      <c r="E425" s="60" t="s">
        <v>962</v>
      </c>
      <c r="F425" s="60" t="s">
        <v>1061</v>
      </c>
      <c r="G425" s="68" t="s">
        <v>511</v>
      </c>
      <c r="H425" s="42">
        <f t="shared" si="49"/>
        <v>1</v>
      </c>
      <c r="I425" s="43">
        <v>313100900</v>
      </c>
      <c r="J425" s="29" t="s">
        <v>54</v>
      </c>
      <c r="K425" s="29" t="s">
        <v>54</v>
      </c>
      <c r="L425" s="42">
        <f t="shared" si="45"/>
        <v>11</v>
      </c>
      <c r="M425" s="50">
        <f t="shared" si="46"/>
        <v>0</v>
      </c>
      <c r="N425" s="50">
        <f t="shared" si="50"/>
        <v>211060</v>
      </c>
      <c r="O425" s="45" t="s">
        <v>244</v>
      </c>
      <c r="P425" s="47" t="s">
        <v>61</v>
      </c>
      <c r="Q425" s="61" t="s">
        <v>284</v>
      </c>
      <c r="R425" s="50">
        <f>IF(S425=1,B425&amp;"1",0)</f>
        <v>0</v>
      </c>
      <c r="S425" s="54">
        <v>4</v>
      </c>
      <c r="T425" s="1">
        <f t="shared" si="47"/>
        <v>211061</v>
      </c>
      <c r="U425" s="24" t="s">
        <v>449</v>
      </c>
      <c r="V425" s="42">
        <v>0</v>
      </c>
      <c r="W425" s="54">
        <v>0</v>
      </c>
      <c r="X425" s="51">
        <v>0</v>
      </c>
      <c r="Y425" s="55"/>
      <c r="AA425" s="24" t="s">
        <v>54</v>
      </c>
      <c r="AC425" s="1">
        <v>0</v>
      </c>
    </row>
    <row r="426" spans="1:29" ht="28.5" customHeight="1">
      <c r="A426" s="57" t="s">
        <v>419</v>
      </c>
      <c r="B426" s="1">
        <f t="shared" ref="B426:B433" si="53">B417+1000</f>
        <v>212010</v>
      </c>
      <c r="C426" s="1" t="s">
        <v>420</v>
      </c>
      <c r="D426" s="43" t="s">
        <v>563</v>
      </c>
      <c r="E426" s="60" t="s">
        <v>962</v>
      </c>
      <c r="F426" s="60" t="s">
        <v>1062</v>
      </c>
      <c r="G426" s="68" t="s">
        <v>421</v>
      </c>
      <c r="H426" s="42">
        <f t="shared" si="49"/>
        <v>0</v>
      </c>
      <c r="I426" s="43" t="s">
        <v>138</v>
      </c>
      <c r="J426" s="29" t="s">
        <v>54</v>
      </c>
      <c r="K426" s="29" t="s">
        <v>54</v>
      </c>
      <c r="L426" s="42">
        <f t="shared" si="45"/>
        <v>12</v>
      </c>
      <c r="M426" s="50">
        <f t="shared" si="46"/>
        <v>212020</v>
      </c>
      <c r="N426" s="50">
        <f t="shared" si="50"/>
        <v>0</v>
      </c>
      <c r="O426" s="45" t="s">
        <v>244</v>
      </c>
      <c r="P426" s="47" t="s">
        <v>61</v>
      </c>
      <c r="Q426" s="61" t="s">
        <v>284</v>
      </c>
      <c r="R426" s="50" t="str">
        <f>IF(S426=1,B426&amp;"1",0)</f>
        <v>2120101</v>
      </c>
      <c r="S426" s="54">
        <v>1</v>
      </c>
      <c r="T426" s="1">
        <f t="shared" si="47"/>
        <v>212010</v>
      </c>
      <c r="U426" s="21" t="s">
        <v>474</v>
      </c>
      <c r="V426" s="42">
        <v>12</v>
      </c>
      <c r="W426" s="54">
        <v>0</v>
      </c>
      <c r="X426" s="54">
        <v>0</v>
      </c>
      <c r="Y426" s="64" t="s">
        <v>564</v>
      </c>
      <c r="AA426" s="22" t="s">
        <v>54</v>
      </c>
      <c r="AB426" s="56" t="s">
        <v>424</v>
      </c>
      <c r="AC426" s="1">
        <v>0</v>
      </c>
    </row>
    <row r="427" spans="1:29" ht="28.5" customHeight="1">
      <c r="A427" s="57" t="s">
        <v>419</v>
      </c>
      <c r="B427" s="1">
        <f t="shared" si="53"/>
        <v>212020</v>
      </c>
      <c r="C427" s="1" t="s">
        <v>420</v>
      </c>
      <c r="D427" s="43" t="s">
        <v>565</v>
      </c>
      <c r="E427" s="60" t="s">
        <v>962</v>
      </c>
      <c r="F427" s="60" t="s">
        <v>1063</v>
      </c>
      <c r="G427" s="68" t="s">
        <v>421</v>
      </c>
      <c r="H427" s="42">
        <f t="shared" si="49"/>
        <v>0</v>
      </c>
      <c r="I427" s="43" t="s">
        <v>267</v>
      </c>
      <c r="J427" s="29" t="s">
        <v>54</v>
      </c>
      <c r="K427" s="29" t="s">
        <v>54</v>
      </c>
      <c r="L427" s="42">
        <f t="shared" ref="L427:L490" si="54">VALUE(MID(B427,2,2))</f>
        <v>12</v>
      </c>
      <c r="M427" s="50">
        <f t="shared" si="46"/>
        <v>212030</v>
      </c>
      <c r="N427" s="50">
        <f t="shared" si="50"/>
        <v>212010</v>
      </c>
      <c r="O427" s="45" t="s">
        <v>244</v>
      </c>
      <c r="P427" s="47" t="s">
        <v>61</v>
      </c>
      <c r="Q427" s="61" t="s">
        <v>284</v>
      </c>
      <c r="R427" s="50" t="str">
        <f>IF(S427=1,B427&amp;"1",0)</f>
        <v>2120201</v>
      </c>
      <c r="S427" s="54">
        <v>1</v>
      </c>
      <c r="T427" s="1">
        <f t="shared" si="47"/>
        <v>212020</v>
      </c>
      <c r="U427" s="21" t="s">
        <v>476</v>
      </c>
      <c r="V427" s="42">
        <v>12</v>
      </c>
      <c r="W427" s="54">
        <v>0</v>
      </c>
      <c r="X427" s="54">
        <v>2</v>
      </c>
      <c r="Y427" s="55" t="s">
        <v>566</v>
      </c>
      <c r="AA427" s="21" t="s">
        <v>477</v>
      </c>
      <c r="AB427" s="56" t="s">
        <v>424</v>
      </c>
      <c r="AC427" s="1">
        <v>0</v>
      </c>
    </row>
    <row r="428" spans="1:29" ht="28.5" customHeight="1">
      <c r="A428" s="57" t="s">
        <v>419</v>
      </c>
      <c r="B428" s="1">
        <f t="shared" si="53"/>
        <v>212021</v>
      </c>
      <c r="C428" s="56" t="s">
        <v>427</v>
      </c>
      <c r="D428" s="65" t="s">
        <v>565</v>
      </c>
      <c r="E428" s="60" t="s">
        <v>962</v>
      </c>
      <c r="F428" s="60" t="s">
        <v>1064</v>
      </c>
      <c r="G428" s="68" t="s">
        <v>421</v>
      </c>
      <c r="H428" s="42">
        <f t="shared" si="49"/>
        <v>0</v>
      </c>
      <c r="I428" s="60">
        <v>340570415</v>
      </c>
      <c r="J428" s="29" t="s">
        <v>54</v>
      </c>
      <c r="K428" s="29" t="s">
        <v>54</v>
      </c>
      <c r="L428" s="42">
        <f t="shared" si="54"/>
        <v>12</v>
      </c>
      <c r="M428" s="50">
        <f t="shared" si="46"/>
        <v>0</v>
      </c>
      <c r="N428" s="50">
        <f t="shared" si="50"/>
        <v>212020</v>
      </c>
      <c r="O428" s="45" t="s">
        <v>244</v>
      </c>
      <c r="P428" s="47" t="s">
        <v>61</v>
      </c>
      <c r="Q428" s="61" t="s">
        <v>284</v>
      </c>
      <c r="R428" t="s">
        <v>429</v>
      </c>
      <c r="S428" s="54">
        <v>5</v>
      </c>
      <c r="T428" s="1">
        <f t="shared" si="47"/>
        <v>212021</v>
      </c>
      <c r="U428" s="21" t="s">
        <v>478</v>
      </c>
      <c r="V428" s="42">
        <v>0</v>
      </c>
      <c r="W428" s="54">
        <v>0</v>
      </c>
      <c r="X428" s="54">
        <v>0</v>
      </c>
      <c r="Y428" s="55"/>
      <c r="AA428" s="21" t="s">
        <v>479</v>
      </c>
      <c r="AB428" s="56" t="s">
        <v>432</v>
      </c>
      <c r="AC428" s="1">
        <v>0</v>
      </c>
    </row>
    <row r="429" spans="1:29" ht="16.5" customHeight="1">
      <c r="A429" s="57" t="s">
        <v>419</v>
      </c>
      <c r="B429" s="1">
        <f t="shared" si="53"/>
        <v>212030</v>
      </c>
      <c r="C429" s="1" t="s">
        <v>420</v>
      </c>
      <c r="D429" s="43" t="s">
        <v>567</v>
      </c>
      <c r="E429" s="60" t="s">
        <v>962</v>
      </c>
      <c r="F429" s="60" t="s">
        <v>1065</v>
      </c>
      <c r="G429" s="68" t="s">
        <v>511</v>
      </c>
      <c r="H429" s="42">
        <f t="shared" si="49"/>
        <v>0</v>
      </c>
      <c r="I429" s="43" t="s">
        <v>512</v>
      </c>
      <c r="J429" s="29" t="s">
        <v>54</v>
      </c>
      <c r="K429" s="29" t="s">
        <v>54</v>
      </c>
      <c r="L429" s="42">
        <f t="shared" si="54"/>
        <v>12</v>
      </c>
      <c r="M429" s="50">
        <f t="shared" si="46"/>
        <v>212050</v>
      </c>
      <c r="N429" s="50">
        <f t="shared" si="50"/>
        <v>212020</v>
      </c>
      <c r="O429" s="45" t="s">
        <v>244</v>
      </c>
      <c r="P429" s="47" t="s">
        <v>61</v>
      </c>
      <c r="Q429" s="61" t="s">
        <v>284</v>
      </c>
      <c r="R429" s="50" t="str">
        <f>IF(S429=1,B429&amp;"1",0)</f>
        <v>2120301</v>
      </c>
      <c r="S429" s="54">
        <v>1</v>
      </c>
      <c r="T429" s="1">
        <f t="shared" si="47"/>
        <v>212030</v>
      </c>
      <c r="U429" s="21" t="s">
        <v>480</v>
      </c>
      <c r="V429" s="42">
        <v>12</v>
      </c>
      <c r="W429" s="54">
        <v>0</v>
      </c>
      <c r="X429" s="54">
        <v>6</v>
      </c>
      <c r="Y429" s="55" t="s">
        <v>568</v>
      </c>
      <c r="AA429" s="21" t="s">
        <v>482</v>
      </c>
      <c r="AB429" s="56" t="s">
        <v>424</v>
      </c>
      <c r="AC429" s="1">
        <v>0</v>
      </c>
    </row>
    <row r="430" spans="1:29" ht="16.5" customHeight="1">
      <c r="A430" s="57" t="s">
        <v>419</v>
      </c>
      <c r="B430" s="1">
        <f t="shared" si="53"/>
        <v>212031</v>
      </c>
      <c r="C430" s="1" t="s">
        <v>435</v>
      </c>
      <c r="D430" s="65" t="s">
        <v>567</v>
      </c>
      <c r="E430" s="60" t="s">
        <v>962</v>
      </c>
      <c r="F430" s="60" t="s">
        <v>1066</v>
      </c>
      <c r="G430" s="68" t="s">
        <v>450</v>
      </c>
      <c r="H430" s="42">
        <f t="shared" si="49"/>
        <v>0</v>
      </c>
      <c r="I430" s="43">
        <v>349104011</v>
      </c>
      <c r="J430" s="29" t="s">
        <v>54</v>
      </c>
      <c r="K430" s="29" t="s">
        <v>54</v>
      </c>
      <c r="L430" s="42">
        <f t="shared" si="54"/>
        <v>12</v>
      </c>
      <c r="M430" s="50">
        <f t="shared" si="46"/>
        <v>0</v>
      </c>
      <c r="N430" s="50">
        <f t="shared" si="50"/>
        <v>212030</v>
      </c>
      <c r="O430" s="45" t="s">
        <v>244</v>
      </c>
      <c r="P430" s="47" t="s">
        <v>61</v>
      </c>
      <c r="Q430" s="61" t="s">
        <v>284</v>
      </c>
      <c r="R430">
        <v>2120301</v>
      </c>
      <c r="S430" s="54">
        <v>2</v>
      </c>
      <c r="T430" s="1">
        <f t="shared" si="47"/>
        <v>212031</v>
      </c>
      <c r="U430" s="21" t="s">
        <v>483</v>
      </c>
      <c r="V430" s="42">
        <v>0</v>
      </c>
      <c r="W430" s="54">
        <v>0</v>
      </c>
      <c r="X430" s="54">
        <v>0</v>
      </c>
      <c r="Y430" s="55"/>
      <c r="AA430" s="21" t="s">
        <v>484</v>
      </c>
      <c r="AB430" s="56" t="s">
        <v>438</v>
      </c>
      <c r="AC430" s="1">
        <v>0</v>
      </c>
    </row>
    <row r="431" spans="1:29" ht="28.5" customHeight="1">
      <c r="A431" s="57" t="s">
        <v>419</v>
      </c>
      <c r="B431" s="1">
        <f t="shared" si="53"/>
        <v>212050</v>
      </c>
      <c r="C431" s="1" t="s">
        <v>420</v>
      </c>
      <c r="D431" s="43" t="s">
        <v>569</v>
      </c>
      <c r="E431" s="60" t="s">
        <v>962</v>
      </c>
      <c r="F431" s="60" t="s">
        <v>1067</v>
      </c>
      <c r="G431" s="68" t="s">
        <v>497</v>
      </c>
      <c r="H431" s="42">
        <f t="shared" si="49"/>
        <v>0</v>
      </c>
      <c r="I431" s="43" t="s">
        <v>185</v>
      </c>
      <c r="J431" s="29" t="s">
        <v>54</v>
      </c>
      <c r="K431" s="29" t="s">
        <v>54</v>
      </c>
      <c r="L431" s="42">
        <f t="shared" si="54"/>
        <v>12</v>
      </c>
      <c r="M431" s="50">
        <f t="shared" si="46"/>
        <v>212060</v>
      </c>
      <c r="N431" s="50">
        <f t="shared" si="50"/>
        <v>212030</v>
      </c>
      <c r="O431" s="45" t="s">
        <v>244</v>
      </c>
      <c r="P431" s="47" t="s">
        <v>61</v>
      </c>
      <c r="Q431" s="61" t="s">
        <v>284</v>
      </c>
      <c r="R431" s="50" t="str">
        <f>IF(S431=1,B431&amp;"1",0)</f>
        <v>2120501</v>
      </c>
      <c r="S431" s="54">
        <v>1</v>
      </c>
      <c r="T431" s="1">
        <f t="shared" si="47"/>
        <v>212050</v>
      </c>
      <c r="U431" s="21" t="s">
        <v>486</v>
      </c>
      <c r="V431" s="42">
        <v>12</v>
      </c>
      <c r="W431" s="54">
        <v>0</v>
      </c>
      <c r="X431" s="54">
        <v>9</v>
      </c>
      <c r="Y431" s="55" t="s">
        <v>570</v>
      </c>
      <c r="AA431" s="21" t="s">
        <v>487</v>
      </c>
      <c r="AB431" s="56" t="s">
        <v>424</v>
      </c>
      <c r="AC431" s="1">
        <v>0</v>
      </c>
    </row>
    <row r="432" spans="1:29" ht="28.5" customHeight="1">
      <c r="A432" s="57" t="s">
        <v>419</v>
      </c>
      <c r="B432" s="1">
        <f t="shared" si="53"/>
        <v>212041</v>
      </c>
      <c r="C432" s="56" t="s">
        <v>427</v>
      </c>
      <c r="D432" s="65" t="s">
        <v>569</v>
      </c>
      <c r="E432" s="60" t="s">
        <v>962</v>
      </c>
      <c r="F432" s="60" t="s">
        <v>1068</v>
      </c>
      <c r="G432" s="68" t="s">
        <v>421</v>
      </c>
      <c r="H432" s="42">
        <f t="shared" si="49"/>
        <v>0</v>
      </c>
      <c r="I432" s="60">
        <v>340570415</v>
      </c>
      <c r="J432" s="29" t="s">
        <v>54</v>
      </c>
      <c r="K432" s="29" t="s">
        <v>54</v>
      </c>
      <c r="L432" s="42">
        <f t="shared" si="54"/>
        <v>12</v>
      </c>
      <c r="M432" s="50">
        <f t="shared" si="46"/>
        <v>0</v>
      </c>
      <c r="N432" s="50">
        <f t="shared" si="50"/>
        <v>212050</v>
      </c>
      <c r="O432" s="45" t="s">
        <v>244</v>
      </c>
      <c r="P432" s="47" t="s">
        <v>61</v>
      </c>
      <c r="Q432" s="61" t="s">
        <v>284</v>
      </c>
      <c r="R432" t="s">
        <v>429</v>
      </c>
      <c r="S432" s="54">
        <v>5</v>
      </c>
      <c r="T432" s="1">
        <f t="shared" si="47"/>
        <v>212041</v>
      </c>
      <c r="U432" s="21" t="s">
        <v>488</v>
      </c>
      <c r="V432" s="42">
        <v>0</v>
      </c>
      <c r="W432" s="54">
        <v>0</v>
      </c>
      <c r="X432" s="54">
        <v>0</v>
      </c>
      <c r="Y432" s="55"/>
      <c r="AA432" s="21" t="s">
        <v>489</v>
      </c>
      <c r="AB432" s="56" t="s">
        <v>432</v>
      </c>
      <c r="AC432" s="1">
        <v>0</v>
      </c>
    </row>
    <row r="433" spans="1:29" ht="28.5" customHeight="1">
      <c r="A433" s="57" t="s">
        <v>419</v>
      </c>
      <c r="B433" s="1">
        <f t="shared" si="53"/>
        <v>212060</v>
      </c>
      <c r="C433" s="1" t="s">
        <v>420</v>
      </c>
      <c r="D433" s="43" t="s">
        <v>571</v>
      </c>
      <c r="E433" s="60" t="s">
        <v>962</v>
      </c>
      <c r="F433" s="60" t="s">
        <v>1069</v>
      </c>
      <c r="G433" s="68" t="s">
        <v>453</v>
      </c>
      <c r="H433" s="42">
        <f t="shared" si="49"/>
        <v>1</v>
      </c>
      <c r="I433" s="43" t="s">
        <v>247</v>
      </c>
      <c r="J433" s="29" t="s">
        <v>54</v>
      </c>
      <c r="K433" s="29" t="s">
        <v>54</v>
      </c>
      <c r="L433" s="42">
        <f t="shared" si="54"/>
        <v>12</v>
      </c>
      <c r="M433" s="50">
        <f t="shared" si="46"/>
        <v>212061</v>
      </c>
      <c r="N433" s="50">
        <f t="shared" si="50"/>
        <v>212050</v>
      </c>
      <c r="O433" s="45" t="s">
        <v>244</v>
      </c>
      <c r="P433" s="47" t="s">
        <v>61</v>
      </c>
      <c r="Q433" s="61" t="s">
        <v>284</v>
      </c>
      <c r="R433" s="50" t="str">
        <f>IF(S433=1,B433&amp;"1",0)</f>
        <v>2120601</v>
      </c>
      <c r="S433" s="54">
        <v>1</v>
      </c>
      <c r="T433" s="1">
        <f t="shared" si="47"/>
        <v>212060</v>
      </c>
      <c r="U433" s="21" t="s">
        <v>491</v>
      </c>
      <c r="V433" s="42">
        <v>12</v>
      </c>
      <c r="W433" s="54">
        <v>0</v>
      </c>
      <c r="X433" s="54">
        <v>12</v>
      </c>
      <c r="Y433" s="55" t="s">
        <v>572</v>
      </c>
      <c r="Z433" s="1" t="s">
        <v>573</v>
      </c>
      <c r="AA433" s="21" t="s">
        <v>492</v>
      </c>
      <c r="AB433" s="56" t="s">
        <v>424</v>
      </c>
      <c r="AC433" s="1">
        <v>5</v>
      </c>
    </row>
    <row r="434" spans="1:29" ht="16.5" customHeight="1">
      <c r="A434" s="57" t="s">
        <v>419</v>
      </c>
      <c r="B434" s="1">
        <v>212061</v>
      </c>
      <c r="C434" s="1" t="s">
        <v>420</v>
      </c>
      <c r="D434" s="43" t="s">
        <v>574</v>
      </c>
      <c r="E434" s="60" t="s">
        <v>962</v>
      </c>
      <c r="F434" s="60" t="s">
        <v>1070</v>
      </c>
      <c r="G434" s="68" t="s">
        <v>511</v>
      </c>
      <c r="H434" s="42">
        <f t="shared" si="49"/>
        <v>1</v>
      </c>
      <c r="I434" s="43">
        <v>313100900</v>
      </c>
      <c r="J434" s="29" t="s">
        <v>54</v>
      </c>
      <c r="K434" s="29" t="s">
        <v>54</v>
      </c>
      <c r="L434" s="42">
        <f t="shared" si="54"/>
        <v>12</v>
      </c>
      <c r="M434" s="50">
        <f t="shared" si="46"/>
        <v>0</v>
      </c>
      <c r="N434" s="50">
        <f t="shared" si="50"/>
        <v>212060</v>
      </c>
      <c r="O434" s="45" t="s">
        <v>244</v>
      </c>
      <c r="P434" s="47" t="s">
        <v>61</v>
      </c>
      <c r="Q434" s="61" t="s">
        <v>284</v>
      </c>
      <c r="R434" s="50">
        <f>IF(S434=1,B434&amp;"1",0)</f>
        <v>0</v>
      </c>
      <c r="S434" s="54">
        <v>4</v>
      </c>
      <c r="T434" s="1">
        <f t="shared" si="47"/>
        <v>212061</v>
      </c>
      <c r="U434" s="24" t="s">
        <v>449</v>
      </c>
      <c r="V434" s="42">
        <v>0</v>
      </c>
      <c r="W434" s="54">
        <v>0</v>
      </c>
      <c r="X434" s="51">
        <v>0</v>
      </c>
      <c r="Y434" s="55"/>
      <c r="AA434" s="24" t="s">
        <v>54</v>
      </c>
      <c r="AC434" s="1">
        <v>0</v>
      </c>
    </row>
    <row r="435" spans="1:29" ht="16.5" customHeight="1">
      <c r="A435" s="57" t="s">
        <v>419</v>
      </c>
      <c r="B435" s="1">
        <f t="shared" ref="B435:B442" si="55">B426+1000</f>
        <v>213010</v>
      </c>
      <c r="C435" s="1" t="s">
        <v>420</v>
      </c>
      <c r="D435" s="43" t="s">
        <v>575</v>
      </c>
      <c r="E435" s="60" t="s">
        <v>962</v>
      </c>
      <c r="F435" s="60" t="s">
        <v>1071</v>
      </c>
      <c r="G435" s="68" t="s">
        <v>421</v>
      </c>
      <c r="H435" s="42">
        <f t="shared" si="49"/>
        <v>0</v>
      </c>
      <c r="I435" s="43">
        <v>313100700</v>
      </c>
      <c r="J435" s="29" t="s">
        <v>54</v>
      </c>
      <c r="K435" s="29" t="s">
        <v>54</v>
      </c>
      <c r="L435" s="42">
        <f t="shared" si="54"/>
        <v>13</v>
      </c>
      <c r="M435" s="50">
        <f t="shared" si="46"/>
        <v>213020</v>
      </c>
      <c r="N435" s="50">
        <f t="shared" si="50"/>
        <v>0</v>
      </c>
      <c r="O435" s="45" t="s">
        <v>244</v>
      </c>
      <c r="P435" s="47" t="s">
        <v>61</v>
      </c>
      <c r="Q435" s="61" t="s">
        <v>284</v>
      </c>
      <c r="R435" s="50" t="str">
        <f>IF(S435=1,B435&amp;"1",0)</f>
        <v>2130101</v>
      </c>
      <c r="S435" s="54">
        <v>1</v>
      </c>
      <c r="T435" s="1">
        <f t="shared" si="47"/>
        <v>213010</v>
      </c>
      <c r="U435" s="21" t="s">
        <v>422</v>
      </c>
      <c r="V435" s="42">
        <v>12</v>
      </c>
      <c r="W435" s="54">
        <v>0</v>
      </c>
      <c r="X435" s="54">
        <v>0</v>
      </c>
      <c r="Y435" s="55" t="s">
        <v>502</v>
      </c>
      <c r="AA435" s="22" t="s">
        <v>54</v>
      </c>
      <c r="AB435" s="56" t="s">
        <v>424</v>
      </c>
      <c r="AC435" s="1">
        <v>0</v>
      </c>
    </row>
    <row r="436" spans="1:29" ht="16.5" customHeight="1">
      <c r="A436" s="57" t="s">
        <v>419</v>
      </c>
      <c r="B436" s="1">
        <f t="shared" si="55"/>
        <v>213020</v>
      </c>
      <c r="C436" s="1" t="s">
        <v>420</v>
      </c>
      <c r="D436" s="43" t="s">
        <v>576</v>
      </c>
      <c r="E436" s="60" t="s">
        <v>962</v>
      </c>
      <c r="F436" s="60" t="s">
        <v>1072</v>
      </c>
      <c r="G436" s="68" t="s">
        <v>497</v>
      </c>
      <c r="H436" s="42">
        <f t="shared" si="49"/>
        <v>0</v>
      </c>
      <c r="I436" s="43" t="s">
        <v>311</v>
      </c>
      <c r="J436" s="29" t="s">
        <v>54</v>
      </c>
      <c r="K436" s="29" t="s">
        <v>54</v>
      </c>
      <c r="L436" s="42">
        <f t="shared" si="54"/>
        <v>13</v>
      </c>
      <c r="M436" s="50">
        <f t="shared" si="46"/>
        <v>213030</v>
      </c>
      <c r="N436" s="50">
        <f t="shared" si="50"/>
        <v>213010</v>
      </c>
      <c r="O436" s="45" t="s">
        <v>244</v>
      </c>
      <c r="P436" s="47" t="s">
        <v>61</v>
      </c>
      <c r="Q436" s="61" t="s">
        <v>284</v>
      </c>
      <c r="R436" s="50" t="str">
        <f>IF(S436=1,B436&amp;"1",0)</f>
        <v>2130201</v>
      </c>
      <c r="S436" s="54">
        <v>1</v>
      </c>
      <c r="T436" s="1">
        <f t="shared" si="47"/>
        <v>213020</v>
      </c>
      <c r="U436" s="21" t="s">
        <v>425</v>
      </c>
      <c r="V436" s="42">
        <v>12</v>
      </c>
      <c r="W436" s="54">
        <v>0</v>
      </c>
      <c r="X436" s="54">
        <v>2</v>
      </c>
      <c r="Y436" s="55" t="s">
        <v>502</v>
      </c>
      <c r="AA436" s="21" t="s">
        <v>426</v>
      </c>
      <c r="AB436" s="56" t="s">
        <v>424</v>
      </c>
      <c r="AC436" s="1">
        <v>0</v>
      </c>
    </row>
    <row r="437" spans="1:29" ht="16.5" customHeight="1">
      <c r="A437" s="57" t="s">
        <v>419</v>
      </c>
      <c r="B437" s="1">
        <f t="shared" si="55"/>
        <v>213021</v>
      </c>
      <c r="C437" s="56" t="s">
        <v>427</v>
      </c>
      <c r="D437" s="65" t="s">
        <v>576</v>
      </c>
      <c r="E437" s="60" t="s">
        <v>962</v>
      </c>
      <c r="F437" s="60" t="s">
        <v>1073</v>
      </c>
      <c r="G437" s="68" t="s">
        <v>497</v>
      </c>
      <c r="H437" s="42">
        <f t="shared" si="49"/>
        <v>0</v>
      </c>
      <c r="I437" s="60">
        <v>340570415</v>
      </c>
      <c r="J437" s="29" t="s">
        <v>54</v>
      </c>
      <c r="K437" s="29" t="s">
        <v>54</v>
      </c>
      <c r="L437" s="42">
        <f t="shared" si="54"/>
        <v>13</v>
      </c>
      <c r="M437" s="50">
        <f t="shared" si="46"/>
        <v>0</v>
      </c>
      <c r="N437" s="50">
        <f t="shared" si="50"/>
        <v>213020</v>
      </c>
      <c r="O437" s="45" t="s">
        <v>244</v>
      </c>
      <c r="P437" s="47" t="s">
        <v>61</v>
      </c>
      <c r="Q437" s="61" t="s">
        <v>284</v>
      </c>
      <c r="R437" t="s">
        <v>429</v>
      </c>
      <c r="S437" s="54">
        <v>5</v>
      </c>
      <c r="T437" s="1">
        <f t="shared" si="47"/>
        <v>213021</v>
      </c>
      <c r="U437" s="21" t="s">
        <v>430</v>
      </c>
      <c r="V437" s="42">
        <v>0</v>
      </c>
      <c r="W437" s="54">
        <v>0</v>
      </c>
      <c r="X437" s="54">
        <v>0</v>
      </c>
      <c r="Y437" s="55"/>
      <c r="AA437" s="21" t="s">
        <v>431</v>
      </c>
      <c r="AB437" s="56" t="s">
        <v>432</v>
      </c>
      <c r="AC437" s="1">
        <v>0</v>
      </c>
    </row>
    <row r="438" spans="1:29" ht="16.5" customHeight="1">
      <c r="A438" s="57" t="s">
        <v>419</v>
      </c>
      <c r="B438" s="1">
        <f t="shared" si="55"/>
        <v>213030</v>
      </c>
      <c r="C438" s="1" t="s">
        <v>420</v>
      </c>
      <c r="D438" s="43" t="s">
        <v>577</v>
      </c>
      <c r="E438" s="60" t="s">
        <v>962</v>
      </c>
      <c r="F438" s="60" t="s">
        <v>1074</v>
      </c>
      <c r="G438" s="68" t="s">
        <v>473</v>
      </c>
      <c r="H438" s="42">
        <f t="shared" si="49"/>
        <v>0</v>
      </c>
      <c r="I438" s="43" t="s">
        <v>314</v>
      </c>
      <c r="J438" s="29" t="s">
        <v>54</v>
      </c>
      <c r="K438" s="29" t="s">
        <v>54</v>
      </c>
      <c r="L438" s="42">
        <f t="shared" si="54"/>
        <v>13</v>
      </c>
      <c r="M438" s="50">
        <f t="shared" si="46"/>
        <v>213050</v>
      </c>
      <c r="N438" s="50">
        <f t="shared" si="50"/>
        <v>213020</v>
      </c>
      <c r="O438" s="45" t="s">
        <v>244</v>
      </c>
      <c r="P438" s="47" t="s">
        <v>61</v>
      </c>
      <c r="Q438" s="61" t="s">
        <v>284</v>
      </c>
      <c r="R438" s="50" t="str">
        <f>IF(S438=1,B438&amp;"1",0)</f>
        <v>2130301</v>
      </c>
      <c r="S438" s="54">
        <v>1</v>
      </c>
      <c r="T438" s="1">
        <f t="shared" si="47"/>
        <v>213030</v>
      </c>
      <c r="U438" s="21" t="s">
        <v>433</v>
      </c>
      <c r="V438" s="42">
        <v>12</v>
      </c>
      <c r="W438" s="54">
        <v>0</v>
      </c>
      <c r="X438" s="54">
        <v>6</v>
      </c>
      <c r="Y438" s="55" t="s">
        <v>522</v>
      </c>
      <c r="AA438" s="21" t="s">
        <v>434</v>
      </c>
      <c r="AB438" s="56" t="s">
        <v>424</v>
      </c>
      <c r="AC438" s="1">
        <v>0</v>
      </c>
    </row>
    <row r="439" spans="1:29" ht="16.5" customHeight="1">
      <c r="A439" s="57" t="s">
        <v>419</v>
      </c>
      <c r="B439" s="1">
        <f t="shared" si="55"/>
        <v>213031</v>
      </c>
      <c r="C439" s="1" t="s">
        <v>435</v>
      </c>
      <c r="D439" s="65" t="s">
        <v>577</v>
      </c>
      <c r="E439" s="60" t="s">
        <v>962</v>
      </c>
      <c r="F439" s="60" t="s">
        <v>1075</v>
      </c>
      <c r="G439" s="68" t="s">
        <v>450</v>
      </c>
      <c r="H439" s="42">
        <f t="shared" si="49"/>
        <v>0</v>
      </c>
      <c r="I439" s="43">
        <v>349104011</v>
      </c>
      <c r="J439" s="29" t="s">
        <v>54</v>
      </c>
      <c r="K439" s="29" t="s">
        <v>54</v>
      </c>
      <c r="L439" s="42">
        <f t="shared" si="54"/>
        <v>13</v>
      </c>
      <c r="M439" s="50">
        <f t="shared" si="46"/>
        <v>0</v>
      </c>
      <c r="N439" s="50">
        <f t="shared" si="50"/>
        <v>213030</v>
      </c>
      <c r="O439" s="45" t="s">
        <v>244</v>
      </c>
      <c r="P439" s="47" t="s">
        <v>61</v>
      </c>
      <c r="Q439" s="61" t="s">
        <v>284</v>
      </c>
      <c r="R439">
        <v>2130301</v>
      </c>
      <c r="S439" s="54">
        <v>2</v>
      </c>
      <c r="T439" s="1">
        <f t="shared" si="47"/>
        <v>213031</v>
      </c>
      <c r="U439" s="21" t="s">
        <v>436</v>
      </c>
      <c r="V439" s="42">
        <v>0</v>
      </c>
      <c r="W439" s="54">
        <v>0</v>
      </c>
      <c r="X439" s="54">
        <v>0</v>
      </c>
      <c r="Y439" s="55"/>
      <c r="AA439" s="21" t="s">
        <v>437</v>
      </c>
      <c r="AB439" s="56" t="s">
        <v>438</v>
      </c>
      <c r="AC439" s="1">
        <v>0</v>
      </c>
    </row>
    <row r="440" spans="1:29" ht="16.5" customHeight="1">
      <c r="A440" s="57" t="s">
        <v>419</v>
      </c>
      <c r="B440" s="1">
        <f t="shared" si="55"/>
        <v>213050</v>
      </c>
      <c r="C440" s="1" t="s">
        <v>420</v>
      </c>
      <c r="D440" s="43" t="s">
        <v>578</v>
      </c>
      <c r="E440" s="60" t="s">
        <v>962</v>
      </c>
      <c r="F440" s="60" t="s">
        <v>1076</v>
      </c>
      <c r="G440" s="68" t="s">
        <v>511</v>
      </c>
      <c r="H440" s="42">
        <f t="shared" si="49"/>
        <v>0</v>
      </c>
      <c r="I440" s="43">
        <v>313100900</v>
      </c>
      <c r="J440" s="29" t="s">
        <v>54</v>
      </c>
      <c r="K440" s="29" t="s">
        <v>54</v>
      </c>
      <c r="L440" s="42">
        <f t="shared" si="54"/>
        <v>13</v>
      </c>
      <c r="M440" s="50">
        <f t="shared" si="46"/>
        <v>213060</v>
      </c>
      <c r="N440" s="50">
        <f t="shared" si="50"/>
        <v>213030</v>
      </c>
      <c r="O440" s="45" t="s">
        <v>244</v>
      </c>
      <c r="P440" s="47" t="s">
        <v>61</v>
      </c>
      <c r="Q440" s="61" t="s">
        <v>284</v>
      </c>
      <c r="R440" s="50" t="str">
        <f>IF(S440=1,B440&amp;"1",0)</f>
        <v>2130501</v>
      </c>
      <c r="S440" s="54">
        <v>1</v>
      </c>
      <c r="T440" s="1">
        <f t="shared" si="47"/>
        <v>213050</v>
      </c>
      <c r="U440" s="21" t="s">
        <v>440</v>
      </c>
      <c r="V440" s="42">
        <v>12</v>
      </c>
      <c r="W440" s="54">
        <v>0</v>
      </c>
      <c r="X440" s="54">
        <v>9</v>
      </c>
      <c r="Y440" s="55" t="s">
        <v>579</v>
      </c>
      <c r="AA440" s="21" t="s">
        <v>441</v>
      </c>
      <c r="AB440" s="56" t="s">
        <v>424</v>
      </c>
      <c r="AC440" s="1">
        <v>0</v>
      </c>
    </row>
    <row r="441" spans="1:29" ht="16.5" customHeight="1">
      <c r="A441" s="57" t="s">
        <v>419</v>
      </c>
      <c r="B441" s="1">
        <f t="shared" si="55"/>
        <v>213041</v>
      </c>
      <c r="C441" s="56" t="s">
        <v>427</v>
      </c>
      <c r="D441" s="65" t="s">
        <v>578</v>
      </c>
      <c r="E441" s="60" t="s">
        <v>962</v>
      </c>
      <c r="F441" s="60" t="s">
        <v>1077</v>
      </c>
      <c r="G441" s="68" t="s">
        <v>497</v>
      </c>
      <c r="H441" s="42">
        <f t="shared" si="49"/>
        <v>0</v>
      </c>
      <c r="I441" s="60">
        <v>340570415</v>
      </c>
      <c r="J441" s="29" t="s">
        <v>54</v>
      </c>
      <c r="K441" s="29" t="s">
        <v>54</v>
      </c>
      <c r="L441" s="42">
        <f t="shared" si="54"/>
        <v>13</v>
      </c>
      <c r="M441" s="50">
        <f t="shared" si="46"/>
        <v>0</v>
      </c>
      <c r="N441" s="50">
        <f t="shared" si="50"/>
        <v>213050</v>
      </c>
      <c r="O441" s="45" t="s">
        <v>244</v>
      </c>
      <c r="P441" s="47" t="s">
        <v>61</v>
      </c>
      <c r="Q441" s="61" t="s">
        <v>284</v>
      </c>
      <c r="R441" t="s">
        <v>429</v>
      </c>
      <c r="S441" s="54">
        <v>5</v>
      </c>
      <c r="T441" s="1">
        <f t="shared" si="47"/>
        <v>213041</v>
      </c>
      <c r="U441" s="21" t="s">
        <v>442</v>
      </c>
      <c r="V441" s="42">
        <v>0</v>
      </c>
      <c r="W441" s="54">
        <v>0</v>
      </c>
      <c r="X441" s="54">
        <v>0</v>
      </c>
      <c r="Y441" s="55"/>
      <c r="AA441" s="21" t="s">
        <v>443</v>
      </c>
      <c r="AB441" s="56" t="s">
        <v>432</v>
      </c>
      <c r="AC441" s="1">
        <v>0</v>
      </c>
    </row>
    <row r="442" spans="1:29" ht="28.5" customHeight="1">
      <c r="A442" s="57" t="s">
        <v>419</v>
      </c>
      <c r="B442" s="1">
        <f t="shared" si="55"/>
        <v>213060</v>
      </c>
      <c r="C442" s="1" t="s">
        <v>420</v>
      </c>
      <c r="D442" s="43" t="s">
        <v>580</v>
      </c>
      <c r="E442" s="60" t="s">
        <v>962</v>
      </c>
      <c r="F442" s="60" t="s">
        <v>1078</v>
      </c>
      <c r="G442" s="68" t="s">
        <v>453</v>
      </c>
      <c r="H442" s="42">
        <f t="shared" si="49"/>
        <v>1</v>
      </c>
      <c r="I442" s="43">
        <v>313004000</v>
      </c>
      <c r="J442" s="29" t="s">
        <v>54</v>
      </c>
      <c r="K442" s="29" t="s">
        <v>54</v>
      </c>
      <c r="L442" s="42">
        <f t="shared" si="54"/>
        <v>13</v>
      </c>
      <c r="M442" s="50">
        <f t="shared" si="46"/>
        <v>213061</v>
      </c>
      <c r="N442" s="50">
        <f t="shared" si="50"/>
        <v>213050</v>
      </c>
      <c r="O442" s="45" t="s">
        <v>244</v>
      </c>
      <c r="P442" s="47" t="s">
        <v>61</v>
      </c>
      <c r="Q442" s="61" t="s">
        <v>284</v>
      </c>
      <c r="R442" s="50" t="str">
        <f>IF(S442=1,B442&amp;"1",0)</f>
        <v>2130601</v>
      </c>
      <c r="S442" s="54">
        <v>1</v>
      </c>
      <c r="T442" s="1">
        <f t="shared" si="47"/>
        <v>213060</v>
      </c>
      <c r="U442" s="21" t="s">
        <v>445</v>
      </c>
      <c r="V442" s="42">
        <v>12</v>
      </c>
      <c r="W442" s="54">
        <v>0</v>
      </c>
      <c r="X442" s="54">
        <v>12</v>
      </c>
      <c r="Y442" s="55" t="s">
        <v>581</v>
      </c>
      <c r="Z442" s="1" t="s">
        <v>582</v>
      </c>
      <c r="AA442" s="21" t="s">
        <v>446</v>
      </c>
      <c r="AB442" s="56" t="s">
        <v>424</v>
      </c>
      <c r="AC442" s="1">
        <v>5</v>
      </c>
    </row>
    <row r="443" spans="1:29" ht="16.5" customHeight="1">
      <c r="A443" s="57" t="s">
        <v>419</v>
      </c>
      <c r="B443" s="1">
        <v>213061</v>
      </c>
      <c r="C443" s="1" t="s">
        <v>420</v>
      </c>
      <c r="D443" s="43" t="s">
        <v>583</v>
      </c>
      <c r="E443" s="60" t="s">
        <v>962</v>
      </c>
      <c r="F443" s="60" t="s">
        <v>1079</v>
      </c>
      <c r="G443" s="68" t="s">
        <v>511</v>
      </c>
      <c r="H443" s="42">
        <f t="shared" si="49"/>
        <v>1</v>
      </c>
      <c r="I443" s="43">
        <v>313100900</v>
      </c>
      <c r="J443" s="29" t="s">
        <v>54</v>
      </c>
      <c r="K443" s="29" t="s">
        <v>54</v>
      </c>
      <c r="L443" s="42">
        <f t="shared" si="54"/>
        <v>13</v>
      </c>
      <c r="M443" s="50">
        <f t="shared" si="46"/>
        <v>0</v>
      </c>
      <c r="N443" s="50">
        <f t="shared" si="50"/>
        <v>213060</v>
      </c>
      <c r="O443" s="45" t="s">
        <v>244</v>
      </c>
      <c r="P443" s="47" t="s">
        <v>61</v>
      </c>
      <c r="Q443" s="61" t="s">
        <v>284</v>
      </c>
      <c r="R443" s="50">
        <f>IF(S443=1,B443&amp;"1",0)</f>
        <v>0</v>
      </c>
      <c r="S443" s="54">
        <v>4</v>
      </c>
      <c r="T443" s="1">
        <f t="shared" si="47"/>
        <v>213061</v>
      </c>
      <c r="U443" s="24" t="s">
        <v>449</v>
      </c>
      <c r="V443" s="42">
        <v>0</v>
      </c>
      <c r="W443" s="54">
        <v>0</v>
      </c>
      <c r="X443" s="51">
        <v>0</v>
      </c>
      <c r="Y443" s="55"/>
      <c r="AA443" s="24" t="s">
        <v>54</v>
      </c>
      <c r="AC443" s="1">
        <v>0</v>
      </c>
    </row>
    <row r="444" spans="1:29" ht="16.5" customHeight="1">
      <c r="A444" s="57" t="s">
        <v>419</v>
      </c>
      <c r="B444" s="1">
        <f t="shared" ref="B444:B451" si="56">B435+1000</f>
        <v>214010</v>
      </c>
      <c r="C444" s="1" t="s">
        <v>420</v>
      </c>
      <c r="D444" s="43" t="s">
        <v>584</v>
      </c>
      <c r="E444" s="60" t="s">
        <v>962</v>
      </c>
      <c r="F444" s="60" t="s">
        <v>1080</v>
      </c>
      <c r="G444" s="68" t="s">
        <v>448</v>
      </c>
      <c r="H444" s="42">
        <f t="shared" si="49"/>
        <v>0</v>
      </c>
      <c r="I444" s="43">
        <v>313100800</v>
      </c>
      <c r="J444" s="29" t="s">
        <v>54</v>
      </c>
      <c r="K444" s="29" t="s">
        <v>54</v>
      </c>
      <c r="L444" s="42">
        <f t="shared" si="54"/>
        <v>14</v>
      </c>
      <c r="M444" s="50">
        <f t="shared" si="46"/>
        <v>214020</v>
      </c>
      <c r="N444" s="50">
        <f t="shared" si="50"/>
        <v>0</v>
      </c>
      <c r="O444" s="45" t="s">
        <v>244</v>
      </c>
      <c r="P444" s="47" t="s">
        <v>61</v>
      </c>
      <c r="Q444" s="61" t="s">
        <v>284</v>
      </c>
      <c r="R444" s="50" t="str">
        <f>IF(S444=1,B444&amp;"1",0)</f>
        <v>2140101</v>
      </c>
      <c r="S444" s="54">
        <v>1</v>
      </c>
      <c r="T444" s="1">
        <f t="shared" si="47"/>
        <v>214010</v>
      </c>
      <c r="U444" s="21" t="s">
        <v>451</v>
      </c>
      <c r="V444" s="42">
        <v>12</v>
      </c>
      <c r="W444" s="54">
        <v>0</v>
      </c>
      <c r="X444" s="54">
        <v>0</v>
      </c>
      <c r="Y444" s="55" t="s">
        <v>585</v>
      </c>
      <c r="AA444" s="22" t="s">
        <v>54</v>
      </c>
      <c r="AB444" s="56" t="s">
        <v>424</v>
      </c>
      <c r="AC444" s="1">
        <v>0</v>
      </c>
    </row>
    <row r="445" spans="1:29" ht="28.5" customHeight="1">
      <c r="A445" s="57" t="s">
        <v>419</v>
      </c>
      <c r="B445" s="1">
        <f t="shared" si="56"/>
        <v>214020</v>
      </c>
      <c r="C445" s="1" t="s">
        <v>420</v>
      </c>
      <c r="D445" s="43" t="s">
        <v>586</v>
      </c>
      <c r="E445" s="60" t="s">
        <v>962</v>
      </c>
      <c r="F445" s="60" t="s">
        <v>1081</v>
      </c>
      <c r="G445" s="68" t="s">
        <v>473</v>
      </c>
      <c r="H445" s="42">
        <f t="shared" si="49"/>
        <v>0</v>
      </c>
      <c r="I445" s="43">
        <v>313102500</v>
      </c>
      <c r="J445" s="29" t="s">
        <v>54</v>
      </c>
      <c r="K445" s="29" t="s">
        <v>54</v>
      </c>
      <c r="L445" s="42">
        <f t="shared" si="54"/>
        <v>14</v>
      </c>
      <c r="M445" s="50">
        <f t="shared" si="46"/>
        <v>214030</v>
      </c>
      <c r="N445" s="50">
        <f t="shared" si="50"/>
        <v>214010</v>
      </c>
      <c r="O445" s="45" t="s">
        <v>244</v>
      </c>
      <c r="P445" s="47" t="s">
        <v>61</v>
      </c>
      <c r="Q445" s="61" t="s">
        <v>284</v>
      </c>
      <c r="R445" s="50" t="str">
        <f>IF(S445=1,B445&amp;"1",0)</f>
        <v>2140201</v>
      </c>
      <c r="S445" s="54">
        <v>1</v>
      </c>
      <c r="T445" s="1">
        <f t="shared" si="47"/>
        <v>214020</v>
      </c>
      <c r="U445" s="21" t="s">
        <v>454</v>
      </c>
      <c r="V445" s="42">
        <v>12</v>
      </c>
      <c r="W445" s="54">
        <v>0</v>
      </c>
      <c r="X445" s="54">
        <v>2</v>
      </c>
      <c r="Y445" s="55" t="s">
        <v>697</v>
      </c>
      <c r="AA445" s="21" t="s">
        <v>456</v>
      </c>
      <c r="AB445" s="56" t="s">
        <v>424</v>
      </c>
      <c r="AC445" s="1">
        <v>0</v>
      </c>
    </row>
    <row r="446" spans="1:29" ht="28.5" customHeight="1">
      <c r="A446" s="57" t="s">
        <v>419</v>
      </c>
      <c r="B446" s="1">
        <f t="shared" si="56"/>
        <v>214021</v>
      </c>
      <c r="C446" s="56" t="s">
        <v>427</v>
      </c>
      <c r="D446" s="65" t="s">
        <v>586</v>
      </c>
      <c r="E446" s="60" t="s">
        <v>962</v>
      </c>
      <c r="F446" s="60" t="s">
        <v>1082</v>
      </c>
      <c r="G446" s="68" t="s">
        <v>473</v>
      </c>
      <c r="H446" s="42">
        <f t="shared" si="49"/>
        <v>0</v>
      </c>
      <c r="I446" s="60">
        <v>340570415</v>
      </c>
      <c r="J446" s="29" t="s">
        <v>54</v>
      </c>
      <c r="K446" s="29" t="s">
        <v>54</v>
      </c>
      <c r="L446" s="42">
        <f t="shared" si="54"/>
        <v>14</v>
      </c>
      <c r="M446" s="50">
        <f t="shared" si="46"/>
        <v>0</v>
      </c>
      <c r="N446" s="50">
        <f t="shared" si="50"/>
        <v>214020</v>
      </c>
      <c r="O446" s="45" t="s">
        <v>244</v>
      </c>
      <c r="P446" s="47" t="s">
        <v>61</v>
      </c>
      <c r="Q446" s="61" t="s">
        <v>284</v>
      </c>
      <c r="R446" t="s">
        <v>429</v>
      </c>
      <c r="S446" s="54">
        <v>5</v>
      </c>
      <c r="T446" s="1">
        <f t="shared" si="47"/>
        <v>214021</v>
      </c>
      <c r="U446" s="21" t="s">
        <v>457</v>
      </c>
      <c r="V446" s="42">
        <v>0</v>
      </c>
      <c r="W446" s="54">
        <v>0</v>
      </c>
      <c r="X446" s="54">
        <v>0</v>
      </c>
      <c r="Y446" s="55"/>
      <c r="AA446" s="21" t="s">
        <v>458</v>
      </c>
      <c r="AB446" s="56" t="s">
        <v>432</v>
      </c>
      <c r="AC446" s="1">
        <v>0</v>
      </c>
    </row>
    <row r="447" spans="1:29" ht="16.5" customHeight="1">
      <c r="A447" s="57" t="s">
        <v>419</v>
      </c>
      <c r="B447" s="1">
        <f t="shared" si="56"/>
        <v>214030</v>
      </c>
      <c r="C447" s="1" t="s">
        <v>420</v>
      </c>
      <c r="D447" s="43" t="s">
        <v>587</v>
      </c>
      <c r="E447" s="60" t="s">
        <v>962</v>
      </c>
      <c r="F447" s="60" t="s">
        <v>1083</v>
      </c>
      <c r="G447" s="68" t="s">
        <v>521</v>
      </c>
      <c r="H447" s="42">
        <f t="shared" si="49"/>
        <v>0</v>
      </c>
      <c r="I447" s="43">
        <v>313101000</v>
      </c>
      <c r="J447" s="29" t="s">
        <v>54</v>
      </c>
      <c r="K447" s="29" t="s">
        <v>54</v>
      </c>
      <c r="L447" s="42">
        <f t="shared" si="54"/>
        <v>14</v>
      </c>
      <c r="M447" s="50">
        <f t="shared" si="46"/>
        <v>214050</v>
      </c>
      <c r="N447" s="50">
        <f t="shared" si="50"/>
        <v>214020</v>
      </c>
      <c r="O447" s="45" t="s">
        <v>244</v>
      </c>
      <c r="P447" s="47" t="s">
        <v>61</v>
      </c>
      <c r="Q447" s="61" t="s">
        <v>284</v>
      </c>
      <c r="R447" s="50" t="str">
        <f>IF(S447=1,B447&amp;"1",0)</f>
        <v>2140301</v>
      </c>
      <c r="S447" s="54">
        <v>1</v>
      </c>
      <c r="T447" s="1">
        <f t="shared" si="47"/>
        <v>214030</v>
      </c>
      <c r="U447" s="21" t="s">
        <v>459</v>
      </c>
      <c r="V447" s="42">
        <v>12</v>
      </c>
      <c r="W447" s="54">
        <v>0</v>
      </c>
      <c r="X447" s="54">
        <v>6</v>
      </c>
      <c r="Y447" s="55" t="s">
        <v>588</v>
      </c>
      <c r="AA447" s="21" t="s">
        <v>460</v>
      </c>
      <c r="AB447" s="56" t="s">
        <v>424</v>
      </c>
      <c r="AC447" s="1">
        <v>0</v>
      </c>
    </row>
    <row r="448" spans="1:29" ht="16.5" customHeight="1">
      <c r="A448" s="57" t="s">
        <v>419</v>
      </c>
      <c r="B448" s="1">
        <f t="shared" si="56"/>
        <v>214031</v>
      </c>
      <c r="C448" s="1" t="s">
        <v>435</v>
      </c>
      <c r="D448" s="65" t="s">
        <v>587</v>
      </c>
      <c r="E448" s="60" t="s">
        <v>962</v>
      </c>
      <c r="F448" s="60" t="s">
        <v>1084</v>
      </c>
      <c r="G448" s="68" t="s">
        <v>450</v>
      </c>
      <c r="H448" s="42">
        <f t="shared" si="49"/>
        <v>0</v>
      </c>
      <c r="I448" s="43">
        <v>349104011</v>
      </c>
      <c r="J448" s="29" t="s">
        <v>54</v>
      </c>
      <c r="K448" s="29" t="s">
        <v>54</v>
      </c>
      <c r="L448" s="42">
        <f t="shared" si="54"/>
        <v>14</v>
      </c>
      <c r="M448" s="50">
        <f t="shared" si="46"/>
        <v>0</v>
      </c>
      <c r="N448" s="50">
        <f t="shared" si="50"/>
        <v>214030</v>
      </c>
      <c r="O448" s="45" t="s">
        <v>244</v>
      </c>
      <c r="P448" s="47" t="s">
        <v>61</v>
      </c>
      <c r="Q448" s="61" t="s">
        <v>284</v>
      </c>
      <c r="R448">
        <v>2140301</v>
      </c>
      <c r="S448" s="54">
        <v>2</v>
      </c>
      <c r="T448" s="1">
        <f t="shared" si="47"/>
        <v>214031</v>
      </c>
      <c r="U448" s="21" t="s">
        <v>461</v>
      </c>
      <c r="V448" s="42">
        <v>0</v>
      </c>
      <c r="W448" s="54">
        <v>0</v>
      </c>
      <c r="X448" s="54">
        <v>0</v>
      </c>
      <c r="Y448" s="55"/>
      <c r="AA448" s="21" t="s">
        <v>462</v>
      </c>
      <c r="AB448" s="56" t="s">
        <v>438</v>
      </c>
      <c r="AC448" s="1">
        <v>0</v>
      </c>
    </row>
    <row r="449" spans="1:29" ht="28.5" customHeight="1">
      <c r="A449" s="57" t="s">
        <v>419</v>
      </c>
      <c r="B449" s="1">
        <f t="shared" si="56"/>
        <v>214050</v>
      </c>
      <c r="C449" s="1" t="s">
        <v>420</v>
      </c>
      <c r="D449" s="43" t="s">
        <v>589</v>
      </c>
      <c r="E449" s="60" t="s">
        <v>962</v>
      </c>
      <c r="F449" s="60" t="s">
        <v>1085</v>
      </c>
      <c r="G449" s="68" t="s">
        <v>524</v>
      </c>
      <c r="H449" s="42">
        <f t="shared" si="49"/>
        <v>0</v>
      </c>
      <c r="I449" s="43">
        <v>313004000</v>
      </c>
      <c r="J449" s="29" t="s">
        <v>54</v>
      </c>
      <c r="K449" s="29" t="s">
        <v>54</v>
      </c>
      <c r="L449" s="42">
        <f t="shared" si="54"/>
        <v>14</v>
      </c>
      <c r="M449" s="50">
        <f t="shared" si="46"/>
        <v>214060</v>
      </c>
      <c r="N449" s="50">
        <f t="shared" si="50"/>
        <v>214030</v>
      </c>
      <c r="O449" s="45" t="s">
        <v>244</v>
      </c>
      <c r="P449" s="47" t="s">
        <v>61</v>
      </c>
      <c r="Q449" s="61" t="s">
        <v>284</v>
      </c>
      <c r="R449" s="50" t="str">
        <f>IF(S449=1,B449&amp;"1",0)</f>
        <v>2140501</v>
      </c>
      <c r="S449" s="54">
        <v>1</v>
      </c>
      <c r="T449" s="1">
        <f t="shared" si="47"/>
        <v>214050</v>
      </c>
      <c r="U449" s="21" t="s">
        <v>464</v>
      </c>
      <c r="V449" s="42">
        <v>12</v>
      </c>
      <c r="W449" s="54">
        <v>0</v>
      </c>
      <c r="X449" s="54">
        <v>9</v>
      </c>
      <c r="Y449" s="55" t="s">
        <v>590</v>
      </c>
      <c r="AA449" s="21" t="s">
        <v>465</v>
      </c>
      <c r="AB449" s="56" t="s">
        <v>424</v>
      </c>
      <c r="AC449" s="1">
        <v>0</v>
      </c>
    </row>
    <row r="450" spans="1:29" ht="28.5" customHeight="1">
      <c r="A450" s="57" t="s">
        <v>419</v>
      </c>
      <c r="B450" s="1">
        <f t="shared" si="56"/>
        <v>214041</v>
      </c>
      <c r="C450" s="56" t="s">
        <v>427</v>
      </c>
      <c r="D450" s="65" t="s">
        <v>589</v>
      </c>
      <c r="E450" s="60" t="s">
        <v>962</v>
      </c>
      <c r="F450" s="60" t="s">
        <v>1086</v>
      </c>
      <c r="G450" s="68" t="s">
        <v>473</v>
      </c>
      <c r="H450" s="42">
        <f t="shared" si="49"/>
        <v>0</v>
      </c>
      <c r="I450" s="60">
        <v>340570415</v>
      </c>
      <c r="J450" s="29" t="s">
        <v>54</v>
      </c>
      <c r="K450" s="29" t="s">
        <v>54</v>
      </c>
      <c r="L450" s="42">
        <f t="shared" si="54"/>
        <v>14</v>
      </c>
      <c r="M450" s="50">
        <f t="shared" si="46"/>
        <v>0</v>
      </c>
      <c r="N450" s="50">
        <f t="shared" si="50"/>
        <v>214050</v>
      </c>
      <c r="O450" s="45" t="s">
        <v>244</v>
      </c>
      <c r="P450" s="47" t="s">
        <v>61</v>
      </c>
      <c r="Q450" s="61" t="s">
        <v>284</v>
      </c>
      <c r="R450" t="s">
        <v>429</v>
      </c>
      <c r="S450" s="54">
        <v>5</v>
      </c>
      <c r="T450" s="1">
        <f t="shared" si="47"/>
        <v>214041</v>
      </c>
      <c r="U450" s="21" t="s">
        <v>466</v>
      </c>
      <c r="V450" s="42">
        <v>0</v>
      </c>
      <c r="W450" s="54">
        <v>0</v>
      </c>
      <c r="X450" s="54">
        <v>0</v>
      </c>
      <c r="Y450" s="55"/>
      <c r="AA450" s="21" t="s">
        <v>467</v>
      </c>
      <c r="AB450" s="56" t="s">
        <v>432</v>
      </c>
      <c r="AC450" s="1">
        <v>0</v>
      </c>
    </row>
    <row r="451" spans="1:29" ht="16.5" customHeight="1">
      <c r="A451" s="57" t="s">
        <v>419</v>
      </c>
      <c r="B451" s="1">
        <f t="shared" si="56"/>
        <v>214060</v>
      </c>
      <c r="C451" s="1" t="s">
        <v>420</v>
      </c>
      <c r="D451" s="43" t="s">
        <v>591</v>
      </c>
      <c r="E451" s="60" t="s">
        <v>962</v>
      </c>
      <c r="F451" s="60" t="s">
        <v>1087</v>
      </c>
      <c r="G451" s="68" t="s">
        <v>453</v>
      </c>
      <c r="H451" s="42">
        <f t="shared" si="49"/>
        <v>1</v>
      </c>
      <c r="I451" s="43">
        <v>313003900</v>
      </c>
      <c r="J451" s="29" t="s">
        <v>54</v>
      </c>
      <c r="K451" s="29" t="s">
        <v>54</v>
      </c>
      <c r="L451" s="42">
        <f t="shared" si="54"/>
        <v>14</v>
      </c>
      <c r="M451" s="50">
        <f t="shared" si="46"/>
        <v>214061</v>
      </c>
      <c r="N451" s="50">
        <f t="shared" si="50"/>
        <v>214050</v>
      </c>
      <c r="O451" s="45" t="s">
        <v>244</v>
      </c>
      <c r="P451" s="47" t="s">
        <v>61</v>
      </c>
      <c r="Q451" s="61" t="s">
        <v>284</v>
      </c>
      <c r="R451" s="50" t="str">
        <f>IF(S451=1,B451&amp;"1",0)</f>
        <v>2140601</v>
      </c>
      <c r="S451" s="54">
        <v>1</v>
      </c>
      <c r="T451" s="1">
        <f t="shared" si="47"/>
        <v>214060</v>
      </c>
      <c r="U451" s="21" t="s">
        <v>469</v>
      </c>
      <c r="V451" s="42">
        <v>12</v>
      </c>
      <c r="W451" s="54">
        <v>0</v>
      </c>
      <c r="X451" s="54">
        <v>12</v>
      </c>
      <c r="Y451" s="55" t="s">
        <v>592</v>
      </c>
      <c r="Z451" s="1" t="s">
        <v>593</v>
      </c>
      <c r="AA451" s="21" t="s">
        <v>471</v>
      </c>
      <c r="AB451" s="56" t="s">
        <v>424</v>
      </c>
      <c r="AC451" s="1">
        <v>5</v>
      </c>
    </row>
    <row r="452" spans="1:29" ht="16.5" customHeight="1">
      <c r="A452" s="57" t="s">
        <v>419</v>
      </c>
      <c r="B452" s="1">
        <v>214061</v>
      </c>
      <c r="C452" s="1" t="s">
        <v>420</v>
      </c>
      <c r="D452" s="43" t="s">
        <v>594</v>
      </c>
      <c r="E452" s="60" t="s">
        <v>962</v>
      </c>
      <c r="F452" s="60" t="s">
        <v>1088</v>
      </c>
      <c r="G452" s="68" t="s">
        <v>511</v>
      </c>
      <c r="H452" s="42">
        <f t="shared" si="49"/>
        <v>1</v>
      </c>
      <c r="I452" s="43">
        <v>313100900</v>
      </c>
      <c r="J452" s="29" t="s">
        <v>54</v>
      </c>
      <c r="K452" s="29" t="s">
        <v>54</v>
      </c>
      <c r="L452" s="42">
        <f t="shared" si="54"/>
        <v>14</v>
      </c>
      <c r="M452" s="50">
        <f t="shared" si="46"/>
        <v>0</v>
      </c>
      <c r="N452" s="50">
        <f t="shared" si="50"/>
        <v>214060</v>
      </c>
      <c r="O452" s="45" t="s">
        <v>244</v>
      </c>
      <c r="P452" s="47" t="s">
        <v>61</v>
      </c>
      <c r="Q452" s="61" t="s">
        <v>284</v>
      </c>
      <c r="R452" s="50">
        <f>IF(S452=1,B452&amp;"1",0)</f>
        <v>0</v>
      </c>
      <c r="S452" s="54">
        <v>4</v>
      </c>
      <c r="T452" s="1">
        <f t="shared" si="47"/>
        <v>214061</v>
      </c>
      <c r="U452" s="24" t="s">
        <v>449</v>
      </c>
      <c r="V452" s="42">
        <v>0</v>
      </c>
      <c r="W452" s="54">
        <v>0</v>
      </c>
      <c r="X452" s="51">
        <v>0</v>
      </c>
      <c r="Y452" s="55"/>
      <c r="AA452" s="24" t="s">
        <v>54</v>
      </c>
      <c r="AC452" s="1">
        <v>0</v>
      </c>
    </row>
    <row r="453" spans="1:29" ht="28.5" customHeight="1">
      <c r="A453" s="57" t="s">
        <v>419</v>
      </c>
      <c r="B453" s="1">
        <f t="shared" ref="B453:B460" si="57">B444+1000</f>
        <v>215010</v>
      </c>
      <c r="C453" s="1" t="s">
        <v>420</v>
      </c>
      <c r="D453" s="43" t="s">
        <v>595</v>
      </c>
      <c r="E453" s="60" t="s">
        <v>962</v>
      </c>
      <c r="F453" s="60" t="s">
        <v>1089</v>
      </c>
      <c r="G453" s="68" t="s">
        <v>473</v>
      </c>
      <c r="H453" s="42">
        <f t="shared" si="49"/>
        <v>0</v>
      </c>
      <c r="I453" s="43" t="s">
        <v>267</v>
      </c>
      <c r="J453" s="29" t="s">
        <v>54</v>
      </c>
      <c r="K453" s="29" t="s">
        <v>54</v>
      </c>
      <c r="L453" s="42">
        <f t="shared" si="54"/>
        <v>15</v>
      </c>
      <c r="M453" s="50">
        <f t="shared" si="46"/>
        <v>215020</v>
      </c>
      <c r="N453" s="50">
        <f t="shared" si="50"/>
        <v>0</v>
      </c>
      <c r="O453" s="45" t="s">
        <v>244</v>
      </c>
      <c r="P453" s="47" t="s">
        <v>61</v>
      </c>
      <c r="Q453" s="61" t="s">
        <v>284</v>
      </c>
      <c r="R453" s="50" t="str">
        <f>IF(S453=1,B453&amp;"1",0)</f>
        <v>2150101</v>
      </c>
      <c r="S453" s="54">
        <v>1</v>
      </c>
      <c r="T453" s="1">
        <f t="shared" si="47"/>
        <v>215010</v>
      </c>
      <c r="U453" s="21" t="s">
        <v>474</v>
      </c>
      <c r="V453" s="42">
        <v>12</v>
      </c>
      <c r="W453" s="54">
        <v>0</v>
      </c>
      <c r="X453" s="54">
        <v>0</v>
      </c>
      <c r="Y453" s="55" t="s">
        <v>596</v>
      </c>
      <c r="AA453" s="22" t="s">
        <v>54</v>
      </c>
      <c r="AB453" s="56" t="s">
        <v>424</v>
      </c>
      <c r="AC453" s="1">
        <v>0</v>
      </c>
    </row>
    <row r="454" spans="1:29" ht="16.5" customHeight="1">
      <c r="A454" s="57" t="s">
        <v>419</v>
      </c>
      <c r="B454" s="1">
        <f t="shared" si="57"/>
        <v>215020</v>
      </c>
      <c r="C454" s="1" t="s">
        <v>420</v>
      </c>
      <c r="D454" s="43" t="s">
        <v>597</v>
      </c>
      <c r="E454" s="60" t="s">
        <v>962</v>
      </c>
      <c r="F454" s="60" t="s">
        <v>1090</v>
      </c>
      <c r="G454" s="68" t="s">
        <v>495</v>
      </c>
      <c r="H454" s="42">
        <f t="shared" si="49"/>
        <v>0</v>
      </c>
      <c r="I454" s="43" t="s">
        <v>252</v>
      </c>
      <c r="J454" s="29" t="s">
        <v>54</v>
      </c>
      <c r="K454" s="29" t="s">
        <v>54</v>
      </c>
      <c r="L454" s="42">
        <f t="shared" si="54"/>
        <v>15</v>
      </c>
      <c r="M454" s="50">
        <f t="shared" si="46"/>
        <v>215030</v>
      </c>
      <c r="N454" s="50">
        <f t="shared" si="50"/>
        <v>215010</v>
      </c>
      <c r="O454" s="45" t="s">
        <v>244</v>
      </c>
      <c r="P454" s="47" t="s">
        <v>61</v>
      </c>
      <c r="Q454" s="61" t="s">
        <v>284</v>
      </c>
      <c r="R454" s="50" t="str">
        <f>IF(S454=1,B454&amp;"1",0)</f>
        <v>2150201</v>
      </c>
      <c r="S454" s="54">
        <v>1</v>
      </c>
      <c r="T454" s="1">
        <f t="shared" si="47"/>
        <v>215020</v>
      </c>
      <c r="U454" s="21" t="s">
        <v>476</v>
      </c>
      <c r="V454" s="42">
        <v>12</v>
      </c>
      <c r="W454" s="54">
        <v>0</v>
      </c>
      <c r="X454" s="54">
        <v>2</v>
      </c>
      <c r="Y454" s="55" t="s">
        <v>598</v>
      </c>
      <c r="AA454" s="21" t="s">
        <v>477</v>
      </c>
      <c r="AB454" s="56" t="s">
        <v>424</v>
      </c>
      <c r="AC454" s="1">
        <v>0</v>
      </c>
    </row>
    <row r="455" spans="1:29" ht="16.5" customHeight="1">
      <c r="A455" s="57" t="s">
        <v>419</v>
      </c>
      <c r="B455" s="1">
        <f t="shared" si="57"/>
        <v>215021</v>
      </c>
      <c r="C455" s="56" t="s">
        <v>427</v>
      </c>
      <c r="D455" s="65" t="s">
        <v>597</v>
      </c>
      <c r="E455" s="60" t="s">
        <v>962</v>
      </c>
      <c r="F455" s="60" t="s">
        <v>1091</v>
      </c>
      <c r="G455" s="68" t="s">
        <v>473</v>
      </c>
      <c r="H455" s="42">
        <f t="shared" si="49"/>
        <v>0</v>
      </c>
      <c r="I455" s="60">
        <v>340570415</v>
      </c>
      <c r="J455" s="29" t="s">
        <v>54</v>
      </c>
      <c r="K455" s="29" t="s">
        <v>54</v>
      </c>
      <c r="L455" s="42">
        <f t="shared" si="54"/>
        <v>15</v>
      </c>
      <c r="M455" s="50">
        <f t="shared" ref="M455:M518" si="58">IF(VALUE(RIGHT(B455,1))=1,0,IF(VALUE(RIGHT(B456,1))=1,IF(L457=L456,B457,B456),B456))</f>
        <v>0</v>
      </c>
      <c r="N455" s="50">
        <f t="shared" si="50"/>
        <v>215020</v>
      </c>
      <c r="O455" s="45" t="s">
        <v>244</v>
      </c>
      <c r="P455" s="47" t="s">
        <v>61</v>
      </c>
      <c r="Q455" s="61" t="s">
        <v>284</v>
      </c>
      <c r="R455" t="s">
        <v>429</v>
      </c>
      <c r="S455" s="54">
        <v>5</v>
      </c>
      <c r="T455" s="1">
        <f t="shared" ref="T455:T518" si="59">B455</f>
        <v>215021</v>
      </c>
      <c r="U455" s="21" t="s">
        <v>478</v>
      </c>
      <c r="V455" s="42">
        <v>0</v>
      </c>
      <c r="W455" s="54">
        <v>0</v>
      </c>
      <c r="X455" s="54">
        <v>0</v>
      </c>
      <c r="Y455" s="55"/>
      <c r="AA455" s="21" t="s">
        <v>479</v>
      </c>
      <c r="AB455" s="56" t="s">
        <v>432</v>
      </c>
      <c r="AC455" s="1">
        <v>0</v>
      </c>
    </row>
    <row r="456" spans="1:29" ht="16.5" customHeight="1">
      <c r="A456" s="57" t="s">
        <v>419</v>
      </c>
      <c r="B456" s="1">
        <f t="shared" si="57"/>
        <v>215030</v>
      </c>
      <c r="C456" s="1" t="s">
        <v>420</v>
      </c>
      <c r="D456" s="43" t="s">
        <v>599</v>
      </c>
      <c r="E456" s="60" t="s">
        <v>962</v>
      </c>
      <c r="F456" s="60" t="s">
        <v>1092</v>
      </c>
      <c r="G456" s="68" t="s">
        <v>473</v>
      </c>
      <c r="H456" s="42">
        <f t="shared" si="49"/>
        <v>0</v>
      </c>
      <c r="I456" s="43" t="s">
        <v>255</v>
      </c>
      <c r="J456" s="29" t="s">
        <v>54</v>
      </c>
      <c r="K456" s="29" t="s">
        <v>54</v>
      </c>
      <c r="L456" s="42">
        <f t="shared" si="54"/>
        <v>15</v>
      </c>
      <c r="M456" s="50">
        <f t="shared" si="58"/>
        <v>215050</v>
      </c>
      <c r="N456" s="50">
        <f t="shared" si="50"/>
        <v>215020</v>
      </c>
      <c r="O456" s="45" t="s">
        <v>244</v>
      </c>
      <c r="P456" s="47" t="s">
        <v>61</v>
      </c>
      <c r="Q456" s="61" t="s">
        <v>284</v>
      </c>
      <c r="R456" s="50" t="str">
        <f>IF(S456=1,B456&amp;"1",0)</f>
        <v>2150301</v>
      </c>
      <c r="S456" s="54">
        <v>1</v>
      </c>
      <c r="T456" s="1">
        <f t="shared" si="59"/>
        <v>215030</v>
      </c>
      <c r="U456" s="21" t="s">
        <v>480</v>
      </c>
      <c r="V456" s="42">
        <v>12</v>
      </c>
      <c r="W456" s="54">
        <v>0</v>
      </c>
      <c r="X456" s="54">
        <v>6</v>
      </c>
      <c r="Y456" s="55" t="s">
        <v>600</v>
      </c>
      <c r="AA456" s="21" t="s">
        <v>482</v>
      </c>
      <c r="AB456" s="56" t="s">
        <v>424</v>
      </c>
      <c r="AC456" s="1">
        <v>0</v>
      </c>
    </row>
    <row r="457" spans="1:29" ht="16.5" customHeight="1">
      <c r="A457" s="57" t="s">
        <v>419</v>
      </c>
      <c r="B457" s="1">
        <f t="shared" si="57"/>
        <v>215031</v>
      </c>
      <c r="C457" s="1" t="s">
        <v>435</v>
      </c>
      <c r="D457" s="65" t="s">
        <v>599</v>
      </c>
      <c r="E457" s="60" t="s">
        <v>962</v>
      </c>
      <c r="F457" s="60" t="s">
        <v>1093</v>
      </c>
      <c r="G457" s="68" t="s">
        <v>450</v>
      </c>
      <c r="H457" s="42">
        <f t="shared" si="49"/>
        <v>0</v>
      </c>
      <c r="I457" s="43">
        <v>349104011</v>
      </c>
      <c r="J457" s="29" t="s">
        <v>54</v>
      </c>
      <c r="K457" s="29" t="s">
        <v>54</v>
      </c>
      <c r="L457" s="42">
        <f t="shared" si="54"/>
        <v>15</v>
      </c>
      <c r="M457" s="50">
        <f t="shared" si="58"/>
        <v>0</v>
      </c>
      <c r="N457" s="50">
        <f t="shared" si="50"/>
        <v>215030</v>
      </c>
      <c r="O457" s="45" t="s">
        <v>244</v>
      </c>
      <c r="P457" s="47" t="s">
        <v>61</v>
      </c>
      <c r="Q457" s="61" t="s">
        <v>284</v>
      </c>
      <c r="R457">
        <v>2150301</v>
      </c>
      <c r="S457" s="54">
        <v>2</v>
      </c>
      <c r="T457" s="1">
        <f t="shared" si="59"/>
        <v>215031</v>
      </c>
      <c r="U457" s="21" t="s">
        <v>483</v>
      </c>
      <c r="V457" s="42">
        <v>0</v>
      </c>
      <c r="W457" s="54">
        <v>0</v>
      </c>
      <c r="X457" s="54">
        <v>0</v>
      </c>
      <c r="Y457" s="55"/>
      <c r="AA457" s="21" t="s">
        <v>484</v>
      </c>
      <c r="AB457" s="56" t="s">
        <v>438</v>
      </c>
      <c r="AC457" s="1">
        <v>0</v>
      </c>
    </row>
    <row r="458" spans="1:29" ht="28.5" customHeight="1">
      <c r="A458" s="57" t="s">
        <v>419</v>
      </c>
      <c r="B458" s="1">
        <f t="shared" si="57"/>
        <v>215050</v>
      </c>
      <c r="C458" s="1" t="s">
        <v>420</v>
      </c>
      <c r="D458" s="43" t="s">
        <v>601</v>
      </c>
      <c r="E458" s="60" t="s">
        <v>962</v>
      </c>
      <c r="F458" s="60" t="s">
        <v>1094</v>
      </c>
      <c r="G458" s="68" t="s">
        <v>521</v>
      </c>
      <c r="H458" s="42">
        <f t="shared" si="49"/>
        <v>0</v>
      </c>
      <c r="I458" s="43">
        <v>313101000</v>
      </c>
      <c r="J458" s="29" t="s">
        <v>54</v>
      </c>
      <c r="K458" s="29" t="s">
        <v>54</v>
      </c>
      <c r="L458" s="42">
        <f t="shared" si="54"/>
        <v>15</v>
      </c>
      <c r="M458" s="50">
        <f t="shared" si="58"/>
        <v>215060</v>
      </c>
      <c r="N458" s="50">
        <f t="shared" si="50"/>
        <v>215030</v>
      </c>
      <c r="O458" s="45" t="s">
        <v>244</v>
      </c>
      <c r="P458" s="47" t="s">
        <v>61</v>
      </c>
      <c r="Q458" s="61" t="s">
        <v>284</v>
      </c>
      <c r="R458" s="50" t="str">
        <f>IF(S458=1,B458&amp;"1",0)</f>
        <v>2150501</v>
      </c>
      <c r="S458" s="54">
        <v>1</v>
      </c>
      <c r="T458" s="1">
        <f t="shared" si="59"/>
        <v>215050</v>
      </c>
      <c r="U458" s="21" t="s">
        <v>486</v>
      </c>
      <c r="V458" s="42">
        <v>12</v>
      </c>
      <c r="W458" s="54">
        <v>0</v>
      </c>
      <c r="X458" s="54">
        <v>9</v>
      </c>
      <c r="Y458" s="55" t="s">
        <v>602</v>
      </c>
      <c r="AA458" s="21" t="s">
        <v>487</v>
      </c>
      <c r="AB458" s="56" t="s">
        <v>424</v>
      </c>
      <c r="AC458" s="1">
        <v>0</v>
      </c>
    </row>
    <row r="459" spans="1:29" ht="28.5" customHeight="1">
      <c r="A459" s="57" t="s">
        <v>419</v>
      </c>
      <c r="B459" s="1">
        <f t="shared" si="57"/>
        <v>215041</v>
      </c>
      <c r="C459" s="56" t="s">
        <v>427</v>
      </c>
      <c r="D459" s="65" t="s">
        <v>601</v>
      </c>
      <c r="E459" s="60" t="s">
        <v>962</v>
      </c>
      <c r="F459" s="60" t="s">
        <v>1095</v>
      </c>
      <c r="G459" s="68" t="s">
        <v>473</v>
      </c>
      <c r="H459" s="42">
        <f t="shared" si="49"/>
        <v>0</v>
      </c>
      <c r="I459" s="60">
        <v>340570415</v>
      </c>
      <c r="J459" s="29" t="s">
        <v>54</v>
      </c>
      <c r="K459" s="29" t="s">
        <v>54</v>
      </c>
      <c r="L459" s="42">
        <f t="shared" si="54"/>
        <v>15</v>
      </c>
      <c r="M459" s="50">
        <f t="shared" si="58"/>
        <v>0</v>
      </c>
      <c r="N459" s="50">
        <f t="shared" si="50"/>
        <v>215050</v>
      </c>
      <c r="O459" s="45" t="s">
        <v>244</v>
      </c>
      <c r="P459" s="47" t="s">
        <v>61</v>
      </c>
      <c r="Q459" s="61" t="s">
        <v>284</v>
      </c>
      <c r="R459" t="s">
        <v>429</v>
      </c>
      <c r="S459" s="54">
        <v>5</v>
      </c>
      <c r="T459" s="1">
        <f t="shared" si="59"/>
        <v>215041</v>
      </c>
      <c r="U459" s="21" t="s">
        <v>488</v>
      </c>
      <c r="V459" s="42">
        <v>0</v>
      </c>
      <c r="W459" s="54">
        <v>0</v>
      </c>
      <c r="X459" s="54">
        <v>0</v>
      </c>
      <c r="Y459" s="55"/>
      <c r="AA459" s="21" t="s">
        <v>489</v>
      </c>
      <c r="AB459" s="56" t="s">
        <v>432</v>
      </c>
      <c r="AC459" s="1">
        <v>0</v>
      </c>
    </row>
    <row r="460" spans="1:29" ht="16.5" customHeight="1">
      <c r="A460" s="57" t="s">
        <v>419</v>
      </c>
      <c r="B460" s="1">
        <f t="shared" si="57"/>
        <v>215060</v>
      </c>
      <c r="C460" s="1" t="s">
        <v>420</v>
      </c>
      <c r="D460" s="43" t="s">
        <v>603</v>
      </c>
      <c r="E460" s="60" t="s">
        <v>962</v>
      </c>
      <c r="F460" s="60" t="s">
        <v>1096</v>
      </c>
      <c r="G460" s="68" t="s">
        <v>524</v>
      </c>
      <c r="H460" s="42">
        <f t="shared" si="49"/>
        <v>1</v>
      </c>
      <c r="I460" s="43">
        <v>313001600</v>
      </c>
      <c r="J460" s="29" t="s">
        <v>54</v>
      </c>
      <c r="K460" s="29" t="s">
        <v>54</v>
      </c>
      <c r="L460" s="42">
        <f t="shared" si="54"/>
        <v>15</v>
      </c>
      <c r="M460" s="50">
        <f t="shared" si="58"/>
        <v>215061</v>
      </c>
      <c r="N460" s="50">
        <f t="shared" si="50"/>
        <v>215050</v>
      </c>
      <c r="O460" s="45" t="s">
        <v>244</v>
      </c>
      <c r="P460" s="47" t="s">
        <v>61</v>
      </c>
      <c r="Q460" s="61" t="s">
        <v>284</v>
      </c>
      <c r="R460" s="50" t="str">
        <f>IF(S460=1,B460&amp;"1",0)</f>
        <v>2150601</v>
      </c>
      <c r="S460" s="54">
        <v>1</v>
      </c>
      <c r="T460" s="1">
        <f t="shared" si="59"/>
        <v>215060</v>
      </c>
      <c r="U460" s="21" t="s">
        <v>491</v>
      </c>
      <c r="V460" s="42">
        <v>12</v>
      </c>
      <c r="W460" s="54">
        <v>0</v>
      </c>
      <c r="X460" s="54">
        <v>12</v>
      </c>
      <c r="Y460" s="55" t="s">
        <v>604</v>
      </c>
      <c r="Z460" s="1" t="s">
        <v>605</v>
      </c>
      <c r="AA460" s="21" t="s">
        <v>492</v>
      </c>
      <c r="AB460" s="56" t="s">
        <v>424</v>
      </c>
      <c r="AC460" s="1">
        <v>5</v>
      </c>
    </row>
    <row r="461" spans="1:29" ht="16.5" customHeight="1">
      <c r="A461" s="57" t="s">
        <v>419</v>
      </c>
      <c r="B461" s="1">
        <v>215061</v>
      </c>
      <c r="C461" s="1" t="s">
        <v>420</v>
      </c>
      <c r="D461" s="43" t="s">
        <v>606</v>
      </c>
      <c r="E461" s="60" t="s">
        <v>962</v>
      </c>
      <c r="F461" s="60" t="s">
        <v>1097</v>
      </c>
      <c r="G461" s="68" t="s">
        <v>511</v>
      </c>
      <c r="H461" s="42">
        <f t="shared" si="49"/>
        <v>1</v>
      </c>
      <c r="I461" s="43">
        <v>313100900</v>
      </c>
      <c r="J461" s="29" t="s">
        <v>54</v>
      </c>
      <c r="K461" s="29" t="s">
        <v>54</v>
      </c>
      <c r="L461" s="42">
        <f t="shared" si="54"/>
        <v>15</v>
      </c>
      <c r="M461" s="50">
        <f t="shared" si="58"/>
        <v>0</v>
      </c>
      <c r="N461" s="50">
        <f t="shared" si="50"/>
        <v>215060</v>
      </c>
      <c r="O461" s="45" t="s">
        <v>244</v>
      </c>
      <c r="P461" s="47" t="s">
        <v>61</v>
      </c>
      <c r="Q461" s="61" t="s">
        <v>284</v>
      </c>
      <c r="R461" s="50">
        <f>IF(S461=1,B461&amp;"1",0)</f>
        <v>0</v>
      </c>
      <c r="S461" s="54">
        <v>4</v>
      </c>
      <c r="T461" s="1">
        <f t="shared" si="59"/>
        <v>215061</v>
      </c>
      <c r="U461" s="24" t="s">
        <v>449</v>
      </c>
      <c r="V461" s="42">
        <v>0</v>
      </c>
      <c r="W461" s="54">
        <v>0</v>
      </c>
      <c r="X461" s="51">
        <v>0</v>
      </c>
      <c r="Y461" s="55"/>
      <c r="AA461" s="24" t="s">
        <v>54</v>
      </c>
      <c r="AC461" s="1">
        <v>0</v>
      </c>
    </row>
    <row r="462" spans="1:29" ht="16.5" customHeight="1">
      <c r="A462" s="57" t="s">
        <v>419</v>
      </c>
      <c r="B462" s="1">
        <f t="shared" ref="B462:B469" si="60">B453+1000</f>
        <v>216010</v>
      </c>
      <c r="C462" s="1" t="s">
        <v>420</v>
      </c>
      <c r="D462" s="43" t="s">
        <v>607</v>
      </c>
      <c r="E462" s="60" t="s">
        <v>962</v>
      </c>
      <c r="F462" s="60" t="s">
        <v>1098</v>
      </c>
      <c r="G462" s="68" t="s">
        <v>448</v>
      </c>
      <c r="H462" s="42">
        <f t="shared" si="49"/>
        <v>0</v>
      </c>
      <c r="I462" s="43">
        <v>313100400</v>
      </c>
      <c r="J462" s="29" t="s">
        <v>54</v>
      </c>
      <c r="K462" s="29" t="s">
        <v>54</v>
      </c>
      <c r="L462" s="42">
        <f t="shared" si="54"/>
        <v>16</v>
      </c>
      <c r="M462" s="50">
        <f t="shared" si="58"/>
        <v>216020</v>
      </c>
      <c r="N462" s="50">
        <f t="shared" si="50"/>
        <v>0</v>
      </c>
      <c r="O462" s="45" t="s">
        <v>244</v>
      </c>
      <c r="P462" s="47" t="s">
        <v>61</v>
      </c>
      <c r="Q462" s="61" t="s">
        <v>284</v>
      </c>
      <c r="R462" s="50" t="str">
        <f>IF(S462=1,B462&amp;"1",0)</f>
        <v>2160101</v>
      </c>
      <c r="S462" s="54">
        <v>1</v>
      </c>
      <c r="T462" s="1">
        <f t="shared" si="59"/>
        <v>216010</v>
      </c>
      <c r="U462" s="21" t="s">
        <v>422</v>
      </c>
      <c r="V462" s="42">
        <v>12</v>
      </c>
      <c r="W462" s="54">
        <v>0</v>
      </c>
      <c r="X462" s="54">
        <v>0</v>
      </c>
      <c r="Y462" s="55" t="s">
        <v>520</v>
      </c>
      <c r="AA462" s="22" t="s">
        <v>54</v>
      </c>
      <c r="AB462" s="56" t="s">
        <v>424</v>
      </c>
      <c r="AC462" s="1">
        <v>0</v>
      </c>
    </row>
    <row r="463" spans="1:29" ht="16.5" customHeight="1">
      <c r="A463" s="57" t="s">
        <v>419</v>
      </c>
      <c r="B463" s="1">
        <f t="shared" si="60"/>
        <v>216020</v>
      </c>
      <c r="C463" s="1" t="s">
        <v>420</v>
      </c>
      <c r="D463" s="43" t="s">
        <v>608</v>
      </c>
      <c r="E463" s="60" t="s">
        <v>962</v>
      </c>
      <c r="F463" s="60" t="s">
        <v>1099</v>
      </c>
      <c r="G463" s="68" t="s">
        <v>524</v>
      </c>
      <c r="H463" s="42">
        <f t="shared" ref="H463:H526" si="61">IF(RIGHT(D463,2)="特殊",2,IF(RIGHT(D463,1)&gt;RIGHT(D465,1),1,0))</f>
        <v>0</v>
      </c>
      <c r="I463" s="43" t="s">
        <v>267</v>
      </c>
      <c r="J463" s="29" t="s">
        <v>54</v>
      </c>
      <c r="K463" s="29" t="s">
        <v>54</v>
      </c>
      <c r="L463" s="42">
        <f t="shared" si="54"/>
        <v>16</v>
      </c>
      <c r="M463" s="50">
        <f t="shared" si="58"/>
        <v>216030</v>
      </c>
      <c r="N463" s="50">
        <f t="shared" si="50"/>
        <v>216010</v>
      </c>
      <c r="O463" s="45" t="s">
        <v>244</v>
      </c>
      <c r="P463" s="47" t="s">
        <v>61</v>
      </c>
      <c r="Q463" s="61" t="s">
        <v>284</v>
      </c>
      <c r="R463" s="50" t="str">
        <f>IF(S463=1,B463&amp;"1",0)</f>
        <v>2160201</v>
      </c>
      <c r="S463" s="54">
        <v>1</v>
      </c>
      <c r="T463" s="1">
        <f t="shared" si="59"/>
        <v>216020</v>
      </c>
      <c r="U463" s="21" t="s">
        <v>425</v>
      </c>
      <c r="V463" s="42">
        <v>12</v>
      </c>
      <c r="W463" s="54">
        <v>0</v>
      </c>
      <c r="X463" s="54">
        <v>2</v>
      </c>
      <c r="Y463" s="55" t="s">
        <v>609</v>
      </c>
      <c r="AA463" s="21" t="s">
        <v>426</v>
      </c>
      <c r="AB463" s="56" t="s">
        <v>424</v>
      </c>
      <c r="AC463" s="1">
        <v>0</v>
      </c>
    </row>
    <row r="464" spans="1:29" ht="16.5" customHeight="1">
      <c r="A464" s="57" t="s">
        <v>419</v>
      </c>
      <c r="B464" s="1">
        <f t="shared" si="60"/>
        <v>216021</v>
      </c>
      <c r="C464" s="56" t="s">
        <v>427</v>
      </c>
      <c r="D464" s="65" t="s">
        <v>608</v>
      </c>
      <c r="E464" s="60" t="s">
        <v>962</v>
      </c>
      <c r="F464" s="60" t="s">
        <v>1100</v>
      </c>
      <c r="G464" s="68" t="s">
        <v>473</v>
      </c>
      <c r="H464" s="42">
        <f t="shared" si="61"/>
        <v>0</v>
      </c>
      <c r="I464" s="60">
        <v>340570415</v>
      </c>
      <c r="J464" s="29" t="s">
        <v>54</v>
      </c>
      <c r="K464" s="29" t="s">
        <v>54</v>
      </c>
      <c r="L464" s="42">
        <f t="shared" si="54"/>
        <v>16</v>
      </c>
      <c r="M464" s="50">
        <f t="shared" si="58"/>
        <v>0</v>
      </c>
      <c r="N464" s="50">
        <f t="shared" si="50"/>
        <v>216020</v>
      </c>
      <c r="O464" s="45" t="s">
        <v>244</v>
      </c>
      <c r="P464" s="47" t="s">
        <v>61</v>
      </c>
      <c r="Q464" s="61" t="s">
        <v>284</v>
      </c>
      <c r="R464" t="s">
        <v>429</v>
      </c>
      <c r="S464" s="54">
        <v>5</v>
      </c>
      <c r="T464" s="1">
        <f t="shared" si="59"/>
        <v>216021</v>
      </c>
      <c r="U464" s="21" t="s">
        <v>430</v>
      </c>
      <c r="V464" s="42">
        <v>0</v>
      </c>
      <c r="W464" s="54">
        <v>0</v>
      </c>
      <c r="X464" s="54">
        <v>0</v>
      </c>
      <c r="Y464" s="55"/>
      <c r="AA464" s="21" t="s">
        <v>431</v>
      </c>
      <c r="AB464" s="56" t="s">
        <v>432</v>
      </c>
      <c r="AC464" s="1">
        <v>0</v>
      </c>
    </row>
    <row r="465" spans="1:29" ht="16.5" customHeight="1">
      <c r="A465" s="57" t="s">
        <v>419</v>
      </c>
      <c r="B465" s="1">
        <f t="shared" si="60"/>
        <v>216030</v>
      </c>
      <c r="C465" s="1" t="s">
        <v>420</v>
      </c>
      <c r="D465" s="43" t="s">
        <v>610</v>
      </c>
      <c r="E465" s="60" t="s">
        <v>962</v>
      </c>
      <c r="F465" s="60" t="s">
        <v>1101</v>
      </c>
      <c r="G465" s="68" t="s">
        <v>521</v>
      </c>
      <c r="H465" s="42">
        <f t="shared" si="61"/>
        <v>0</v>
      </c>
      <c r="I465" s="43">
        <v>313101000</v>
      </c>
      <c r="J465" s="29" t="s">
        <v>54</v>
      </c>
      <c r="K465" s="29" t="s">
        <v>54</v>
      </c>
      <c r="L465" s="42">
        <f t="shared" si="54"/>
        <v>16</v>
      </c>
      <c r="M465" s="50">
        <f t="shared" si="58"/>
        <v>216050</v>
      </c>
      <c r="N465" s="50">
        <f t="shared" ref="N465:N528" si="62">IF(L465=L464,IF(VALUE(RIGHT(B464,1))=1,B463,B464),0)</f>
        <v>216020</v>
      </c>
      <c r="O465" s="45" t="s">
        <v>244</v>
      </c>
      <c r="P465" s="47" t="s">
        <v>61</v>
      </c>
      <c r="Q465" s="61" t="s">
        <v>284</v>
      </c>
      <c r="R465" s="50" t="str">
        <f>IF(S465=1,B465&amp;"1",0)</f>
        <v>2160301</v>
      </c>
      <c r="S465" s="54">
        <v>1</v>
      </c>
      <c r="T465" s="1">
        <f t="shared" si="59"/>
        <v>216030</v>
      </c>
      <c r="U465" s="21" t="s">
        <v>433</v>
      </c>
      <c r="V465" s="42">
        <v>12</v>
      </c>
      <c r="W465" s="54">
        <v>0</v>
      </c>
      <c r="X465" s="54">
        <v>6</v>
      </c>
      <c r="Y465" s="55" t="s">
        <v>611</v>
      </c>
      <c r="AA465" s="21" t="s">
        <v>434</v>
      </c>
      <c r="AB465" s="56" t="s">
        <v>424</v>
      </c>
      <c r="AC465" s="1">
        <v>0</v>
      </c>
    </row>
    <row r="466" spans="1:29" ht="16.5" customHeight="1">
      <c r="A466" s="57" t="s">
        <v>419</v>
      </c>
      <c r="B466" s="1">
        <f t="shared" si="60"/>
        <v>216031</v>
      </c>
      <c r="C466" s="1" t="s">
        <v>435</v>
      </c>
      <c r="D466" s="65" t="s">
        <v>610</v>
      </c>
      <c r="E466" s="60" t="s">
        <v>962</v>
      </c>
      <c r="F466" s="60" t="s">
        <v>1102</v>
      </c>
      <c r="G466" s="68" t="s">
        <v>450</v>
      </c>
      <c r="H466" s="42">
        <f t="shared" si="61"/>
        <v>0</v>
      </c>
      <c r="I466" s="43">
        <v>349104011</v>
      </c>
      <c r="J466" s="29" t="s">
        <v>54</v>
      </c>
      <c r="K466" s="29" t="s">
        <v>54</v>
      </c>
      <c r="L466" s="42">
        <f t="shared" si="54"/>
        <v>16</v>
      </c>
      <c r="M466" s="50">
        <f t="shared" si="58"/>
        <v>0</v>
      </c>
      <c r="N466" s="50">
        <f t="shared" si="62"/>
        <v>216030</v>
      </c>
      <c r="O466" s="45" t="s">
        <v>244</v>
      </c>
      <c r="P466" s="47" t="s">
        <v>61</v>
      </c>
      <c r="Q466" s="61" t="s">
        <v>284</v>
      </c>
      <c r="R466">
        <v>2160301</v>
      </c>
      <c r="S466" s="54">
        <v>2</v>
      </c>
      <c r="T466" s="1">
        <f t="shared" si="59"/>
        <v>216031</v>
      </c>
      <c r="U466" s="21" t="s">
        <v>436</v>
      </c>
      <c r="V466" s="42">
        <v>0</v>
      </c>
      <c r="W466" s="54">
        <v>0</v>
      </c>
      <c r="X466" s="54">
        <v>0</v>
      </c>
      <c r="Y466" s="55"/>
      <c r="AA466" s="21" t="s">
        <v>437</v>
      </c>
      <c r="AB466" s="56" t="s">
        <v>438</v>
      </c>
      <c r="AC466" s="1">
        <v>0</v>
      </c>
    </row>
    <row r="467" spans="1:29" ht="28.5" customHeight="1">
      <c r="A467" s="57" t="s">
        <v>419</v>
      </c>
      <c r="B467" s="1">
        <f t="shared" si="60"/>
        <v>216050</v>
      </c>
      <c r="C467" s="1" t="s">
        <v>420</v>
      </c>
      <c r="D467" s="43" t="s">
        <v>612</v>
      </c>
      <c r="E467" s="60" t="s">
        <v>962</v>
      </c>
      <c r="F467" s="60" t="s">
        <v>1103</v>
      </c>
      <c r="G467" s="68" t="s">
        <v>511</v>
      </c>
      <c r="H467" s="42">
        <f t="shared" si="61"/>
        <v>0</v>
      </c>
      <c r="I467" s="43" t="s">
        <v>185</v>
      </c>
      <c r="J467" s="29" t="s">
        <v>54</v>
      </c>
      <c r="K467" s="29" t="s">
        <v>54</v>
      </c>
      <c r="L467" s="42">
        <f t="shared" si="54"/>
        <v>16</v>
      </c>
      <c r="M467" s="50">
        <f t="shared" si="58"/>
        <v>216060</v>
      </c>
      <c r="N467" s="50">
        <f t="shared" si="62"/>
        <v>216030</v>
      </c>
      <c r="O467" s="45" t="s">
        <v>244</v>
      </c>
      <c r="P467" s="47" t="s">
        <v>61</v>
      </c>
      <c r="Q467" s="61" t="s">
        <v>284</v>
      </c>
      <c r="R467" s="50" t="str">
        <f>IF(S467=1,B467&amp;"1",0)</f>
        <v>2160501</v>
      </c>
      <c r="S467" s="54">
        <v>1</v>
      </c>
      <c r="T467" s="1">
        <f t="shared" si="59"/>
        <v>216050</v>
      </c>
      <c r="U467" s="21" t="s">
        <v>440</v>
      </c>
      <c r="V467" s="42">
        <v>12</v>
      </c>
      <c r="W467" s="54">
        <v>0</v>
      </c>
      <c r="X467" s="54">
        <v>9</v>
      </c>
      <c r="Y467" s="55" t="s">
        <v>613</v>
      </c>
      <c r="AA467" s="21" t="s">
        <v>441</v>
      </c>
      <c r="AB467" s="56" t="s">
        <v>424</v>
      </c>
      <c r="AC467" s="1">
        <v>0</v>
      </c>
    </row>
    <row r="468" spans="1:29" ht="28.5" customHeight="1">
      <c r="A468" s="57" t="s">
        <v>419</v>
      </c>
      <c r="B468" s="1">
        <f t="shared" si="60"/>
        <v>216041</v>
      </c>
      <c r="C468" s="56" t="s">
        <v>427</v>
      </c>
      <c r="D468" s="65" t="s">
        <v>612</v>
      </c>
      <c r="E468" s="60" t="s">
        <v>962</v>
      </c>
      <c r="F468" s="60" t="s">
        <v>1104</v>
      </c>
      <c r="G468" s="68" t="s">
        <v>473</v>
      </c>
      <c r="H468" s="42">
        <f t="shared" si="61"/>
        <v>0</v>
      </c>
      <c r="I468" s="60">
        <v>340570415</v>
      </c>
      <c r="J468" s="29" t="s">
        <v>54</v>
      </c>
      <c r="K468" s="29" t="s">
        <v>54</v>
      </c>
      <c r="L468" s="42">
        <f t="shared" si="54"/>
        <v>16</v>
      </c>
      <c r="M468" s="50">
        <f t="shared" si="58"/>
        <v>0</v>
      </c>
      <c r="N468" s="50">
        <f t="shared" si="62"/>
        <v>216050</v>
      </c>
      <c r="O468" s="45" t="s">
        <v>244</v>
      </c>
      <c r="P468" s="47" t="s">
        <v>61</v>
      </c>
      <c r="Q468" s="61" t="s">
        <v>284</v>
      </c>
      <c r="R468" t="s">
        <v>429</v>
      </c>
      <c r="S468" s="54">
        <v>5</v>
      </c>
      <c r="T468" s="1">
        <f t="shared" si="59"/>
        <v>216041</v>
      </c>
      <c r="U468" s="21" t="s">
        <v>442</v>
      </c>
      <c r="V468" s="42">
        <v>0</v>
      </c>
      <c r="W468" s="54">
        <v>0</v>
      </c>
      <c r="X468" s="54">
        <v>0</v>
      </c>
      <c r="Y468" s="55"/>
      <c r="AA468" s="21" t="s">
        <v>443</v>
      </c>
      <c r="AB468" s="56" t="s">
        <v>432</v>
      </c>
      <c r="AC468" s="1">
        <v>0</v>
      </c>
    </row>
    <row r="469" spans="1:29" ht="16.5" customHeight="1">
      <c r="A469" s="57" t="s">
        <v>419</v>
      </c>
      <c r="B469" s="1">
        <f t="shared" si="60"/>
        <v>216060</v>
      </c>
      <c r="C469" s="1" t="s">
        <v>420</v>
      </c>
      <c r="D469" s="43" t="s">
        <v>614</v>
      </c>
      <c r="E469" s="60" t="s">
        <v>962</v>
      </c>
      <c r="F469" s="60" t="s">
        <v>1105</v>
      </c>
      <c r="G469" s="68" t="s">
        <v>524</v>
      </c>
      <c r="H469" s="42">
        <f t="shared" si="61"/>
        <v>1</v>
      </c>
      <c r="I469" s="43" t="s">
        <v>351</v>
      </c>
      <c r="J469" s="29" t="s">
        <v>54</v>
      </c>
      <c r="K469" s="29" t="s">
        <v>54</v>
      </c>
      <c r="L469" s="42">
        <f t="shared" si="54"/>
        <v>16</v>
      </c>
      <c r="M469" s="50">
        <f t="shared" si="58"/>
        <v>216061</v>
      </c>
      <c r="N469" s="50">
        <f t="shared" si="62"/>
        <v>216050</v>
      </c>
      <c r="O469" s="45" t="s">
        <v>244</v>
      </c>
      <c r="P469" s="47" t="s">
        <v>61</v>
      </c>
      <c r="Q469" s="61" t="s">
        <v>284</v>
      </c>
      <c r="R469" s="50" t="str">
        <f>IF(S469=1,B469&amp;"1",0)</f>
        <v>2160601</v>
      </c>
      <c r="S469" s="54">
        <v>1</v>
      </c>
      <c r="T469" s="1">
        <f t="shared" si="59"/>
        <v>216060</v>
      </c>
      <c r="U469" s="21" t="s">
        <v>445</v>
      </c>
      <c r="V469" s="42">
        <v>12</v>
      </c>
      <c r="W469" s="54">
        <v>0</v>
      </c>
      <c r="X469" s="54">
        <v>12</v>
      </c>
      <c r="Y469" s="55" t="s">
        <v>585</v>
      </c>
      <c r="Z469" s="1" t="s">
        <v>615</v>
      </c>
      <c r="AA469" s="21" t="s">
        <v>446</v>
      </c>
      <c r="AB469" s="56" t="s">
        <v>424</v>
      </c>
      <c r="AC469" s="1">
        <v>5</v>
      </c>
    </row>
    <row r="470" spans="1:29" ht="16.5" customHeight="1">
      <c r="A470" s="57" t="s">
        <v>419</v>
      </c>
      <c r="B470" s="1">
        <v>216061</v>
      </c>
      <c r="C470" s="1" t="s">
        <v>420</v>
      </c>
      <c r="D470" s="43" t="s">
        <v>616</v>
      </c>
      <c r="E470" s="60" t="s">
        <v>962</v>
      </c>
      <c r="F470" s="60" t="s">
        <v>1106</v>
      </c>
      <c r="G470" s="68" t="s">
        <v>511</v>
      </c>
      <c r="H470" s="42">
        <f t="shared" si="61"/>
        <v>1</v>
      </c>
      <c r="I470" s="43">
        <v>313100900</v>
      </c>
      <c r="J470" s="29" t="s">
        <v>54</v>
      </c>
      <c r="K470" s="29" t="s">
        <v>54</v>
      </c>
      <c r="L470" s="42">
        <f t="shared" si="54"/>
        <v>16</v>
      </c>
      <c r="M470" s="50">
        <f t="shared" si="58"/>
        <v>0</v>
      </c>
      <c r="N470" s="50">
        <f t="shared" si="62"/>
        <v>216060</v>
      </c>
      <c r="O470" s="45" t="s">
        <v>244</v>
      </c>
      <c r="P470" s="47" t="s">
        <v>61</v>
      </c>
      <c r="Q470" s="61" t="s">
        <v>284</v>
      </c>
      <c r="R470" s="50">
        <f>IF(S470=1,B470&amp;"1",0)</f>
        <v>0</v>
      </c>
      <c r="S470" s="54">
        <v>4</v>
      </c>
      <c r="T470" s="1">
        <f t="shared" si="59"/>
        <v>216061</v>
      </c>
      <c r="U470" s="24" t="s">
        <v>449</v>
      </c>
      <c r="V470" s="42">
        <v>0</v>
      </c>
      <c r="W470" s="54">
        <v>0</v>
      </c>
      <c r="X470" s="51">
        <v>0</v>
      </c>
      <c r="Y470" s="55"/>
      <c r="AA470" s="24" t="s">
        <v>54</v>
      </c>
      <c r="AC470" s="1">
        <v>0</v>
      </c>
    </row>
    <row r="471" spans="1:29" ht="28.5" customHeight="1">
      <c r="A471" s="57" t="s">
        <v>419</v>
      </c>
      <c r="B471" s="1">
        <f t="shared" ref="B471:B478" si="63">B462+1000</f>
        <v>217010</v>
      </c>
      <c r="C471" s="1" t="s">
        <v>420</v>
      </c>
      <c r="D471" s="43" t="s">
        <v>617</v>
      </c>
      <c r="E471" s="60" t="s">
        <v>962</v>
      </c>
      <c r="F471" s="60" t="s">
        <v>1107</v>
      </c>
      <c r="G471" s="68" t="s">
        <v>521</v>
      </c>
      <c r="H471" s="42">
        <f t="shared" si="61"/>
        <v>0</v>
      </c>
      <c r="I471" s="43">
        <v>313100700</v>
      </c>
      <c r="J471" s="29" t="s">
        <v>54</v>
      </c>
      <c r="K471" s="29" t="s">
        <v>54</v>
      </c>
      <c r="L471" s="42">
        <f t="shared" si="54"/>
        <v>17</v>
      </c>
      <c r="M471" s="50">
        <f t="shared" si="58"/>
        <v>217020</v>
      </c>
      <c r="N471" s="50">
        <f t="shared" si="62"/>
        <v>0</v>
      </c>
      <c r="O471" s="45" t="s">
        <v>244</v>
      </c>
      <c r="P471" s="47" t="s">
        <v>61</v>
      </c>
      <c r="Q471" s="61" t="s">
        <v>284</v>
      </c>
      <c r="R471" s="50" t="str">
        <f>IF(S471=1,B471&amp;"1",0)</f>
        <v>2170101</v>
      </c>
      <c r="S471" s="54">
        <v>1</v>
      </c>
      <c r="T471" s="1">
        <f t="shared" si="59"/>
        <v>217010</v>
      </c>
      <c r="U471" s="21" t="s">
        <v>451</v>
      </c>
      <c r="V471" s="42">
        <v>12</v>
      </c>
      <c r="W471" s="54">
        <v>0</v>
      </c>
      <c r="X471" s="54">
        <v>0</v>
      </c>
      <c r="Y471" s="64" t="s">
        <v>618</v>
      </c>
      <c r="AA471" s="22" t="s">
        <v>54</v>
      </c>
      <c r="AB471" s="56" t="s">
        <v>424</v>
      </c>
      <c r="AC471" s="1">
        <v>0</v>
      </c>
    </row>
    <row r="472" spans="1:29" ht="16.5" customHeight="1">
      <c r="A472" s="57" t="s">
        <v>419</v>
      </c>
      <c r="B472" s="1">
        <f t="shared" si="63"/>
        <v>217020</v>
      </c>
      <c r="C472" s="1" t="s">
        <v>420</v>
      </c>
      <c r="D472" s="43" t="s">
        <v>619</v>
      </c>
      <c r="E472" s="60" t="s">
        <v>962</v>
      </c>
      <c r="F472" s="60" t="s">
        <v>1108</v>
      </c>
      <c r="G472" s="68" t="s">
        <v>497</v>
      </c>
      <c r="H472" s="42">
        <f t="shared" si="61"/>
        <v>0</v>
      </c>
      <c r="I472" s="43" t="s">
        <v>311</v>
      </c>
      <c r="J472" s="29" t="s">
        <v>54</v>
      </c>
      <c r="K472" s="29" t="s">
        <v>54</v>
      </c>
      <c r="L472" s="42">
        <f t="shared" si="54"/>
        <v>17</v>
      </c>
      <c r="M472" s="50">
        <f t="shared" si="58"/>
        <v>217030</v>
      </c>
      <c r="N472" s="50">
        <f t="shared" si="62"/>
        <v>217010</v>
      </c>
      <c r="O472" s="45" t="s">
        <v>244</v>
      </c>
      <c r="P472" s="47" t="s">
        <v>61</v>
      </c>
      <c r="Q472" s="61" t="s">
        <v>284</v>
      </c>
      <c r="R472" s="50" t="str">
        <f>IF(S472=1,B472&amp;"1",0)</f>
        <v>2170201</v>
      </c>
      <c r="S472" s="54">
        <v>1</v>
      </c>
      <c r="T472" s="1">
        <f t="shared" si="59"/>
        <v>217020</v>
      </c>
      <c r="U472" s="21" t="s">
        <v>454</v>
      </c>
      <c r="V472" s="42">
        <v>12</v>
      </c>
      <c r="W472" s="54">
        <v>0</v>
      </c>
      <c r="X472" s="54">
        <v>2</v>
      </c>
      <c r="Y472" s="55" t="s">
        <v>498</v>
      </c>
      <c r="AA472" s="21" t="s">
        <v>456</v>
      </c>
      <c r="AB472" s="56" t="s">
        <v>424</v>
      </c>
      <c r="AC472" s="1">
        <v>0</v>
      </c>
    </row>
    <row r="473" spans="1:29" ht="16.5" customHeight="1">
      <c r="A473" s="57" t="s">
        <v>419</v>
      </c>
      <c r="B473" s="1">
        <f t="shared" si="63"/>
        <v>217021</v>
      </c>
      <c r="C473" s="56" t="s">
        <v>427</v>
      </c>
      <c r="D473" s="65" t="s">
        <v>619</v>
      </c>
      <c r="E473" s="60" t="s">
        <v>962</v>
      </c>
      <c r="F473" s="60" t="s">
        <v>1109</v>
      </c>
      <c r="G473" s="68" t="s">
        <v>473</v>
      </c>
      <c r="H473" s="42">
        <f t="shared" si="61"/>
        <v>0</v>
      </c>
      <c r="I473" s="60">
        <v>340570415</v>
      </c>
      <c r="J473" s="29" t="s">
        <v>54</v>
      </c>
      <c r="K473" s="29" t="s">
        <v>54</v>
      </c>
      <c r="L473" s="42">
        <f t="shared" si="54"/>
        <v>17</v>
      </c>
      <c r="M473" s="50">
        <f t="shared" si="58"/>
        <v>0</v>
      </c>
      <c r="N473" s="50">
        <f t="shared" si="62"/>
        <v>217020</v>
      </c>
      <c r="O473" s="45" t="s">
        <v>244</v>
      </c>
      <c r="P473" s="47" t="s">
        <v>61</v>
      </c>
      <c r="Q473" s="61" t="s">
        <v>284</v>
      </c>
      <c r="R473" t="s">
        <v>429</v>
      </c>
      <c r="S473" s="54">
        <v>5</v>
      </c>
      <c r="T473" s="1">
        <f t="shared" si="59"/>
        <v>217021</v>
      </c>
      <c r="U473" s="21" t="s">
        <v>457</v>
      </c>
      <c r="V473" s="42">
        <v>0</v>
      </c>
      <c r="W473" s="54">
        <v>0</v>
      </c>
      <c r="X473" s="54">
        <v>0</v>
      </c>
      <c r="Y473" s="55"/>
      <c r="AA473" s="21" t="s">
        <v>458</v>
      </c>
      <c r="AB473" s="56" t="s">
        <v>432</v>
      </c>
      <c r="AC473" s="1">
        <v>0</v>
      </c>
    </row>
    <row r="474" spans="1:29" ht="28.5" customHeight="1">
      <c r="A474" s="57" t="s">
        <v>419</v>
      </c>
      <c r="B474" s="1">
        <f t="shared" si="63"/>
        <v>217030</v>
      </c>
      <c r="C474" s="1" t="s">
        <v>420</v>
      </c>
      <c r="D474" s="43" t="s">
        <v>620</v>
      </c>
      <c r="E474" s="60" t="s">
        <v>962</v>
      </c>
      <c r="F474" s="60" t="s">
        <v>1110</v>
      </c>
      <c r="G474" s="68" t="s">
        <v>521</v>
      </c>
      <c r="H474" s="42">
        <f t="shared" si="61"/>
        <v>0</v>
      </c>
      <c r="I474" s="43" t="s">
        <v>77</v>
      </c>
      <c r="J474" s="29" t="s">
        <v>54</v>
      </c>
      <c r="K474" s="29" t="s">
        <v>54</v>
      </c>
      <c r="L474" s="42">
        <f t="shared" si="54"/>
        <v>17</v>
      </c>
      <c r="M474" s="50">
        <f t="shared" si="58"/>
        <v>217050</v>
      </c>
      <c r="N474" s="50">
        <f t="shared" si="62"/>
        <v>217020</v>
      </c>
      <c r="O474" s="45" t="s">
        <v>244</v>
      </c>
      <c r="P474" s="47" t="s">
        <v>61</v>
      </c>
      <c r="Q474" s="61" t="s">
        <v>284</v>
      </c>
      <c r="R474" s="50" t="str">
        <f>IF(S474=1,B474&amp;"1",0)</f>
        <v>2170301</v>
      </c>
      <c r="S474" s="54">
        <v>1</v>
      </c>
      <c r="T474" s="1">
        <f t="shared" si="59"/>
        <v>217030</v>
      </c>
      <c r="U474" s="21" t="s">
        <v>459</v>
      </c>
      <c r="V474" s="42">
        <v>12</v>
      </c>
      <c r="W474" s="54">
        <v>0</v>
      </c>
      <c r="X474" s="54">
        <v>6</v>
      </c>
      <c r="Y474" s="55" t="s">
        <v>525</v>
      </c>
      <c r="AA474" s="21" t="s">
        <v>460</v>
      </c>
      <c r="AB474" s="56" t="s">
        <v>424</v>
      </c>
      <c r="AC474" s="1">
        <v>0</v>
      </c>
    </row>
    <row r="475" spans="1:29" ht="16.5" customHeight="1">
      <c r="A475" s="57" t="s">
        <v>419</v>
      </c>
      <c r="B475" s="1">
        <f t="shared" si="63"/>
        <v>217031</v>
      </c>
      <c r="C475" s="1" t="s">
        <v>435</v>
      </c>
      <c r="D475" s="65" t="s">
        <v>620</v>
      </c>
      <c r="E475" s="60" t="s">
        <v>962</v>
      </c>
      <c r="F475" s="60" t="s">
        <v>1111</v>
      </c>
      <c r="G475" s="68" t="s">
        <v>450</v>
      </c>
      <c r="H475" s="42">
        <f t="shared" si="61"/>
        <v>0</v>
      </c>
      <c r="I475" s="43">
        <v>349104011</v>
      </c>
      <c r="J475" s="29" t="s">
        <v>54</v>
      </c>
      <c r="K475" s="29" t="s">
        <v>54</v>
      </c>
      <c r="L475" s="42">
        <f t="shared" si="54"/>
        <v>17</v>
      </c>
      <c r="M475" s="50">
        <f t="shared" si="58"/>
        <v>0</v>
      </c>
      <c r="N475" s="50">
        <f t="shared" si="62"/>
        <v>217030</v>
      </c>
      <c r="O475" s="45" t="s">
        <v>244</v>
      </c>
      <c r="P475" s="47" t="s">
        <v>61</v>
      </c>
      <c r="Q475" s="61" t="s">
        <v>284</v>
      </c>
      <c r="R475">
        <v>2170301</v>
      </c>
      <c r="S475" s="54">
        <v>2</v>
      </c>
      <c r="T475" s="1">
        <f t="shared" si="59"/>
        <v>217031</v>
      </c>
      <c r="U475" s="21" t="s">
        <v>461</v>
      </c>
      <c r="V475" s="42">
        <v>0</v>
      </c>
      <c r="W475" s="54">
        <v>0</v>
      </c>
      <c r="X475" s="54">
        <v>0</v>
      </c>
      <c r="Y475" s="55"/>
      <c r="AA475" s="21" t="s">
        <v>462</v>
      </c>
      <c r="AB475" s="56" t="s">
        <v>438</v>
      </c>
      <c r="AC475" s="1">
        <v>0</v>
      </c>
    </row>
    <row r="476" spans="1:29" ht="28.5" customHeight="1">
      <c r="A476" s="57" t="s">
        <v>419</v>
      </c>
      <c r="B476" s="1">
        <f t="shared" si="63"/>
        <v>217050</v>
      </c>
      <c r="C476" s="1" t="s">
        <v>420</v>
      </c>
      <c r="D476" s="43" t="s">
        <v>621</v>
      </c>
      <c r="E476" s="60" t="s">
        <v>962</v>
      </c>
      <c r="F476" s="60" t="s">
        <v>1112</v>
      </c>
      <c r="G476" s="68" t="s">
        <v>524</v>
      </c>
      <c r="H476" s="42">
        <f t="shared" si="61"/>
        <v>0</v>
      </c>
      <c r="I476" s="43">
        <v>313001000</v>
      </c>
      <c r="J476" s="29" t="s">
        <v>54</v>
      </c>
      <c r="K476" s="29" t="s">
        <v>54</v>
      </c>
      <c r="L476" s="42">
        <f t="shared" si="54"/>
        <v>17</v>
      </c>
      <c r="M476" s="50">
        <f t="shared" si="58"/>
        <v>217060</v>
      </c>
      <c r="N476" s="50">
        <f t="shared" si="62"/>
        <v>217030</v>
      </c>
      <c r="O476" s="45" t="s">
        <v>244</v>
      </c>
      <c r="P476" s="47" t="s">
        <v>61</v>
      </c>
      <c r="Q476" s="61" t="s">
        <v>284</v>
      </c>
      <c r="R476" s="50" t="str">
        <f>IF(S476=1,B476&amp;"1",0)</f>
        <v>2170501</v>
      </c>
      <c r="S476" s="54">
        <v>1</v>
      </c>
      <c r="T476" s="1">
        <f t="shared" si="59"/>
        <v>217050</v>
      </c>
      <c r="U476" s="21" t="s">
        <v>464</v>
      </c>
      <c r="V476" s="42">
        <v>12</v>
      </c>
      <c r="W476" s="54">
        <v>0</v>
      </c>
      <c r="X476" s="54">
        <v>9</v>
      </c>
      <c r="Y476" s="55" t="s">
        <v>622</v>
      </c>
      <c r="AA476" s="21" t="s">
        <v>465</v>
      </c>
      <c r="AB476" s="56" t="s">
        <v>424</v>
      </c>
      <c r="AC476" s="1">
        <v>0</v>
      </c>
    </row>
    <row r="477" spans="1:29" ht="28.5" customHeight="1">
      <c r="A477" s="57" t="s">
        <v>419</v>
      </c>
      <c r="B477" s="1">
        <f t="shared" si="63"/>
        <v>217041</v>
      </c>
      <c r="C477" s="56" t="s">
        <v>427</v>
      </c>
      <c r="D477" s="65" t="s">
        <v>621</v>
      </c>
      <c r="E477" s="60" t="s">
        <v>962</v>
      </c>
      <c r="F477" s="60" t="s">
        <v>1113</v>
      </c>
      <c r="G477" s="68" t="s">
        <v>473</v>
      </c>
      <c r="H477" s="42">
        <f t="shared" si="61"/>
        <v>0</v>
      </c>
      <c r="I477" s="60">
        <v>340570415</v>
      </c>
      <c r="J477" s="29" t="s">
        <v>54</v>
      </c>
      <c r="K477" s="29" t="s">
        <v>54</v>
      </c>
      <c r="L477" s="42">
        <f t="shared" si="54"/>
        <v>17</v>
      </c>
      <c r="M477" s="50">
        <f t="shared" si="58"/>
        <v>0</v>
      </c>
      <c r="N477" s="50">
        <f t="shared" si="62"/>
        <v>217050</v>
      </c>
      <c r="O477" s="45" t="s">
        <v>244</v>
      </c>
      <c r="P477" s="47" t="s">
        <v>61</v>
      </c>
      <c r="Q477" s="61" t="s">
        <v>284</v>
      </c>
      <c r="R477" t="s">
        <v>429</v>
      </c>
      <c r="S477" s="54">
        <v>5</v>
      </c>
      <c r="T477" s="1">
        <f t="shared" si="59"/>
        <v>217041</v>
      </c>
      <c r="U477" s="21" t="s">
        <v>466</v>
      </c>
      <c r="V477" s="42">
        <v>0</v>
      </c>
      <c r="W477" s="54">
        <v>0</v>
      </c>
      <c r="X477" s="54">
        <v>0</v>
      </c>
      <c r="Y477" s="55"/>
      <c r="AA477" s="21" t="s">
        <v>467</v>
      </c>
      <c r="AB477" s="56" t="s">
        <v>432</v>
      </c>
      <c r="AC477" s="1">
        <v>0</v>
      </c>
    </row>
    <row r="478" spans="1:29" ht="28.5" customHeight="1">
      <c r="A478" s="57" t="s">
        <v>419</v>
      </c>
      <c r="B478" s="1">
        <f t="shared" si="63"/>
        <v>217060</v>
      </c>
      <c r="C478" s="1" t="s">
        <v>420</v>
      </c>
      <c r="D478" s="43" t="s">
        <v>623</v>
      </c>
      <c r="E478" s="60" t="s">
        <v>962</v>
      </c>
      <c r="F478" s="60" t="s">
        <v>1114</v>
      </c>
      <c r="G478" s="68" t="s">
        <v>524</v>
      </c>
      <c r="H478" s="42">
        <f t="shared" si="61"/>
        <v>1</v>
      </c>
      <c r="I478" s="43">
        <v>313101000</v>
      </c>
      <c r="J478" s="29" t="s">
        <v>54</v>
      </c>
      <c r="K478" s="29" t="s">
        <v>54</v>
      </c>
      <c r="L478" s="42">
        <f t="shared" si="54"/>
        <v>17</v>
      </c>
      <c r="M478" s="50">
        <f t="shared" si="58"/>
        <v>217061</v>
      </c>
      <c r="N478" s="50">
        <f t="shared" si="62"/>
        <v>217050</v>
      </c>
      <c r="O478" s="45" t="s">
        <v>244</v>
      </c>
      <c r="P478" s="47" t="s">
        <v>61</v>
      </c>
      <c r="Q478" s="61" t="s">
        <v>284</v>
      </c>
      <c r="R478" s="50" t="str">
        <f>IF(S478=1,B478&amp;"1",0)</f>
        <v>2170601</v>
      </c>
      <c r="S478" s="54">
        <v>1</v>
      </c>
      <c r="T478" s="1">
        <f t="shared" si="59"/>
        <v>217060</v>
      </c>
      <c r="U478" s="21" t="s">
        <v>469</v>
      </c>
      <c r="V478" s="42">
        <v>12</v>
      </c>
      <c r="W478" s="54">
        <v>0</v>
      </c>
      <c r="X478" s="54">
        <v>12</v>
      </c>
      <c r="Y478" s="55" t="s">
        <v>624</v>
      </c>
      <c r="Z478" s="1" t="s">
        <v>625</v>
      </c>
      <c r="AA478" s="21" t="s">
        <v>471</v>
      </c>
      <c r="AB478" s="56" t="s">
        <v>424</v>
      </c>
      <c r="AC478" s="1">
        <v>5</v>
      </c>
    </row>
    <row r="479" spans="1:29" ht="16.5" customHeight="1">
      <c r="A479" s="57" t="s">
        <v>419</v>
      </c>
      <c r="B479" s="1">
        <v>217061</v>
      </c>
      <c r="C479" s="1" t="s">
        <v>420</v>
      </c>
      <c r="D479" s="43" t="s">
        <v>626</v>
      </c>
      <c r="E479" s="60" t="s">
        <v>962</v>
      </c>
      <c r="F479" s="60" t="s">
        <v>1115</v>
      </c>
      <c r="G479" s="68" t="s">
        <v>511</v>
      </c>
      <c r="H479" s="42">
        <f t="shared" si="61"/>
        <v>1</v>
      </c>
      <c r="I479" s="43">
        <v>313100900</v>
      </c>
      <c r="J479" s="29" t="s">
        <v>54</v>
      </c>
      <c r="K479" s="29" t="s">
        <v>54</v>
      </c>
      <c r="L479" s="42">
        <f t="shared" si="54"/>
        <v>17</v>
      </c>
      <c r="M479" s="50">
        <f t="shared" si="58"/>
        <v>0</v>
      </c>
      <c r="N479" s="50">
        <f t="shared" si="62"/>
        <v>217060</v>
      </c>
      <c r="O479" s="45" t="s">
        <v>244</v>
      </c>
      <c r="P479" s="47" t="s">
        <v>61</v>
      </c>
      <c r="Q479" s="61" t="s">
        <v>284</v>
      </c>
      <c r="R479" s="50">
        <f>IF(S479=1,B479&amp;"1",0)</f>
        <v>0</v>
      </c>
      <c r="S479" s="54">
        <v>4</v>
      </c>
      <c r="T479" s="1">
        <f t="shared" si="59"/>
        <v>217061</v>
      </c>
      <c r="U479" s="24" t="s">
        <v>449</v>
      </c>
      <c r="V479" s="42">
        <v>0</v>
      </c>
      <c r="W479" s="54">
        <v>0</v>
      </c>
      <c r="X479" s="51">
        <v>0</v>
      </c>
      <c r="Y479" s="55"/>
      <c r="AA479" s="24" t="s">
        <v>54</v>
      </c>
      <c r="AC479" s="1">
        <v>0</v>
      </c>
    </row>
    <row r="480" spans="1:29" ht="16.5" customHeight="1">
      <c r="A480" s="57" t="s">
        <v>419</v>
      </c>
      <c r="B480" s="1">
        <f t="shared" ref="B480:B487" si="64">B471+1000</f>
        <v>218010</v>
      </c>
      <c r="C480" s="1" t="s">
        <v>420</v>
      </c>
      <c r="D480" s="43" t="s">
        <v>627</v>
      </c>
      <c r="E480" s="60" t="s">
        <v>962</v>
      </c>
      <c r="F480" s="60" t="s">
        <v>1116</v>
      </c>
      <c r="G480" s="68" t="s">
        <v>473</v>
      </c>
      <c r="H480" s="42">
        <f t="shared" si="61"/>
        <v>0</v>
      </c>
      <c r="I480" s="43" t="s">
        <v>314</v>
      </c>
      <c r="J480" s="29" t="s">
        <v>54</v>
      </c>
      <c r="K480" s="29" t="s">
        <v>54</v>
      </c>
      <c r="L480" s="42">
        <f t="shared" si="54"/>
        <v>18</v>
      </c>
      <c r="M480" s="50">
        <f t="shared" si="58"/>
        <v>218020</v>
      </c>
      <c r="N480" s="50">
        <f t="shared" si="62"/>
        <v>0</v>
      </c>
      <c r="O480" s="45" t="s">
        <v>244</v>
      </c>
      <c r="P480" s="47" t="s">
        <v>61</v>
      </c>
      <c r="Q480" s="61" t="s">
        <v>284</v>
      </c>
      <c r="R480" s="50" t="str">
        <f>IF(S480=1,B480&amp;"1",0)</f>
        <v>2180101</v>
      </c>
      <c r="S480" s="54">
        <v>1</v>
      </c>
      <c r="T480" s="1">
        <f t="shared" si="59"/>
        <v>218010</v>
      </c>
      <c r="U480" s="21" t="s">
        <v>474</v>
      </c>
      <c r="V480" s="42">
        <v>12</v>
      </c>
      <c r="W480" s="54">
        <v>0</v>
      </c>
      <c r="X480" s="54">
        <v>0</v>
      </c>
      <c r="Y480" s="55" t="s">
        <v>520</v>
      </c>
      <c r="AA480" s="22" t="s">
        <v>54</v>
      </c>
      <c r="AB480" s="56" t="s">
        <v>424</v>
      </c>
      <c r="AC480" s="1">
        <v>0</v>
      </c>
    </row>
    <row r="481" spans="1:29" ht="28.5" customHeight="1">
      <c r="A481" s="57" t="s">
        <v>419</v>
      </c>
      <c r="B481" s="1">
        <f t="shared" si="64"/>
        <v>218020</v>
      </c>
      <c r="C481" s="1" t="s">
        <v>420</v>
      </c>
      <c r="D481" s="43" t="s">
        <v>628</v>
      </c>
      <c r="E481" s="60" t="s">
        <v>962</v>
      </c>
      <c r="F481" s="60" t="s">
        <v>1117</v>
      </c>
      <c r="G481" s="68" t="s">
        <v>473</v>
      </c>
      <c r="H481" s="42">
        <f t="shared" si="61"/>
        <v>0</v>
      </c>
      <c r="I481" s="43" t="s">
        <v>138</v>
      </c>
      <c r="J481" s="29" t="s">
        <v>54</v>
      </c>
      <c r="K481" s="29" t="s">
        <v>54</v>
      </c>
      <c r="L481" s="42">
        <f t="shared" si="54"/>
        <v>18</v>
      </c>
      <c r="M481" s="50">
        <f t="shared" si="58"/>
        <v>218030</v>
      </c>
      <c r="N481" s="50">
        <f t="shared" si="62"/>
        <v>218010</v>
      </c>
      <c r="O481" s="45" t="s">
        <v>244</v>
      </c>
      <c r="P481" s="47" t="s">
        <v>61</v>
      </c>
      <c r="Q481" s="61" t="s">
        <v>284</v>
      </c>
      <c r="R481" s="50" t="str">
        <f>IF(S481=1,B481&amp;"1",0)</f>
        <v>2180201</v>
      </c>
      <c r="S481" s="54">
        <v>1</v>
      </c>
      <c r="T481" s="1">
        <f t="shared" si="59"/>
        <v>218020</v>
      </c>
      <c r="U481" s="21" t="s">
        <v>476</v>
      </c>
      <c r="V481" s="42">
        <v>12</v>
      </c>
      <c r="W481" s="54">
        <v>0</v>
      </c>
      <c r="X481" s="54">
        <v>2</v>
      </c>
      <c r="Y481" s="55" t="s">
        <v>629</v>
      </c>
      <c r="AA481" s="21" t="s">
        <v>477</v>
      </c>
      <c r="AB481" s="56" t="s">
        <v>424</v>
      </c>
      <c r="AC481" s="1">
        <v>0</v>
      </c>
    </row>
    <row r="482" spans="1:29" ht="28.5" customHeight="1">
      <c r="A482" s="57" t="s">
        <v>419</v>
      </c>
      <c r="B482" s="1">
        <f t="shared" si="64"/>
        <v>218021</v>
      </c>
      <c r="C482" s="56" t="s">
        <v>427</v>
      </c>
      <c r="D482" s="65" t="s">
        <v>628</v>
      </c>
      <c r="E482" s="60" t="s">
        <v>962</v>
      </c>
      <c r="F482" s="60" t="s">
        <v>1118</v>
      </c>
      <c r="G482" s="68" t="s">
        <v>473</v>
      </c>
      <c r="H482" s="42">
        <f t="shared" si="61"/>
        <v>0</v>
      </c>
      <c r="I482" s="60">
        <v>340570415</v>
      </c>
      <c r="J482" s="29" t="s">
        <v>54</v>
      </c>
      <c r="K482" s="29" t="s">
        <v>54</v>
      </c>
      <c r="L482" s="42">
        <f t="shared" si="54"/>
        <v>18</v>
      </c>
      <c r="M482" s="50">
        <f t="shared" si="58"/>
        <v>0</v>
      </c>
      <c r="N482" s="50">
        <f t="shared" si="62"/>
        <v>218020</v>
      </c>
      <c r="O482" s="45" t="s">
        <v>244</v>
      </c>
      <c r="P482" s="47" t="s">
        <v>61</v>
      </c>
      <c r="Q482" s="61" t="s">
        <v>284</v>
      </c>
      <c r="R482" t="s">
        <v>429</v>
      </c>
      <c r="S482" s="54">
        <v>5</v>
      </c>
      <c r="T482" s="1">
        <f t="shared" si="59"/>
        <v>218021</v>
      </c>
      <c r="U482" s="21" t="s">
        <v>478</v>
      </c>
      <c r="V482" s="42">
        <v>0</v>
      </c>
      <c r="W482" s="54">
        <v>0</v>
      </c>
      <c r="X482" s="54">
        <v>0</v>
      </c>
      <c r="Y482" s="55"/>
      <c r="AA482" s="21" t="s">
        <v>479</v>
      </c>
      <c r="AB482" s="56" t="s">
        <v>432</v>
      </c>
      <c r="AC482" s="1">
        <v>0</v>
      </c>
    </row>
    <row r="483" spans="1:29" ht="16.5" customHeight="1">
      <c r="A483" s="57" t="s">
        <v>419</v>
      </c>
      <c r="B483" s="1">
        <f t="shared" si="64"/>
        <v>218030</v>
      </c>
      <c r="C483" s="1" t="s">
        <v>420</v>
      </c>
      <c r="D483" s="43" t="s">
        <v>630</v>
      </c>
      <c r="E483" s="60" t="s">
        <v>962</v>
      </c>
      <c r="F483" s="60" t="s">
        <v>1119</v>
      </c>
      <c r="G483" s="68" t="s">
        <v>421</v>
      </c>
      <c r="H483" s="42">
        <f t="shared" si="61"/>
        <v>0</v>
      </c>
      <c r="I483" s="43" t="s">
        <v>314</v>
      </c>
      <c r="J483" s="29" t="s">
        <v>54</v>
      </c>
      <c r="K483" s="29" t="s">
        <v>54</v>
      </c>
      <c r="L483" s="42">
        <f t="shared" si="54"/>
        <v>18</v>
      </c>
      <c r="M483" s="50">
        <f t="shared" si="58"/>
        <v>218050</v>
      </c>
      <c r="N483" s="50">
        <f t="shared" si="62"/>
        <v>218020</v>
      </c>
      <c r="O483" s="45" t="s">
        <v>244</v>
      </c>
      <c r="P483" s="47" t="s">
        <v>61</v>
      </c>
      <c r="Q483" s="61" t="s">
        <v>284</v>
      </c>
      <c r="R483" s="50" t="str">
        <f>IF(S483=1,B483&amp;"1",0)</f>
        <v>2180301</v>
      </c>
      <c r="S483" s="54">
        <v>1</v>
      </c>
      <c r="T483" s="1">
        <f t="shared" si="59"/>
        <v>218030</v>
      </c>
      <c r="U483" s="21" t="s">
        <v>480</v>
      </c>
      <c r="V483" s="42">
        <v>12</v>
      </c>
      <c r="W483" s="54">
        <v>0</v>
      </c>
      <c r="X483" s="54">
        <v>6</v>
      </c>
      <c r="Y483" s="55" t="s">
        <v>507</v>
      </c>
      <c r="AA483" s="21" t="s">
        <v>482</v>
      </c>
      <c r="AB483" s="56" t="s">
        <v>424</v>
      </c>
      <c r="AC483" s="1">
        <v>0</v>
      </c>
    </row>
    <row r="484" spans="1:29" ht="16.5" customHeight="1">
      <c r="A484" s="57" t="s">
        <v>419</v>
      </c>
      <c r="B484" s="1">
        <f t="shared" si="64"/>
        <v>218031</v>
      </c>
      <c r="C484" s="1" t="s">
        <v>435</v>
      </c>
      <c r="D484" s="65" t="s">
        <v>630</v>
      </c>
      <c r="E484" s="60" t="s">
        <v>962</v>
      </c>
      <c r="F484" s="60" t="s">
        <v>1120</v>
      </c>
      <c r="G484" s="68" t="s">
        <v>450</v>
      </c>
      <c r="H484" s="42">
        <f t="shared" si="61"/>
        <v>0</v>
      </c>
      <c r="I484" s="43">
        <v>349104011</v>
      </c>
      <c r="J484" s="29" t="s">
        <v>54</v>
      </c>
      <c r="K484" s="29" t="s">
        <v>54</v>
      </c>
      <c r="L484" s="42">
        <f t="shared" si="54"/>
        <v>18</v>
      </c>
      <c r="M484" s="50">
        <f t="shared" si="58"/>
        <v>0</v>
      </c>
      <c r="N484" s="50">
        <f t="shared" si="62"/>
        <v>218030</v>
      </c>
      <c r="O484" s="45" t="s">
        <v>244</v>
      </c>
      <c r="P484" s="47" t="s">
        <v>61</v>
      </c>
      <c r="Q484" s="61" t="s">
        <v>284</v>
      </c>
      <c r="R484">
        <v>2180301</v>
      </c>
      <c r="S484" s="54">
        <v>2</v>
      </c>
      <c r="T484" s="1">
        <f t="shared" si="59"/>
        <v>218031</v>
      </c>
      <c r="U484" s="21" t="s">
        <v>483</v>
      </c>
      <c r="V484" s="42">
        <v>0</v>
      </c>
      <c r="W484" s="54">
        <v>0</v>
      </c>
      <c r="X484" s="54">
        <v>0</v>
      </c>
      <c r="Y484" s="55"/>
      <c r="AA484" s="21" t="s">
        <v>484</v>
      </c>
      <c r="AB484" s="56" t="s">
        <v>438</v>
      </c>
      <c r="AC484" s="1">
        <v>0</v>
      </c>
    </row>
    <row r="485" spans="1:29" ht="28.5" customHeight="1">
      <c r="A485" s="57" t="s">
        <v>419</v>
      </c>
      <c r="B485" s="1">
        <f t="shared" si="64"/>
        <v>218050</v>
      </c>
      <c r="C485" s="1" t="s">
        <v>420</v>
      </c>
      <c r="D485" s="43" t="s">
        <v>631</v>
      </c>
      <c r="E485" s="60" t="s">
        <v>962</v>
      </c>
      <c r="F485" s="60" t="s">
        <v>1121</v>
      </c>
      <c r="G485" s="68" t="s">
        <v>448</v>
      </c>
      <c r="H485" s="42">
        <f t="shared" si="61"/>
        <v>0</v>
      </c>
      <c r="I485" s="43" t="s">
        <v>185</v>
      </c>
      <c r="J485" s="29" t="s">
        <v>54</v>
      </c>
      <c r="K485" s="29" t="s">
        <v>54</v>
      </c>
      <c r="L485" s="42">
        <f t="shared" si="54"/>
        <v>18</v>
      </c>
      <c r="M485" s="50">
        <f t="shared" si="58"/>
        <v>218060</v>
      </c>
      <c r="N485" s="50">
        <f t="shared" si="62"/>
        <v>218030</v>
      </c>
      <c r="O485" s="45" t="s">
        <v>244</v>
      </c>
      <c r="P485" s="47" t="s">
        <v>61</v>
      </c>
      <c r="Q485" s="61" t="s">
        <v>284</v>
      </c>
      <c r="R485" s="50" t="str">
        <f>IF(S485=1,B485&amp;"1",0)</f>
        <v>2180501</v>
      </c>
      <c r="S485" s="54">
        <v>1</v>
      </c>
      <c r="T485" s="1">
        <f t="shared" si="59"/>
        <v>218050</v>
      </c>
      <c r="U485" s="21" t="s">
        <v>486</v>
      </c>
      <c r="V485" s="42">
        <v>12</v>
      </c>
      <c r="W485" s="54">
        <v>0</v>
      </c>
      <c r="X485" s="54">
        <v>9</v>
      </c>
      <c r="Y485" s="55" t="s">
        <v>632</v>
      </c>
      <c r="AA485" s="21" t="s">
        <v>487</v>
      </c>
      <c r="AB485" s="56" t="s">
        <v>424</v>
      </c>
      <c r="AC485" s="1">
        <v>0</v>
      </c>
    </row>
    <row r="486" spans="1:29" ht="28.5" customHeight="1">
      <c r="A486" s="57" t="s">
        <v>419</v>
      </c>
      <c r="B486" s="1">
        <f t="shared" si="64"/>
        <v>218041</v>
      </c>
      <c r="C486" s="56" t="s">
        <v>427</v>
      </c>
      <c r="D486" s="65" t="s">
        <v>631</v>
      </c>
      <c r="E486" s="60" t="s">
        <v>962</v>
      </c>
      <c r="F486" s="60" t="s">
        <v>1122</v>
      </c>
      <c r="G486" s="68" t="s">
        <v>473</v>
      </c>
      <c r="H486" s="42">
        <f t="shared" si="61"/>
        <v>0</v>
      </c>
      <c r="I486" s="60">
        <v>340570415</v>
      </c>
      <c r="J486" s="29" t="s">
        <v>54</v>
      </c>
      <c r="K486" s="29" t="s">
        <v>54</v>
      </c>
      <c r="L486" s="42">
        <f t="shared" si="54"/>
        <v>18</v>
      </c>
      <c r="M486" s="50">
        <f t="shared" si="58"/>
        <v>0</v>
      </c>
      <c r="N486" s="50">
        <f t="shared" si="62"/>
        <v>218050</v>
      </c>
      <c r="O486" s="45" t="s">
        <v>244</v>
      </c>
      <c r="P486" s="47" t="s">
        <v>61</v>
      </c>
      <c r="Q486" s="61" t="s">
        <v>284</v>
      </c>
      <c r="R486" t="s">
        <v>429</v>
      </c>
      <c r="S486" s="54">
        <v>5</v>
      </c>
      <c r="T486" s="1">
        <f t="shared" si="59"/>
        <v>218041</v>
      </c>
      <c r="U486" s="21" t="s">
        <v>488</v>
      </c>
      <c r="V486" s="42">
        <v>0</v>
      </c>
      <c r="W486" s="54">
        <v>0</v>
      </c>
      <c r="X486" s="54">
        <v>0</v>
      </c>
      <c r="Y486" s="55"/>
      <c r="AA486" s="21" t="s">
        <v>489</v>
      </c>
      <c r="AB486" s="56" t="s">
        <v>432</v>
      </c>
      <c r="AC486" s="1">
        <v>0</v>
      </c>
    </row>
    <row r="487" spans="1:29" ht="28.5" customHeight="1">
      <c r="A487" s="57" t="s">
        <v>419</v>
      </c>
      <c r="B487" s="1">
        <f t="shared" si="64"/>
        <v>218060</v>
      </c>
      <c r="C487" s="1" t="s">
        <v>420</v>
      </c>
      <c r="D487" s="43" t="s">
        <v>633</v>
      </c>
      <c r="E487" s="60" t="s">
        <v>962</v>
      </c>
      <c r="F487" s="60" t="s">
        <v>1123</v>
      </c>
      <c r="G487" s="68" t="s">
        <v>473</v>
      </c>
      <c r="H487" s="42">
        <f t="shared" si="61"/>
        <v>1</v>
      </c>
      <c r="I487" s="43" t="s">
        <v>67</v>
      </c>
      <c r="J487" s="29" t="s">
        <v>54</v>
      </c>
      <c r="K487" s="29" t="s">
        <v>54</v>
      </c>
      <c r="L487" s="42">
        <f t="shared" si="54"/>
        <v>18</v>
      </c>
      <c r="M487" s="50">
        <f t="shared" si="58"/>
        <v>218061</v>
      </c>
      <c r="N487" s="50">
        <f t="shared" si="62"/>
        <v>218050</v>
      </c>
      <c r="O487" s="45" t="s">
        <v>244</v>
      </c>
      <c r="P487" s="47" t="s">
        <v>61</v>
      </c>
      <c r="Q487" s="61" t="s">
        <v>284</v>
      </c>
      <c r="R487" s="50" t="str">
        <f>IF(S487=1,B487&amp;"1",0)</f>
        <v>2180601</v>
      </c>
      <c r="S487" s="54">
        <v>1</v>
      </c>
      <c r="T487" s="1">
        <f t="shared" si="59"/>
        <v>218060</v>
      </c>
      <c r="U487" s="21" t="s">
        <v>491</v>
      </c>
      <c r="V487" s="42">
        <v>12</v>
      </c>
      <c r="W487" s="54">
        <v>0</v>
      </c>
      <c r="X487" s="54">
        <v>12</v>
      </c>
      <c r="Y487" s="55" t="s">
        <v>602</v>
      </c>
      <c r="Z487" s="1" t="s">
        <v>634</v>
      </c>
      <c r="AA487" s="21" t="s">
        <v>492</v>
      </c>
      <c r="AB487" s="56" t="s">
        <v>424</v>
      </c>
      <c r="AC487" s="1">
        <v>5</v>
      </c>
    </row>
    <row r="488" spans="1:29" ht="16.5" customHeight="1">
      <c r="A488" s="57" t="s">
        <v>419</v>
      </c>
      <c r="B488" s="1">
        <v>218061</v>
      </c>
      <c r="C488" s="1" t="s">
        <v>420</v>
      </c>
      <c r="D488" s="43" t="s">
        <v>635</v>
      </c>
      <c r="E488" s="60" t="s">
        <v>962</v>
      </c>
      <c r="F488" s="60" t="s">
        <v>1124</v>
      </c>
      <c r="G488" s="68" t="s">
        <v>511</v>
      </c>
      <c r="H488" s="42">
        <f t="shared" si="61"/>
        <v>1</v>
      </c>
      <c r="I488" s="43">
        <v>313100900</v>
      </c>
      <c r="J488" s="29" t="s">
        <v>54</v>
      </c>
      <c r="K488" s="29" t="s">
        <v>54</v>
      </c>
      <c r="L488" s="42">
        <f t="shared" si="54"/>
        <v>18</v>
      </c>
      <c r="M488" s="50">
        <f t="shared" si="58"/>
        <v>0</v>
      </c>
      <c r="N488" s="50">
        <f t="shared" si="62"/>
        <v>218060</v>
      </c>
      <c r="O488" s="45" t="s">
        <v>244</v>
      </c>
      <c r="P488" s="47" t="s">
        <v>61</v>
      </c>
      <c r="Q488" s="61" t="s">
        <v>284</v>
      </c>
      <c r="R488" s="50">
        <f>IF(S488=1,B488&amp;"1",0)</f>
        <v>0</v>
      </c>
      <c r="S488" s="54">
        <v>4</v>
      </c>
      <c r="T488" s="1">
        <f t="shared" si="59"/>
        <v>218061</v>
      </c>
      <c r="U488" s="24" t="s">
        <v>449</v>
      </c>
      <c r="V488" s="42">
        <v>0</v>
      </c>
      <c r="W488" s="54">
        <v>0</v>
      </c>
      <c r="X488" s="51">
        <v>0</v>
      </c>
      <c r="Y488" s="55"/>
      <c r="AA488" s="24" t="s">
        <v>54</v>
      </c>
      <c r="AC488" s="1">
        <v>0</v>
      </c>
    </row>
    <row r="489" spans="1:29" ht="16.5" customHeight="1">
      <c r="A489" s="57" t="s">
        <v>419</v>
      </c>
      <c r="B489" s="1">
        <f t="shared" ref="B489:B496" si="65">B480+1000</f>
        <v>219010</v>
      </c>
      <c r="C489" s="1" t="s">
        <v>420</v>
      </c>
      <c r="D489" s="43" t="s">
        <v>636</v>
      </c>
      <c r="E489" s="60" t="s">
        <v>962</v>
      </c>
      <c r="F489" s="60" t="s">
        <v>1125</v>
      </c>
      <c r="G489" s="68" t="s">
        <v>524</v>
      </c>
      <c r="H489" s="42">
        <f t="shared" si="61"/>
        <v>0</v>
      </c>
      <c r="I489" s="43" t="s">
        <v>314</v>
      </c>
      <c r="J489" s="29" t="s">
        <v>54</v>
      </c>
      <c r="K489" s="29" t="s">
        <v>54</v>
      </c>
      <c r="L489" s="42">
        <f t="shared" si="54"/>
        <v>19</v>
      </c>
      <c r="M489" s="50">
        <f t="shared" si="58"/>
        <v>219020</v>
      </c>
      <c r="N489" s="50">
        <f t="shared" si="62"/>
        <v>0</v>
      </c>
      <c r="O489" s="45" t="s">
        <v>244</v>
      </c>
      <c r="P489" s="47" t="s">
        <v>61</v>
      </c>
      <c r="Q489" s="61" t="s">
        <v>284</v>
      </c>
      <c r="R489" s="50" t="str">
        <f>IF(S489=1,B489&amp;"1",0)</f>
        <v>2190101</v>
      </c>
      <c r="S489" s="54">
        <v>1</v>
      </c>
      <c r="T489" s="1">
        <f t="shared" si="59"/>
        <v>219010</v>
      </c>
      <c r="U489" s="21" t="s">
        <v>422</v>
      </c>
      <c r="V489" s="42">
        <v>12</v>
      </c>
      <c r="W489" s="54">
        <v>0</v>
      </c>
      <c r="X489" s="54">
        <v>0</v>
      </c>
      <c r="Y489" s="55" t="s">
        <v>588</v>
      </c>
      <c r="AA489" s="22" t="s">
        <v>54</v>
      </c>
      <c r="AB489" s="56" t="s">
        <v>424</v>
      </c>
      <c r="AC489" s="1">
        <v>0</v>
      </c>
    </row>
    <row r="490" spans="1:29" ht="28.5" customHeight="1">
      <c r="A490" s="57" t="s">
        <v>419</v>
      </c>
      <c r="B490" s="1">
        <f t="shared" si="65"/>
        <v>219020</v>
      </c>
      <c r="C490" s="1" t="s">
        <v>420</v>
      </c>
      <c r="D490" s="43" t="s">
        <v>637</v>
      </c>
      <c r="E490" s="60" t="s">
        <v>962</v>
      </c>
      <c r="F490" s="60" t="s">
        <v>1126</v>
      </c>
      <c r="G490" s="68" t="s">
        <v>524</v>
      </c>
      <c r="H490" s="42">
        <f t="shared" si="61"/>
        <v>0</v>
      </c>
      <c r="I490" s="43" t="s">
        <v>351</v>
      </c>
      <c r="J490" s="29" t="s">
        <v>54</v>
      </c>
      <c r="K490" s="29" t="s">
        <v>54</v>
      </c>
      <c r="L490" s="42">
        <f t="shared" si="54"/>
        <v>19</v>
      </c>
      <c r="M490" s="50">
        <f t="shared" si="58"/>
        <v>219030</v>
      </c>
      <c r="N490" s="50">
        <f t="shared" si="62"/>
        <v>219010</v>
      </c>
      <c r="O490" s="45" t="s">
        <v>244</v>
      </c>
      <c r="P490" s="47" t="s">
        <v>61</v>
      </c>
      <c r="Q490" s="61" t="s">
        <v>284</v>
      </c>
      <c r="R490" s="50" t="str">
        <f>IF(S490=1,B490&amp;"1",0)</f>
        <v>2190201</v>
      </c>
      <c r="S490" s="54">
        <v>1</v>
      </c>
      <c r="T490" s="1">
        <f t="shared" si="59"/>
        <v>219020</v>
      </c>
      <c r="U490" s="21" t="s">
        <v>425</v>
      </c>
      <c r="V490" s="42">
        <v>12</v>
      </c>
      <c r="W490" s="54">
        <v>0</v>
      </c>
      <c r="X490" s="54">
        <v>2</v>
      </c>
      <c r="Y490" s="55" t="s">
        <v>638</v>
      </c>
      <c r="AA490" s="21" t="s">
        <v>426</v>
      </c>
      <c r="AB490" s="56" t="s">
        <v>424</v>
      </c>
      <c r="AC490" s="1">
        <v>0</v>
      </c>
    </row>
    <row r="491" spans="1:29" ht="28.5" customHeight="1">
      <c r="A491" s="57" t="s">
        <v>419</v>
      </c>
      <c r="B491" s="1">
        <f t="shared" si="65"/>
        <v>219021</v>
      </c>
      <c r="C491" s="56" t="s">
        <v>427</v>
      </c>
      <c r="D491" s="65" t="s">
        <v>637</v>
      </c>
      <c r="E491" s="60" t="s">
        <v>962</v>
      </c>
      <c r="F491" s="60" t="s">
        <v>1127</v>
      </c>
      <c r="G491" s="68" t="s">
        <v>473</v>
      </c>
      <c r="H491" s="42">
        <f t="shared" si="61"/>
        <v>0</v>
      </c>
      <c r="I491" s="60">
        <v>340570415</v>
      </c>
      <c r="J491" s="29" t="s">
        <v>54</v>
      </c>
      <c r="K491" s="29" t="s">
        <v>54</v>
      </c>
      <c r="L491" s="42">
        <f t="shared" ref="L491:L554" si="66">VALUE(MID(B491,2,2))</f>
        <v>19</v>
      </c>
      <c r="M491" s="50">
        <f t="shared" si="58"/>
        <v>0</v>
      </c>
      <c r="N491" s="50">
        <f t="shared" si="62"/>
        <v>219020</v>
      </c>
      <c r="O491" s="45" t="s">
        <v>244</v>
      </c>
      <c r="P491" s="47" t="s">
        <v>61</v>
      </c>
      <c r="Q491" s="61" t="s">
        <v>284</v>
      </c>
      <c r="R491" t="s">
        <v>429</v>
      </c>
      <c r="S491" s="54">
        <v>5</v>
      </c>
      <c r="T491" s="1">
        <f t="shared" si="59"/>
        <v>219021</v>
      </c>
      <c r="U491" s="21" t="s">
        <v>430</v>
      </c>
      <c r="V491" s="42">
        <v>0</v>
      </c>
      <c r="W491" s="54">
        <v>0</v>
      </c>
      <c r="X491" s="54">
        <v>0</v>
      </c>
      <c r="Y491" s="55"/>
      <c r="AA491" s="21" t="s">
        <v>431</v>
      </c>
      <c r="AB491" s="56" t="s">
        <v>432</v>
      </c>
      <c r="AC491" s="1">
        <v>0</v>
      </c>
    </row>
    <row r="492" spans="1:29" ht="28.5" customHeight="1">
      <c r="A492" s="57" t="s">
        <v>419</v>
      </c>
      <c r="B492" s="1">
        <f t="shared" si="65"/>
        <v>219030</v>
      </c>
      <c r="C492" s="1" t="s">
        <v>420</v>
      </c>
      <c r="D492" s="43" t="s">
        <v>639</v>
      </c>
      <c r="E492" s="60" t="s">
        <v>962</v>
      </c>
      <c r="F492" s="60" t="s">
        <v>1128</v>
      </c>
      <c r="G492" s="68" t="s">
        <v>448</v>
      </c>
      <c r="H492" s="42">
        <f t="shared" si="61"/>
        <v>0</v>
      </c>
      <c r="I492" s="43" t="s">
        <v>512</v>
      </c>
      <c r="J492" s="29" t="s">
        <v>54</v>
      </c>
      <c r="K492" s="29" t="s">
        <v>54</v>
      </c>
      <c r="L492" s="42">
        <f t="shared" si="66"/>
        <v>19</v>
      </c>
      <c r="M492" s="50">
        <f t="shared" si="58"/>
        <v>219050</v>
      </c>
      <c r="N492" s="50">
        <f t="shared" si="62"/>
        <v>219020</v>
      </c>
      <c r="O492" s="45" t="s">
        <v>244</v>
      </c>
      <c r="P492" s="47" t="s">
        <v>61</v>
      </c>
      <c r="Q492" s="61" t="s">
        <v>284</v>
      </c>
      <c r="R492" s="50" t="str">
        <f>IF(S492=1,B492&amp;"1",0)</f>
        <v>2190301</v>
      </c>
      <c r="S492" s="54">
        <v>1</v>
      </c>
      <c r="T492" s="1">
        <f t="shared" si="59"/>
        <v>219030</v>
      </c>
      <c r="U492" s="21" t="s">
        <v>433</v>
      </c>
      <c r="V492" s="42">
        <v>12</v>
      </c>
      <c r="W492" s="54">
        <v>0</v>
      </c>
      <c r="X492" s="54">
        <v>6</v>
      </c>
      <c r="Y492" s="55" t="s">
        <v>629</v>
      </c>
      <c r="AA492" s="21" t="s">
        <v>434</v>
      </c>
      <c r="AB492" s="56" t="s">
        <v>424</v>
      </c>
      <c r="AC492" s="1">
        <v>0</v>
      </c>
    </row>
    <row r="493" spans="1:29" ht="16.5" customHeight="1">
      <c r="A493" s="57" t="s">
        <v>419</v>
      </c>
      <c r="B493" s="1">
        <f t="shared" si="65"/>
        <v>219031</v>
      </c>
      <c r="C493" s="1" t="s">
        <v>435</v>
      </c>
      <c r="D493" s="65" t="s">
        <v>639</v>
      </c>
      <c r="E493" s="60" t="s">
        <v>962</v>
      </c>
      <c r="F493" s="60" t="s">
        <v>1129</v>
      </c>
      <c r="G493" s="68" t="s">
        <v>450</v>
      </c>
      <c r="H493" s="42">
        <f t="shared" si="61"/>
        <v>0</v>
      </c>
      <c r="I493" s="43">
        <v>349104011</v>
      </c>
      <c r="J493" s="29" t="s">
        <v>54</v>
      </c>
      <c r="K493" s="29" t="s">
        <v>54</v>
      </c>
      <c r="L493" s="42">
        <f t="shared" si="66"/>
        <v>19</v>
      </c>
      <c r="M493" s="50">
        <f t="shared" si="58"/>
        <v>0</v>
      </c>
      <c r="N493" s="50">
        <f t="shared" si="62"/>
        <v>219030</v>
      </c>
      <c r="O493" s="45" t="s">
        <v>244</v>
      </c>
      <c r="P493" s="47" t="s">
        <v>61</v>
      </c>
      <c r="Q493" s="61" t="s">
        <v>284</v>
      </c>
      <c r="R493">
        <v>2190301</v>
      </c>
      <c r="S493" s="54">
        <v>2</v>
      </c>
      <c r="T493" s="1">
        <f t="shared" si="59"/>
        <v>219031</v>
      </c>
      <c r="U493" s="21" t="s">
        <v>436</v>
      </c>
      <c r="V493" s="42">
        <v>0</v>
      </c>
      <c r="W493" s="54">
        <v>0</v>
      </c>
      <c r="X493" s="54">
        <v>0</v>
      </c>
      <c r="Y493" s="55"/>
      <c r="AA493" s="21" t="s">
        <v>437</v>
      </c>
      <c r="AB493" s="56" t="s">
        <v>438</v>
      </c>
      <c r="AC493" s="1">
        <v>0</v>
      </c>
    </row>
    <row r="494" spans="1:29" ht="16.5" customHeight="1">
      <c r="A494" s="57" t="s">
        <v>419</v>
      </c>
      <c r="B494" s="1">
        <f t="shared" si="65"/>
        <v>219050</v>
      </c>
      <c r="C494" s="1" t="s">
        <v>420</v>
      </c>
      <c r="D494" s="43" t="s">
        <v>640</v>
      </c>
      <c r="E494" s="60" t="s">
        <v>962</v>
      </c>
      <c r="F494" s="60" t="s">
        <v>1130</v>
      </c>
      <c r="G494" s="68" t="s">
        <v>524</v>
      </c>
      <c r="H494" s="42">
        <f t="shared" si="61"/>
        <v>0</v>
      </c>
      <c r="I494" s="43" t="s">
        <v>93</v>
      </c>
      <c r="J494" s="29" t="s">
        <v>54</v>
      </c>
      <c r="K494" s="29" t="s">
        <v>54</v>
      </c>
      <c r="L494" s="42">
        <f t="shared" si="66"/>
        <v>19</v>
      </c>
      <c r="M494" s="50">
        <f t="shared" si="58"/>
        <v>219060</v>
      </c>
      <c r="N494" s="50">
        <f t="shared" si="62"/>
        <v>219030</v>
      </c>
      <c r="O494" s="45" t="s">
        <v>244</v>
      </c>
      <c r="P494" s="47" t="s">
        <v>61</v>
      </c>
      <c r="Q494" s="61" t="s">
        <v>284</v>
      </c>
      <c r="R494" s="50" t="str">
        <f>IF(S494=1,B494&amp;"1",0)</f>
        <v>2190501</v>
      </c>
      <c r="S494" s="54">
        <v>1</v>
      </c>
      <c r="T494" s="1">
        <f t="shared" si="59"/>
        <v>219050</v>
      </c>
      <c r="U494" s="21" t="s">
        <v>440</v>
      </c>
      <c r="V494" s="42">
        <v>12</v>
      </c>
      <c r="W494" s="54">
        <v>0</v>
      </c>
      <c r="X494" s="54">
        <v>9</v>
      </c>
      <c r="Y494" s="55" t="s">
        <v>604</v>
      </c>
      <c r="AA494" s="21" t="s">
        <v>441</v>
      </c>
      <c r="AB494" s="56" t="s">
        <v>424</v>
      </c>
      <c r="AC494" s="1">
        <v>0</v>
      </c>
    </row>
    <row r="495" spans="1:29" ht="16.5" customHeight="1">
      <c r="A495" s="57" t="s">
        <v>419</v>
      </c>
      <c r="B495" s="1">
        <f t="shared" si="65"/>
        <v>219041</v>
      </c>
      <c r="C495" s="56" t="s">
        <v>427</v>
      </c>
      <c r="D495" s="65" t="s">
        <v>640</v>
      </c>
      <c r="E495" s="60" t="s">
        <v>962</v>
      </c>
      <c r="F495" s="60" t="s">
        <v>1131</v>
      </c>
      <c r="G495" s="68" t="s">
        <v>473</v>
      </c>
      <c r="H495" s="42">
        <f t="shared" si="61"/>
        <v>0</v>
      </c>
      <c r="I495" s="60">
        <v>340570415</v>
      </c>
      <c r="J495" s="29" t="s">
        <v>54</v>
      </c>
      <c r="K495" s="29" t="s">
        <v>54</v>
      </c>
      <c r="L495" s="42">
        <f t="shared" si="66"/>
        <v>19</v>
      </c>
      <c r="M495" s="50">
        <f t="shared" si="58"/>
        <v>0</v>
      </c>
      <c r="N495" s="50">
        <f t="shared" si="62"/>
        <v>219050</v>
      </c>
      <c r="O495" s="45" t="s">
        <v>244</v>
      </c>
      <c r="P495" s="47" t="s">
        <v>61</v>
      </c>
      <c r="Q495" s="61" t="s">
        <v>284</v>
      </c>
      <c r="R495" t="s">
        <v>429</v>
      </c>
      <c r="S495" s="54">
        <v>5</v>
      </c>
      <c r="T495" s="1">
        <f t="shared" si="59"/>
        <v>219041</v>
      </c>
      <c r="U495" s="21" t="s">
        <v>442</v>
      </c>
      <c r="V495" s="42">
        <v>0</v>
      </c>
      <c r="W495" s="54">
        <v>0</v>
      </c>
      <c r="X495" s="54">
        <v>0</v>
      </c>
      <c r="Y495" s="55"/>
      <c r="AA495" s="21" t="s">
        <v>443</v>
      </c>
      <c r="AB495" s="56" t="s">
        <v>432</v>
      </c>
      <c r="AC495" s="1">
        <v>0</v>
      </c>
    </row>
    <row r="496" spans="1:29" ht="28.5" customHeight="1">
      <c r="A496" s="57" t="s">
        <v>419</v>
      </c>
      <c r="B496" s="1">
        <f t="shared" si="65"/>
        <v>219060</v>
      </c>
      <c r="C496" s="1" t="s">
        <v>420</v>
      </c>
      <c r="D496" s="43" t="s">
        <v>641</v>
      </c>
      <c r="E496" s="60" t="s">
        <v>962</v>
      </c>
      <c r="F496" s="60" t="s">
        <v>1132</v>
      </c>
      <c r="G496" s="68" t="s">
        <v>473</v>
      </c>
      <c r="H496" s="42">
        <f t="shared" si="61"/>
        <v>1</v>
      </c>
      <c r="I496" s="43" t="s">
        <v>67</v>
      </c>
      <c r="J496" s="29" t="s">
        <v>54</v>
      </c>
      <c r="K496" s="29" t="s">
        <v>54</v>
      </c>
      <c r="L496" s="42">
        <f t="shared" si="66"/>
        <v>19</v>
      </c>
      <c r="M496" s="50">
        <f t="shared" si="58"/>
        <v>219061</v>
      </c>
      <c r="N496" s="50">
        <f t="shared" si="62"/>
        <v>219050</v>
      </c>
      <c r="O496" s="45" t="s">
        <v>244</v>
      </c>
      <c r="P496" s="47" t="s">
        <v>61</v>
      </c>
      <c r="Q496" s="61" t="s">
        <v>284</v>
      </c>
      <c r="R496" s="50" t="str">
        <f>IF(S496=1,B496&amp;"1",0)</f>
        <v>2190601</v>
      </c>
      <c r="S496" s="54">
        <v>1</v>
      </c>
      <c r="T496" s="1">
        <f t="shared" si="59"/>
        <v>219060</v>
      </c>
      <c r="U496" s="21" t="s">
        <v>445</v>
      </c>
      <c r="V496" s="42">
        <v>12</v>
      </c>
      <c r="W496" s="54">
        <v>0</v>
      </c>
      <c r="X496" s="54">
        <v>12</v>
      </c>
      <c r="Y496" s="55" t="s">
        <v>642</v>
      </c>
      <c r="Z496" s="1" t="s">
        <v>643</v>
      </c>
      <c r="AA496" s="21" t="s">
        <v>446</v>
      </c>
      <c r="AB496" s="56" t="s">
        <v>424</v>
      </c>
      <c r="AC496" s="1">
        <v>5</v>
      </c>
    </row>
    <row r="497" spans="1:29" ht="16.5" customHeight="1">
      <c r="A497" s="57" t="s">
        <v>419</v>
      </c>
      <c r="B497" s="1">
        <v>219061</v>
      </c>
      <c r="C497" s="1" t="s">
        <v>420</v>
      </c>
      <c r="D497" s="43" t="s">
        <v>644</v>
      </c>
      <c r="E497" s="60" t="s">
        <v>962</v>
      </c>
      <c r="F497" s="60" t="s">
        <v>1133</v>
      </c>
      <c r="G497" s="68" t="s">
        <v>511</v>
      </c>
      <c r="H497" s="42">
        <f t="shared" si="61"/>
        <v>1</v>
      </c>
      <c r="I497" s="43">
        <v>313100900</v>
      </c>
      <c r="J497" s="29" t="s">
        <v>54</v>
      </c>
      <c r="K497" s="29" t="s">
        <v>54</v>
      </c>
      <c r="L497" s="42">
        <f t="shared" si="66"/>
        <v>19</v>
      </c>
      <c r="M497" s="50">
        <f t="shared" si="58"/>
        <v>0</v>
      </c>
      <c r="N497" s="50">
        <f t="shared" si="62"/>
        <v>219060</v>
      </c>
      <c r="O497" s="45" t="s">
        <v>244</v>
      </c>
      <c r="P497" s="47" t="s">
        <v>61</v>
      </c>
      <c r="Q497" s="61" t="s">
        <v>284</v>
      </c>
      <c r="R497" s="50">
        <f>IF(S497=1,B497&amp;"1",0)</f>
        <v>0</v>
      </c>
      <c r="S497" s="54">
        <v>4</v>
      </c>
      <c r="T497" s="1">
        <f t="shared" si="59"/>
        <v>219061</v>
      </c>
      <c r="U497" s="24" t="s">
        <v>449</v>
      </c>
      <c r="V497" s="42">
        <v>0</v>
      </c>
      <c r="W497" s="54">
        <v>0</v>
      </c>
      <c r="X497" s="51">
        <v>0</v>
      </c>
      <c r="Y497" s="55"/>
      <c r="AA497" s="24" t="s">
        <v>54</v>
      </c>
      <c r="AC497" s="1">
        <v>0</v>
      </c>
    </row>
    <row r="498" spans="1:29" ht="16.5" customHeight="1">
      <c r="A498" s="57" t="s">
        <v>419</v>
      </c>
      <c r="B498" s="1">
        <f t="shared" ref="B498:B505" si="67">B489+1000</f>
        <v>220010</v>
      </c>
      <c r="C498" s="1" t="s">
        <v>420</v>
      </c>
      <c r="D498" s="43" t="s">
        <v>645</v>
      </c>
      <c r="E498" s="60" t="s">
        <v>962</v>
      </c>
      <c r="F498" s="60" t="s">
        <v>1134</v>
      </c>
      <c r="G498" s="68" t="s">
        <v>521</v>
      </c>
      <c r="H498" s="42">
        <f t="shared" si="61"/>
        <v>0</v>
      </c>
      <c r="I498" s="43" t="s">
        <v>67</v>
      </c>
      <c r="J498" s="29" t="s">
        <v>54</v>
      </c>
      <c r="K498" s="29" t="s">
        <v>54</v>
      </c>
      <c r="L498" s="42">
        <f t="shared" si="66"/>
        <v>20</v>
      </c>
      <c r="M498" s="50">
        <f t="shared" si="58"/>
        <v>220020</v>
      </c>
      <c r="N498" s="50">
        <f t="shared" si="62"/>
        <v>0</v>
      </c>
      <c r="O498" s="45" t="s">
        <v>244</v>
      </c>
      <c r="P498" s="47" t="s">
        <v>61</v>
      </c>
      <c r="Q498" s="61" t="s">
        <v>284</v>
      </c>
      <c r="R498" s="50" t="str">
        <f>IF(S498=1,B498&amp;"1",0)</f>
        <v>2200101</v>
      </c>
      <c r="S498" s="54">
        <v>1</v>
      </c>
      <c r="T498" s="1">
        <f t="shared" si="59"/>
        <v>220010</v>
      </c>
      <c r="U498" s="21" t="s">
        <v>451</v>
      </c>
      <c r="V498" s="42">
        <v>12</v>
      </c>
      <c r="W498" s="54">
        <v>0</v>
      </c>
      <c r="X498" s="54">
        <v>0</v>
      </c>
      <c r="Y498" s="55" t="s">
        <v>522</v>
      </c>
      <c r="AA498" s="22" t="s">
        <v>54</v>
      </c>
      <c r="AB498" s="56" t="s">
        <v>424</v>
      </c>
      <c r="AC498" s="1">
        <v>0</v>
      </c>
    </row>
    <row r="499" spans="1:29" ht="28.5" customHeight="1">
      <c r="A499" s="57" t="s">
        <v>419</v>
      </c>
      <c r="B499" s="1">
        <f t="shared" si="67"/>
        <v>220020</v>
      </c>
      <c r="C499" s="1" t="s">
        <v>420</v>
      </c>
      <c r="D499" s="43" t="s">
        <v>646</v>
      </c>
      <c r="E499" s="60" t="s">
        <v>962</v>
      </c>
      <c r="F499" s="60" t="s">
        <v>1135</v>
      </c>
      <c r="G499" s="68" t="s">
        <v>473</v>
      </c>
      <c r="H499" s="42">
        <f t="shared" si="61"/>
        <v>0</v>
      </c>
      <c r="I499" s="43" t="s">
        <v>267</v>
      </c>
      <c r="J499" s="29" t="s">
        <v>54</v>
      </c>
      <c r="K499" s="29" t="s">
        <v>54</v>
      </c>
      <c r="L499" s="42">
        <f t="shared" si="66"/>
        <v>20</v>
      </c>
      <c r="M499" s="50">
        <f t="shared" si="58"/>
        <v>220030</v>
      </c>
      <c r="N499" s="50">
        <f t="shared" si="62"/>
        <v>220010</v>
      </c>
      <c r="O499" s="45" t="s">
        <v>244</v>
      </c>
      <c r="P499" s="47" t="s">
        <v>61</v>
      </c>
      <c r="Q499" s="61" t="s">
        <v>284</v>
      </c>
      <c r="R499" s="50" t="str">
        <f>IF(S499=1,B499&amp;"1",0)</f>
        <v>2200201</v>
      </c>
      <c r="S499" s="54">
        <v>1</v>
      </c>
      <c r="T499" s="1">
        <f t="shared" si="59"/>
        <v>220020</v>
      </c>
      <c r="U499" s="21" t="s">
        <v>454</v>
      </c>
      <c r="V499" s="42">
        <v>12</v>
      </c>
      <c r="W499" s="54">
        <v>0</v>
      </c>
      <c r="X499" s="54">
        <v>2</v>
      </c>
      <c r="Y499" s="64" t="s">
        <v>618</v>
      </c>
      <c r="AA499" s="21" t="s">
        <v>456</v>
      </c>
      <c r="AB499" s="56" t="s">
        <v>424</v>
      </c>
      <c r="AC499" s="1">
        <v>0</v>
      </c>
    </row>
    <row r="500" spans="1:29" ht="28.5" customHeight="1">
      <c r="A500" s="57" t="s">
        <v>419</v>
      </c>
      <c r="B500" s="1">
        <f t="shared" si="67"/>
        <v>220021</v>
      </c>
      <c r="C500" s="56" t="s">
        <v>427</v>
      </c>
      <c r="D500" s="65" t="s">
        <v>646</v>
      </c>
      <c r="E500" s="60" t="s">
        <v>962</v>
      </c>
      <c r="F500" s="60" t="s">
        <v>1136</v>
      </c>
      <c r="G500" s="68" t="s">
        <v>473</v>
      </c>
      <c r="H500" s="42">
        <f t="shared" si="61"/>
        <v>0</v>
      </c>
      <c r="I500" s="60">
        <v>340570415</v>
      </c>
      <c r="J500" s="29" t="s">
        <v>54</v>
      </c>
      <c r="K500" s="29" t="s">
        <v>54</v>
      </c>
      <c r="L500" s="42">
        <f t="shared" si="66"/>
        <v>20</v>
      </c>
      <c r="M500" s="50">
        <f t="shared" si="58"/>
        <v>0</v>
      </c>
      <c r="N500" s="50">
        <f t="shared" si="62"/>
        <v>220020</v>
      </c>
      <c r="O500" s="45" t="s">
        <v>244</v>
      </c>
      <c r="P500" s="47" t="s">
        <v>61</v>
      </c>
      <c r="Q500" s="61" t="s">
        <v>284</v>
      </c>
      <c r="R500" t="s">
        <v>429</v>
      </c>
      <c r="S500" s="54">
        <v>5</v>
      </c>
      <c r="T500" s="1">
        <f t="shared" si="59"/>
        <v>220021</v>
      </c>
      <c r="U500" s="21" t="s">
        <v>457</v>
      </c>
      <c r="V500" s="42">
        <v>0</v>
      </c>
      <c r="W500" s="54">
        <v>0</v>
      </c>
      <c r="X500" s="54">
        <v>0</v>
      </c>
      <c r="Y500" s="55"/>
      <c r="AA500" s="21" t="s">
        <v>458</v>
      </c>
      <c r="AB500" s="56" t="s">
        <v>432</v>
      </c>
      <c r="AC500" s="1">
        <v>0</v>
      </c>
    </row>
    <row r="501" spans="1:29" ht="42.75" customHeight="1">
      <c r="A501" s="57" t="s">
        <v>419</v>
      </c>
      <c r="B501" s="1">
        <f t="shared" si="67"/>
        <v>220030</v>
      </c>
      <c r="C501" s="1" t="s">
        <v>420</v>
      </c>
      <c r="D501" s="43" t="s">
        <v>647</v>
      </c>
      <c r="E501" s="60" t="s">
        <v>962</v>
      </c>
      <c r="F501" s="60" t="s">
        <v>1137</v>
      </c>
      <c r="G501" s="68" t="s">
        <v>524</v>
      </c>
      <c r="H501" s="42">
        <f t="shared" si="61"/>
        <v>0</v>
      </c>
      <c r="I501" s="43" t="s">
        <v>369</v>
      </c>
      <c r="J501" s="29" t="s">
        <v>54</v>
      </c>
      <c r="K501" s="29" t="s">
        <v>54</v>
      </c>
      <c r="L501" s="42">
        <f t="shared" si="66"/>
        <v>20</v>
      </c>
      <c r="M501" s="50">
        <f t="shared" si="58"/>
        <v>220050</v>
      </c>
      <c r="N501" s="50">
        <f t="shared" si="62"/>
        <v>220020</v>
      </c>
      <c r="O501" s="45" t="s">
        <v>244</v>
      </c>
      <c r="P501" s="47" t="s">
        <v>61</v>
      </c>
      <c r="Q501" s="61" t="s">
        <v>284</v>
      </c>
      <c r="R501" s="50" t="str">
        <f>IF(S501=1,B501&amp;"1",0)</f>
        <v>2200301</v>
      </c>
      <c r="S501" s="54">
        <v>1</v>
      </c>
      <c r="T501" s="1">
        <f t="shared" si="59"/>
        <v>220030</v>
      </c>
      <c r="U501" s="21" t="s">
        <v>459</v>
      </c>
      <c r="V501" s="42">
        <v>12</v>
      </c>
      <c r="W501" s="54">
        <v>0</v>
      </c>
      <c r="X501" s="54">
        <v>6</v>
      </c>
      <c r="Y501" s="55" t="s">
        <v>648</v>
      </c>
      <c r="AA501" s="21" t="s">
        <v>460</v>
      </c>
      <c r="AB501" s="56" t="s">
        <v>424</v>
      </c>
      <c r="AC501" s="1">
        <v>0</v>
      </c>
    </row>
    <row r="502" spans="1:29" ht="16.5" customHeight="1">
      <c r="A502" s="57" t="s">
        <v>419</v>
      </c>
      <c r="B502" s="1">
        <f t="shared" si="67"/>
        <v>220031</v>
      </c>
      <c r="C502" s="1" t="s">
        <v>435</v>
      </c>
      <c r="D502" s="65" t="s">
        <v>647</v>
      </c>
      <c r="E502" s="60" t="s">
        <v>962</v>
      </c>
      <c r="F502" s="60" t="s">
        <v>1138</v>
      </c>
      <c r="G502" s="68" t="s">
        <v>450</v>
      </c>
      <c r="H502" s="42">
        <f t="shared" si="61"/>
        <v>0</v>
      </c>
      <c r="I502" s="43">
        <v>349104011</v>
      </c>
      <c r="J502" s="29" t="s">
        <v>54</v>
      </c>
      <c r="K502" s="29" t="s">
        <v>54</v>
      </c>
      <c r="L502" s="42">
        <f t="shared" si="66"/>
        <v>20</v>
      </c>
      <c r="M502" s="50">
        <f t="shared" si="58"/>
        <v>0</v>
      </c>
      <c r="N502" s="50">
        <f t="shared" si="62"/>
        <v>220030</v>
      </c>
      <c r="O502" s="45" t="s">
        <v>244</v>
      </c>
      <c r="P502" s="47" t="s">
        <v>61</v>
      </c>
      <c r="Q502" s="61" t="s">
        <v>284</v>
      </c>
      <c r="R502">
        <v>2200301</v>
      </c>
      <c r="S502" s="54">
        <v>2</v>
      </c>
      <c r="T502" s="1">
        <f t="shared" si="59"/>
        <v>220031</v>
      </c>
      <c r="U502" s="21" t="s">
        <v>461</v>
      </c>
      <c r="V502" s="42">
        <v>0</v>
      </c>
      <c r="W502" s="54">
        <v>0</v>
      </c>
      <c r="X502" s="54">
        <v>0</v>
      </c>
      <c r="Y502" s="55"/>
      <c r="AA502" s="21" t="s">
        <v>462</v>
      </c>
      <c r="AB502" s="56" t="s">
        <v>438</v>
      </c>
      <c r="AC502" s="1">
        <v>0</v>
      </c>
    </row>
    <row r="503" spans="1:29" ht="28.5" customHeight="1">
      <c r="A503" s="57" t="s">
        <v>419</v>
      </c>
      <c r="B503" s="1">
        <f t="shared" si="67"/>
        <v>220050</v>
      </c>
      <c r="C503" s="1" t="s">
        <v>420</v>
      </c>
      <c r="D503" s="43" t="s">
        <v>649</v>
      </c>
      <c r="E503" s="60" t="s">
        <v>962</v>
      </c>
      <c r="F503" s="60" t="s">
        <v>1139</v>
      </c>
      <c r="G503" s="68" t="s">
        <v>448</v>
      </c>
      <c r="H503" s="42">
        <f t="shared" si="61"/>
        <v>0</v>
      </c>
      <c r="I503" s="43" t="s">
        <v>185</v>
      </c>
      <c r="J503" s="29" t="s">
        <v>54</v>
      </c>
      <c r="K503" s="29" t="s">
        <v>54</v>
      </c>
      <c r="L503" s="42">
        <f t="shared" si="66"/>
        <v>20</v>
      </c>
      <c r="M503" s="50">
        <f t="shared" si="58"/>
        <v>220060</v>
      </c>
      <c r="N503" s="50">
        <f t="shared" si="62"/>
        <v>220030</v>
      </c>
      <c r="O503" s="45" t="s">
        <v>244</v>
      </c>
      <c r="P503" s="47" t="s">
        <v>61</v>
      </c>
      <c r="Q503" s="61" t="s">
        <v>284</v>
      </c>
      <c r="R503" s="50" t="str">
        <f>IF(S503=1,B503&amp;"1",0)</f>
        <v>2200501</v>
      </c>
      <c r="S503" s="54">
        <v>1</v>
      </c>
      <c r="T503" s="1">
        <f t="shared" si="59"/>
        <v>220050</v>
      </c>
      <c r="U503" s="21" t="s">
        <v>464</v>
      </c>
      <c r="V503" s="42">
        <v>12</v>
      </c>
      <c r="W503" s="54">
        <v>0</v>
      </c>
      <c r="X503" s="54">
        <v>9</v>
      </c>
      <c r="Y503" s="55" t="s">
        <v>650</v>
      </c>
      <c r="AA503" s="21" t="s">
        <v>465</v>
      </c>
      <c r="AB503" s="56" t="s">
        <v>424</v>
      </c>
      <c r="AC503" s="1">
        <v>0</v>
      </c>
    </row>
    <row r="504" spans="1:29" ht="28.5" customHeight="1">
      <c r="A504" s="57" t="s">
        <v>419</v>
      </c>
      <c r="B504" s="1">
        <f t="shared" si="67"/>
        <v>220041</v>
      </c>
      <c r="C504" s="56" t="s">
        <v>427</v>
      </c>
      <c r="D504" s="65" t="s">
        <v>649</v>
      </c>
      <c r="E504" s="60" t="s">
        <v>962</v>
      </c>
      <c r="F504" s="60" t="s">
        <v>1140</v>
      </c>
      <c r="G504" s="68" t="s">
        <v>473</v>
      </c>
      <c r="H504" s="42">
        <f t="shared" si="61"/>
        <v>0</v>
      </c>
      <c r="I504" s="60">
        <v>340570415</v>
      </c>
      <c r="J504" s="29" t="s">
        <v>54</v>
      </c>
      <c r="K504" s="29" t="s">
        <v>54</v>
      </c>
      <c r="L504" s="42">
        <f t="shared" si="66"/>
        <v>20</v>
      </c>
      <c r="M504" s="50">
        <f t="shared" si="58"/>
        <v>0</v>
      </c>
      <c r="N504" s="50">
        <f t="shared" si="62"/>
        <v>220050</v>
      </c>
      <c r="O504" s="45" t="s">
        <v>244</v>
      </c>
      <c r="P504" s="47" t="s">
        <v>61</v>
      </c>
      <c r="Q504" s="61" t="s">
        <v>284</v>
      </c>
      <c r="R504" t="s">
        <v>429</v>
      </c>
      <c r="S504" s="54">
        <v>5</v>
      </c>
      <c r="T504" s="1">
        <f t="shared" si="59"/>
        <v>220041</v>
      </c>
      <c r="U504" s="21" t="s">
        <v>466</v>
      </c>
      <c r="V504" s="42">
        <v>0</v>
      </c>
      <c r="W504" s="54">
        <v>0</v>
      </c>
      <c r="X504" s="54">
        <v>0</v>
      </c>
      <c r="Y504" s="55"/>
      <c r="AA504" s="21" t="s">
        <v>467</v>
      </c>
      <c r="AB504" s="56" t="s">
        <v>432</v>
      </c>
      <c r="AC504" s="1">
        <v>0</v>
      </c>
    </row>
    <row r="505" spans="1:29" ht="16.5" customHeight="1">
      <c r="A505" s="57" t="s">
        <v>419</v>
      </c>
      <c r="B505" s="1">
        <f t="shared" si="67"/>
        <v>220060</v>
      </c>
      <c r="C505" s="1" t="s">
        <v>420</v>
      </c>
      <c r="D505" s="43" t="s">
        <v>651</v>
      </c>
      <c r="E505" s="60" t="s">
        <v>962</v>
      </c>
      <c r="F505" s="60" t="s">
        <v>1141</v>
      </c>
      <c r="G505" s="68" t="s">
        <v>473</v>
      </c>
      <c r="H505" s="42">
        <f t="shared" si="61"/>
        <v>1</v>
      </c>
      <c r="I505" s="43" t="s">
        <v>67</v>
      </c>
      <c r="J505" s="29" t="s">
        <v>54</v>
      </c>
      <c r="K505" s="29" t="s">
        <v>54</v>
      </c>
      <c r="L505" s="42">
        <f t="shared" si="66"/>
        <v>20</v>
      </c>
      <c r="M505" s="50">
        <f t="shared" si="58"/>
        <v>220061</v>
      </c>
      <c r="N505" s="50">
        <f t="shared" si="62"/>
        <v>220050</v>
      </c>
      <c r="O505" s="45" t="s">
        <v>244</v>
      </c>
      <c r="P505" s="47" t="s">
        <v>61</v>
      </c>
      <c r="Q505" s="61" t="s">
        <v>284</v>
      </c>
      <c r="R505" s="50" t="str">
        <f>IF(S505=1,B505&amp;"1",0)</f>
        <v>2200601</v>
      </c>
      <c r="S505" s="54">
        <v>1</v>
      </c>
      <c r="T505" s="1">
        <f t="shared" si="59"/>
        <v>220060</v>
      </c>
      <c r="U505" s="21" t="s">
        <v>469</v>
      </c>
      <c r="V505" s="42">
        <v>12</v>
      </c>
      <c r="W505" s="54">
        <v>0</v>
      </c>
      <c r="X505" s="54">
        <v>12</v>
      </c>
      <c r="Y505" s="55" t="s">
        <v>652</v>
      </c>
      <c r="Z505" s="1" t="s">
        <v>653</v>
      </c>
      <c r="AA505" s="21" t="s">
        <v>471</v>
      </c>
      <c r="AB505" s="56" t="s">
        <v>424</v>
      </c>
      <c r="AC505" s="1">
        <v>5</v>
      </c>
    </row>
    <row r="506" spans="1:29" ht="16.5" customHeight="1">
      <c r="A506" s="57" t="s">
        <v>419</v>
      </c>
      <c r="B506" s="1">
        <v>220061</v>
      </c>
      <c r="C506" s="1" t="s">
        <v>420</v>
      </c>
      <c r="D506" s="43" t="s">
        <v>654</v>
      </c>
      <c r="E506" s="60" t="s">
        <v>962</v>
      </c>
      <c r="F506" s="60" t="s">
        <v>1142</v>
      </c>
      <c r="G506" s="68" t="s">
        <v>511</v>
      </c>
      <c r="H506" s="42">
        <f t="shared" si="61"/>
        <v>1</v>
      </c>
      <c r="I506" s="43">
        <v>313100900</v>
      </c>
      <c r="J506" s="29" t="s">
        <v>54</v>
      </c>
      <c r="K506" s="29" t="s">
        <v>54</v>
      </c>
      <c r="L506" s="42">
        <f t="shared" si="66"/>
        <v>20</v>
      </c>
      <c r="M506" s="50">
        <f t="shared" si="58"/>
        <v>0</v>
      </c>
      <c r="N506" s="50">
        <f t="shared" si="62"/>
        <v>220060</v>
      </c>
      <c r="O506" s="45" t="s">
        <v>244</v>
      </c>
      <c r="P506" s="47" t="s">
        <v>61</v>
      </c>
      <c r="Q506" s="61" t="s">
        <v>284</v>
      </c>
      <c r="R506" s="50">
        <f>IF(S506=1,B506&amp;"1",0)</f>
        <v>0</v>
      </c>
      <c r="S506" s="54">
        <v>4</v>
      </c>
      <c r="T506" s="1">
        <f t="shared" si="59"/>
        <v>220061</v>
      </c>
      <c r="U506" s="24" t="s">
        <v>449</v>
      </c>
      <c r="V506" s="42">
        <v>0</v>
      </c>
      <c r="W506" s="54">
        <v>0</v>
      </c>
      <c r="X506" s="51">
        <v>0</v>
      </c>
      <c r="Y506" s="55"/>
      <c r="AA506" s="24" t="s">
        <v>54</v>
      </c>
      <c r="AC506" s="1">
        <v>0</v>
      </c>
    </row>
    <row r="507" spans="1:29" ht="16.5" customHeight="1">
      <c r="A507" s="57" t="s">
        <v>419</v>
      </c>
      <c r="B507" s="1">
        <f t="shared" ref="B507:B514" si="68">B498+1000</f>
        <v>221010</v>
      </c>
      <c r="C507" s="1" t="s">
        <v>420</v>
      </c>
      <c r="D507" s="43" t="s">
        <v>655</v>
      </c>
      <c r="E507" s="60" t="s">
        <v>962</v>
      </c>
      <c r="F507" s="60" t="s">
        <v>1143</v>
      </c>
      <c r="G507" s="68" t="s">
        <v>448</v>
      </c>
      <c r="H507" s="42">
        <f t="shared" si="61"/>
        <v>0</v>
      </c>
      <c r="I507" s="43" t="s">
        <v>67</v>
      </c>
      <c r="J507" s="29" t="s">
        <v>54</v>
      </c>
      <c r="K507" s="29" t="s">
        <v>54</v>
      </c>
      <c r="L507" s="42">
        <f t="shared" si="66"/>
        <v>21</v>
      </c>
      <c r="M507" s="50">
        <f t="shared" si="58"/>
        <v>221020</v>
      </c>
      <c r="N507" s="50">
        <f t="shared" si="62"/>
        <v>0</v>
      </c>
      <c r="O507" s="45" t="s">
        <v>244</v>
      </c>
      <c r="P507" s="47" t="s">
        <v>61</v>
      </c>
      <c r="Q507" s="61" t="s">
        <v>284</v>
      </c>
      <c r="R507" s="50" t="str">
        <f>IF(S507=1,B507&amp;"1",0)</f>
        <v>2210101</v>
      </c>
      <c r="S507" s="54">
        <v>1</v>
      </c>
      <c r="T507" s="1">
        <f t="shared" si="59"/>
        <v>221010</v>
      </c>
      <c r="U507" s="21" t="s">
        <v>474</v>
      </c>
      <c r="V507" s="42">
        <v>12</v>
      </c>
      <c r="W507" s="54">
        <v>0</v>
      </c>
      <c r="X507" s="54">
        <v>0</v>
      </c>
      <c r="Y507" s="55" t="s">
        <v>656</v>
      </c>
      <c r="AA507" s="22" t="s">
        <v>54</v>
      </c>
      <c r="AB507" s="56" t="s">
        <v>424</v>
      </c>
      <c r="AC507" s="1">
        <v>0</v>
      </c>
    </row>
    <row r="508" spans="1:29" ht="16.5" customHeight="1">
      <c r="A508" s="57" t="s">
        <v>419</v>
      </c>
      <c r="B508" s="1">
        <f t="shared" si="68"/>
        <v>221020</v>
      </c>
      <c r="C508" s="1" t="s">
        <v>420</v>
      </c>
      <c r="D508" s="43" t="s">
        <v>657</v>
      </c>
      <c r="E508" s="60" t="s">
        <v>962</v>
      </c>
      <c r="F508" s="60" t="s">
        <v>1144</v>
      </c>
      <c r="G508" s="68" t="s">
        <v>448</v>
      </c>
      <c r="H508" s="42">
        <f t="shared" si="61"/>
        <v>0</v>
      </c>
      <c r="I508" s="43" t="s">
        <v>67</v>
      </c>
      <c r="J508" s="29" t="s">
        <v>54</v>
      </c>
      <c r="K508" s="29" t="s">
        <v>54</v>
      </c>
      <c r="L508" s="42">
        <f t="shared" si="66"/>
        <v>21</v>
      </c>
      <c r="M508" s="50">
        <f t="shared" si="58"/>
        <v>221030</v>
      </c>
      <c r="N508" s="50">
        <f t="shared" si="62"/>
        <v>221010</v>
      </c>
      <c r="O508" s="45" t="s">
        <v>244</v>
      </c>
      <c r="P508" s="47" t="s">
        <v>61</v>
      </c>
      <c r="Q508" s="61" t="s">
        <v>284</v>
      </c>
      <c r="R508" s="50" t="str">
        <f>IF(S508=1,B508&amp;"1",0)</f>
        <v>2210201</v>
      </c>
      <c r="S508" s="54">
        <v>1</v>
      </c>
      <c r="T508" s="1">
        <f t="shared" si="59"/>
        <v>221020</v>
      </c>
      <c r="U508" s="21" t="s">
        <v>476</v>
      </c>
      <c r="V508" s="42">
        <v>12</v>
      </c>
      <c r="W508" s="54">
        <v>0</v>
      </c>
      <c r="X508" s="54">
        <v>2</v>
      </c>
      <c r="Y508" s="55" t="s">
        <v>940</v>
      </c>
      <c r="AA508" s="21" t="s">
        <v>477</v>
      </c>
      <c r="AB508" s="56" t="s">
        <v>424</v>
      </c>
      <c r="AC508" s="1">
        <v>0</v>
      </c>
    </row>
    <row r="509" spans="1:29" ht="16.5" customHeight="1">
      <c r="A509" s="57" t="s">
        <v>419</v>
      </c>
      <c r="B509" s="1">
        <f t="shared" si="68"/>
        <v>221021</v>
      </c>
      <c r="C509" s="56" t="s">
        <v>427</v>
      </c>
      <c r="D509" s="65" t="s">
        <v>657</v>
      </c>
      <c r="E509" s="60" t="s">
        <v>962</v>
      </c>
      <c r="F509" s="60" t="s">
        <v>1145</v>
      </c>
      <c r="G509" s="68" t="s">
        <v>473</v>
      </c>
      <c r="H509" s="42">
        <f t="shared" si="61"/>
        <v>0</v>
      </c>
      <c r="I509" s="60">
        <v>340570415</v>
      </c>
      <c r="J509" s="29" t="s">
        <v>54</v>
      </c>
      <c r="K509" s="29" t="s">
        <v>54</v>
      </c>
      <c r="L509" s="42">
        <f t="shared" si="66"/>
        <v>21</v>
      </c>
      <c r="M509" s="50">
        <f t="shared" si="58"/>
        <v>0</v>
      </c>
      <c r="N509" s="50">
        <f t="shared" si="62"/>
        <v>221020</v>
      </c>
      <c r="O509" s="45" t="s">
        <v>244</v>
      </c>
      <c r="P509" s="47" t="s">
        <v>61</v>
      </c>
      <c r="Q509" s="61" t="s">
        <v>284</v>
      </c>
      <c r="R509" t="s">
        <v>429</v>
      </c>
      <c r="S509" s="54">
        <v>5</v>
      </c>
      <c r="T509" s="1">
        <f t="shared" si="59"/>
        <v>221021</v>
      </c>
      <c r="U509" s="21" t="s">
        <v>478</v>
      </c>
      <c r="V509" s="42">
        <v>0</v>
      </c>
      <c r="W509" s="54">
        <v>0</v>
      </c>
      <c r="X509" s="54">
        <v>0</v>
      </c>
      <c r="Y509" s="55"/>
      <c r="AA509" s="21" t="s">
        <v>479</v>
      </c>
      <c r="AB509" s="56" t="s">
        <v>432</v>
      </c>
      <c r="AC509" s="1">
        <v>0</v>
      </c>
    </row>
    <row r="510" spans="1:29" ht="28.5" customHeight="1">
      <c r="A510" s="57" t="s">
        <v>419</v>
      </c>
      <c r="B510" s="1">
        <f t="shared" si="68"/>
        <v>221030</v>
      </c>
      <c r="C510" s="1" t="s">
        <v>420</v>
      </c>
      <c r="D510" s="43" t="s">
        <v>658</v>
      </c>
      <c r="E510" s="60" t="s">
        <v>962</v>
      </c>
      <c r="F510" s="60" t="s">
        <v>1146</v>
      </c>
      <c r="G510" s="68" t="s">
        <v>521</v>
      </c>
      <c r="H510" s="42">
        <f t="shared" si="61"/>
        <v>0</v>
      </c>
      <c r="I510" s="43" t="s">
        <v>247</v>
      </c>
      <c r="J510" s="29" t="s">
        <v>54</v>
      </c>
      <c r="K510" s="29" t="s">
        <v>54</v>
      </c>
      <c r="L510" s="42">
        <f t="shared" si="66"/>
        <v>21</v>
      </c>
      <c r="M510" s="50">
        <f t="shared" si="58"/>
        <v>221050</v>
      </c>
      <c r="N510" s="50">
        <f t="shared" si="62"/>
        <v>221020</v>
      </c>
      <c r="O510" s="45" t="s">
        <v>244</v>
      </c>
      <c r="P510" s="47" t="s">
        <v>61</v>
      </c>
      <c r="Q510" s="61" t="s">
        <v>284</v>
      </c>
      <c r="R510" s="50" t="str">
        <f>IF(S510=1,B510&amp;"1",0)</f>
        <v>2210301</v>
      </c>
      <c r="S510" s="54">
        <v>1</v>
      </c>
      <c r="T510" s="1">
        <f t="shared" si="59"/>
        <v>221030</v>
      </c>
      <c r="U510" s="21" t="s">
        <v>480</v>
      </c>
      <c r="V510" s="42">
        <v>12</v>
      </c>
      <c r="W510" s="54">
        <v>0</v>
      </c>
      <c r="X510" s="54">
        <v>6</v>
      </c>
      <c r="Y510" s="55" t="s">
        <v>581</v>
      </c>
      <c r="AA510" s="21" t="s">
        <v>482</v>
      </c>
      <c r="AB510" s="56" t="s">
        <v>424</v>
      </c>
      <c r="AC510" s="1">
        <v>0</v>
      </c>
    </row>
    <row r="511" spans="1:29" ht="16.5" customHeight="1">
      <c r="A511" s="57" t="s">
        <v>419</v>
      </c>
      <c r="B511" s="1">
        <f t="shared" si="68"/>
        <v>221031</v>
      </c>
      <c r="C511" s="1" t="s">
        <v>435</v>
      </c>
      <c r="D511" s="65" t="s">
        <v>658</v>
      </c>
      <c r="E511" s="60" t="s">
        <v>962</v>
      </c>
      <c r="F511" s="60" t="s">
        <v>1147</v>
      </c>
      <c r="G511" s="68" t="s">
        <v>450</v>
      </c>
      <c r="H511" s="42">
        <f t="shared" si="61"/>
        <v>0</v>
      </c>
      <c r="I511" s="43">
        <v>349104011</v>
      </c>
      <c r="J511" s="29" t="s">
        <v>54</v>
      </c>
      <c r="K511" s="29" t="s">
        <v>54</v>
      </c>
      <c r="L511" s="42">
        <f t="shared" si="66"/>
        <v>21</v>
      </c>
      <c r="M511" s="50">
        <f t="shared" si="58"/>
        <v>0</v>
      </c>
      <c r="N511" s="50">
        <f t="shared" si="62"/>
        <v>221030</v>
      </c>
      <c r="O511" s="45" t="s">
        <v>244</v>
      </c>
      <c r="P511" s="47" t="s">
        <v>61</v>
      </c>
      <c r="Q511" s="61" t="s">
        <v>284</v>
      </c>
      <c r="R511">
        <v>2210301</v>
      </c>
      <c r="S511" s="54">
        <v>2</v>
      </c>
      <c r="T511" s="1">
        <f t="shared" si="59"/>
        <v>221031</v>
      </c>
      <c r="U511" s="21" t="s">
        <v>483</v>
      </c>
      <c r="V511" s="42">
        <v>0</v>
      </c>
      <c r="W511" s="54">
        <v>0</v>
      </c>
      <c r="X511" s="54">
        <v>0</v>
      </c>
      <c r="Y511" s="55"/>
      <c r="AA511" s="21" t="s">
        <v>484</v>
      </c>
      <c r="AB511" s="56" t="s">
        <v>438</v>
      </c>
      <c r="AC511" s="1">
        <v>0</v>
      </c>
    </row>
    <row r="512" spans="1:29" ht="28.5" customHeight="1">
      <c r="A512" s="57" t="s">
        <v>419</v>
      </c>
      <c r="B512" s="1">
        <f t="shared" si="68"/>
        <v>221050</v>
      </c>
      <c r="C512" s="1" t="s">
        <v>420</v>
      </c>
      <c r="D512" s="43" t="s">
        <v>659</v>
      </c>
      <c r="E512" s="60" t="s">
        <v>962</v>
      </c>
      <c r="F512" s="60" t="s">
        <v>1148</v>
      </c>
      <c r="G512" s="68" t="s">
        <v>524</v>
      </c>
      <c r="H512" s="42">
        <f t="shared" si="61"/>
        <v>0</v>
      </c>
      <c r="I512" s="43">
        <v>313001000</v>
      </c>
      <c r="J512" s="29" t="s">
        <v>54</v>
      </c>
      <c r="K512" s="29" t="s">
        <v>54</v>
      </c>
      <c r="L512" s="42">
        <f t="shared" si="66"/>
        <v>21</v>
      </c>
      <c r="M512" s="50">
        <f t="shared" si="58"/>
        <v>221060</v>
      </c>
      <c r="N512" s="50">
        <f t="shared" si="62"/>
        <v>221030</v>
      </c>
      <c r="O512" s="45" t="s">
        <v>244</v>
      </c>
      <c r="P512" s="47" t="s">
        <v>61</v>
      </c>
      <c r="Q512" s="61" t="s">
        <v>284</v>
      </c>
      <c r="R512" s="50" t="str">
        <f>IF(S512=1,B512&amp;"1",0)</f>
        <v>2210501</v>
      </c>
      <c r="S512" s="54">
        <v>1</v>
      </c>
      <c r="T512" s="1">
        <f t="shared" si="59"/>
        <v>221050</v>
      </c>
      <c r="U512" s="21" t="s">
        <v>486</v>
      </c>
      <c r="V512" s="42">
        <v>12</v>
      </c>
      <c r="W512" s="54">
        <v>0</v>
      </c>
      <c r="X512" s="54">
        <v>9</v>
      </c>
      <c r="Y512" s="55" t="s">
        <v>622</v>
      </c>
      <c r="AA512" s="21" t="s">
        <v>487</v>
      </c>
      <c r="AB512" s="56" t="s">
        <v>424</v>
      </c>
      <c r="AC512" s="1">
        <v>0</v>
      </c>
    </row>
    <row r="513" spans="1:29" ht="28.5" customHeight="1">
      <c r="A513" s="57" t="s">
        <v>419</v>
      </c>
      <c r="B513" s="1">
        <f t="shared" si="68"/>
        <v>221041</v>
      </c>
      <c r="C513" s="56" t="s">
        <v>427</v>
      </c>
      <c r="D513" s="65" t="s">
        <v>659</v>
      </c>
      <c r="E513" s="60" t="s">
        <v>962</v>
      </c>
      <c r="F513" s="60" t="s">
        <v>1149</v>
      </c>
      <c r="G513" s="68" t="s">
        <v>473</v>
      </c>
      <c r="H513" s="42">
        <f t="shared" si="61"/>
        <v>0</v>
      </c>
      <c r="I513" s="60">
        <v>340570415</v>
      </c>
      <c r="J513" s="29" t="s">
        <v>54</v>
      </c>
      <c r="K513" s="29" t="s">
        <v>54</v>
      </c>
      <c r="L513" s="42">
        <f t="shared" si="66"/>
        <v>21</v>
      </c>
      <c r="M513" s="50">
        <f t="shared" si="58"/>
        <v>0</v>
      </c>
      <c r="N513" s="50">
        <f t="shared" si="62"/>
        <v>221050</v>
      </c>
      <c r="O513" s="45" t="s">
        <v>244</v>
      </c>
      <c r="P513" s="47" t="s">
        <v>61</v>
      </c>
      <c r="Q513" s="61" t="s">
        <v>284</v>
      </c>
      <c r="R513" t="s">
        <v>429</v>
      </c>
      <c r="S513" s="54">
        <v>5</v>
      </c>
      <c r="T513" s="1">
        <f t="shared" si="59"/>
        <v>221041</v>
      </c>
      <c r="U513" s="21" t="s">
        <v>488</v>
      </c>
      <c r="V513" s="42">
        <v>0</v>
      </c>
      <c r="W513" s="54">
        <v>0</v>
      </c>
      <c r="X513" s="54">
        <v>0</v>
      </c>
      <c r="Y513" s="55"/>
      <c r="AA513" s="21" t="s">
        <v>489</v>
      </c>
      <c r="AB513" s="56" t="s">
        <v>432</v>
      </c>
      <c r="AC513" s="1">
        <v>0</v>
      </c>
    </row>
    <row r="514" spans="1:29" ht="28.5" customHeight="1">
      <c r="A514" s="57" t="s">
        <v>419</v>
      </c>
      <c r="B514" s="1">
        <f t="shared" si="68"/>
        <v>221060</v>
      </c>
      <c r="C514" s="1" t="s">
        <v>420</v>
      </c>
      <c r="D514" s="43" t="s">
        <v>660</v>
      </c>
      <c r="E514" s="60" t="s">
        <v>962</v>
      </c>
      <c r="F514" s="60" t="s">
        <v>1150</v>
      </c>
      <c r="G514" s="68" t="s">
        <v>524</v>
      </c>
      <c r="H514" s="42">
        <f t="shared" si="61"/>
        <v>1</v>
      </c>
      <c r="I514" s="43" t="s">
        <v>67</v>
      </c>
      <c r="J514" s="29" t="s">
        <v>54</v>
      </c>
      <c r="K514" s="29" t="s">
        <v>54</v>
      </c>
      <c r="L514" s="42">
        <f t="shared" si="66"/>
        <v>21</v>
      </c>
      <c r="M514" s="50">
        <f t="shared" si="58"/>
        <v>221061</v>
      </c>
      <c r="N514" s="50">
        <f t="shared" si="62"/>
        <v>221050</v>
      </c>
      <c r="O514" s="45" t="s">
        <v>244</v>
      </c>
      <c r="P514" s="47" t="s">
        <v>61</v>
      </c>
      <c r="Q514" s="61" t="s">
        <v>284</v>
      </c>
      <c r="R514" s="50" t="str">
        <f>IF(S514=1,B514&amp;"1",0)</f>
        <v>2210601</v>
      </c>
      <c r="S514" s="54">
        <v>1</v>
      </c>
      <c r="T514" s="1">
        <f t="shared" si="59"/>
        <v>221060</v>
      </c>
      <c r="U514" s="21" t="s">
        <v>491</v>
      </c>
      <c r="V514" s="42">
        <v>12</v>
      </c>
      <c r="W514" s="54">
        <v>0</v>
      </c>
      <c r="X514" s="54">
        <v>12</v>
      </c>
      <c r="Y514" s="55" t="s">
        <v>942</v>
      </c>
      <c r="Z514" s="1" t="s">
        <v>661</v>
      </c>
      <c r="AA514" s="21" t="s">
        <v>492</v>
      </c>
      <c r="AB514" s="56" t="s">
        <v>424</v>
      </c>
      <c r="AC514" s="1">
        <v>5</v>
      </c>
    </row>
    <row r="515" spans="1:29" ht="16.5" customHeight="1">
      <c r="A515" s="57" t="s">
        <v>419</v>
      </c>
      <c r="B515" s="1">
        <v>221061</v>
      </c>
      <c r="C515" s="1" t="s">
        <v>420</v>
      </c>
      <c r="D515" s="43" t="s">
        <v>662</v>
      </c>
      <c r="E515" s="60" t="s">
        <v>962</v>
      </c>
      <c r="F515" s="60" t="s">
        <v>1151</v>
      </c>
      <c r="G515" s="68" t="s">
        <v>511</v>
      </c>
      <c r="H515" s="42">
        <f t="shared" si="61"/>
        <v>1</v>
      </c>
      <c r="I515" s="43">
        <v>313100900</v>
      </c>
      <c r="J515" s="29" t="s">
        <v>54</v>
      </c>
      <c r="K515" s="29" t="s">
        <v>54</v>
      </c>
      <c r="L515" s="42">
        <f t="shared" si="66"/>
        <v>21</v>
      </c>
      <c r="M515" s="50">
        <f t="shared" si="58"/>
        <v>0</v>
      </c>
      <c r="N515" s="50">
        <f t="shared" si="62"/>
        <v>221060</v>
      </c>
      <c r="O515" s="45" t="s">
        <v>244</v>
      </c>
      <c r="P515" s="47" t="s">
        <v>61</v>
      </c>
      <c r="Q515" s="61" t="s">
        <v>284</v>
      </c>
      <c r="R515" s="50">
        <f>IF(S515=1,B515&amp;"1",0)</f>
        <v>0</v>
      </c>
      <c r="S515" s="54">
        <v>4</v>
      </c>
      <c r="T515" s="1">
        <f t="shared" si="59"/>
        <v>221061</v>
      </c>
      <c r="U515" s="24" t="s">
        <v>449</v>
      </c>
      <c r="V515" s="42">
        <v>0</v>
      </c>
      <c r="W515" s="54">
        <v>0</v>
      </c>
      <c r="X515" s="51">
        <v>0</v>
      </c>
      <c r="Y515" s="55"/>
      <c r="AA515" s="24" t="s">
        <v>54</v>
      </c>
      <c r="AC515" s="1">
        <v>0</v>
      </c>
    </row>
    <row r="516" spans="1:29" ht="28.5" customHeight="1">
      <c r="A516" s="57" t="s">
        <v>419</v>
      </c>
      <c r="B516" s="1">
        <f t="shared" ref="B516:B523" si="69">B507+1000</f>
        <v>222010</v>
      </c>
      <c r="C516" s="1" t="s">
        <v>420</v>
      </c>
      <c r="D516" s="43" t="s">
        <v>663</v>
      </c>
      <c r="E516" s="60" t="s">
        <v>962</v>
      </c>
      <c r="F516" s="60" t="s">
        <v>1152</v>
      </c>
      <c r="G516" s="68" t="s">
        <v>473</v>
      </c>
      <c r="H516" s="42">
        <f t="shared" si="61"/>
        <v>0</v>
      </c>
      <c r="I516" s="43" t="s">
        <v>67</v>
      </c>
      <c r="J516" s="29" t="s">
        <v>54</v>
      </c>
      <c r="K516" s="29" t="s">
        <v>54</v>
      </c>
      <c r="L516" s="42">
        <f t="shared" si="66"/>
        <v>22</v>
      </c>
      <c r="M516" s="50">
        <f t="shared" si="58"/>
        <v>222020</v>
      </c>
      <c r="N516" s="50">
        <f t="shared" si="62"/>
        <v>0</v>
      </c>
      <c r="O516" s="45" t="s">
        <v>244</v>
      </c>
      <c r="P516" s="47" t="s">
        <v>61</v>
      </c>
      <c r="Q516" s="61" t="s">
        <v>284</v>
      </c>
      <c r="R516" s="50" t="str">
        <f>IF(S516=1,B516&amp;"1",0)</f>
        <v>2220101</v>
      </c>
      <c r="S516" s="54">
        <v>1</v>
      </c>
      <c r="T516" s="1">
        <f t="shared" si="59"/>
        <v>222010</v>
      </c>
      <c r="U516" s="21" t="s">
        <v>422</v>
      </c>
      <c r="V516" s="42">
        <v>12</v>
      </c>
      <c r="W516" s="54">
        <v>0</v>
      </c>
      <c r="X516" s="54">
        <v>0</v>
      </c>
      <c r="Y516" s="55" t="s">
        <v>664</v>
      </c>
      <c r="AA516" s="22" t="s">
        <v>54</v>
      </c>
      <c r="AB516" s="56" t="s">
        <v>424</v>
      </c>
      <c r="AC516" s="1">
        <v>0</v>
      </c>
    </row>
    <row r="517" spans="1:29" ht="28.5" customHeight="1">
      <c r="A517" s="57" t="s">
        <v>419</v>
      </c>
      <c r="B517" s="1">
        <f t="shared" si="69"/>
        <v>222020</v>
      </c>
      <c r="C517" s="1" t="s">
        <v>420</v>
      </c>
      <c r="D517" s="43" t="s">
        <v>665</v>
      </c>
      <c r="E517" s="60" t="s">
        <v>962</v>
      </c>
      <c r="F517" s="60" t="s">
        <v>1153</v>
      </c>
      <c r="G517" s="68" t="s">
        <v>448</v>
      </c>
      <c r="H517" s="42">
        <f t="shared" si="61"/>
        <v>0</v>
      </c>
      <c r="I517" s="43" t="s">
        <v>252</v>
      </c>
      <c r="J517" s="29" t="s">
        <v>54</v>
      </c>
      <c r="K517" s="29" t="s">
        <v>54</v>
      </c>
      <c r="L517" s="42">
        <f t="shared" si="66"/>
        <v>22</v>
      </c>
      <c r="M517" s="50">
        <f t="shared" si="58"/>
        <v>222030</v>
      </c>
      <c r="N517" s="50">
        <f t="shared" si="62"/>
        <v>222010</v>
      </c>
      <c r="O517" s="45" t="s">
        <v>244</v>
      </c>
      <c r="P517" s="47" t="s">
        <v>61</v>
      </c>
      <c r="Q517" s="61" t="s">
        <v>284</v>
      </c>
      <c r="R517" s="50" t="str">
        <f>IF(S517=1,B517&amp;"1",0)</f>
        <v>2220201</v>
      </c>
      <c r="S517" s="54">
        <v>1</v>
      </c>
      <c r="T517" s="1">
        <f t="shared" si="59"/>
        <v>222020</v>
      </c>
      <c r="U517" s="21" t="s">
        <v>425</v>
      </c>
      <c r="V517" s="42">
        <v>12</v>
      </c>
      <c r="W517" s="54">
        <v>0</v>
      </c>
      <c r="X517" s="54">
        <v>2</v>
      </c>
      <c r="Y517" s="55" t="s">
        <v>666</v>
      </c>
      <c r="AA517" s="21" t="s">
        <v>426</v>
      </c>
      <c r="AB517" s="56" t="s">
        <v>424</v>
      </c>
      <c r="AC517" s="1">
        <v>0</v>
      </c>
    </row>
    <row r="518" spans="1:29" ht="28.5" customHeight="1">
      <c r="A518" s="57" t="s">
        <v>419</v>
      </c>
      <c r="B518" s="1">
        <f t="shared" si="69"/>
        <v>222021</v>
      </c>
      <c r="C518" s="56" t="s">
        <v>427</v>
      </c>
      <c r="D518" s="65" t="s">
        <v>665</v>
      </c>
      <c r="E518" s="60" t="s">
        <v>962</v>
      </c>
      <c r="F518" s="60" t="s">
        <v>1154</v>
      </c>
      <c r="G518" s="68" t="s">
        <v>473</v>
      </c>
      <c r="H518" s="42">
        <f t="shared" si="61"/>
        <v>0</v>
      </c>
      <c r="I518" s="60">
        <v>340570415</v>
      </c>
      <c r="J518" s="29" t="s">
        <v>54</v>
      </c>
      <c r="K518" s="29" t="s">
        <v>54</v>
      </c>
      <c r="L518" s="42">
        <f t="shared" si="66"/>
        <v>22</v>
      </c>
      <c r="M518" s="50">
        <f t="shared" si="58"/>
        <v>0</v>
      </c>
      <c r="N518" s="50">
        <f t="shared" si="62"/>
        <v>222020</v>
      </c>
      <c r="O518" s="45" t="s">
        <v>244</v>
      </c>
      <c r="P518" s="47" t="s">
        <v>61</v>
      </c>
      <c r="Q518" s="61" t="s">
        <v>284</v>
      </c>
      <c r="R518" t="s">
        <v>429</v>
      </c>
      <c r="S518" s="54">
        <v>5</v>
      </c>
      <c r="T518" s="1">
        <f t="shared" si="59"/>
        <v>222021</v>
      </c>
      <c r="U518" s="21" t="s">
        <v>430</v>
      </c>
      <c r="V518" s="42">
        <v>0</v>
      </c>
      <c r="W518" s="54">
        <v>0</v>
      </c>
      <c r="X518" s="54">
        <v>0</v>
      </c>
      <c r="Y518" s="55"/>
      <c r="AA518" s="21" t="s">
        <v>431</v>
      </c>
      <c r="AB518" s="56" t="s">
        <v>432</v>
      </c>
      <c r="AC518" s="1">
        <v>0</v>
      </c>
    </row>
    <row r="519" spans="1:29" ht="28.5" customHeight="1">
      <c r="A519" s="57" t="s">
        <v>419</v>
      </c>
      <c r="B519" s="1">
        <f t="shared" si="69"/>
        <v>222030</v>
      </c>
      <c r="C519" s="1" t="s">
        <v>420</v>
      </c>
      <c r="D519" s="43" t="s">
        <v>667</v>
      </c>
      <c r="E519" s="60" t="s">
        <v>962</v>
      </c>
      <c r="F519" s="60" t="s">
        <v>1155</v>
      </c>
      <c r="G519" s="68" t="s">
        <v>497</v>
      </c>
      <c r="H519" s="42">
        <f t="shared" si="61"/>
        <v>0</v>
      </c>
      <c r="I519" s="43">
        <v>313100800</v>
      </c>
      <c r="J519" s="29" t="s">
        <v>54</v>
      </c>
      <c r="K519" s="29" t="s">
        <v>54</v>
      </c>
      <c r="L519" s="42">
        <f t="shared" si="66"/>
        <v>22</v>
      </c>
      <c r="M519" s="50">
        <f t="shared" ref="M519:M582" si="70">IF(VALUE(RIGHT(B519,1))=1,0,IF(VALUE(RIGHT(B520,1))=1,IF(L521=L520,B521,B520),B520))</f>
        <v>222050</v>
      </c>
      <c r="N519" s="50">
        <f t="shared" si="62"/>
        <v>222020</v>
      </c>
      <c r="O519" s="45" t="s">
        <v>244</v>
      </c>
      <c r="P519" s="47" t="s">
        <v>61</v>
      </c>
      <c r="Q519" s="61" t="s">
        <v>284</v>
      </c>
      <c r="R519" s="50" t="str">
        <f>IF(S519=1,B519&amp;"1",0)</f>
        <v>2220301</v>
      </c>
      <c r="S519" s="54">
        <v>1</v>
      </c>
      <c r="T519" s="1">
        <f t="shared" ref="T519:T582" si="71">B519</f>
        <v>222030</v>
      </c>
      <c r="U519" s="21" t="s">
        <v>433</v>
      </c>
      <c r="V519" s="42">
        <v>12</v>
      </c>
      <c r="W519" s="54">
        <v>0</v>
      </c>
      <c r="X519" s="54">
        <v>6</v>
      </c>
      <c r="Y519" s="55" t="s">
        <v>668</v>
      </c>
      <c r="AA519" s="21" t="s">
        <v>434</v>
      </c>
      <c r="AB519" s="56" t="s">
        <v>424</v>
      </c>
      <c r="AC519" s="1">
        <v>0</v>
      </c>
    </row>
    <row r="520" spans="1:29" ht="16.5" customHeight="1">
      <c r="A520" s="57" t="s">
        <v>419</v>
      </c>
      <c r="B520" s="1">
        <f t="shared" si="69"/>
        <v>222031</v>
      </c>
      <c r="C520" s="1" t="s">
        <v>435</v>
      </c>
      <c r="D520" s="65" t="s">
        <v>667</v>
      </c>
      <c r="E520" s="60" t="s">
        <v>962</v>
      </c>
      <c r="F520" s="60" t="s">
        <v>1156</v>
      </c>
      <c r="G520" s="68" t="s">
        <v>450</v>
      </c>
      <c r="H520" s="42">
        <f t="shared" si="61"/>
        <v>0</v>
      </c>
      <c r="I520" s="43">
        <v>349104011</v>
      </c>
      <c r="J520" s="29" t="s">
        <v>54</v>
      </c>
      <c r="K520" s="29" t="s">
        <v>54</v>
      </c>
      <c r="L520" s="42">
        <f t="shared" si="66"/>
        <v>22</v>
      </c>
      <c r="M520" s="50">
        <f t="shared" si="70"/>
        <v>0</v>
      </c>
      <c r="N520" s="50">
        <f t="shared" si="62"/>
        <v>222030</v>
      </c>
      <c r="O520" s="45" t="s">
        <v>244</v>
      </c>
      <c r="P520" s="47" t="s">
        <v>61</v>
      </c>
      <c r="Q520" s="61" t="s">
        <v>284</v>
      </c>
      <c r="R520">
        <v>2220301</v>
      </c>
      <c r="S520" s="54">
        <v>2</v>
      </c>
      <c r="T520" s="1">
        <f t="shared" si="71"/>
        <v>222031</v>
      </c>
      <c r="U520" s="21" t="s">
        <v>436</v>
      </c>
      <c r="V520" s="42">
        <v>0</v>
      </c>
      <c r="W520" s="54">
        <v>0</v>
      </c>
      <c r="X520" s="54">
        <v>0</v>
      </c>
      <c r="Y520" s="55"/>
      <c r="AA520" s="21" t="s">
        <v>437</v>
      </c>
      <c r="AB520" s="56" t="s">
        <v>438</v>
      </c>
      <c r="AC520" s="1">
        <v>0</v>
      </c>
    </row>
    <row r="521" spans="1:29" ht="42.75" customHeight="1">
      <c r="A521" s="57" t="s">
        <v>419</v>
      </c>
      <c r="B521" s="1">
        <f t="shared" si="69"/>
        <v>222050</v>
      </c>
      <c r="C521" s="1" t="s">
        <v>420</v>
      </c>
      <c r="D521" s="43" t="s">
        <v>669</v>
      </c>
      <c r="E521" s="60" t="s">
        <v>962</v>
      </c>
      <c r="F521" s="60" t="s">
        <v>1157</v>
      </c>
      <c r="G521" s="68" t="s">
        <v>421</v>
      </c>
      <c r="H521" s="42">
        <f t="shared" si="61"/>
        <v>0</v>
      </c>
      <c r="I521" s="43" t="s">
        <v>185</v>
      </c>
      <c r="J521" s="29" t="s">
        <v>54</v>
      </c>
      <c r="K521" s="29" t="s">
        <v>54</v>
      </c>
      <c r="L521" s="42">
        <f t="shared" si="66"/>
        <v>22</v>
      </c>
      <c r="M521" s="50">
        <f t="shared" si="70"/>
        <v>222060</v>
      </c>
      <c r="N521" s="50">
        <f t="shared" si="62"/>
        <v>222030</v>
      </c>
      <c r="O521" s="45" t="s">
        <v>244</v>
      </c>
      <c r="P521" s="47" t="s">
        <v>61</v>
      </c>
      <c r="Q521" s="61" t="s">
        <v>284</v>
      </c>
      <c r="R521" s="50" t="str">
        <f>IF(S521=1,B521&amp;"1",0)</f>
        <v>2220501</v>
      </c>
      <c r="S521" s="54">
        <v>1</v>
      </c>
      <c r="T521" s="1">
        <f t="shared" si="71"/>
        <v>222050</v>
      </c>
      <c r="U521" s="21" t="s">
        <v>440</v>
      </c>
      <c r="V521" s="42">
        <v>12</v>
      </c>
      <c r="W521" s="54">
        <v>0</v>
      </c>
      <c r="X521" s="54">
        <v>9</v>
      </c>
      <c r="Y521" s="55" t="s">
        <v>943</v>
      </c>
      <c r="AA521" s="21" t="s">
        <v>441</v>
      </c>
      <c r="AB521" s="56" t="s">
        <v>424</v>
      </c>
      <c r="AC521" s="1">
        <v>0</v>
      </c>
    </row>
    <row r="522" spans="1:29" ht="42.75" customHeight="1">
      <c r="A522" s="57" t="s">
        <v>419</v>
      </c>
      <c r="B522" s="1">
        <f t="shared" si="69"/>
        <v>222041</v>
      </c>
      <c r="C522" s="56" t="s">
        <v>427</v>
      </c>
      <c r="D522" s="65" t="s">
        <v>669</v>
      </c>
      <c r="E522" s="60" t="s">
        <v>962</v>
      </c>
      <c r="F522" s="60" t="s">
        <v>1158</v>
      </c>
      <c r="G522" s="68" t="s">
        <v>473</v>
      </c>
      <c r="H522" s="42">
        <f t="shared" si="61"/>
        <v>0</v>
      </c>
      <c r="I522" s="60">
        <v>340570415</v>
      </c>
      <c r="J522" s="29" t="s">
        <v>54</v>
      </c>
      <c r="K522" s="29" t="s">
        <v>54</v>
      </c>
      <c r="L522" s="42">
        <f t="shared" si="66"/>
        <v>22</v>
      </c>
      <c r="M522" s="50">
        <f t="shared" si="70"/>
        <v>0</v>
      </c>
      <c r="N522" s="50">
        <f t="shared" si="62"/>
        <v>222050</v>
      </c>
      <c r="O522" s="45" t="s">
        <v>244</v>
      </c>
      <c r="P522" s="47" t="s">
        <v>61</v>
      </c>
      <c r="Q522" s="61" t="s">
        <v>284</v>
      </c>
      <c r="R522" t="s">
        <v>429</v>
      </c>
      <c r="S522" s="54">
        <v>5</v>
      </c>
      <c r="T522" s="1">
        <f t="shared" si="71"/>
        <v>222041</v>
      </c>
      <c r="U522" s="21" t="s">
        <v>442</v>
      </c>
      <c r="V522" s="42">
        <v>0</v>
      </c>
      <c r="W522" s="54">
        <v>0</v>
      </c>
      <c r="X522" s="54">
        <v>0</v>
      </c>
      <c r="Y522" s="55"/>
      <c r="AA522" s="21" t="s">
        <v>443</v>
      </c>
      <c r="AB522" s="56" t="s">
        <v>432</v>
      </c>
      <c r="AC522" s="1">
        <v>0</v>
      </c>
    </row>
    <row r="523" spans="1:29" ht="28.5" customHeight="1">
      <c r="A523" s="57" t="s">
        <v>419</v>
      </c>
      <c r="B523" s="1">
        <f t="shared" si="69"/>
        <v>222060</v>
      </c>
      <c r="C523" s="1" t="s">
        <v>420</v>
      </c>
      <c r="D523" s="43" t="s">
        <v>670</v>
      </c>
      <c r="E523" s="60" t="s">
        <v>962</v>
      </c>
      <c r="F523" s="60" t="s">
        <v>1159</v>
      </c>
      <c r="G523" s="68" t="s">
        <v>450</v>
      </c>
      <c r="H523" s="42">
        <f t="shared" si="61"/>
        <v>1</v>
      </c>
      <c r="I523" s="43">
        <v>313101400</v>
      </c>
      <c r="J523" s="29" t="s">
        <v>54</v>
      </c>
      <c r="K523" s="29" t="s">
        <v>54</v>
      </c>
      <c r="L523" s="42">
        <f t="shared" si="66"/>
        <v>22</v>
      </c>
      <c r="M523" s="50">
        <f t="shared" si="70"/>
        <v>222061</v>
      </c>
      <c r="N523" s="50">
        <f t="shared" si="62"/>
        <v>222050</v>
      </c>
      <c r="O523" s="45" t="s">
        <v>244</v>
      </c>
      <c r="P523" s="47" t="s">
        <v>61</v>
      </c>
      <c r="Q523" s="61" t="s">
        <v>284</v>
      </c>
      <c r="R523" s="50" t="str">
        <f>IF(S523=1,B523&amp;"1",0)</f>
        <v>2220601</v>
      </c>
      <c r="S523" s="54">
        <v>1</v>
      </c>
      <c r="T523" s="1">
        <f t="shared" si="71"/>
        <v>222060</v>
      </c>
      <c r="U523" s="21" t="s">
        <v>445</v>
      </c>
      <c r="V523" s="42">
        <v>12</v>
      </c>
      <c r="W523" s="54">
        <v>0</v>
      </c>
      <c r="X523" s="54">
        <v>12</v>
      </c>
      <c r="Y523" s="55" t="s">
        <v>944</v>
      </c>
      <c r="Z523" s="1" t="s">
        <v>671</v>
      </c>
      <c r="AA523" s="21" t="s">
        <v>446</v>
      </c>
      <c r="AB523" s="56" t="s">
        <v>424</v>
      </c>
      <c r="AC523" s="1">
        <v>5</v>
      </c>
    </row>
    <row r="524" spans="1:29" ht="16.5" customHeight="1">
      <c r="A524" s="57" t="s">
        <v>419</v>
      </c>
      <c r="B524" s="1">
        <v>222061</v>
      </c>
      <c r="C524" s="1" t="s">
        <v>420</v>
      </c>
      <c r="D524" s="43" t="s">
        <v>672</v>
      </c>
      <c r="E524" s="60" t="s">
        <v>962</v>
      </c>
      <c r="F524" s="60" t="s">
        <v>1160</v>
      </c>
      <c r="G524" s="68" t="s">
        <v>511</v>
      </c>
      <c r="H524" s="42">
        <f t="shared" si="61"/>
        <v>1</v>
      </c>
      <c r="I524" s="43">
        <v>313100900</v>
      </c>
      <c r="J524" s="29" t="s">
        <v>54</v>
      </c>
      <c r="K524" s="29" t="s">
        <v>54</v>
      </c>
      <c r="L524" s="42">
        <f t="shared" si="66"/>
        <v>22</v>
      </c>
      <c r="M524" s="50">
        <f t="shared" si="70"/>
        <v>0</v>
      </c>
      <c r="N524" s="50">
        <f t="shared" si="62"/>
        <v>222060</v>
      </c>
      <c r="O524" s="45" t="s">
        <v>244</v>
      </c>
      <c r="P524" s="47" t="s">
        <v>61</v>
      </c>
      <c r="Q524" s="61" t="s">
        <v>284</v>
      </c>
      <c r="R524" s="50">
        <f>IF(S524=1,B524&amp;"1",0)</f>
        <v>0</v>
      </c>
      <c r="S524" s="54">
        <v>4</v>
      </c>
      <c r="T524" s="1">
        <f t="shared" si="71"/>
        <v>222061</v>
      </c>
      <c r="U524" s="24" t="s">
        <v>449</v>
      </c>
      <c r="V524" s="42">
        <v>0</v>
      </c>
      <c r="W524" s="54">
        <v>0</v>
      </c>
      <c r="X524" s="51">
        <v>0</v>
      </c>
      <c r="Y524" s="55"/>
      <c r="AA524" s="24" t="s">
        <v>54</v>
      </c>
      <c r="AC524" s="1">
        <v>0</v>
      </c>
    </row>
    <row r="525" spans="1:29" ht="28.5" customHeight="1">
      <c r="A525" s="57" t="s">
        <v>419</v>
      </c>
      <c r="B525" s="1">
        <f t="shared" ref="B525:B532" si="72">B516+1000</f>
        <v>223010</v>
      </c>
      <c r="C525" s="1" t="s">
        <v>420</v>
      </c>
      <c r="D525" s="43" t="s">
        <v>673</v>
      </c>
      <c r="E525" s="60" t="s">
        <v>962</v>
      </c>
      <c r="F525" s="60" t="s">
        <v>1161</v>
      </c>
      <c r="G525" s="68" t="s">
        <v>421</v>
      </c>
      <c r="H525" s="42">
        <f t="shared" si="61"/>
        <v>0</v>
      </c>
      <c r="I525" s="43">
        <v>313100700</v>
      </c>
      <c r="J525" s="29" t="s">
        <v>54</v>
      </c>
      <c r="K525" s="29" t="s">
        <v>54</v>
      </c>
      <c r="L525" s="42">
        <f t="shared" si="66"/>
        <v>23</v>
      </c>
      <c r="M525" s="50">
        <f t="shared" si="70"/>
        <v>223020</v>
      </c>
      <c r="N525" s="50">
        <f t="shared" si="62"/>
        <v>0</v>
      </c>
      <c r="O525" s="45" t="s">
        <v>244</v>
      </c>
      <c r="P525" s="47" t="s">
        <v>61</v>
      </c>
      <c r="Q525" s="61" t="s">
        <v>284</v>
      </c>
      <c r="R525" s="50" t="str">
        <f>IF(S525=1,B525&amp;"1",0)</f>
        <v>2230101</v>
      </c>
      <c r="S525" s="54">
        <v>1</v>
      </c>
      <c r="T525" s="1">
        <f t="shared" si="71"/>
        <v>223010</v>
      </c>
      <c r="U525" s="21" t="s">
        <v>451</v>
      </c>
      <c r="V525" s="42">
        <v>12</v>
      </c>
      <c r="W525" s="54">
        <v>0</v>
      </c>
      <c r="X525" s="54">
        <v>0</v>
      </c>
      <c r="Y525" s="55" t="s">
        <v>674</v>
      </c>
      <c r="AA525" s="22" t="s">
        <v>54</v>
      </c>
      <c r="AB525" s="56" t="s">
        <v>424</v>
      </c>
      <c r="AC525" s="1">
        <v>0</v>
      </c>
    </row>
    <row r="526" spans="1:29" ht="28.5" customHeight="1">
      <c r="A526" s="57" t="s">
        <v>419</v>
      </c>
      <c r="B526" s="1">
        <f t="shared" si="72"/>
        <v>223020</v>
      </c>
      <c r="C526" s="1" t="s">
        <v>420</v>
      </c>
      <c r="D526" s="43" t="s">
        <v>675</v>
      </c>
      <c r="E526" s="60" t="s">
        <v>962</v>
      </c>
      <c r="F526" s="60" t="s">
        <v>1162</v>
      </c>
      <c r="G526" s="68" t="s">
        <v>421</v>
      </c>
      <c r="H526" s="42">
        <f t="shared" si="61"/>
        <v>0</v>
      </c>
      <c r="I526" s="43">
        <v>313100800</v>
      </c>
      <c r="J526" s="29" t="s">
        <v>54</v>
      </c>
      <c r="K526" s="29" t="s">
        <v>54</v>
      </c>
      <c r="L526" s="42">
        <f t="shared" si="66"/>
        <v>23</v>
      </c>
      <c r="M526" s="50">
        <f t="shared" si="70"/>
        <v>223030</v>
      </c>
      <c r="N526" s="50">
        <f t="shared" si="62"/>
        <v>223010</v>
      </c>
      <c r="O526" s="45" t="s">
        <v>244</v>
      </c>
      <c r="P526" s="47" t="s">
        <v>61</v>
      </c>
      <c r="Q526" s="61" t="s">
        <v>284</v>
      </c>
      <c r="R526" s="50" t="str">
        <f>IF(S526=1,B526&amp;"1",0)</f>
        <v>2230201</v>
      </c>
      <c r="S526" s="54">
        <v>1</v>
      </c>
      <c r="T526" s="1">
        <f t="shared" si="71"/>
        <v>223020</v>
      </c>
      <c r="U526" s="21" t="s">
        <v>454</v>
      </c>
      <c r="V526" s="42">
        <v>12</v>
      </c>
      <c r="W526" s="54">
        <v>0</v>
      </c>
      <c r="X526" s="54">
        <v>2</v>
      </c>
      <c r="Y526" s="55" t="s">
        <v>676</v>
      </c>
      <c r="AA526" s="21" t="s">
        <v>456</v>
      </c>
      <c r="AB526" s="56" t="s">
        <v>424</v>
      </c>
      <c r="AC526" s="1">
        <v>0</v>
      </c>
    </row>
    <row r="527" spans="1:29" ht="28.5" customHeight="1">
      <c r="A527" s="57" t="s">
        <v>419</v>
      </c>
      <c r="B527" s="1">
        <f t="shared" si="72"/>
        <v>223021</v>
      </c>
      <c r="C527" s="56" t="s">
        <v>427</v>
      </c>
      <c r="D527" s="65" t="s">
        <v>675</v>
      </c>
      <c r="E527" s="60" t="s">
        <v>962</v>
      </c>
      <c r="F527" s="60" t="s">
        <v>1163</v>
      </c>
      <c r="G527" s="68" t="s">
        <v>473</v>
      </c>
      <c r="H527" s="42">
        <f t="shared" ref="H527:H590" si="73">IF(RIGHT(D527,2)="特殊",2,IF(RIGHT(D527,1)&gt;RIGHT(D529,1),1,0))</f>
        <v>0</v>
      </c>
      <c r="I527" s="60">
        <v>340570415</v>
      </c>
      <c r="J527" s="29" t="s">
        <v>54</v>
      </c>
      <c r="K527" s="29" t="s">
        <v>54</v>
      </c>
      <c r="L527" s="42">
        <f t="shared" si="66"/>
        <v>23</v>
      </c>
      <c r="M527" s="50">
        <f t="shared" si="70"/>
        <v>0</v>
      </c>
      <c r="N527" s="50">
        <f t="shared" si="62"/>
        <v>223020</v>
      </c>
      <c r="O527" s="45" t="s">
        <v>244</v>
      </c>
      <c r="P527" s="47" t="s">
        <v>61</v>
      </c>
      <c r="Q527" s="61" t="s">
        <v>284</v>
      </c>
      <c r="R527" t="s">
        <v>429</v>
      </c>
      <c r="S527" s="54">
        <v>5</v>
      </c>
      <c r="T527" s="1">
        <f t="shared" si="71"/>
        <v>223021</v>
      </c>
      <c r="U527" s="21" t="s">
        <v>457</v>
      </c>
      <c r="V527" s="42">
        <v>0</v>
      </c>
      <c r="W527" s="54">
        <v>0</v>
      </c>
      <c r="X527" s="54">
        <v>0</v>
      </c>
      <c r="Y527" s="55"/>
      <c r="AA527" s="21" t="s">
        <v>458</v>
      </c>
      <c r="AB527" s="56" t="s">
        <v>432</v>
      </c>
      <c r="AC527" s="1">
        <v>0</v>
      </c>
    </row>
    <row r="528" spans="1:29" ht="28.5" customHeight="1">
      <c r="A528" s="57" t="s">
        <v>419</v>
      </c>
      <c r="B528" s="1">
        <f t="shared" si="72"/>
        <v>223030</v>
      </c>
      <c r="C528" s="1" t="s">
        <v>420</v>
      </c>
      <c r="D528" s="43" t="s">
        <v>677</v>
      </c>
      <c r="E528" s="60" t="s">
        <v>962</v>
      </c>
      <c r="F528" s="60" t="s">
        <v>1164</v>
      </c>
      <c r="G528" s="68" t="s">
        <v>524</v>
      </c>
      <c r="H528" s="42">
        <f t="shared" si="73"/>
        <v>0</v>
      </c>
      <c r="I528" s="43">
        <v>313004000</v>
      </c>
      <c r="J528" s="29" t="s">
        <v>54</v>
      </c>
      <c r="K528" s="29" t="s">
        <v>54</v>
      </c>
      <c r="L528" s="42">
        <f t="shared" si="66"/>
        <v>23</v>
      </c>
      <c r="M528" s="50">
        <f t="shared" si="70"/>
        <v>223050</v>
      </c>
      <c r="N528" s="50">
        <f t="shared" si="62"/>
        <v>223020</v>
      </c>
      <c r="O528" s="45" t="s">
        <v>244</v>
      </c>
      <c r="P528" s="47" t="s">
        <v>61</v>
      </c>
      <c r="Q528" s="61" t="s">
        <v>284</v>
      </c>
      <c r="R528" s="50" t="str">
        <f>IF(S528=1,B528&amp;"1",0)</f>
        <v>2230301</v>
      </c>
      <c r="S528" s="54">
        <v>1</v>
      </c>
      <c r="T528" s="1">
        <f t="shared" si="71"/>
        <v>223030</v>
      </c>
      <c r="U528" s="21" t="s">
        <v>459</v>
      </c>
      <c r="V528" s="42">
        <v>12</v>
      </c>
      <c r="W528" s="54">
        <v>0</v>
      </c>
      <c r="X528" s="54">
        <v>6</v>
      </c>
      <c r="Y528" s="55" t="s">
        <v>678</v>
      </c>
      <c r="AA528" s="21" t="s">
        <v>460</v>
      </c>
      <c r="AB528" s="56" t="s">
        <v>424</v>
      </c>
      <c r="AC528" s="1">
        <v>0</v>
      </c>
    </row>
    <row r="529" spans="1:29" ht="16.5" customHeight="1">
      <c r="A529" s="57" t="s">
        <v>419</v>
      </c>
      <c r="B529" s="1">
        <f t="shared" si="72"/>
        <v>223031</v>
      </c>
      <c r="C529" s="1" t="s">
        <v>435</v>
      </c>
      <c r="D529" s="65" t="s">
        <v>677</v>
      </c>
      <c r="E529" s="60" t="s">
        <v>962</v>
      </c>
      <c r="F529" s="60" t="s">
        <v>1165</v>
      </c>
      <c r="G529" s="68" t="s">
        <v>450</v>
      </c>
      <c r="H529" s="42">
        <f t="shared" si="73"/>
        <v>0</v>
      </c>
      <c r="I529" s="43">
        <v>349104011</v>
      </c>
      <c r="J529" s="29" t="s">
        <v>54</v>
      </c>
      <c r="K529" s="29" t="s">
        <v>54</v>
      </c>
      <c r="L529" s="42">
        <f t="shared" si="66"/>
        <v>23</v>
      </c>
      <c r="M529" s="50">
        <f t="shared" si="70"/>
        <v>0</v>
      </c>
      <c r="N529" s="50">
        <f t="shared" ref="N529:N592" si="74">IF(L529=L528,IF(VALUE(RIGHT(B528,1))=1,B527,B528),0)</f>
        <v>223030</v>
      </c>
      <c r="O529" s="45" t="s">
        <v>244</v>
      </c>
      <c r="P529" s="47" t="s">
        <v>61</v>
      </c>
      <c r="Q529" s="61" t="s">
        <v>284</v>
      </c>
      <c r="R529">
        <v>2230301</v>
      </c>
      <c r="S529" s="54">
        <v>2</v>
      </c>
      <c r="T529" s="1">
        <f t="shared" si="71"/>
        <v>223031</v>
      </c>
      <c r="U529" s="21" t="s">
        <v>461</v>
      </c>
      <c r="V529" s="42">
        <v>0</v>
      </c>
      <c r="W529" s="54">
        <v>0</v>
      </c>
      <c r="X529" s="54">
        <v>0</v>
      </c>
      <c r="Y529" s="55"/>
      <c r="AA529" s="21" t="s">
        <v>462</v>
      </c>
      <c r="AB529" s="56" t="s">
        <v>438</v>
      </c>
      <c r="AC529" s="1">
        <v>0</v>
      </c>
    </row>
    <row r="530" spans="1:29" ht="28.5" customHeight="1">
      <c r="A530" s="57" t="s">
        <v>419</v>
      </c>
      <c r="B530" s="1">
        <f t="shared" si="72"/>
        <v>223050</v>
      </c>
      <c r="C530" s="1" t="s">
        <v>420</v>
      </c>
      <c r="D530" s="43" t="s">
        <v>679</v>
      </c>
      <c r="E530" s="60" t="s">
        <v>962</v>
      </c>
      <c r="F530" s="60" t="s">
        <v>1166</v>
      </c>
      <c r="G530" s="68" t="s">
        <v>448</v>
      </c>
      <c r="H530" s="42">
        <f t="shared" si="73"/>
        <v>0</v>
      </c>
      <c r="I530" s="43" t="s">
        <v>252</v>
      </c>
      <c r="J530" s="29" t="s">
        <v>54</v>
      </c>
      <c r="K530" s="29" t="s">
        <v>54</v>
      </c>
      <c r="L530" s="42">
        <f t="shared" si="66"/>
        <v>23</v>
      </c>
      <c r="M530" s="50">
        <f t="shared" si="70"/>
        <v>223060</v>
      </c>
      <c r="N530" s="50">
        <f t="shared" si="74"/>
        <v>223030</v>
      </c>
      <c r="O530" s="45" t="s">
        <v>244</v>
      </c>
      <c r="P530" s="47" t="s">
        <v>61</v>
      </c>
      <c r="Q530" s="61" t="s">
        <v>284</v>
      </c>
      <c r="R530" s="50" t="str">
        <f>IF(S530=1,B530&amp;"1",0)</f>
        <v>2230501</v>
      </c>
      <c r="S530" s="54">
        <v>1</v>
      </c>
      <c r="T530" s="1">
        <f t="shared" si="71"/>
        <v>223050</v>
      </c>
      <c r="U530" s="21" t="s">
        <v>464</v>
      </c>
      <c r="V530" s="42">
        <v>12</v>
      </c>
      <c r="W530" s="54">
        <v>0</v>
      </c>
      <c r="X530" s="54">
        <v>9</v>
      </c>
      <c r="Y530" s="55" t="s">
        <v>680</v>
      </c>
      <c r="AA530" s="21" t="s">
        <v>465</v>
      </c>
      <c r="AB530" s="56" t="s">
        <v>424</v>
      </c>
      <c r="AC530" s="1">
        <v>0</v>
      </c>
    </row>
    <row r="531" spans="1:29" ht="28.5" customHeight="1">
      <c r="A531" s="57" t="s">
        <v>419</v>
      </c>
      <c r="B531" s="1">
        <f t="shared" si="72"/>
        <v>223041</v>
      </c>
      <c r="C531" s="56" t="s">
        <v>427</v>
      </c>
      <c r="D531" s="65" t="s">
        <v>679</v>
      </c>
      <c r="E531" s="60" t="s">
        <v>962</v>
      </c>
      <c r="F531" s="60" t="s">
        <v>1167</v>
      </c>
      <c r="G531" s="68" t="s">
        <v>473</v>
      </c>
      <c r="H531" s="42">
        <f t="shared" si="73"/>
        <v>0</v>
      </c>
      <c r="I531" s="60">
        <v>340570415</v>
      </c>
      <c r="J531" s="29" t="s">
        <v>54</v>
      </c>
      <c r="K531" s="29" t="s">
        <v>54</v>
      </c>
      <c r="L531" s="42">
        <f t="shared" si="66"/>
        <v>23</v>
      </c>
      <c r="M531" s="50">
        <f t="shared" si="70"/>
        <v>0</v>
      </c>
      <c r="N531" s="50">
        <f t="shared" si="74"/>
        <v>223050</v>
      </c>
      <c r="O531" s="45" t="s">
        <v>244</v>
      </c>
      <c r="P531" s="47" t="s">
        <v>61</v>
      </c>
      <c r="Q531" s="61" t="s">
        <v>284</v>
      </c>
      <c r="R531" t="s">
        <v>429</v>
      </c>
      <c r="S531" s="54">
        <v>5</v>
      </c>
      <c r="T531" s="1">
        <f t="shared" si="71"/>
        <v>223041</v>
      </c>
      <c r="U531" s="21" t="s">
        <v>466</v>
      </c>
      <c r="V531" s="42">
        <v>0</v>
      </c>
      <c r="W531" s="54">
        <v>0</v>
      </c>
      <c r="X531" s="54">
        <v>0</v>
      </c>
      <c r="Y531" s="55"/>
      <c r="AA531" s="21" t="s">
        <v>467</v>
      </c>
      <c r="AB531" s="56" t="s">
        <v>432</v>
      </c>
      <c r="AC531" s="1">
        <v>0</v>
      </c>
    </row>
    <row r="532" spans="1:29" ht="28.5" customHeight="1">
      <c r="A532" s="57" t="s">
        <v>419</v>
      </c>
      <c r="B532" s="1">
        <f t="shared" si="72"/>
        <v>223060</v>
      </c>
      <c r="C532" s="1" t="s">
        <v>420</v>
      </c>
      <c r="D532" s="43" t="s">
        <v>681</v>
      </c>
      <c r="E532" s="60" t="s">
        <v>962</v>
      </c>
      <c r="F532" s="60" t="s">
        <v>1168</v>
      </c>
      <c r="G532" s="68" t="s">
        <v>497</v>
      </c>
      <c r="H532" s="42">
        <f t="shared" si="73"/>
        <v>1</v>
      </c>
      <c r="I532" s="43" t="s">
        <v>311</v>
      </c>
      <c r="J532" s="29" t="s">
        <v>54</v>
      </c>
      <c r="K532" s="29" t="s">
        <v>54</v>
      </c>
      <c r="L532" s="42">
        <f t="shared" si="66"/>
        <v>23</v>
      </c>
      <c r="M532" s="50">
        <f t="shared" si="70"/>
        <v>223061</v>
      </c>
      <c r="N532" s="50">
        <f t="shared" si="74"/>
        <v>223050</v>
      </c>
      <c r="O532" s="45" t="s">
        <v>244</v>
      </c>
      <c r="P532" s="47" t="s">
        <v>61</v>
      </c>
      <c r="Q532" s="61" t="s">
        <v>284</v>
      </c>
      <c r="R532" s="50" t="str">
        <f>IF(S532=1,B532&amp;"1",0)</f>
        <v>2230601</v>
      </c>
      <c r="S532" s="54">
        <v>1</v>
      </c>
      <c r="T532" s="1">
        <f t="shared" si="71"/>
        <v>223060</v>
      </c>
      <c r="U532" s="21" t="s">
        <v>469</v>
      </c>
      <c r="V532" s="42">
        <v>12</v>
      </c>
      <c r="W532" s="54">
        <v>0</v>
      </c>
      <c r="X532" s="54">
        <v>12</v>
      </c>
      <c r="Y532" s="55" t="s">
        <v>680</v>
      </c>
      <c r="Z532" s="1" t="s">
        <v>682</v>
      </c>
      <c r="AA532" s="21" t="s">
        <v>471</v>
      </c>
      <c r="AB532" s="56" t="s">
        <v>424</v>
      </c>
      <c r="AC532" s="1">
        <v>5</v>
      </c>
    </row>
    <row r="533" spans="1:29" ht="16.5" customHeight="1">
      <c r="A533" s="57" t="s">
        <v>419</v>
      </c>
      <c r="B533" s="1">
        <v>223061</v>
      </c>
      <c r="C533" s="1" t="s">
        <v>420</v>
      </c>
      <c r="D533" s="43" t="s">
        <v>683</v>
      </c>
      <c r="E533" s="60" t="s">
        <v>962</v>
      </c>
      <c r="F533" s="60" t="s">
        <v>1169</v>
      </c>
      <c r="G533" s="68" t="s">
        <v>511</v>
      </c>
      <c r="H533" s="42">
        <f t="shared" si="73"/>
        <v>1</v>
      </c>
      <c r="I533" s="43">
        <v>313100900</v>
      </c>
      <c r="J533" s="29" t="s">
        <v>54</v>
      </c>
      <c r="K533" s="29" t="s">
        <v>54</v>
      </c>
      <c r="L533" s="42">
        <f t="shared" si="66"/>
        <v>23</v>
      </c>
      <c r="M533" s="50">
        <f t="shared" si="70"/>
        <v>0</v>
      </c>
      <c r="N533" s="50">
        <f t="shared" si="74"/>
        <v>223060</v>
      </c>
      <c r="O533" s="45" t="s">
        <v>244</v>
      </c>
      <c r="P533" s="47" t="s">
        <v>61</v>
      </c>
      <c r="Q533" s="61" t="s">
        <v>284</v>
      </c>
      <c r="R533" s="50">
        <f>IF(S533=1,B533&amp;"1",0)</f>
        <v>0</v>
      </c>
      <c r="S533" s="54">
        <v>4</v>
      </c>
      <c r="T533" s="1">
        <f t="shared" si="71"/>
        <v>223061</v>
      </c>
      <c r="U533" s="24" t="s">
        <v>449</v>
      </c>
      <c r="V533" s="42">
        <v>0</v>
      </c>
      <c r="W533" s="54">
        <v>0</v>
      </c>
      <c r="X533" s="51">
        <v>0</v>
      </c>
      <c r="Y533" s="55"/>
      <c r="AA533" s="24" t="s">
        <v>54</v>
      </c>
      <c r="AC533" s="1">
        <v>0</v>
      </c>
    </row>
    <row r="534" spans="1:29" ht="16.5" customHeight="1">
      <c r="A534" s="57" t="s">
        <v>419</v>
      </c>
      <c r="B534" s="1">
        <f t="shared" ref="B534:B541" si="75">B525+1000</f>
        <v>224010</v>
      </c>
      <c r="C534" s="1" t="s">
        <v>420</v>
      </c>
      <c r="D534" s="43" t="s">
        <v>684</v>
      </c>
      <c r="E534" s="60" t="s">
        <v>962</v>
      </c>
      <c r="F534" s="60" t="s">
        <v>1170</v>
      </c>
      <c r="G534" s="68" t="s">
        <v>521</v>
      </c>
      <c r="H534" s="42">
        <f t="shared" si="73"/>
        <v>0</v>
      </c>
      <c r="I534" s="43">
        <v>313100700</v>
      </c>
      <c r="J534" s="29" t="s">
        <v>54</v>
      </c>
      <c r="K534" s="29" t="s">
        <v>54</v>
      </c>
      <c r="L534" s="42">
        <f t="shared" si="66"/>
        <v>24</v>
      </c>
      <c r="M534" s="50">
        <f t="shared" si="70"/>
        <v>224020</v>
      </c>
      <c r="N534" s="50">
        <f t="shared" si="74"/>
        <v>0</v>
      </c>
      <c r="O534" s="45" t="s">
        <v>244</v>
      </c>
      <c r="P534" s="47" t="s">
        <v>61</v>
      </c>
      <c r="Q534" s="61" t="s">
        <v>284</v>
      </c>
      <c r="R534" s="50" t="str">
        <f>IF(S534=1,B534&amp;"1",0)</f>
        <v>2240101</v>
      </c>
      <c r="S534" s="54">
        <v>1</v>
      </c>
      <c r="T534" s="1">
        <f t="shared" si="71"/>
        <v>224010</v>
      </c>
      <c r="U534" s="21" t="s">
        <v>474</v>
      </c>
      <c r="V534" s="42">
        <v>12</v>
      </c>
      <c r="W534" s="54">
        <v>0</v>
      </c>
      <c r="X534" s="54">
        <v>0</v>
      </c>
      <c r="Y534" s="55" t="s">
        <v>604</v>
      </c>
      <c r="AA534" s="22" t="s">
        <v>54</v>
      </c>
      <c r="AB534" s="56" t="s">
        <v>424</v>
      </c>
      <c r="AC534" s="1">
        <v>0</v>
      </c>
    </row>
    <row r="535" spans="1:29" ht="16.5" customHeight="1">
      <c r="A535" s="57" t="s">
        <v>419</v>
      </c>
      <c r="B535" s="1">
        <f t="shared" si="75"/>
        <v>224020</v>
      </c>
      <c r="C535" s="1" t="s">
        <v>420</v>
      </c>
      <c r="D535" s="43" t="s">
        <v>685</v>
      </c>
      <c r="E535" s="60" t="s">
        <v>962</v>
      </c>
      <c r="F535" s="60" t="s">
        <v>1171</v>
      </c>
      <c r="G535" s="68" t="s">
        <v>521</v>
      </c>
      <c r="H535" s="42">
        <f t="shared" si="73"/>
        <v>0</v>
      </c>
      <c r="I535" s="43" t="s">
        <v>252</v>
      </c>
      <c r="J535" s="29" t="s">
        <v>54</v>
      </c>
      <c r="K535" s="29" t="s">
        <v>54</v>
      </c>
      <c r="L535" s="42">
        <f t="shared" si="66"/>
        <v>24</v>
      </c>
      <c r="M535" s="50">
        <f t="shared" si="70"/>
        <v>224030</v>
      </c>
      <c r="N535" s="50">
        <f t="shared" si="74"/>
        <v>224010</v>
      </c>
      <c r="O535" s="45" t="s">
        <v>244</v>
      </c>
      <c r="P535" s="47" t="s">
        <v>61</v>
      </c>
      <c r="Q535" s="61" t="s">
        <v>284</v>
      </c>
      <c r="R535" s="50" t="str">
        <f>IF(S535=1,B535&amp;"1",0)</f>
        <v>2240201</v>
      </c>
      <c r="S535" s="54">
        <v>1</v>
      </c>
      <c r="T535" s="1">
        <f t="shared" si="71"/>
        <v>224020</v>
      </c>
      <c r="U535" s="21" t="s">
        <v>476</v>
      </c>
      <c r="V535" s="42">
        <v>12</v>
      </c>
      <c r="W535" s="54">
        <v>0</v>
      </c>
      <c r="X535" s="54">
        <v>2</v>
      </c>
      <c r="Y535" s="55" t="s">
        <v>520</v>
      </c>
      <c r="AA535" s="21" t="s">
        <v>477</v>
      </c>
      <c r="AB535" s="56" t="s">
        <v>424</v>
      </c>
      <c r="AC535" s="1">
        <v>0</v>
      </c>
    </row>
    <row r="536" spans="1:29" ht="16.5" customHeight="1">
      <c r="A536" s="57" t="s">
        <v>419</v>
      </c>
      <c r="B536" s="1">
        <f t="shared" si="75"/>
        <v>224021</v>
      </c>
      <c r="C536" s="56" t="s">
        <v>427</v>
      </c>
      <c r="D536" s="65" t="s">
        <v>685</v>
      </c>
      <c r="E536" s="60" t="s">
        <v>962</v>
      </c>
      <c r="F536" s="60" t="s">
        <v>1172</v>
      </c>
      <c r="G536" s="68" t="s">
        <v>473</v>
      </c>
      <c r="H536" s="42">
        <f t="shared" si="73"/>
        <v>0</v>
      </c>
      <c r="I536" s="60">
        <v>340570415</v>
      </c>
      <c r="J536" s="29" t="s">
        <v>54</v>
      </c>
      <c r="K536" s="29" t="s">
        <v>54</v>
      </c>
      <c r="L536" s="42">
        <f t="shared" si="66"/>
        <v>24</v>
      </c>
      <c r="M536" s="50">
        <f t="shared" si="70"/>
        <v>0</v>
      </c>
      <c r="N536" s="50">
        <f t="shared" si="74"/>
        <v>224020</v>
      </c>
      <c r="O536" s="45" t="s">
        <v>244</v>
      </c>
      <c r="P536" s="47" t="s">
        <v>61</v>
      </c>
      <c r="Q536" s="61" t="s">
        <v>284</v>
      </c>
      <c r="R536" t="s">
        <v>429</v>
      </c>
      <c r="S536" s="54">
        <v>5</v>
      </c>
      <c r="T536" s="1">
        <f t="shared" si="71"/>
        <v>224021</v>
      </c>
      <c r="U536" s="21" t="s">
        <v>478</v>
      </c>
      <c r="V536" s="42">
        <v>0</v>
      </c>
      <c r="W536" s="54">
        <v>0</v>
      </c>
      <c r="X536" s="54">
        <v>0</v>
      </c>
      <c r="Y536" s="55"/>
      <c r="AA536" s="21" t="s">
        <v>479</v>
      </c>
      <c r="AB536" s="56" t="s">
        <v>432</v>
      </c>
      <c r="AC536" s="1">
        <v>0</v>
      </c>
    </row>
    <row r="537" spans="1:29" ht="28.5" customHeight="1">
      <c r="A537" s="57" t="s">
        <v>419</v>
      </c>
      <c r="B537" s="1">
        <f t="shared" si="75"/>
        <v>224030</v>
      </c>
      <c r="C537" s="1" t="s">
        <v>420</v>
      </c>
      <c r="D537" s="43" t="s">
        <v>686</v>
      </c>
      <c r="E537" s="60" t="s">
        <v>962</v>
      </c>
      <c r="F537" s="60" t="s">
        <v>1173</v>
      </c>
      <c r="G537" s="68" t="s">
        <v>524</v>
      </c>
      <c r="H537" s="42">
        <f t="shared" si="73"/>
        <v>0</v>
      </c>
      <c r="I537" s="43" t="s">
        <v>512</v>
      </c>
      <c r="J537" s="29" t="s">
        <v>54</v>
      </c>
      <c r="K537" s="29" t="s">
        <v>54</v>
      </c>
      <c r="L537" s="42">
        <f t="shared" si="66"/>
        <v>24</v>
      </c>
      <c r="M537" s="50">
        <f t="shared" si="70"/>
        <v>224050</v>
      </c>
      <c r="N537" s="50">
        <f t="shared" si="74"/>
        <v>224020</v>
      </c>
      <c r="O537" s="45" t="s">
        <v>244</v>
      </c>
      <c r="P537" s="47" t="s">
        <v>61</v>
      </c>
      <c r="Q537" s="61" t="s">
        <v>284</v>
      </c>
      <c r="R537" s="50" t="str">
        <f>IF(S537=1,B537&amp;"1",0)</f>
        <v>2240301</v>
      </c>
      <c r="S537" s="54">
        <v>1</v>
      </c>
      <c r="T537" s="1">
        <f t="shared" si="71"/>
        <v>224030</v>
      </c>
      <c r="U537" s="21" t="s">
        <v>480</v>
      </c>
      <c r="V537" s="42">
        <v>12</v>
      </c>
      <c r="W537" s="54">
        <v>0</v>
      </c>
      <c r="X537" s="54">
        <v>6</v>
      </c>
      <c r="Y537" s="55" t="s">
        <v>687</v>
      </c>
      <c r="AA537" s="21" t="s">
        <v>482</v>
      </c>
      <c r="AB537" s="56" t="s">
        <v>424</v>
      </c>
      <c r="AC537" s="1">
        <v>0</v>
      </c>
    </row>
    <row r="538" spans="1:29" ht="16.5" customHeight="1">
      <c r="A538" s="57" t="s">
        <v>419</v>
      </c>
      <c r="B538" s="1">
        <f t="shared" si="75"/>
        <v>224031</v>
      </c>
      <c r="C538" s="1" t="s">
        <v>435</v>
      </c>
      <c r="D538" s="65" t="s">
        <v>686</v>
      </c>
      <c r="E538" s="60" t="s">
        <v>962</v>
      </c>
      <c r="F538" s="60" t="s">
        <v>1174</v>
      </c>
      <c r="G538" s="68" t="s">
        <v>450</v>
      </c>
      <c r="H538" s="42">
        <f t="shared" si="73"/>
        <v>0</v>
      </c>
      <c r="I538" s="43">
        <v>349104011</v>
      </c>
      <c r="J538" s="29" t="s">
        <v>54</v>
      </c>
      <c r="K538" s="29" t="s">
        <v>54</v>
      </c>
      <c r="L538" s="42">
        <f t="shared" si="66"/>
        <v>24</v>
      </c>
      <c r="M538" s="50">
        <f t="shared" si="70"/>
        <v>0</v>
      </c>
      <c r="N538" s="50">
        <f t="shared" si="74"/>
        <v>224030</v>
      </c>
      <c r="O538" s="45" t="s">
        <v>244</v>
      </c>
      <c r="P538" s="47" t="s">
        <v>61</v>
      </c>
      <c r="Q538" s="61" t="s">
        <v>284</v>
      </c>
      <c r="R538">
        <v>2240301</v>
      </c>
      <c r="S538" s="54">
        <v>2</v>
      </c>
      <c r="T538" s="1">
        <f t="shared" si="71"/>
        <v>224031</v>
      </c>
      <c r="U538" s="21" t="s">
        <v>483</v>
      </c>
      <c r="V538" s="42">
        <v>0</v>
      </c>
      <c r="W538" s="54">
        <v>0</v>
      </c>
      <c r="X538" s="54">
        <v>0</v>
      </c>
      <c r="Y538" s="55"/>
      <c r="AA538" s="21" t="s">
        <v>484</v>
      </c>
      <c r="AB538" s="56" t="s">
        <v>438</v>
      </c>
      <c r="AC538" s="1">
        <v>0</v>
      </c>
    </row>
    <row r="539" spans="1:29" ht="16.5" customHeight="1">
      <c r="A539" s="57" t="s">
        <v>419</v>
      </c>
      <c r="B539" s="1">
        <f t="shared" si="75"/>
        <v>224050</v>
      </c>
      <c r="C539" s="1" t="s">
        <v>420</v>
      </c>
      <c r="D539" s="43" t="s">
        <v>688</v>
      </c>
      <c r="E539" s="60" t="s">
        <v>962</v>
      </c>
      <c r="F539" s="60" t="s">
        <v>1175</v>
      </c>
      <c r="G539" s="68" t="s">
        <v>521</v>
      </c>
      <c r="H539" s="42">
        <f t="shared" si="73"/>
        <v>0</v>
      </c>
      <c r="I539" s="43" t="s">
        <v>138</v>
      </c>
      <c r="J539" s="29" t="s">
        <v>54</v>
      </c>
      <c r="K539" s="29" t="s">
        <v>54</v>
      </c>
      <c r="L539" s="42">
        <f t="shared" si="66"/>
        <v>24</v>
      </c>
      <c r="M539" s="50">
        <f t="shared" si="70"/>
        <v>224060</v>
      </c>
      <c r="N539" s="50">
        <f t="shared" si="74"/>
        <v>224030</v>
      </c>
      <c r="O539" s="45" t="s">
        <v>244</v>
      </c>
      <c r="P539" s="47" t="s">
        <v>61</v>
      </c>
      <c r="Q539" s="61" t="s">
        <v>284</v>
      </c>
      <c r="R539" s="50" t="str">
        <f>IF(S539=1,B539&amp;"1",0)</f>
        <v>2240501</v>
      </c>
      <c r="S539" s="54">
        <v>1</v>
      </c>
      <c r="T539" s="1">
        <f t="shared" si="71"/>
        <v>224050</v>
      </c>
      <c r="U539" s="21" t="s">
        <v>486</v>
      </c>
      <c r="V539" s="42">
        <v>12</v>
      </c>
      <c r="W539" s="54">
        <v>0</v>
      </c>
      <c r="X539" s="54">
        <v>9</v>
      </c>
      <c r="Y539" s="55" t="s">
        <v>532</v>
      </c>
      <c r="AA539" s="21" t="s">
        <v>487</v>
      </c>
      <c r="AB539" s="56" t="s">
        <v>424</v>
      </c>
      <c r="AC539" s="1">
        <v>0</v>
      </c>
    </row>
    <row r="540" spans="1:29" ht="16.5" customHeight="1">
      <c r="A540" s="57" t="s">
        <v>419</v>
      </c>
      <c r="B540" s="1">
        <f t="shared" si="75"/>
        <v>224041</v>
      </c>
      <c r="C540" s="56" t="s">
        <v>427</v>
      </c>
      <c r="D540" s="65" t="s">
        <v>688</v>
      </c>
      <c r="E540" s="60" t="s">
        <v>962</v>
      </c>
      <c r="F540" s="60" t="s">
        <v>1176</v>
      </c>
      <c r="G540" s="68" t="s">
        <v>473</v>
      </c>
      <c r="H540" s="42">
        <f t="shared" si="73"/>
        <v>0</v>
      </c>
      <c r="I540" s="60">
        <v>340570415</v>
      </c>
      <c r="J540" s="29" t="s">
        <v>54</v>
      </c>
      <c r="K540" s="29" t="s">
        <v>54</v>
      </c>
      <c r="L540" s="42">
        <f t="shared" si="66"/>
        <v>24</v>
      </c>
      <c r="M540" s="50">
        <f t="shared" si="70"/>
        <v>0</v>
      </c>
      <c r="N540" s="50">
        <f t="shared" si="74"/>
        <v>224050</v>
      </c>
      <c r="O540" s="45" t="s">
        <v>244</v>
      </c>
      <c r="P540" s="47" t="s">
        <v>61</v>
      </c>
      <c r="Q540" s="61" t="s">
        <v>284</v>
      </c>
      <c r="R540" t="s">
        <v>429</v>
      </c>
      <c r="S540" s="54">
        <v>5</v>
      </c>
      <c r="T540" s="1">
        <f t="shared" si="71"/>
        <v>224041</v>
      </c>
      <c r="U540" s="21" t="s">
        <v>488</v>
      </c>
      <c r="V540" s="42">
        <v>0</v>
      </c>
      <c r="W540" s="54">
        <v>0</v>
      </c>
      <c r="X540" s="54">
        <v>0</v>
      </c>
      <c r="Y540" s="55"/>
      <c r="AA540" s="21" t="s">
        <v>489</v>
      </c>
      <c r="AB540" s="56" t="s">
        <v>432</v>
      </c>
      <c r="AC540" s="1">
        <v>0</v>
      </c>
    </row>
    <row r="541" spans="1:29" ht="16.5" customHeight="1">
      <c r="A541" s="57" t="s">
        <v>419</v>
      </c>
      <c r="B541" s="1">
        <f t="shared" si="75"/>
        <v>224060</v>
      </c>
      <c r="C541" s="1" t="s">
        <v>420</v>
      </c>
      <c r="D541" s="43" t="s">
        <v>689</v>
      </c>
      <c r="E541" s="60" t="s">
        <v>962</v>
      </c>
      <c r="F541" s="60" t="s">
        <v>1177</v>
      </c>
      <c r="G541" s="68" t="s">
        <v>453</v>
      </c>
      <c r="H541" s="42">
        <f t="shared" si="73"/>
        <v>1</v>
      </c>
      <c r="I541" s="43" t="s">
        <v>103</v>
      </c>
      <c r="J541" s="29" t="s">
        <v>54</v>
      </c>
      <c r="K541" s="29" t="s">
        <v>54</v>
      </c>
      <c r="L541" s="42">
        <f t="shared" si="66"/>
        <v>24</v>
      </c>
      <c r="M541" s="50">
        <f t="shared" si="70"/>
        <v>224061</v>
      </c>
      <c r="N541" s="50">
        <f t="shared" si="74"/>
        <v>224050</v>
      </c>
      <c r="O541" s="45" t="s">
        <v>244</v>
      </c>
      <c r="P541" s="47" t="s">
        <v>61</v>
      </c>
      <c r="Q541" s="61" t="s">
        <v>284</v>
      </c>
      <c r="R541" s="50" t="str">
        <f>IF(S541=1,B541&amp;"1",0)</f>
        <v>2240601</v>
      </c>
      <c r="S541" s="54">
        <v>1</v>
      </c>
      <c r="T541" s="1">
        <f t="shared" si="71"/>
        <v>224060</v>
      </c>
      <c r="U541" s="21" t="s">
        <v>491</v>
      </c>
      <c r="V541" s="42">
        <v>12</v>
      </c>
      <c r="W541" s="54">
        <v>0</v>
      </c>
      <c r="X541" s="54">
        <v>12</v>
      </c>
      <c r="Y541" s="55" t="s">
        <v>604</v>
      </c>
      <c r="Z541" s="1" t="s">
        <v>690</v>
      </c>
      <c r="AA541" s="21" t="s">
        <v>492</v>
      </c>
      <c r="AB541" s="56" t="s">
        <v>424</v>
      </c>
      <c r="AC541" s="1">
        <v>5</v>
      </c>
    </row>
    <row r="542" spans="1:29" ht="16.5" customHeight="1">
      <c r="A542" s="57" t="s">
        <v>419</v>
      </c>
      <c r="B542" s="1">
        <v>224061</v>
      </c>
      <c r="C542" s="1" t="s">
        <v>420</v>
      </c>
      <c r="D542" s="43" t="s">
        <v>691</v>
      </c>
      <c r="E542" s="60" t="s">
        <v>962</v>
      </c>
      <c r="F542" s="60" t="s">
        <v>1178</v>
      </c>
      <c r="G542" s="68" t="s">
        <v>511</v>
      </c>
      <c r="H542" s="42">
        <f t="shared" si="73"/>
        <v>1</v>
      </c>
      <c r="I542" s="43">
        <v>313100900</v>
      </c>
      <c r="J542" s="29" t="s">
        <v>54</v>
      </c>
      <c r="K542" s="29" t="s">
        <v>54</v>
      </c>
      <c r="L542" s="42">
        <f t="shared" si="66"/>
        <v>24</v>
      </c>
      <c r="M542" s="50">
        <f t="shared" si="70"/>
        <v>0</v>
      </c>
      <c r="N542" s="50">
        <f t="shared" si="74"/>
        <v>224060</v>
      </c>
      <c r="O542" s="45" t="s">
        <v>244</v>
      </c>
      <c r="P542" s="47" t="s">
        <v>61</v>
      </c>
      <c r="Q542" s="61" t="s">
        <v>284</v>
      </c>
      <c r="R542" s="50">
        <f>IF(S542=1,B542&amp;"1",0)</f>
        <v>0</v>
      </c>
      <c r="S542" s="54">
        <v>4</v>
      </c>
      <c r="T542" s="1">
        <f t="shared" si="71"/>
        <v>224061</v>
      </c>
      <c r="U542" s="24" t="s">
        <v>449</v>
      </c>
      <c r="V542" s="42">
        <v>0</v>
      </c>
      <c r="W542" s="54">
        <v>0</v>
      </c>
      <c r="X542" s="51">
        <v>0</v>
      </c>
      <c r="Y542" s="55"/>
      <c r="AA542" s="24" t="s">
        <v>54</v>
      </c>
      <c r="AC542" s="1">
        <v>0</v>
      </c>
    </row>
    <row r="543" spans="1:29" ht="28.5" customHeight="1">
      <c r="A543" s="57" t="s">
        <v>419</v>
      </c>
      <c r="B543" s="1">
        <f t="shared" ref="B543:B550" si="76">B534+1000</f>
        <v>225010</v>
      </c>
      <c r="C543" s="1" t="s">
        <v>420</v>
      </c>
      <c r="D543" s="43" t="s">
        <v>692</v>
      </c>
      <c r="E543" s="60" t="s">
        <v>962</v>
      </c>
      <c r="F543" s="60" t="s">
        <v>1179</v>
      </c>
      <c r="G543" s="68" t="s">
        <v>524</v>
      </c>
      <c r="H543" s="42">
        <f t="shared" si="73"/>
        <v>0</v>
      </c>
      <c r="I543" s="43">
        <v>313100600</v>
      </c>
      <c r="J543" s="29" t="s">
        <v>54</v>
      </c>
      <c r="K543" s="29" t="s">
        <v>54</v>
      </c>
      <c r="L543" s="42">
        <f t="shared" si="66"/>
        <v>25</v>
      </c>
      <c r="M543" s="50">
        <f t="shared" si="70"/>
        <v>225020</v>
      </c>
      <c r="N543" s="50">
        <f t="shared" si="74"/>
        <v>0</v>
      </c>
      <c r="O543" s="45" t="s">
        <v>244</v>
      </c>
      <c r="P543" s="47" t="s">
        <v>61</v>
      </c>
      <c r="Q543" s="61" t="s">
        <v>284</v>
      </c>
      <c r="R543" s="50" t="str">
        <f>IF(S543=1,B543&amp;"1",0)</f>
        <v>2250101</v>
      </c>
      <c r="S543" s="54">
        <v>1</v>
      </c>
      <c r="T543" s="1">
        <f t="shared" si="71"/>
        <v>225010</v>
      </c>
      <c r="U543" s="21" t="s">
        <v>422</v>
      </c>
      <c r="V543" s="42">
        <v>12</v>
      </c>
      <c r="W543" s="54">
        <v>0</v>
      </c>
      <c r="X543" s="54">
        <v>0</v>
      </c>
      <c r="Y543" s="55" t="s">
        <v>942</v>
      </c>
      <c r="AA543" s="22" t="s">
        <v>54</v>
      </c>
      <c r="AB543" s="56" t="s">
        <v>424</v>
      </c>
      <c r="AC543" s="1">
        <v>0</v>
      </c>
    </row>
    <row r="544" spans="1:29" ht="28.5" customHeight="1">
      <c r="A544" s="57" t="s">
        <v>419</v>
      </c>
      <c r="B544" s="1">
        <f t="shared" si="76"/>
        <v>225020</v>
      </c>
      <c r="C544" s="1" t="s">
        <v>420</v>
      </c>
      <c r="D544" s="43" t="s">
        <v>693</v>
      </c>
      <c r="E544" s="60" t="s">
        <v>962</v>
      </c>
      <c r="F544" s="60" t="s">
        <v>1180</v>
      </c>
      <c r="G544" s="68" t="s">
        <v>473</v>
      </c>
      <c r="H544" s="42">
        <f t="shared" si="73"/>
        <v>0</v>
      </c>
      <c r="I544" s="43" t="s">
        <v>67</v>
      </c>
      <c r="J544" s="29" t="s">
        <v>54</v>
      </c>
      <c r="K544" s="29" t="s">
        <v>54</v>
      </c>
      <c r="L544" s="42">
        <f t="shared" si="66"/>
        <v>25</v>
      </c>
      <c r="M544" s="50">
        <f t="shared" si="70"/>
        <v>225030</v>
      </c>
      <c r="N544" s="50">
        <f t="shared" si="74"/>
        <v>225010</v>
      </c>
      <c r="O544" s="45" t="s">
        <v>244</v>
      </c>
      <c r="P544" s="47" t="s">
        <v>61</v>
      </c>
      <c r="Q544" s="61" t="s">
        <v>284</v>
      </c>
      <c r="R544" s="50" t="str">
        <f>IF(S544=1,B544&amp;"1",0)</f>
        <v>2250201</v>
      </c>
      <c r="S544" s="54">
        <v>1</v>
      </c>
      <c r="T544" s="1">
        <f t="shared" si="71"/>
        <v>225020</v>
      </c>
      <c r="U544" s="21" t="s">
        <v>425</v>
      </c>
      <c r="V544" s="42">
        <v>12</v>
      </c>
      <c r="W544" s="54">
        <v>0</v>
      </c>
      <c r="X544" s="54">
        <v>2</v>
      </c>
      <c r="Y544" s="55" t="s">
        <v>694</v>
      </c>
      <c r="AA544" s="21" t="s">
        <v>426</v>
      </c>
      <c r="AB544" s="56" t="s">
        <v>424</v>
      </c>
      <c r="AC544" s="1">
        <v>0</v>
      </c>
    </row>
    <row r="545" spans="1:29" ht="28.5" customHeight="1">
      <c r="A545" s="57" t="s">
        <v>419</v>
      </c>
      <c r="B545" s="1">
        <f t="shared" si="76"/>
        <v>225021</v>
      </c>
      <c r="C545" s="56" t="s">
        <v>427</v>
      </c>
      <c r="D545" s="65" t="s">
        <v>693</v>
      </c>
      <c r="E545" s="60" t="s">
        <v>962</v>
      </c>
      <c r="F545" s="60" t="s">
        <v>1181</v>
      </c>
      <c r="G545" s="68" t="s">
        <v>473</v>
      </c>
      <c r="H545" s="42">
        <f t="shared" si="73"/>
        <v>0</v>
      </c>
      <c r="I545" s="60">
        <v>340570415</v>
      </c>
      <c r="J545" s="29" t="s">
        <v>54</v>
      </c>
      <c r="K545" s="29" t="s">
        <v>54</v>
      </c>
      <c r="L545" s="42">
        <f t="shared" si="66"/>
        <v>25</v>
      </c>
      <c r="M545" s="50">
        <f t="shared" si="70"/>
        <v>0</v>
      </c>
      <c r="N545" s="50">
        <f t="shared" si="74"/>
        <v>225020</v>
      </c>
      <c r="O545" s="45" t="s">
        <v>244</v>
      </c>
      <c r="P545" s="47" t="s">
        <v>61</v>
      </c>
      <c r="Q545" s="61" t="s">
        <v>284</v>
      </c>
      <c r="R545" t="s">
        <v>429</v>
      </c>
      <c r="S545" s="54">
        <v>5</v>
      </c>
      <c r="T545" s="1">
        <f t="shared" si="71"/>
        <v>225021</v>
      </c>
      <c r="U545" s="21" t="s">
        <v>430</v>
      </c>
      <c r="V545" s="42">
        <v>0</v>
      </c>
      <c r="W545" s="54">
        <v>0</v>
      </c>
      <c r="X545" s="54">
        <v>0</v>
      </c>
      <c r="Y545" s="55"/>
      <c r="AA545" s="21" t="s">
        <v>431</v>
      </c>
      <c r="AB545" s="56" t="s">
        <v>432</v>
      </c>
      <c r="AC545" s="1">
        <v>0</v>
      </c>
    </row>
    <row r="546" spans="1:29" ht="28.5" customHeight="1">
      <c r="A546" s="57" t="s">
        <v>419</v>
      </c>
      <c r="B546" s="1">
        <f t="shared" si="76"/>
        <v>225030</v>
      </c>
      <c r="C546" s="1" t="s">
        <v>420</v>
      </c>
      <c r="D546" s="43" t="s">
        <v>695</v>
      </c>
      <c r="E546" s="60" t="s">
        <v>962</v>
      </c>
      <c r="F546" s="60" t="s">
        <v>1182</v>
      </c>
      <c r="G546" s="68" t="s">
        <v>448</v>
      </c>
      <c r="H546" s="42">
        <f t="shared" si="73"/>
        <v>0</v>
      </c>
      <c r="I546" s="43" t="s">
        <v>369</v>
      </c>
      <c r="J546" s="29" t="s">
        <v>54</v>
      </c>
      <c r="K546" s="29" t="s">
        <v>54</v>
      </c>
      <c r="L546" s="42">
        <f t="shared" si="66"/>
        <v>25</v>
      </c>
      <c r="M546" s="50">
        <f t="shared" si="70"/>
        <v>225050</v>
      </c>
      <c r="N546" s="50">
        <f t="shared" si="74"/>
        <v>225020</v>
      </c>
      <c r="O546" s="45" t="s">
        <v>244</v>
      </c>
      <c r="P546" s="47" t="s">
        <v>61</v>
      </c>
      <c r="Q546" s="61" t="s">
        <v>284</v>
      </c>
      <c r="R546" s="50" t="str">
        <f>IF(S546=1,B546&amp;"1",0)</f>
        <v>2250301</v>
      </c>
      <c r="S546" s="54">
        <v>1</v>
      </c>
      <c r="T546" s="1">
        <f t="shared" si="71"/>
        <v>225030</v>
      </c>
      <c r="U546" s="21" t="s">
        <v>433</v>
      </c>
      <c r="V546" s="42">
        <v>12</v>
      </c>
      <c r="W546" s="54">
        <v>0</v>
      </c>
      <c r="X546" s="54">
        <v>6</v>
      </c>
      <c r="Y546" s="55" t="s">
        <v>945</v>
      </c>
      <c r="AA546" s="21" t="s">
        <v>434</v>
      </c>
      <c r="AB546" s="56" t="s">
        <v>424</v>
      </c>
      <c r="AC546" s="1">
        <v>0</v>
      </c>
    </row>
    <row r="547" spans="1:29" ht="16.5" customHeight="1">
      <c r="A547" s="57" t="s">
        <v>419</v>
      </c>
      <c r="B547" s="1">
        <f t="shared" si="76"/>
        <v>225031</v>
      </c>
      <c r="C547" s="1" t="s">
        <v>435</v>
      </c>
      <c r="D547" s="65" t="s">
        <v>695</v>
      </c>
      <c r="E547" s="60" t="s">
        <v>962</v>
      </c>
      <c r="F547" s="60" t="s">
        <v>1183</v>
      </c>
      <c r="G547" s="68" t="s">
        <v>450</v>
      </c>
      <c r="H547" s="42">
        <f t="shared" si="73"/>
        <v>0</v>
      </c>
      <c r="I547" s="43">
        <v>349104011</v>
      </c>
      <c r="J547" s="29" t="s">
        <v>54</v>
      </c>
      <c r="K547" s="29" t="s">
        <v>54</v>
      </c>
      <c r="L547" s="42">
        <f t="shared" si="66"/>
        <v>25</v>
      </c>
      <c r="M547" s="50">
        <f t="shared" si="70"/>
        <v>0</v>
      </c>
      <c r="N547" s="50">
        <f t="shared" si="74"/>
        <v>225030</v>
      </c>
      <c r="O547" s="45" t="s">
        <v>244</v>
      </c>
      <c r="P547" s="47" t="s">
        <v>61</v>
      </c>
      <c r="Q547" s="61" t="s">
        <v>284</v>
      </c>
      <c r="R547">
        <v>2250301</v>
      </c>
      <c r="S547" s="54">
        <v>2</v>
      </c>
      <c r="T547" s="1">
        <f t="shared" si="71"/>
        <v>225031</v>
      </c>
      <c r="U547" s="21" t="s">
        <v>436</v>
      </c>
      <c r="V547" s="42">
        <v>0</v>
      </c>
      <c r="W547" s="54">
        <v>0</v>
      </c>
      <c r="X547" s="54">
        <v>0</v>
      </c>
      <c r="Y547" s="55"/>
      <c r="AA547" s="21" t="s">
        <v>437</v>
      </c>
      <c r="AB547" s="56" t="s">
        <v>438</v>
      </c>
      <c r="AC547" s="1">
        <v>0</v>
      </c>
    </row>
    <row r="548" spans="1:29" ht="28.5" customHeight="1">
      <c r="A548" s="57" t="s">
        <v>419</v>
      </c>
      <c r="B548" s="1">
        <f t="shared" si="76"/>
        <v>225050</v>
      </c>
      <c r="C548" s="1" t="s">
        <v>420</v>
      </c>
      <c r="D548" s="43" t="s">
        <v>696</v>
      </c>
      <c r="E548" s="60" t="s">
        <v>962</v>
      </c>
      <c r="F548" s="60" t="s">
        <v>1184</v>
      </c>
      <c r="G548" s="68" t="s">
        <v>473</v>
      </c>
      <c r="H548" s="42">
        <f t="shared" si="73"/>
        <v>0</v>
      </c>
      <c r="I548" s="43" t="s">
        <v>67</v>
      </c>
      <c r="J548" s="29" t="s">
        <v>54</v>
      </c>
      <c r="K548" s="29" t="s">
        <v>54</v>
      </c>
      <c r="L548" s="42">
        <f t="shared" si="66"/>
        <v>25</v>
      </c>
      <c r="M548" s="50">
        <f t="shared" si="70"/>
        <v>225060</v>
      </c>
      <c r="N548" s="50">
        <f t="shared" si="74"/>
        <v>225030</v>
      </c>
      <c r="O548" s="45" t="s">
        <v>244</v>
      </c>
      <c r="P548" s="47" t="s">
        <v>61</v>
      </c>
      <c r="Q548" s="61" t="s">
        <v>284</v>
      </c>
      <c r="R548" s="50" t="str">
        <f>IF(S548=1,B548&amp;"1",0)</f>
        <v>2250501</v>
      </c>
      <c r="S548" s="54">
        <v>1</v>
      </c>
      <c r="T548" s="1">
        <f t="shared" si="71"/>
        <v>225050</v>
      </c>
      <c r="U548" s="21" t="s">
        <v>440</v>
      </c>
      <c r="V548" s="42">
        <v>12</v>
      </c>
      <c r="W548" s="54">
        <v>0</v>
      </c>
      <c r="X548" s="54">
        <v>9</v>
      </c>
      <c r="Y548" s="55" t="s">
        <v>697</v>
      </c>
      <c r="AA548" s="21" t="s">
        <v>441</v>
      </c>
      <c r="AB548" s="56" t="s">
        <v>424</v>
      </c>
      <c r="AC548" s="1">
        <v>0</v>
      </c>
    </row>
    <row r="549" spans="1:29" ht="28.5" customHeight="1">
      <c r="A549" s="57" t="s">
        <v>419</v>
      </c>
      <c r="B549" s="1">
        <f t="shared" si="76"/>
        <v>225041</v>
      </c>
      <c r="C549" s="56" t="s">
        <v>427</v>
      </c>
      <c r="D549" s="65" t="s">
        <v>696</v>
      </c>
      <c r="E549" s="60" t="s">
        <v>962</v>
      </c>
      <c r="F549" s="60" t="s">
        <v>1185</v>
      </c>
      <c r="G549" s="68" t="s">
        <v>473</v>
      </c>
      <c r="H549" s="42">
        <f t="shared" si="73"/>
        <v>0</v>
      </c>
      <c r="I549" s="60">
        <v>340570415</v>
      </c>
      <c r="J549" s="29" t="s">
        <v>54</v>
      </c>
      <c r="K549" s="29" t="s">
        <v>54</v>
      </c>
      <c r="L549" s="42">
        <f t="shared" si="66"/>
        <v>25</v>
      </c>
      <c r="M549" s="50">
        <f t="shared" si="70"/>
        <v>0</v>
      </c>
      <c r="N549" s="50">
        <f t="shared" si="74"/>
        <v>225050</v>
      </c>
      <c r="O549" s="45" t="s">
        <v>244</v>
      </c>
      <c r="P549" s="47" t="s">
        <v>61</v>
      </c>
      <c r="Q549" s="61" t="s">
        <v>284</v>
      </c>
      <c r="R549" t="s">
        <v>429</v>
      </c>
      <c r="S549" s="54">
        <v>5</v>
      </c>
      <c r="T549" s="1">
        <f t="shared" si="71"/>
        <v>225041</v>
      </c>
      <c r="U549" s="21" t="s">
        <v>442</v>
      </c>
      <c r="V549" s="42">
        <v>0</v>
      </c>
      <c r="W549" s="54">
        <v>0</v>
      </c>
      <c r="X549" s="54">
        <v>0</v>
      </c>
      <c r="Y549" s="55"/>
      <c r="AA549" s="21" t="s">
        <v>443</v>
      </c>
      <c r="AB549" s="56" t="s">
        <v>432</v>
      </c>
      <c r="AC549" s="1">
        <v>0</v>
      </c>
    </row>
    <row r="550" spans="1:29" ht="42.75" customHeight="1">
      <c r="A550" s="57" t="s">
        <v>419</v>
      </c>
      <c r="B550" s="1">
        <f t="shared" si="76"/>
        <v>225060</v>
      </c>
      <c r="C550" s="1" t="s">
        <v>420</v>
      </c>
      <c r="D550" s="43" t="s">
        <v>698</v>
      </c>
      <c r="E550" s="60" t="s">
        <v>962</v>
      </c>
      <c r="F550" s="60" t="s">
        <v>1186</v>
      </c>
      <c r="G550" s="68" t="s">
        <v>450</v>
      </c>
      <c r="H550" s="42">
        <f t="shared" si="73"/>
        <v>1</v>
      </c>
      <c r="I550" s="43">
        <v>313101400</v>
      </c>
      <c r="J550" s="29" t="s">
        <v>54</v>
      </c>
      <c r="K550" s="29" t="s">
        <v>54</v>
      </c>
      <c r="L550" s="42">
        <f t="shared" si="66"/>
        <v>25</v>
      </c>
      <c r="M550" s="50">
        <f t="shared" si="70"/>
        <v>225061</v>
      </c>
      <c r="N550" s="50">
        <f t="shared" si="74"/>
        <v>225050</v>
      </c>
      <c r="O550" s="45" t="s">
        <v>244</v>
      </c>
      <c r="P550" s="47" t="s">
        <v>61</v>
      </c>
      <c r="Q550" s="61" t="s">
        <v>284</v>
      </c>
      <c r="R550" s="50" t="str">
        <f>IF(S550=1,B550&amp;"1",0)</f>
        <v>2250601</v>
      </c>
      <c r="S550" s="54">
        <v>1</v>
      </c>
      <c r="T550" s="1">
        <f t="shared" si="71"/>
        <v>225060</v>
      </c>
      <c r="U550" s="21" t="s">
        <v>445</v>
      </c>
      <c r="V550" s="42">
        <v>12</v>
      </c>
      <c r="W550" s="54">
        <v>0</v>
      </c>
      <c r="X550" s="54">
        <v>12</v>
      </c>
      <c r="Y550" s="55" t="s">
        <v>699</v>
      </c>
      <c r="Z550" s="1" t="s">
        <v>700</v>
      </c>
      <c r="AA550" s="21" t="s">
        <v>446</v>
      </c>
      <c r="AB550" s="56" t="s">
        <v>424</v>
      </c>
      <c r="AC550" s="1">
        <v>5</v>
      </c>
    </row>
    <row r="551" spans="1:29" ht="16.5" customHeight="1">
      <c r="A551" s="57" t="s">
        <v>419</v>
      </c>
      <c r="B551" s="1">
        <v>225061</v>
      </c>
      <c r="C551" s="1" t="s">
        <v>420</v>
      </c>
      <c r="D551" s="43" t="s">
        <v>701</v>
      </c>
      <c r="E551" s="60" t="s">
        <v>962</v>
      </c>
      <c r="F551" s="60" t="s">
        <v>1187</v>
      </c>
      <c r="G551" s="68" t="s">
        <v>511</v>
      </c>
      <c r="H551" s="42">
        <f t="shared" si="73"/>
        <v>1</v>
      </c>
      <c r="I551" s="43">
        <v>313100900</v>
      </c>
      <c r="J551" s="29" t="s">
        <v>54</v>
      </c>
      <c r="K551" s="29" t="s">
        <v>54</v>
      </c>
      <c r="L551" s="42">
        <f t="shared" si="66"/>
        <v>25</v>
      </c>
      <c r="M551" s="50">
        <f t="shared" si="70"/>
        <v>0</v>
      </c>
      <c r="N551" s="50">
        <f t="shared" si="74"/>
        <v>225060</v>
      </c>
      <c r="O551" s="45" t="s">
        <v>244</v>
      </c>
      <c r="P551" s="47" t="s">
        <v>61</v>
      </c>
      <c r="Q551" s="61" t="s">
        <v>284</v>
      </c>
      <c r="R551" s="50">
        <f>IF(S551=1,B551&amp;"1",0)</f>
        <v>0</v>
      </c>
      <c r="S551" s="54">
        <v>4</v>
      </c>
      <c r="T551" s="1">
        <f t="shared" si="71"/>
        <v>225061</v>
      </c>
      <c r="U551" s="24" t="s">
        <v>449</v>
      </c>
      <c r="V551" s="42">
        <v>0</v>
      </c>
      <c r="W551" s="54">
        <v>0</v>
      </c>
      <c r="X551" s="51">
        <v>0</v>
      </c>
      <c r="Y551" s="55"/>
      <c r="AA551" s="24" t="s">
        <v>54</v>
      </c>
      <c r="AC551" s="1">
        <v>0</v>
      </c>
    </row>
    <row r="552" spans="1:29" ht="28.5" customHeight="1">
      <c r="A552" s="57" t="s">
        <v>419</v>
      </c>
      <c r="B552" s="1">
        <f t="shared" ref="B552:B559" si="77">B543+1000</f>
        <v>226010</v>
      </c>
      <c r="C552" s="1" t="s">
        <v>420</v>
      </c>
      <c r="D552" s="43" t="s">
        <v>702</v>
      </c>
      <c r="E552" s="60" t="s">
        <v>962</v>
      </c>
      <c r="F552" s="60" t="s">
        <v>1188</v>
      </c>
      <c r="G552" s="68" t="s">
        <v>421</v>
      </c>
      <c r="H552" s="42">
        <f t="shared" si="73"/>
        <v>0</v>
      </c>
      <c r="I552" s="43">
        <v>313100800</v>
      </c>
      <c r="J552" s="29" t="s">
        <v>54</v>
      </c>
      <c r="K552" s="29" t="s">
        <v>54</v>
      </c>
      <c r="L552" s="42">
        <f t="shared" si="66"/>
        <v>26</v>
      </c>
      <c r="M552" s="50">
        <f t="shared" si="70"/>
        <v>226020</v>
      </c>
      <c r="N552" s="50">
        <f t="shared" si="74"/>
        <v>0</v>
      </c>
      <c r="O552" s="45" t="s">
        <v>244</v>
      </c>
      <c r="P552" s="47" t="s">
        <v>61</v>
      </c>
      <c r="Q552" s="61" t="s">
        <v>284</v>
      </c>
      <c r="R552" s="50" t="str">
        <f>IF(S552=1,B552&amp;"1",0)</f>
        <v>2260101</v>
      </c>
      <c r="S552" s="54">
        <v>1</v>
      </c>
      <c r="T552" s="1">
        <f t="shared" si="71"/>
        <v>226010</v>
      </c>
      <c r="U552" s="21" t="s">
        <v>451</v>
      </c>
      <c r="V552" s="42">
        <v>12</v>
      </c>
      <c r="W552" s="54">
        <v>0</v>
      </c>
      <c r="X552" s="54">
        <v>0</v>
      </c>
      <c r="Y552" s="55" t="s">
        <v>703</v>
      </c>
      <c r="AA552" s="22" t="s">
        <v>54</v>
      </c>
      <c r="AB552" s="56" t="s">
        <v>424</v>
      </c>
      <c r="AC552" s="1">
        <v>0</v>
      </c>
    </row>
    <row r="553" spans="1:29" ht="16.5" customHeight="1">
      <c r="A553" s="57" t="s">
        <v>419</v>
      </c>
      <c r="B553" s="1">
        <f t="shared" si="77"/>
        <v>226020</v>
      </c>
      <c r="C553" s="1" t="s">
        <v>420</v>
      </c>
      <c r="D553" s="43" t="s">
        <v>704</v>
      </c>
      <c r="E553" s="60" t="s">
        <v>962</v>
      </c>
      <c r="F553" s="60" t="s">
        <v>1189</v>
      </c>
      <c r="G553" s="68" t="s">
        <v>521</v>
      </c>
      <c r="H553" s="42">
        <f t="shared" si="73"/>
        <v>0</v>
      </c>
      <c r="I553" s="43" t="s">
        <v>369</v>
      </c>
      <c r="J553" s="29" t="s">
        <v>54</v>
      </c>
      <c r="K553" s="29" t="s">
        <v>54</v>
      </c>
      <c r="L553" s="42">
        <f t="shared" si="66"/>
        <v>26</v>
      </c>
      <c r="M553" s="50">
        <f t="shared" si="70"/>
        <v>226030</v>
      </c>
      <c r="N553" s="50">
        <f t="shared" si="74"/>
        <v>226010</v>
      </c>
      <c r="O553" s="45" t="s">
        <v>244</v>
      </c>
      <c r="P553" s="47" t="s">
        <v>61</v>
      </c>
      <c r="Q553" s="61" t="s">
        <v>284</v>
      </c>
      <c r="R553" s="50" t="str">
        <f>IF(S553=1,B553&amp;"1",0)</f>
        <v>2260201</v>
      </c>
      <c r="S553" s="54">
        <v>1</v>
      </c>
      <c r="T553" s="1">
        <f t="shared" si="71"/>
        <v>226020</v>
      </c>
      <c r="U553" s="21" t="s">
        <v>454</v>
      </c>
      <c r="V553" s="42">
        <v>12</v>
      </c>
      <c r="W553" s="54">
        <v>0</v>
      </c>
      <c r="X553" s="54">
        <v>2</v>
      </c>
      <c r="Y553" s="55" t="s">
        <v>604</v>
      </c>
      <c r="AA553" s="21" t="s">
        <v>456</v>
      </c>
      <c r="AB553" s="56" t="s">
        <v>424</v>
      </c>
      <c r="AC553" s="1">
        <v>0</v>
      </c>
    </row>
    <row r="554" spans="1:29" ht="16.5" customHeight="1">
      <c r="A554" s="57" t="s">
        <v>419</v>
      </c>
      <c r="B554" s="1">
        <f t="shared" si="77"/>
        <v>226021</v>
      </c>
      <c r="C554" s="56" t="s">
        <v>427</v>
      </c>
      <c r="D554" s="65" t="s">
        <v>704</v>
      </c>
      <c r="E554" s="60" t="s">
        <v>962</v>
      </c>
      <c r="F554" s="60" t="s">
        <v>1190</v>
      </c>
      <c r="G554" s="68"/>
      <c r="H554" s="42">
        <f t="shared" si="73"/>
        <v>0</v>
      </c>
      <c r="I554" s="60">
        <v>340570415</v>
      </c>
      <c r="J554" s="29" t="s">
        <v>54</v>
      </c>
      <c r="K554" s="29" t="s">
        <v>54</v>
      </c>
      <c r="L554" s="42">
        <f t="shared" si="66"/>
        <v>26</v>
      </c>
      <c r="M554" s="50">
        <f t="shared" si="70"/>
        <v>0</v>
      </c>
      <c r="N554" s="50">
        <f t="shared" si="74"/>
        <v>226020</v>
      </c>
      <c r="O554" s="45" t="s">
        <v>244</v>
      </c>
      <c r="P554" s="47" t="s">
        <v>61</v>
      </c>
      <c r="Q554" s="61" t="s">
        <v>284</v>
      </c>
      <c r="R554" t="s">
        <v>429</v>
      </c>
      <c r="S554" s="54">
        <v>5</v>
      </c>
      <c r="T554" s="1">
        <f t="shared" si="71"/>
        <v>226021</v>
      </c>
      <c r="U554" s="21" t="s">
        <v>457</v>
      </c>
      <c r="V554" s="42">
        <v>0</v>
      </c>
      <c r="W554" s="54">
        <v>0</v>
      </c>
      <c r="X554" s="54">
        <v>0</v>
      </c>
      <c r="Y554" s="55"/>
      <c r="AA554" s="21" t="s">
        <v>458</v>
      </c>
      <c r="AB554" s="56" t="s">
        <v>432</v>
      </c>
      <c r="AC554" s="1">
        <v>0</v>
      </c>
    </row>
    <row r="555" spans="1:29" ht="16.5" customHeight="1">
      <c r="A555" s="57" t="s">
        <v>419</v>
      </c>
      <c r="B555" s="1">
        <f t="shared" si="77"/>
        <v>226030</v>
      </c>
      <c r="C555" s="1" t="s">
        <v>420</v>
      </c>
      <c r="D555" s="43" t="s">
        <v>705</v>
      </c>
      <c r="E555" s="60" t="s">
        <v>962</v>
      </c>
      <c r="F555" s="60" t="s">
        <v>1191</v>
      </c>
      <c r="G555" s="68" t="s">
        <v>421</v>
      </c>
      <c r="H555" s="42">
        <f t="shared" si="73"/>
        <v>0</v>
      </c>
      <c r="I555" s="43" t="s">
        <v>546</v>
      </c>
      <c r="J555" s="29" t="s">
        <v>54</v>
      </c>
      <c r="K555" s="29" t="s">
        <v>54</v>
      </c>
      <c r="L555" s="42">
        <f t="shared" ref="L555:L618" si="78">VALUE(MID(B555,2,2))</f>
        <v>26</v>
      </c>
      <c r="M555" s="50">
        <f t="shared" si="70"/>
        <v>226050</v>
      </c>
      <c r="N555" s="50">
        <f t="shared" si="74"/>
        <v>226020</v>
      </c>
      <c r="O555" s="45" t="s">
        <v>244</v>
      </c>
      <c r="P555" s="47" t="s">
        <v>61</v>
      </c>
      <c r="Q555" s="61" t="s">
        <v>284</v>
      </c>
      <c r="R555" s="50" t="str">
        <f>IF(S555=1,B555&amp;"1",0)</f>
        <v>2260301</v>
      </c>
      <c r="S555" s="54">
        <v>1</v>
      </c>
      <c r="T555" s="1">
        <f t="shared" si="71"/>
        <v>226030</v>
      </c>
      <c r="U555" s="21" t="s">
        <v>459</v>
      </c>
      <c r="V555" s="42">
        <v>12</v>
      </c>
      <c r="W555" s="54">
        <v>0</v>
      </c>
      <c r="X555" s="54">
        <v>6</v>
      </c>
      <c r="Y555" s="55" t="s">
        <v>706</v>
      </c>
      <c r="AA555" s="21" t="s">
        <v>460</v>
      </c>
      <c r="AB555" s="56" t="s">
        <v>424</v>
      </c>
      <c r="AC555" s="1">
        <v>0</v>
      </c>
    </row>
    <row r="556" spans="1:29" ht="16.5" customHeight="1">
      <c r="A556" s="57" t="s">
        <v>419</v>
      </c>
      <c r="B556" s="1">
        <f t="shared" si="77"/>
        <v>226031</v>
      </c>
      <c r="C556" s="1" t="s">
        <v>435</v>
      </c>
      <c r="D556" s="65" t="s">
        <v>705</v>
      </c>
      <c r="E556" s="60" t="s">
        <v>962</v>
      </c>
      <c r="F556" s="60" t="s">
        <v>1192</v>
      </c>
      <c r="G556" s="68" t="s">
        <v>450</v>
      </c>
      <c r="H556" s="42">
        <f t="shared" si="73"/>
        <v>0</v>
      </c>
      <c r="I556" s="43">
        <v>349104011</v>
      </c>
      <c r="J556" s="29" t="s">
        <v>54</v>
      </c>
      <c r="K556" s="29" t="s">
        <v>54</v>
      </c>
      <c r="L556" s="42">
        <f t="shared" si="78"/>
        <v>26</v>
      </c>
      <c r="M556" s="50">
        <f t="shared" si="70"/>
        <v>0</v>
      </c>
      <c r="N556" s="50">
        <f t="shared" si="74"/>
        <v>226030</v>
      </c>
      <c r="O556" s="45" t="s">
        <v>244</v>
      </c>
      <c r="P556" s="47" t="s">
        <v>61</v>
      </c>
      <c r="Q556" s="61" t="s">
        <v>284</v>
      </c>
      <c r="R556">
        <v>2260301</v>
      </c>
      <c r="S556" s="54">
        <v>2</v>
      </c>
      <c r="T556" s="1">
        <f t="shared" si="71"/>
        <v>226031</v>
      </c>
      <c r="U556" s="21" t="s">
        <v>461</v>
      </c>
      <c r="V556" s="42">
        <v>0</v>
      </c>
      <c r="W556" s="54">
        <v>0</v>
      </c>
      <c r="X556" s="54">
        <v>0</v>
      </c>
      <c r="Y556" s="55"/>
      <c r="AA556" s="21" t="s">
        <v>462</v>
      </c>
      <c r="AB556" s="56" t="s">
        <v>438</v>
      </c>
      <c r="AC556" s="1">
        <v>0</v>
      </c>
    </row>
    <row r="557" spans="1:29" ht="42.75" customHeight="1">
      <c r="A557" s="57" t="s">
        <v>419</v>
      </c>
      <c r="B557" s="1">
        <f t="shared" si="77"/>
        <v>226050</v>
      </c>
      <c r="C557" s="1" t="s">
        <v>420</v>
      </c>
      <c r="D557" s="65" t="s">
        <v>707</v>
      </c>
      <c r="E557" s="60" t="s">
        <v>962</v>
      </c>
      <c r="F557" s="60" t="s">
        <v>1193</v>
      </c>
      <c r="G557" s="68" t="s">
        <v>448</v>
      </c>
      <c r="H557" s="42">
        <f t="shared" si="73"/>
        <v>0</v>
      </c>
      <c r="I557" s="43" t="s">
        <v>311</v>
      </c>
      <c r="J557" s="29" t="s">
        <v>54</v>
      </c>
      <c r="K557" s="29" t="s">
        <v>54</v>
      </c>
      <c r="L557" s="42">
        <f t="shared" si="78"/>
        <v>26</v>
      </c>
      <c r="M557" s="50">
        <f t="shared" si="70"/>
        <v>226060</v>
      </c>
      <c r="N557" s="50">
        <f t="shared" si="74"/>
        <v>226030</v>
      </c>
      <c r="O557" s="45" t="s">
        <v>244</v>
      </c>
      <c r="P557" s="47" t="s">
        <v>61</v>
      </c>
      <c r="Q557" s="61" t="s">
        <v>284</v>
      </c>
      <c r="R557" s="50" t="str">
        <f>IF(S557=1,B557&amp;"1",0)</f>
        <v>2260501</v>
      </c>
      <c r="S557" s="54">
        <v>1</v>
      </c>
      <c r="T557" s="1">
        <f t="shared" si="71"/>
        <v>226050</v>
      </c>
      <c r="U557" s="21" t="s">
        <v>464</v>
      </c>
      <c r="V557" s="42">
        <v>12</v>
      </c>
      <c r="W557" s="54">
        <v>0</v>
      </c>
      <c r="X557" s="54">
        <v>9</v>
      </c>
      <c r="Y557" s="55" t="s">
        <v>708</v>
      </c>
      <c r="AA557" s="21" t="s">
        <v>465</v>
      </c>
      <c r="AB557" s="56" t="s">
        <v>424</v>
      </c>
      <c r="AC557" s="1">
        <v>0</v>
      </c>
    </row>
    <row r="558" spans="1:29" ht="42.75" customHeight="1">
      <c r="A558" s="57" t="s">
        <v>419</v>
      </c>
      <c r="B558" s="1">
        <f t="shared" si="77"/>
        <v>226041</v>
      </c>
      <c r="C558" s="56" t="s">
        <v>427</v>
      </c>
      <c r="D558" s="65" t="s">
        <v>707</v>
      </c>
      <c r="E558" s="60" t="s">
        <v>962</v>
      </c>
      <c r="F558" s="60" t="s">
        <v>1194</v>
      </c>
      <c r="G558" s="68" t="s">
        <v>473</v>
      </c>
      <c r="H558" s="42">
        <f t="shared" si="73"/>
        <v>0</v>
      </c>
      <c r="I558" s="60">
        <v>340570415</v>
      </c>
      <c r="J558" s="29" t="s">
        <v>54</v>
      </c>
      <c r="K558" s="29" t="s">
        <v>54</v>
      </c>
      <c r="L558" s="42">
        <f t="shared" si="78"/>
        <v>26</v>
      </c>
      <c r="M558" s="50">
        <f t="shared" si="70"/>
        <v>0</v>
      </c>
      <c r="N558" s="50">
        <f t="shared" si="74"/>
        <v>226050</v>
      </c>
      <c r="O558" s="45" t="s">
        <v>244</v>
      </c>
      <c r="P558" s="47" t="s">
        <v>61</v>
      </c>
      <c r="Q558" s="61" t="s">
        <v>284</v>
      </c>
      <c r="R558" t="s">
        <v>429</v>
      </c>
      <c r="S558" s="54">
        <v>5</v>
      </c>
      <c r="T558" s="1">
        <f t="shared" si="71"/>
        <v>226041</v>
      </c>
      <c r="U558" s="21" t="s">
        <v>466</v>
      </c>
      <c r="V558" s="42">
        <v>0</v>
      </c>
      <c r="W558" s="54">
        <v>0</v>
      </c>
      <c r="X558" s="54">
        <v>0</v>
      </c>
      <c r="Y558" s="55"/>
      <c r="AA558" s="21" t="s">
        <v>467</v>
      </c>
      <c r="AB558" s="56" t="s">
        <v>432</v>
      </c>
      <c r="AC558" s="1">
        <v>0</v>
      </c>
    </row>
    <row r="559" spans="1:29" ht="16.5" customHeight="1">
      <c r="A559" s="57" t="s">
        <v>419</v>
      </c>
      <c r="B559" s="1">
        <f t="shared" si="77"/>
        <v>226060</v>
      </c>
      <c r="C559" s="1" t="s">
        <v>420</v>
      </c>
      <c r="D559" s="43" t="s">
        <v>709</v>
      </c>
      <c r="E559" s="60" t="s">
        <v>962</v>
      </c>
      <c r="F559" s="60" t="s">
        <v>1195</v>
      </c>
      <c r="G559" s="68" t="s">
        <v>497</v>
      </c>
      <c r="H559" s="42">
        <f t="shared" si="73"/>
        <v>1</v>
      </c>
      <c r="I559" s="43" t="s">
        <v>311</v>
      </c>
      <c r="J559" s="29" t="s">
        <v>54</v>
      </c>
      <c r="K559" s="29" t="s">
        <v>54</v>
      </c>
      <c r="L559" s="42">
        <f t="shared" si="78"/>
        <v>26</v>
      </c>
      <c r="M559" s="50">
        <f t="shared" si="70"/>
        <v>226061</v>
      </c>
      <c r="N559" s="50">
        <f t="shared" si="74"/>
        <v>226050</v>
      </c>
      <c r="O559" s="45" t="s">
        <v>244</v>
      </c>
      <c r="P559" s="47" t="s">
        <v>61</v>
      </c>
      <c r="Q559" s="61" t="s">
        <v>284</v>
      </c>
      <c r="R559" s="50" t="str">
        <f>IF(S559=1,B559&amp;"1",0)</f>
        <v>2260601</v>
      </c>
      <c r="S559" s="54">
        <v>1</v>
      </c>
      <c r="T559" s="1">
        <f t="shared" si="71"/>
        <v>226060</v>
      </c>
      <c r="U559" s="21" t="s">
        <v>469</v>
      </c>
      <c r="V559" s="42">
        <v>12</v>
      </c>
      <c r="W559" s="54">
        <v>0</v>
      </c>
      <c r="X559" s="54">
        <v>12</v>
      </c>
      <c r="Y559" s="55" t="s">
        <v>588</v>
      </c>
      <c r="Z559" s="1" t="s">
        <v>710</v>
      </c>
      <c r="AA559" s="21" t="s">
        <v>471</v>
      </c>
      <c r="AB559" s="56" t="s">
        <v>424</v>
      </c>
      <c r="AC559" s="1">
        <v>5</v>
      </c>
    </row>
    <row r="560" spans="1:29" ht="16.5" customHeight="1">
      <c r="A560" s="57" t="s">
        <v>419</v>
      </c>
      <c r="B560" s="1">
        <v>226061</v>
      </c>
      <c r="C560" s="1" t="s">
        <v>420</v>
      </c>
      <c r="D560" s="43" t="s">
        <v>711</v>
      </c>
      <c r="E560" s="60" t="s">
        <v>962</v>
      </c>
      <c r="F560" s="60" t="s">
        <v>1196</v>
      </c>
      <c r="G560" s="68" t="s">
        <v>511</v>
      </c>
      <c r="H560" s="42">
        <f t="shared" si="73"/>
        <v>1</v>
      </c>
      <c r="I560" s="43">
        <v>313100900</v>
      </c>
      <c r="J560" s="29" t="s">
        <v>54</v>
      </c>
      <c r="K560" s="29" t="s">
        <v>54</v>
      </c>
      <c r="L560" s="42">
        <f t="shared" si="78"/>
        <v>26</v>
      </c>
      <c r="M560" s="50">
        <f t="shared" si="70"/>
        <v>0</v>
      </c>
      <c r="N560" s="50">
        <f t="shared" si="74"/>
        <v>226060</v>
      </c>
      <c r="O560" s="45" t="s">
        <v>244</v>
      </c>
      <c r="P560" s="47" t="s">
        <v>61</v>
      </c>
      <c r="Q560" s="61" t="s">
        <v>284</v>
      </c>
      <c r="R560" s="50">
        <f>IF(S560=1,B560&amp;"1",0)</f>
        <v>0</v>
      </c>
      <c r="S560" s="54">
        <v>4</v>
      </c>
      <c r="T560" s="1">
        <f t="shared" si="71"/>
        <v>226061</v>
      </c>
      <c r="U560" s="24" t="s">
        <v>449</v>
      </c>
      <c r="V560" s="42">
        <v>0</v>
      </c>
      <c r="W560" s="54">
        <v>0</v>
      </c>
      <c r="X560" s="51">
        <v>0</v>
      </c>
      <c r="Y560" s="55"/>
      <c r="AA560" s="24" t="s">
        <v>54</v>
      </c>
      <c r="AC560" s="1">
        <v>0</v>
      </c>
    </row>
    <row r="561" spans="1:29" ht="28.5" customHeight="1">
      <c r="A561" s="57" t="s">
        <v>419</v>
      </c>
      <c r="B561" s="1">
        <f t="shared" ref="B561:B577" si="79">B552+1000</f>
        <v>227010</v>
      </c>
      <c r="C561" s="1" t="s">
        <v>420</v>
      </c>
      <c r="D561" s="43" t="s">
        <v>712</v>
      </c>
      <c r="E561" s="60" t="s">
        <v>962</v>
      </c>
      <c r="F561" s="60" t="s">
        <v>1197</v>
      </c>
      <c r="G561" s="68" t="s">
        <v>473</v>
      </c>
      <c r="H561" s="42">
        <f t="shared" si="73"/>
        <v>0</v>
      </c>
      <c r="I561" s="43" t="s">
        <v>67</v>
      </c>
      <c r="J561" s="29" t="s">
        <v>54</v>
      </c>
      <c r="K561" s="29" t="s">
        <v>54</v>
      </c>
      <c r="L561" s="42">
        <f t="shared" si="78"/>
        <v>27</v>
      </c>
      <c r="M561" s="50">
        <f t="shared" si="70"/>
        <v>227020</v>
      </c>
      <c r="N561" s="50">
        <f t="shared" si="74"/>
        <v>0</v>
      </c>
      <c r="O561" s="45" t="s">
        <v>244</v>
      </c>
      <c r="P561" s="47" t="s">
        <v>61</v>
      </c>
      <c r="Q561" s="61" t="s">
        <v>284</v>
      </c>
      <c r="R561" s="50" t="str">
        <f>IF(S561=1,B561&amp;"1",0)</f>
        <v>2270101</v>
      </c>
      <c r="S561" s="54">
        <v>1</v>
      </c>
      <c r="T561" s="1">
        <f t="shared" si="71"/>
        <v>227010</v>
      </c>
      <c r="U561" s="21" t="s">
        <v>474</v>
      </c>
      <c r="V561" s="42">
        <v>12</v>
      </c>
      <c r="W561" s="54">
        <v>0</v>
      </c>
      <c r="X561" s="54">
        <v>0</v>
      </c>
      <c r="Y561" s="55" t="s">
        <v>944</v>
      </c>
      <c r="AA561" s="22" t="s">
        <v>54</v>
      </c>
      <c r="AB561" s="56" t="s">
        <v>424</v>
      </c>
      <c r="AC561" s="1">
        <v>0</v>
      </c>
    </row>
    <row r="562" spans="1:29" ht="16.5" customHeight="1">
      <c r="A562" s="57" t="s">
        <v>419</v>
      </c>
      <c r="B562" s="1">
        <f t="shared" si="79"/>
        <v>227020</v>
      </c>
      <c r="C562" s="1" t="s">
        <v>420</v>
      </c>
      <c r="D562" s="43" t="s">
        <v>713</v>
      </c>
      <c r="E562" s="60" t="s">
        <v>962</v>
      </c>
      <c r="F562" s="60" t="s">
        <v>1198</v>
      </c>
      <c r="G562" s="68" t="s">
        <v>448</v>
      </c>
      <c r="H562" s="42">
        <f t="shared" si="73"/>
        <v>0</v>
      </c>
      <c r="I562" s="43" t="s">
        <v>138</v>
      </c>
      <c r="J562" s="29" t="s">
        <v>54</v>
      </c>
      <c r="K562" s="29" t="s">
        <v>54</v>
      </c>
      <c r="L562" s="42">
        <f t="shared" si="78"/>
        <v>27</v>
      </c>
      <c r="M562" s="50">
        <f t="shared" si="70"/>
        <v>227030</v>
      </c>
      <c r="N562" s="50">
        <f t="shared" si="74"/>
        <v>227010</v>
      </c>
      <c r="O562" s="45" t="s">
        <v>244</v>
      </c>
      <c r="P562" s="47" t="s">
        <v>61</v>
      </c>
      <c r="Q562" s="61" t="s">
        <v>284</v>
      </c>
      <c r="R562" s="50" t="str">
        <f>IF(S562=1,B562&amp;"1",0)</f>
        <v>2270201</v>
      </c>
      <c r="S562" s="54">
        <v>1</v>
      </c>
      <c r="T562" s="1">
        <f t="shared" si="71"/>
        <v>227020</v>
      </c>
      <c r="U562" s="21" t="s">
        <v>476</v>
      </c>
      <c r="V562" s="42">
        <v>12</v>
      </c>
      <c r="W562" s="54">
        <v>0</v>
      </c>
      <c r="X562" s="54">
        <v>2</v>
      </c>
      <c r="Y562" s="55" t="s">
        <v>714</v>
      </c>
      <c r="AA562" s="21" t="s">
        <v>477</v>
      </c>
      <c r="AB562" s="56" t="s">
        <v>424</v>
      </c>
      <c r="AC562" s="1">
        <v>0</v>
      </c>
    </row>
    <row r="563" spans="1:29" ht="16.5" customHeight="1">
      <c r="A563" s="57" t="s">
        <v>419</v>
      </c>
      <c r="B563" s="1">
        <f t="shared" si="79"/>
        <v>227021</v>
      </c>
      <c r="C563" s="56" t="s">
        <v>427</v>
      </c>
      <c r="D563" s="65" t="s">
        <v>713</v>
      </c>
      <c r="E563" s="60" t="s">
        <v>962</v>
      </c>
      <c r="F563" s="60" t="s">
        <v>1199</v>
      </c>
      <c r="G563" s="68" t="s">
        <v>473</v>
      </c>
      <c r="H563" s="42">
        <f t="shared" si="73"/>
        <v>0</v>
      </c>
      <c r="I563" s="60">
        <v>340570415</v>
      </c>
      <c r="J563" s="29" t="s">
        <v>54</v>
      </c>
      <c r="K563" s="29" t="s">
        <v>54</v>
      </c>
      <c r="L563" s="42">
        <f t="shared" si="78"/>
        <v>27</v>
      </c>
      <c r="M563" s="50">
        <f t="shared" si="70"/>
        <v>0</v>
      </c>
      <c r="N563" s="50">
        <f t="shared" si="74"/>
        <v>227020</v>
      </c>
      <c r="O563" s="45" t="s">
        <v>244</v>
      </c>
      <c r="P563" s="47" t="s">
        <v>61</v>
      </c>
      <c r="Q563" s="61" t="s">
        <v>284</v>
      </c>
      <c r="R563" t="s">
        <v>429</v>
      </c>
      <c r="S563" s="54">
        <v>5</v>
      </c>
      <c r="T563" s="1">
        <f t="shared" si="71"/>
        <v>227021</v>
      </c>
      <c r="U563" s="21" t="s">
        <v>478</v>
      </c>
      <c r="V563" s="42">
        <v>0</v>
      </c>
      <c r="W563" s="54">
        <v>0</v>
      </c>
      <c r="X563" s="54">
        <v>0</v>
      </c>
      <c r="Y563" s="55"/>
      <c r="AA563" s="21" t="s">
        <v>479</v>
      </c>
      <c r="AB563" s="56" t="s">
        <v>432</v>
      </c>
      <c r="AC563" s="1">
        <v>0</v>
      </c>
    </row>
    <row r="564" spans="1:29" ht="28.5" customHeight="1">
      <c r="A564" s="57" t="s">
        <v>419</v>
      </c>
      <c r="B564" s="1">
        <f t="shared" si="79"/>
        <v>227030</v>
      </c>
      <c r="C564" s="1" t="s">
        <v>420</v>
      </c>
      <c r="D564" s="43" t="s">
        <v>715</v>
      </c>
      <c r="E564" s="60" t="s">
        <v>962</v>
      </c>
      <c r="F564" s="60" t="s">
        <v>1200</v>
      </c>
      <c r="G564" s="68" t="s">
        <v>450</v>
      </c>
      <c r="H564" s="42">
        <f t="shared" si="73"/>
        <v>0</v>
      </c>
      <c r="I564" s="43">
        <v>313101400</v>
      </c>
      <c r="J564" s="29" t="s">
        <v>54</v>
      </c>
      <c r="K564" s="29" t="s">
        <v>54</v>
      </c>
      <c r="L564" s="42">
        <f t="shared" si="78"/>
        <v>27</v>
      </c>
      <c r="M564" s="50">
        <f t="shared" si="70"/>
        <v>227050</v>
      </c>
      <c r="N564" s="50">
        <f t="shared" si="74"/>
        <v>227020</v>
      </c>
      <c r="O564" s="45" t="s">
        <v>244</v>
      </c>
      <c r="P564" s="47" t="s">
        <v>61</v>
      </c>
      <c r="Q564" s="61" t="s">
        <v>284</v>
      </c>
      <c r="R564" s="50" t="str">
        <f>IF(S564=1,B564&amp;"1",0)</f>
        <v>2270301</v>
      </c>
      <c r="S564" s="54">
        <v>1</v>
      </c>
      <c r="T564" s="1">
        <f t="shared" si="71"/>
        <v>227030</v>
      </c>
      <c r="U564" s="21" t="s">
        <v>480</v>
      </c>
      <c r="V564" s="42">
        <v>12</v>
      </c>
      <c r="W564" s="54">
        <v>0</v>
      </c>
      <c r="X564" s="54">
        <v>6</v>
      </c>
      <c r="Y564" s="55" t="s">
        <v>716</v>
      </c>
      <c r="AA564" s="21" t="s">
        <v>482</v>
      </c>
      <c r="AB564" s="56" t="s">
        <v>424</v>
      </c>
      <c r="AC564" s="1">
        <v>0</v>
      </c>
    </row>
    <row r="565" spans="1:29" ht="16.5" customHeight="1">
      <c r="A565" s="57" t="s">
        <v>419</v>
      </c>
      <c r="B565" s="1">
        <f t="shared" si="79"/>
        <v>227031</v>
      </c>
      <c r="C565" s="1" t="s">
        <v>435</v>
      </c>
      <c r="D565" s="65" t="s">
        <v>715</v>
      </c>
      <c r="E565" s="60" t="s">
        <v>962</v>
      </c>
      <c r="F565" s="60" t="s">
        <v>1201</v>
      </c>
      <c r="G565" s="68" t="s">
        <v>450</v>
      </c>
      <c r="H565" s="42">
        <f t="shared" si="73"/>
        <v>0</v>
      </c>
      <c r="I565" s="43">
        <v>349104011</v>
      </c>
      <c r="J565" s="29" t="s">
        <v>54</v>
      </c>
      <c r="K565" s="29" t="s">
        <v>54</v>
      </c>
      <c r="L565" s="42">
        <f t="shared" si="78"/>
        <v>27</v>
      </c>
      <c r="M565" s="50">
        <f t="shared" si="70"/>
        <v>0</v>
      </c>
      <c r="N565" s="50">
        <f t="shared" si="74"/>
        <v>227030</v>
      </c>
      <c r="O565" s="45" t="s">
        <v>244</v>
      </c>
      <c r="P565" s="47" t="s">
        <v>61</v>
      </c>
      <c r="Q565" s="61" t="s">
        <v>284</v>
      </c>
      <c r="R565">
        <v>2270301</v>
      </c>
      <c r="S565" s="54">
        <v>2</v>
      </c>
      <c r="T565" s="1">
        <f t="shared" si="71"/>
        <v>227031</v>
      </c>
      <c r="U565" s="21" t="s">
        <v>483</v>
      </c>
      <c r="V565" s="42">
        <v>0</v>
      </c>
      <c r="W565" s="54">
        <v>0</v>
      </c>
      <c r="X565" s="54">
        <v>0</v>
      </c>
      <c r="Y565" s="55"/>
      <c r="AA565" s="21" t="s">
        <v>484</v>
      </c>
      <c r="AB565" s="56" t="s">
        <v>438</v>
      </c>
      <c r="AC565" s="1">
        <v>0</v>
      </c>
    </row>
    <row r="566" spans="1:29" ht="28.5" customHeight="1">
      <c r="A566" s="57" t="s">
        <v>419</v>
      </c>
      <c r="B566" s="1">
        <f t="shared" si="79"/>
        <v>227050</v>
      </c>
      <c r="C566" s="1" t="s">
        <v>420</v>
      </c>
      <c r="D566" s="43" t="s">
        <v>717</v>
      </c>
      <c r="E566" s="60" t="s">
        <v>962</v>
      </c>
      <c r="F566" s="60" t="s">
        <v>1202</v>
      </c>
      <c r="G566" s="68" t="s">
        <v>473</v>
      </c>
      <c r="H566" s="42">
        <f t="shared" si="73"/>
        <v>0</v>
      </c>
      <c r="I566" s="43" t="s">
        <v>67</v>
      </c>
      <c r="J566" s="29" t="s">
        <v>54</v>
      </c>
      <c r="K566" s="29" t="s">
        <v>54</v>
      </c>
      <c r="L566" s="42">
        <f t="shared" si="78"/>
        <v>27</v>
      </c>
      <c r="M566" s="50">
        <f t="shared" si="70"/>
        <v>227060</v>
      </c>
      <c r="N566" s="50">
        <f t="shared" si="74"/>
        <v>227030</v>
      </c>
      <c r="O566" s="45" t="s">
        <v>244</v>
      </c>
      <c r="P566" s="47" t="s">
        <v>61</v>
      </c>
      <c r="Q566" s="61" t="s">
        <v>284</v>
      </c>
      <c r="R566" s="50" t="str">
        <f>IF(S566=1,B566&amp;"1",0)</f>
        <v>2270501</v>
      </c>
      <c r="S566" s="54">
        <v>1</v>
      </c>
      <c r="T566" s="1">
        <f t="shared" si="71"/>
        <v>227050</v>
      </c>
      <c r="U566" s="21" t="s">
        <v>486</v>
      </c>
      <c r="V566" s="42">
        <v>12</v>
      </c>
      <c r="W566" s="54">
        <v>0</v>
      </c>
      <c r="X566" s="54">
        <v>9</v>
      </c>
      <c r="Y566" s="55" t="s">
        <v>718</v>
      </c>
      <c r="AA566" s="21" t="s">
        <v>487</v>
      </c>
      <c r="AB566" s="56" t="s">
        <v>424</v>
      </c>
      <c r="AC566" s="1">
        <v>0</v>
      </c>
    </row>
    <row r="567" spans="1:29" ht="28.5" customHeight="1">
      <c r="A567" s="57" t="s">
        <v>419</v>
      </c>
      <c r="B567" s="1">
        <f t="shared" si="79"/>
        <v>227041</v>
      </c>
      <c r="C567" s="56" t="s">
        <v>427</v>
      </c>
      <c r="D567" s="65" t="s">
        <v>717</v>
      </c>
      <c r="E567" s="60" t="s">
        <v>962</v>
      </c>
      <c r="F567" s="60" t="s">
        <v>1203</v>
      </c>
      <c r="G567" s="68" t="s">
        <v>473</v>
      </c>
      <c r="H567" s="42">
        <f t="shared" si="73"/>
        <v>0</v>
      </c>
      <c r="I567" s="60">
        <v>340570415</v>
      </c>
      <c r="J567" s="29" t="s">
        <v>54</v>
      </c>
      <c r="K567" s="29" t="s">
        <v>54</v>
      </c>
      <c r="L567" s="42">
        <f t="shared" si="78"/>
        <v>27</v>
      </c>
      <c r="M567" s="50">
        <f t="shared" si="70"/>
        <v>0</v>
      </c>
      <c r="N567" s="50">
        <f t="shared" si="74"/>
        <v>227050</v>
      </c>
      <c r="O567" s="45" t="s">
        <v>244</v>
      </c>
      <c r="P567" s="47" t="s">
        <v>61</v>
      </c>
      <c r="Q567" s="61" t="s">
        <v>284</v>
      </c>
      <c r="R567" t="s">
        <v>429</v>
      </c>
      <c r="S567" s="54">
        <v>5</v>
      </c>
      <c r="T567" s="1">
        <f t="shared" si="71"/>
        <v>227041</v>
      </c>
      <c r="U567" s="21" t="s">
        <v>488</v>
      </c>
      <c r="V567" s="42">
        <v>0</v>
      </c>
      <c r="W567" s="54">
        <v>0</v>
      </c>
      <c r="X567" s="54">
        <v>0</v>
      </c>
      <c r="Y567" s="55"/>
      <c r="AA567" s="21" t="s">
        <v>489</v>
      </c>
      <c r="AB567" s="56" t="s">
        <v>432</v>
      </c>
      <c r="AC567" s="1">
        <v>0</v>
      </c>
    </row>
    <row r="568" spans="1:29" ht="28.5" customHeight="1">
      <c r="A568" s="57" t="s">
        <v>419</v>
      </c>
      <c r="B568" s="1">
        <f t="shared" si="79"/>
        <v>227060</v>
      </c>
      <c r="C568" s="1" t="s">
        <v>420</v>
      </c>
      <c r="D568" s="43" t="s">
        <v>719</v>
      </c>
      <c r="E568" s="60" t="s">
        <v>962</v>
      </c>
      <c r="F568" s="60" t="s">
        <v>1204</v>
      </c>
      <c r="G568" s="68" t="s">
        <v>450</v>
      </c>
      <c r="H568" s="42">
        <f t="shared" si="73"/>
        <v>1</v>
      </c>
      <c r="I568" s="43">
        <v>313101400</v>
      </c>
      <c r="J568" s="29" t="s">
        <v>54</v>
      </c>
      <c r="K568" s="29" t="s">
        <v>54</v>
      </c>
      <c r="L568" s="42">
        <f t="shared" si="78"/>
        <v>27</v>
      </c>
      <c r="M568" s="50">
        <f t="shared" si="70"/>
        <v>227061</v>
      </c>
      <c r="N568" s="50">
        <f t="shared" si="74"/>
        <v>227050</v>
      </c>
      <c r="O568" s="45" t="s">
        <v>244</v>
      </c>
      <c r="P568" s="47" t="s">
        <v>61</v>
      </c>
      <c r="Q568" s="61" t="s">
        <v>284</v>
      </c>
      <c r="R568" s="50" t="str">
        <f>IF(S568=1,B568&amp;"1",0)</f>
        <v>2270601</v>
      </c>
      <c r="S568" s="54">
        <v>1</v>
      </c>
      <c r="T568" s="1">
        <f t="shared" si="71"/>
        <v>227060</v>
      </c>
      <c r="U568" s="21" t="s">
        <v>491</v>
      </c>
      <c r="V568" s="42">
        <v>12</v>
      </c>
      <c r="W568" s="54">
        <v>0</v>
      </c>
      <c r="X568" s="54">
        <v>12</v>
      </c>
      <c r="Y568" s="55" t="s">
        <v>720</v>
      </c>
      <c r="Z568" s="1" t="s">
        <v>721</v>
      </c>
      <c r="AA568" s="21" t="s">
        <v>492</v>
      </c>
      <c r="AB568" s="56" t="s">
        <v>424</v>
      </c>
      <c r="AC568" s="1">
        <v>5</v>
      </c>
    </row>
    <row r="569" spans="1:29" ht="16.5" customHeight="1">
      <c r="A569" s="57" t="s">
        <v>419</v>
      </c>
      <c r="B569" s="1">
        <f t="shared" si="79"/>
        <v>227061</v>
      </c>
      <c r="C569" s="1" t="s">
        <v>420</v>
      </c>
      <c r="D569" s="43" t="s">
        <v>722</v>
      </c>
      <c r="E569" s="60" t="s">
        <v>962</v>
      </c>
      <c r="F569" s="60" t="s">
        <v>1205</v>
      </c>
      <c r="G569" s="68" t="s">
        <v>511</v>
      </c>
      <c r="H569" s="42">
        <f t="shared" si="73"/>
        <v>1</v>
      </c>
      <c r="I569" s="43">
        <v>313100900</v>
      </c>
      <c r="J569" s="29" t="s">
        <v>54</v>
      </c>
      <c r="K569" s="29" t="s">
        <v>54</v>
      </c>
      <c r="L569" s="42">
        <f t="shared" si="78"/>
        <v>27</v>
      </c>
      <c r="M569" s="50">
        <f t="shared" si="70"/>
        <v>0</v>
      </c>
      <c r="N569" s="50">
        <f t="shared" si="74"/>
        <v>227060</v>
      </c>
      <c r="O569" s="45" t="s">
        <v>244</v>
      </c>
      <c r="P569" s="47" t="s">
        <v>61</v>
      </c>
      <c r="Q569" s="61" t="s">
        <v>284</v>
      </c>
      <c r="R569" s="50">
        <f>IF(S569=1,B569&amp;"1",0)</f>
        <v>0</v>
      </c>
      <c r="S569" s="54">
        <v>4</v>
      </c>
      <c r="T569" s="1">
        <f t="shared" si="71"/>
        <v>227061</v>
      </c>
      <c r="U569" s="24" t="s">
        <v>449</v>
      </c>
      <c r="V569" s="42">
        <v>0</v>
      </c>
      <c r="W569" s="54">
        <v>0</v>
      </c>
      <c r="X569" s="51">
        <v>0</v>
      </c>
      <c r="Y569" s="55"/>
      <c r="AA569" s="24" t="s">
        <v>54</v>
      </c>
      <c r="AC569" s="1">
        <v>0</v>
      </c>
    </row>
    <row r="570" spans="1:29" ht="28.5" customHeight="1">
      <c r="A570" s="57" t="s">
        <v>419</v>
      </c>
      <c r="B570" s="1">
        <f t="shared" si="79"/>
        <v>228010</v>
      </c>
      <c r="C570" s="1" t="s">
        <v>420</v>
      </c>
      <c r="D570" s="43" t="s">
        <v>723</v>
      </c>
      <c r="E570" s="60" t="s">
        <v>962</v>
      </c>
      <c r="F570" s="60" t="s">
        <v>1206</v>
      </c>
      <c r="G570" s="68" t="s">
        <v>524</v>
      </c>
      <c r="H570" s="42">
        <f t="shared" si="73"/>
        <v>0</v>
      </c>
      <c r="I570" s="43" t="s">
        <v>512</v>
      </c>
      <c r="J570" s="29" t="s">
        <v>54</v>
      </c>
      <c r="K570" s="29" t="s">
        <v>54</v>
      </c>
      <c r="L570" s="42">
        <f t="shared" si="78"/>
        <v>28</v>
      </c>
      <c r="M570" s="50">
        <f t="shared" si="70"/>
        <v>228020</v>
      </c>
      <c r="N570" s="50">
        <f t="shared" si="74"/>
        <v>0</v>
      </c>
      <c r="O570" s="45" t="s">
        <v>244</v>
      </c>
      <c r="P570" s="47" t="s">
        <v>61</v>
      </c>
      <c r="Q570" s="61" t="s">
        <v>284</v>
      </c>
      <c r="R570" s="50" t="str">
        <f>IF(S570=1,B570&amp;"1",0)</f>
        <v>2280101</v>
      </c>
      <c r="S570" s="54">
        <v>1</v>
      </c>
      <c r="T570" s="1">
        <f t="shared" si="71"/>
        <v>228010</v>
      </c>
      <c r="U570" s="21" t="s">
        <v>422</v>
      </c>
      <c r="V570" s="42">
        <v>12</v>
      </c>
      <c r="W570" s="54">
        <v>0</v>
      </c>
      <c r="X570" s="54">
        <v>0</v>
      </c>
      <c r="Y570" s="55" t="s">
        <v>687</v>
      </c>
      <c r="AA570" s="22" t="s">
        <v>54</v>
      </c>
      <c r="AB570" s="56" t="s">
        <v>424</v>
      </c>
      <c r="AC570" s="1">
        <v>0</v>
      </c>
    </row>
    <row r="571" spans="1:29" ht="28.5" customHeight="1">
      <c r="A571" s="57" t="s">
        <v>419</v>
      </c>
      <c r="B571" s="1">
        <f t="shared" si="79"/>
        <v>228020</v>
      </c>
      <c r="C571" s="1" t="s">
        <v>420</v>
      </c>
      <c r="D571" s="43" t="s">
        <v>724</v>
      </c>
      <c r="E571" s="60" t="s">
        <v>962</v>
      </c>
      <c r="F571" s="60" t="s">
        <v>1207</v>
      </c>
      <c r="G571" s="68" t="s">
        <v>524</v>
      </c>
      <c r="H571" s="42">
        <f t="shared" si="73"/>
        <v>0</v>
      </c>
      <c r="I571" s="43">
        <v>313100400</v>
      </c>
      <c r="J571" s="29" t="s">
        <v>54</v>
      </c>
      <c r="K571" s="29" t="s">
        <v>54</v>
      </c>
      <c r="L571" s="42">
        <f t="shared" si="78"/>
        <v>28</v>
      </c>
      <c r="M571" s="50">
        <f t="shared" si="70"/>
        <v>228030</v>
      </c>
      <c r="N571" s="50">
        <f t="shared" si="74"/>
        <v>228010</v>
      </c>
      <c r="O571" s="45" t="s">
        <v>244</v>
      </c>
      <c r="P571" s="47" t="s">
        <v>61</v>
      </c>
      <c r="Q571" s="61" t="s">
        <v>284</v>
      </c>
      <c r="R571" s="50" t="str">
        <f>IF(S571=1,B571&amp;"1",0)</f>
        <v>2280201</v>
      </c>
      <c r="S571" s="54">
        <v>1</v>
      </c>
      <c r="T571" s="1">
        <f t="shared" si="71"/>
        <v>228020</v>
      </c>
      <c r="U571" s="21" t="s">
        <v>425</v>
      </c>
      <c r="V571" s="42">
        <v>12</v>
      </c>
      <c r="W571" s="54">
        <v>0</v>
      </c>
      <c r="X571" s="54">
        <v>2</v>
      </c>
      <c r="Y571" s="55" t="s">
        <v>725</v>
      </c>
      <c r="AA571" s="21" t="s">
        <v>426</v>
      </c>
      <c r="AB571" s="56" t="s">
        <v>424</v>
      </c>
      <c r="AC571" s="1">
        <v>0</v>
      </c>
    </row>
    <row r="572" spans="1:29" ht="28.5" customHeight="1">
      <c r="A572" s="57" t="s">
        <v>419</v>
      </c>
      <c r="B572" s="1">
        <f t="shared" si="79"/>
        <v>228021</v>
      </c>
      <c r="C572" s="56" t="s">
        <v>427</v>
      </c>
      <c r="D572" s="65" t="s">
        <v>724</v>
      </c>
      <c r="E572" s="60" t="s">
        <v>962</v>
      </c>
      <c r="F572" s="60" t="s">
        <v>1208</v>
      </c>
      <c r="G572" s="68" t="s">
        <v>473</v>
      </c>
      <c r="H572" s="42">
        <f t="shared" si="73"/>
        <v>0</v>
      </c>
      <c r="I572" s="60">
        <v>340570415</v>
      </c>
      <c r="J572" s="29" t="s">
        <v>54</v>
      </c>
      <c r="K572" s="29" t="s">
        <v>54</v>
      </c>
      <c r="L572" s="42">
        <f t="shared" si="78"/>
        <v>28</v>
      </c>
      <c r="M572" s="50">
        <f t="shared" si="70"/>
        <v>0</v>
      </c>
      <c r="N572" s="50">
        <f t="shared" si="74"/>
        <v>228020</v>
      </c>
      <c r="O572" s="45" t="s">
        <v>244</v>
      </c>
      <c r="P572" s="47" t="s">
        <v>61</v>
      </c>
      <c r="Q572" s="61" t="s">
        <v>284</v>
      </c>
      <c r="R572" t="s">
        <v>429</v>
      </c>
      <c r="S572" s="54">
        <v>5</v>
      </c>
      <c r="T572" s="1">
        <f t="shared" si="71"/>
        <v>228021</v>
      </c>
      <c r="U572" s="21" t="s">
        <v>430</v>
      </c>
      <c r="V572" s="42">
        <v>0</v>
      </c>
      <c r="W572" s="54">
        <v>0</v>
      </c>
      <c r="X572" s="54">
        <v>0</v>
      </c>
      <c r="Y572" s="55"/>
      <c r="AA572" s="21" t="s">
        <v>431</v>
      </c>
      <c r="AB572" s="56" t="s">
        <v>432</v>
      </c>
      <c r="AC572" s="1">
        <v>0</v>
      </c>
    </row>
    <row r="573" spans="1:29" ht="16.5" customHeight="1">
      <c r="A573" s="57" t="s">
        <v>419</v>
      </c>
      <c r="B573" s="1">
        <f t="shared" si="79"/>
        <v>228030</v>
      </c>
      <c r="C573" s="1" t="s">
        <v>420</v>
      </c>
      <c r="D573" s="43" t="s">
        <v>726</v>
      </c>
      <c r="E573" s="60" t="s">
        <v>962</v>
      </c>
      <c r="F573" s="60" t="s">
        <v>1209</v>
      </c>
      <c r="G573" s="68" t="s">
        <v>448</v>
      </c>
      <c r="H573" s="42">
        <f t="shared" si="73"/>
        <v>0</v>
      </c>
      <c r="I573" s="43" t="s">
        <v>267</v>
      </c>
      <c r="J573" s="29" t="s">
        <v>54</v>
      </c>
      <c r="K573" s="29" t="s">
        <v>54</v>
      </c>
      <c r="L573" s="42">
        <f t="shared" si="78"/>
        <v>28</v>
      </c>
      <c r="M573" s="50">
        <f t="shared" si="70"/>
        <v>228050</v>
      </c>
      <c r="N573" s="50">
        <f t="shared" si="74"/>
        <v>228020</v>
      </c>
      <c r="O573" s="45" t="s">
        <v>244</v>
      </c>
      <c r="P573" s="47" t="s">
        <v>61</v>
      </c>
      <c r="Q573" s="61" t="s">
        <v>284</v>
      </c>
      <c r="R573" s="50" t="str">
        <f>IF(S573=1,B573&amp;"1",0)</f>
        <v>2280301</v>
      </c>
      <c r="S573" s="54">
        <v>1</v>
      </c>
      <c r="T573" s="1">
        <f t="shared" si="71"/>
        <v>228030</v>
      </c>
      <c r="U573" s="21" t="s">
        <v>433</v>
      </c>
      <c r="V573" s="42">
        <v>12</v>
      </c>
      <c r="W573" s="54">
        <v>0</v>
      </c>
      <c r="X573" s="54">
        <v>6</v>
      </c>
      <c r="Y573" s="55" t="s">
        <v>579</v>
      </c>
      <c r="AA573" s="21" t="s">
        <v>434</v>
      </c>
      <c r="AB573" s="56" t="s">
        <v>424</v>
      </c>
      <c r="AC573" s="1">
        <v>0</v>
      </c>
    </row>
    <row r="574" spans="1:29" ht="16.5" customHeight="1">
      <c r="A574" s="57" t="s">
        <v>419</v>
      </c>
      <c r="B574" s="1">
        <f t="shared" si="79"/>
        <v>228031</v>
      </c>
      <c r="C574" s="1" t="s">
        <v>435</v>
      </c>
      <c r="D574" s="65" t="s">
        <v>726</v>
      </c>
      <c r="E574" s="60" t="s">
        <v>962</v>
      </c>
      <c r="F574" s="60" t="s">
        <v>1210</v>
      </c>
      <c r="G574" s="68" t="s">
        <v>450</v>
      </c>
      <c r="H574" s="42">
        <f t="shared" si="73"/>
        <v>0</v>
      </c>
      <c r="I574" s="43">
        <v>349104011</v>
      </c>
      <c r="J574" s="29" t="s">
        <v>54</v>
      </c>
      <c r="K574" s="29" t="s">
        <v>54</v>
      </c>
      <c r="L574" s="42">
        <f t="shared" si="78"/>
        <v>28</v>
      </c>
      <c r="M574" s="50">
        <f t="shared" si="70"/>
        <v>0</v>
      </c>
      <c r="N574" s="50">
        <f t="shared" si="74"/>
        <v>228030</v>
      </c>
      <c r="O574" s="45" t="s">
        <v>244</v>
      </c>
      <c r="P574" s="47" t="s">
        <v>61</v>
      </c>
      <c r="Q574" s="61" t="s">
        <v>284</v>
      </c>
      <c r="R574">
        <v>2280301</v>
      </c>
      <c r="S574" s="54">
        <v>2</v>
      </c>
      <c r="T574" s="1">
        <f t="shared" si="71"/>
        <v>228031</v>
      </c>
      <c r="U574" s="21" t="s">
        <v>436</v>
      </c>
      <c r="V574" s="42">
        <v>0</v>
      </c>
      <c r="W574" s="54">
        <v>0</v>
      </c>
      <c r="X574" s="54">
        <v>0</v>
      </c>
      <c r="Y574" s="55"/>
      <c r="AA574" s="21" t="s">
        <v>437</v>
      </c>
      <c r="AB574" s="56" t="s">
        <v>438</v>
      </c>
      <c r="AC574" s="1">
        <v>0</v>
      </c>
    </row>
    <row r="575" spans="1:29" ht="28.5" customHeight="1">
      <c r="A575" s="57" t="s">
        <v>419</v>
      </c>
      <c r="B575" s="1">
        <f t="shared" si="79"/>
        <v>228050</v>
      </c>
      <c r="C575" s="1" t="s">
        <v>420</v>
      </c>
      <c r="D575" s="43" t="s">
        <v>727</v>
      </c>
      <c r="E575" s="60" t="s">
        <v>962</v>
      </c>
      <c r="F575" s="60" t="s">
        <v>1211</v>
      </c>
      <c r="G575" s="68" t="s">
        <v>497</v>
      </c>
      <c r="H575" s="42">
        <f t="shared" si="73"/>
        <v>0</v>
      </c>
      <c r="I575" s="43" t="s">
        <v>369</v>
      </c>
      <c r="J575" s="29" t="s">
        <v>54</v>
      </c>
      <c r="K575" s="29" t="s">
        <v>54</v>
      </c>
      <c r="L575" s="42">
        <f t="shared" si="78"/>
        <v>28</v>
      </c>
      <c r="M575" s="50">
        <f t="shared" si="70"/>
        <v>228060</v>
      </c>
      <c r="N575" s="50">
        <f t="shared" si="74"/>
        <v>228030</v>
      </c>
      <c r="O575" s="45" t="s">
        <v>244</v>
      </c>
      <c r="P575" s="47" t="s">
        <v>61</v>
      </c>
      <c r="Q575" s="61" t="s">
        <v>284</v>
      </c>
      <c r="R575" s="50" t="str">
        <f>IF(S575=1,B575&amp;"1",0)</f>
        <v>2280501</v>
      </c>
      <c r="S575" s="54">
        <v>1</v>
      </c>
      <c r="T575" s="1">
        <f t="shared" si="71"/>
        <v>228050</v>
      </c>
      <c r="U575" s="21" t="s">
        <v>440</v>
      </c>
      <c r="V575" s="42">
        <v>12</v>
      </c>
      <c r="W575" s="54">
        <v>0</v>
      </c>
      <c r="X575" s="54">
        <v>9</v>
      </c>
      <c r="Y575" s="55" t="s">
        <v>946</v>
      </c>
      <c r="AA575" s="21" t="s">
        <v>441</v>
      </c>
      <c r="AB575" s="56" t="s">
        <v>424</v>
      </c>
      <c r="AC575" s="1">
        <v>0</v>
      </c>
    </row>
    <row r="576" spans="1:29" ht="28.5" customHeight="1">
      <c r="A576" s="57" t="s">
        <v>419</v>
      </c>
      <c r="B576" s="1">
        <f t="shared" si="79"/>
        <v>228041</v>
      </c>
      <c r="C576" s="56" t="s">
        <v>427</v>
      </c>
      <c r="D576" s="65" t="s">
        <v>727</v>
      </c>
      <c r="E576" s="60" t="s">
        <v>962</v>
      </c>
      <c r="F576" s="60" t="s">
        <v>1212</v>
      </c>
      <c r="G576" s="68" t="s">
        <v>473</v>
      </c>
      <c r="H576" s="42">
        <f t="shared" si="73"/>
        <v>0</v>
      </c>
      <c r="I576" s="60">
        <v>340570415</v>
      </c>
      <c r="J576" s="29" t="s">
        <v>54</v>
      </c>
      <c r="K576" s="29" t="s">
        <v>54</v>
      </c>
      <c r="L576" s="42">
        <f t="shared" si="78"/>
        <v>28</v>
      </c>
      <c r="M576" s="50">
        <f t="shared" si="70"/>
        <v>0</v>
      </c>
      <c r="N576" s="50">
        <f t="shared" si="74"/>
        <v>228050</v>
      </c>
      <c r="O576" s="45" t="s">
        <v>244</v>
      </c>
      <c r="P576" s="47" t="s">
        <v>61</v>
      </c>
      <c r="Q576" s="61" t="s">
        <v>284</v>
      </c>
      <c r="R576" t="s">
        <v>429</v>
      </c>
      <c r="S576" s="54">
        <v>5</v>
      </c>
      <c r="T576" s="1">
        <f t="shared" si="71"/>
        <v>228041</v>
      </c>
      <c r="U576" s="21" t="s">
        <v>442</v>
      </c>
      <c r="V576" s="42">
        <v>0</v>
      </c>
      <c r="W576" s="54">
        <v>0</v>
      </c>
      <c r="X576" s="54">
        <v>0</v>
      </c>
      <c r="Y576" s="55"/>
      <c r="AA576" s="21" t="s">
        <v>443</v>
      </c>
      <c r="AB576" s="56" t="s">
        <v>432</v>
      </c>
      <c r="AC576" s="1">
        <v>0</v>
      </c>
    </row>
    <row r="577" spans="1:29" ht="28.5" customHeight="1">
      <c r="A577" s="57" t="s">
        <v>419</v>
      </c>
      <c r="B577" s="1">
        <f t="shared" si="79"/>
        <v>228060</v>
      </c>
      <c r="C577" s="1" t="s">
        <v>420</v>
      </c>
      <c r="D577" s="43" t="s">
        <v>728</v>
      </c>
      <c r="E577" s="60" t="s">
        <v>962</v>
      </c>
      <c r="F577" s="60" t="s">
        <v>1213</v>
      </c>
      <c r="G577" s="68" t="s">
        <v>524</v>
      </c>
      <c r="H577" s="42">
        <f t="shared" si="73"/>
        <v>1</v>
      </c>
      <c r="I577" s="43" t="s">
        <v>546</v>
      </c>
      <c r="J577" s="29" t="s">
        <v>54</v>
      </c>
      <c r="K577" s="29" t="s">
        <v>54</v>
      </c>
      <c r="L577" s="42">
        <f t="shared" si="78"/>
        <v>28</v>
      </c>
      <c r="M577" s="50">
        <f t="shared" si="70"/>
        <v>228061</v>
      </c>
      <c r="N577" s="50">
        <f t="shared" si="74"/>
        <v>228050</v>
      </c>
      <c r="O577" s="45" t="s">
        <v>244</v>
      </c>
      <c r="P577" s="47" t="s">
        <v>61</v>
      </c>
      <c r="Q577" s="61" t="s">
        <v>284</v>
      </c>
      <c r="R577" s="50" t="str">
        <f>IF(S577=1,B577&amp;"1",0)</f>
        <v>2280601</v>
      </c>
      <c r="S577" s="54">
        <v>1</v>
      </c>
      <c r="T577" s="1">
        <f t="shared" si="71"/>
        <v>228060</v>
      </c>
      <c r="U577" s="21" t="s">
        <v>445</v>
      </c>
      <c r="V577" s="42">
        <v>12</v>
      </c>
      <c r="W577" s="54">
        <v>0</v>
      </c>
      <c r="X577" s="54">
        <v>12</v>
      </c>
      <c r="Y577" s="55" t="s">
        <v>729</v>
      </c>
      <c r="Z577" s="1" t="s">
        <v>730</v>
      </c>
      <c r="AA577" s="21" t="s">
        <v>446</v>
      </c>
      <c r="AB577" s="56" t="s">
        <v>424</v>
      </c>
      <c r="AC577" s="1">
        <v>5</v>
      </c>
    </row>
    <row r="578" spans="1:29" ht="16.5" customHeight="1">
      <c r="A578" s="57" t="s">
        <v>419</v>
      </c>
      <c r="B578" s="1">
        <v>228061</v>
      </c>
      <c r="C578" s="1" t="s">
        <v>420</v>
      </c>
      <c r="D578" s="43" t="s">
        <v>731</v>
      </c>
      <c r="E578" s="60" t="s">
        <v>962</v>
      </c>
      <c r="F578" s="60" t="s">
        <v>1214</v>
      </c>
      <c r="G578" s="68" t="s">
        <v>511</v>
      </c>
      <c r="H578" s="42">
        <f t="shared" si="73"/>
        <v>1</v>
      </c>
      <c r="I578" s="43">
        <v>313100900</v>
      </c>
      <c r="J578" s="29" t="s">
        <v>54</v>
      </c>
      <c r="K578" s="29" t="s">
        <v>54</v>
      </c>
      <c r="L578" s="42">
        <f t="shared" si="78"/>
        <v>28</v>
      </c>
      <c r="M578" s="50">
        <f t="shared" si="70"/>
        <v>0</v>
      </c>
      <c r="N578" s="50">
        <f t="shared" si="74"/>
        <v>228060</v>
      </c>
      <c r="O578" s="45" t="s">
        <v>244</v>
      </c>
      <c r="P578" s="47" t="s">
        <v>61</v>
      </c>
      <c r="Q578" s="61" t="s">
        <v>284</v>
      </c>
      <c r="R578" s="50">
        <f>IF(S578=1,B578&amp;"1",0)</f>
        <v>0</v>
      </c>
      <c r="S578" s="54">
        <v>4</v>
      </c>
      <c r="T578" s="1">
        <f t="shared" si="71"/>
        <v>228061</v>
      </c>
      <c r="U578" s="24" t="s">
        <v>449</v>
      </c>
      <c r="V578" s="42">
        <v>0</v>
      </c>
      <c r="W578" s="54">
        <v>0</v>
      </c>
      <c r="X578" s="51">
        <v>0</v>
      </c>
      <c r="Y578" s="55"/>
      <c r="AA578" s="24" t="s">
        <v>54</v>
      </c>
      <c r="AC578" s="1">
        <v>0</v>
      </c>
    </row>
    <row r="579" spans="1:29" ht="16.5" customHeight="1">
      <c r="A579" s="57" t="s">
        <v>419</v>
      </c>
      <c r="B579" s="1">
        <f t="shared" ref="B579:B642" si="80">B570+1000</f>
        <v>229010</v>
      </c>
      <c r="C579" s="1" t="s">
        <v>420</v>
      </c>
      <c r="D579" s="43" t="s">
        <v>732</v>
      </c>
      <c r="E579" s="60" t="s">
        <v>962</v>
      </c>
      <c r="F579" s="60" t="s">
        <v>1215</v>
      </c>
      <c r="G579" s="68" t="s">
        <v>511</v>
      </c>
      <c r="H579" s="42">
        <f t="shared" si="73"/>
        <v>0</v>
      </c>
      <c r="I579" s="43" t="s">
        <v>369</v>
      </c>
      <c r="J579" s="29" t="s">
        <v>54</v>
      </c>
      <c r="K579" s="29" t="s">
        <v>54</v>
      </c>
      <c r="L579" s="42">
        <f t="shared" si="78"/>
        <v>29</v>
      </c>
      <c r="M579" s="50">
        <f t="shared" si="70"/>
        <v>229020</v>
      </c>
      <c r="N579" s="50">
        <f t="shared" si="74"/>
        <v>0</v>
      </c>
      <c r="O579" s="45" t="s">
        <v>244</v>
      </c>
      <c r="P579" s="47" t="s">
        <v>61</v>
      </c>
      <c r="Q579" s="61" t="s">
        <v>284</v>
      </c>
      <c r="R579" s="50" t="str">
        <f>IF(S579=1,B579&amp;"1",0)</f>
        <v>2290101</v>
      </c>
      <c r="S579" s="54">
        <v>1</v>
      </c>
      <c r="T579" s="1">
        <f t="shared" si="71"/>
        <v>229010</v>
      </c>
      <c r="U579" s="21" t="s">
        <v>451</v>
      </c>
      <c r="V579" s="42">
        <v>12</v>
      </c>
      <c r="W579" s="54">
        <v>0</v>
      </c>
      <c r="X579" s="54">
        <v>0</v>
      </c>
      <c r="Y579" s="55" t="s">
        <v>604</v>
      </c>
      <c r="AA579" s="22" t="s">
        <v>54</v>
      </c>
      <c r="AB579" s="56" t="s">
        <v>424</v>
      </c>
      <c r="AC579" s="1">
        <v>0</v>
      </c>
    </row>
    <row r="580" spans="1:29" ht="28.5" customHeight="1">
      <c r="A580" s="57" t="s">
        <v>419</v>
      </c>
      <c r="B580" s="1">
        <f t="shared" si="80"/>
        <v>229020</v>
      </c>
      <c r="C580" s="1" t="s">
        <v>420</v>
      </c>
      <c r="D580" s="43" t="s">
        <v>733</v>
      </c>
      <c r="E580" s="60" t="s">
        <v>962</v>
      </c>
      <c r="F580" s="60" t="s">
        <v>1216</v>
      </c>
      <c r="G580" s="68" t="s">
        <v>421</v>
      </c>
      <c r="H580" s="42">
        <f t="shared" si="73"/>
        <v>0</v>
      </c>
      <c r="I580" s="43">
        <v>313100800</v>
      </c>
      <c r="J580" s="29" t="s">
        <v>54</v>
      </c>
      <c r="K580" s="29" t="s">
        <v>54</v>
      </c>
      <c r="L580" s="42">
        <f t="shared" si="78"/>
        <v>29</v>
      </c>
      <c r="M580" s="50">
        <f t="shared" si="70"/>
        <v>229030</v>
      </c>
      <c r="N580" s="50">
        <f t="shared" si="74"/>
        <v>229010</v>
      </c>
      <c r="O580" s="45" t="s">
        <v>244</v>
      </c>
      <c r="P580" s="47" t="s">
        <v>61</v>
      </c>
      <c r="Q580" s="61" t="s">
        <v>284</v>
      </c>
      <c r="R580" s="50" t="str">
        <f>IF(S580=1,B580&amp;"1",0)</f>
        <v>2290201</v>
      </c>
      <c r="S580" s="54">
        <v>1</v>
      </c>
      <c r="T580" s="1">
        <f t="shared" si="71"/>
        <v>229020</v>
      </c>
      <c r="U580" s="21" t="s">
        <v>454</v>
      </c>
      <c r="V580" s="42">
        <v>12</v>
      </c>
      <c r="W580" s="54">
        <v>0</v>
      </c>
      <c r="X580" s="54">
        <v>2</v>
      </c>
      <c r="Y580" s="55" t="s">
        <v>734</v>
      </c>
      <c r="AA580" s="21" t="s">
        <v>456</v>
      </c>
      <c r="AB580" s="56" t="s">
        <v>424</v>
      </c>
      <c r="AC580" s="1">
        <v>0</v>
      </c>
    </row>
    <row r="581" spans="1:29" ht="28.5" customHeight="1">
      <c r="A581" s="57" t="s">
        <v>419</v>
      </c>
      <c r="B581" s="1">
        <f t="shared" si="80"/>
        <v>229021</v>
      </c>
      <c r="C581" s="56" t="s">
        <v>427</v>
      </c>
      <c r="D581" s="65" t="s">
        <v>733</v>
      </c>
      <c r="E581" s="60" t="s">
        <v>962</v>
      </c>
      <c r="F581" s="60" t="s">
        <v>1217</v>
      </c>
      <c r="G581" s="68" t="s">
        <v>473</v>
      </c>
      <c r="H581" s="42">
        <f t="shared" si="73"/>
        <v>0</v>
      </c>
      <c r="I581" s="60">
        <v>340570415</v>
      </c>
      <c r="J581" s="29" t="s">
        <v>54</v>
      </c>
      <c r="K581" s="29" t="s">
        <v>54</v>
      </c>
      <c r="L581" s="42">
        <f t="shared" si="78"/>
        <v>29</v>
      </c>
      <c r="M581" s="50">
        <f t="shared" si="70"/>
        <v>0</v>
      </c>
      <c r="N581" s="50">
        <f t="shared" si="74"/>
        <v>229020</v>
      </c>
      <c r="O581" s="45" t="s">
        <v>244</v>
      </c>
      <c r="P581" s="47" t="s">
        <v>61</v>
      </c>
      <c r="Q581" s="61" t="s">
        <v>284</v>
      </c>
      <c r="R581" t="s">
        <v>429</v>
      </c>
      <c r="S581" s="54">
        <v>5</v>
      </c>
      <c r="T581" s="1">
        <f t="shared" si="71"/>
        <v>229021</v>
      </c>
      <c r="U581" s="21" t="s">
        <v>457</v>
      </c>
      <c r="V581" s="42">
        <v>0</v>
      </c>
      <c r="W581" s="54">
        <v>0</v>
      </c>
      <c r="X581" s="54">
        <v>0</v>
      </c>
      <c r="Y581" s="55"/>
      <c r="AA581" s="21" t="s">
        <v>458</v>
      </c>
      <c r="AB581" s="56" t="s">
        <v>432</v>
      </c>
      <c r="AC581" s="1">
        <v>0</v>
      </c>
    </row>
    <row r="582" spans="1:29" ht="16.5" customHeight="1">
      <c r="A582" s="57" t="s">
        <v>419</v>
      </c>
      <c r="B582" s="1">
        <f t="shared" si="80"/>
        <v>229030</v>
      </c>
      <c r="C582" s="1" t="s">
        <v>420</v>
      </c>
      <c r="D582" s="43" t="s">
        <v>735</v>
      </c>
      <c r="E582" s="60" t="s">
        <v>962</v>
      </c>
      <c r="F582" s="60" t="s">
        <v>1218</v>
      </c>
      <c r="G582" s="68" t="s">
        <v>448</v>
      </c>
      <c r="H582" s="42">
        <f t="shared" si="73"/>
        <v>0</v>
      </c>
      <c r="I582" s="43" t="s">
        <v>77</v>
      </c>
      <c r="J582" s="29" t="s">
        <v>54</v>
      </c>
      <c r="K582" s="29" t="s">
        <v>54</v>
      </c>
      <c r="L582" s="42">
        <f t="shared" si="78"/>
        <v>29</v>
      </c>
      <c r="M582" s="50">
        <f t="shared" si="70"/>
        <v>229050</v>
      </c>
      <c r="N582" s="50">
        <f t="shared" si="74"/>
        <v>229020</v>
      </c>
      <c r="O582" s="45" t="s">
        <v>244</v>
      </c>
      <c r="P582" s="47" t="s">
        <v>61</v>
      </c>
      <c r="Q582" s="61" t="s">
        <v>284</v>
      </c>
      <c r="R582" s="50" t="str">
        <f>IF(S582=1,B582&amp;"1",0)</f>
        <v>2290301</v>
      </c>
      <c r="S582" s="54">
        <v>1</v>
      </c>
      <c r="T582" s="1">
        <f t="shared" si="71"/>
        <v>229030</v>
      </c>
      <c r="U582" s="21" t="s">
        <v>459</v>
      </c>
      <c r="V582" s="42">
        <v>12</v>
      </c>
      <c r="W582" s="54">
        <v>0</v>
      </c>
      <c r="X582" s="54">
        <v>6</v>
      </c>
      <c r="Y582" s="55" t="s">
        <v>736</v>
      </c>
      <c r="AA582" s="21" t="s">
        <v>460</v>
      </c>
      <c r="AB582" s="56" t="s">
        <v>424</v>
      </c>
      <c r="AC582" s="1">
        <v>0</v>
      </c>
    </row>
    <row r="583" spans="1:29" ht="16.5" customHeight="1">
      <c r="A583" s="57" t="s">
        <v>419</v>
      </c>
      <c r="B583" s="1">
        <f t="shared" si="80"/>
        <v>229031</v>
      </c>
      <c r="C583" s="1" t="s">
        <v>435</v>
      </c>
      <c r="D583" s="65" t="s">
        <v>735</v>
      </c>
      <c r="E583" s="60" t="s">
        <v>962</v>
      </c>
      <c r="F583" s="60" t="s">
        <v>1219</v>
      </c>
      <c r="G583" s="68" t="s">
        <v>450</v>
      </c>
      <c r="H583" s="42">
        <f t="shared" si="73"/>
        <v>0</v>
      </c>
      <c r="I583" s="43">
        <v>349104011</v>
      </c>
      <c r="J583" s="29" t="s">
        <v>54</v>
      </c>
      <c r="K583" s="29" t="s">
        <v>54</v>
      </c>
      <c r="L583" s="42">
        <f t="shared" si="78"/>
        <v>29</v>
      </c>
      <c r="M583" s="50">
        <f t="shared" ref="M583:M641" si="81">IF(VALUE(RIGHT(B583,1))=1,0,IF(VALUE(RIGHT(B584,1))=1,IF(L585=L584,B585,B584),B584))</f>
        <v>0</v>
      </c>
      <c r="N583" s="50">
        <f t="shared" si="74"/>
        <v>229030</v>
      </c>
      <c r="O583" s="45" t="s">
        <v>244</v>
      </c>
      <c r="P583" s="47" t="s">
        <v>61</v>
      </c>
      <c r="Q583" s="61" t="s">
        <v>284</v>
      </c>
      <c r="R583">
        <v>2290301</v>
      </c>
      <c r="S583" s="54">
        <v>2</v>
      </c>
      <c r="T583" s="1">
        <f t="shared" ref="T583:T646" si="82">B583</f>
        <v>229031</v>
      </c>
      <c r="U583" s="21" t="s">
        <v>461</v>
      </c>
      <c r="V583" s="42">
        <v>0</v>
      </c>
      <c r="W583" s="54">
        <v>0</v>
      </c>
      <c r="X583" s="54">
        <v>0</v>
      </c>
      <c r="Y583" s="55"/>
      <c r="AA583" s="21" t="s">
        <v>462</v>
      </c>
      <c r="AB583" s="56" t="s">
        <v>438</v>
      </c>
      <c r="AC583" s="1">
        <v>0</v>
      </c>
    </row>
    <row r="584" spans="1:29" ht="42.75" customHeight="1">
      <c r="A584" s="57" t="s">
        <v>419</v>
      </c>
      <c r="B584" s="1">
        <f t="shared" si="80"/>
        <v>229050</v>
      </c>
      <c r="C584" s="1" t="s">
        <v>420</v>
      </c>
      <c r="D584" s="43" t="s">
        <v>737</v>
      </c>
      <c r="E584" s="60" t="s">
        <v>962</v>
      </c>
      <c r="F584" s="60" t="s">
        <v>1220</v>
      </c>
      <c r="G584" s="68" t="s">
        <v>450</v>
      </c>
      <c r="H584" s="42">
        <f t="shared" si="73"/>
        <v>0</v>
      </c>
      <c r="I584" s="43" t="s">
        <v>185</v>
      </c>
      <c r="J584" s="29" t="s">
        <v>54</v>
      </c>
      <c r="K584" s="29" t="s">
        <v>54</v>
      </c>
      <c r="L584" s="42">
        <f t="shared" si="78"/>
        <v>29</v>
      </c>
      <c r="M584" s="50">
        <f t="shared" si="81"/>
        <v>229060</v>
      </c>
      <c r="N584" s="50">
        <f t="shared" si="74"/>
        <v>229030</v>
      </c>
      <c r="O584" s="45" t="s">
        <v>244</v>
      </c>
      <c r="P584" s="47" t="s">
        <v>61</v>
      </c>
      <c r="Q584" s="61" t="s">
        <v>284</v>
      </c>
      <c r="R584" s="50" t="str">
        <f>IF(S584=1,B584&amp;"1",0)</f>
        <v>2290501</v>
      </c>
      <c r="S584" s="54">
        <v>1</v>
      </c>
      <c r="T584" s="1">
        <f t="shared" si="82"/>
        <v>229050</v>
      </c>
      <c r="U584" s="21" t="s">
        <v>464</v>
      </c>
      <c r="V584" s="42">
        <v>12</v>
      </c>
      <c r="W584" s="54">
        <v>0</v>
      </c>
      <c r="X584" s="54">
        <v>9</v>
      </c>
      <c r="Y584" s="55" t="s">
        <v>943</v>
      </c>
      <c r="AA584" s="21" t="s">
        <v>465</v>
      </c>
      <c r="AB584" s="56" t="s">
        <v>424</v>
      </c>
      <c r="AC584" s="1">
        <v>0</v>
      </c>
    </row>
    <row r="585" spans="1:29" ht="42.75" customHeight="1">
      <c r="A585" s="57" t="s">
        <v>419</v>
      </c>
      <c r="B585" s="1">
        <f t="shared" si="80"/>
        <v>229041</v>
      </c>
      <c r="C585" s="56" t="s">
        <v>427</v>
      </c>
      <c r="D585" s="65" t="s">
        <v>737</v>
      </c>
      <c r="E585" s="60" t="s">
        <v>962</v>
      </c>
      <c r="F585" s="60" t="s">
        <v>1221</v>
      </c>
      <c r="G585" s="68" t="s">
        <v>473</v>
      </c>
      <c r="H585" s="42">
        <f t="shared" si="73"/>
        <v>0</v>
      </c>
      <c r="I585" s="60">
        <v>340570415</v>
      </c>
      <c r="J585" s="29" t="s">
        <v>54</v>
      </c>
      <c r="K585" s="29" t="s">
        <v>54</v>
      </c>
      <c r="L585" s="42">
        <f t="shared" si="78"/>
        <v>29</v>
      </c>
      <c r="M585" s="50">
        <f t="shared" si="81"/>
        <v>0</v>
      </c>
      <c r="N585" s="50">
        <f t="shared" si="74"/>
        <v>229050</v>
      </c>
      <c r="O585" s="45" t="s">
        <v>244</v>
      </c>
      <c r="P585" s="47" t="s">
        <v>61</v>
      </c>
      <c r="Q585" s="61" t="s">
        <v>284</v>
      </c>
      <c r="R585" t="s">
        <v>429</v>
      </c>
      <c r="S585" s="54">
        <v>5</v>
      </c>
      <c r="T585" s="1">
        <f t="shared" si="82"/>
        <v>229041</v>
      </c>
      <c r="U585" s="21" t="s">
        <v>466</v>
      </c>
      <c r="V585" s="42">
        <v>0</v>
      </c>
      <c r="W585" s="54">
        <v>0</v>
      </c>
      <c r="X585" s="54">
        <v>0</v>
      </c>
      <c r="Y585" s="55"/>
      <c r="AA585" s="21" t="s">
        <v>467</v>
      </c>
      <c r="AB585" s="56" t="s">
        <v>432</v>
      </c>
      <c r="AC585" s="1">
        <v>0</v>
      </c>
    </row>
    <row r="586" spans="1:29" ht="16.5" customHeight="1">
      <c r="A586" s="57" t="s">
        <v>419</v>
      </c>
      <c r="B586" s="1">
        <f t="shared" si="80"/>
        <v>229060</v>
      </c>
      <c r="C586" s="1" t="s">
        <v>420</v>
      </c>
      <c r="D586" s="43" t="s">
        <v>738</v>
      </c>
      <c r="E586" s="60" t="s">
        <v>962</v>
      </c>
      <c r="F586" s="60" t="s">
        <v>1222</v>
      </c>
      <c r="G586" s="68" t="s">
        <v>524</v>
      </c>
      <c r="H586" s="42">
        <f t="shared" si="73"/>
        <v>1</v>
      </c>
      <c r="I586" s="43">
        <v>313000400</v>
      </c>
      <c r="J586" s="29" t="s">
        <v>54</v>
      </c>
      <c r="K586" s="29" t="s">
        <v>54</v>
      </c>
      <c r="L586" s="42">
        <f t="shared" si="78"/>
        <v>29</v>
      </c>
      <c r="M586" s="50">
        <f t="shared" si="81"/>
        <v>229061</v>
      </c>
      <c r="N586" s="50">
        <f t="shared" si="74"/>
        <v>229050</v>
      </c>
      <c r="O586" s="45" t="s">
        <v>244</v>
      </c>
      <c r="P586" s="47" t="s">
        <v>61</v>
      </c>
      <c r="Q586" s="61" t="s">
        <v>284</v>
      </c>
      <c r="R586" s="50" t="str">
        <f>IF(S586=1,B586&amp;"1",0)</f>
        <v>2290601</v>
      </c>
      <c r="S586" s="54">
        <v>1</v>
      </c>
      <c r="T586" s="1">
        <f t="shared" si="82"/>
        <v>229060</v>
      </c>
      <c r="U586" s="21" t="s">
        <v>469</v>
      </c>
      <c r="V586" s="42">
        <v>12</v>
      </c>
      <c r="W586" s="54">
        <v>0</v>
      </c>
      <c r="X586" s="54">
        <v>12</v>
      </c>
      <c r="Y586" s="55" t="s">
        <v>739</v>
      </c>
      <c r="Z586" s="1" t="s">
        <v>740</v>
      </c>
      <c r="AA586" s="21" t="s">
        <v>471</v>
      </c>
      <c r="AB586" s="56" t="s">
        <v>424</v>
      </c>
      <c r="AC586" s="1">
        <v>5</v>
      </c>
    </row>
    <row r="587" spans="1:29" ht="16.5" customHeight="1">
      <c r="A587" s="57" t="s">
        <v>419</v>
      </c>
      <c r="B587" s="1">
        <f t="shared" si="80"/>
        <v>229061</v>
      </c>
      <c r="C587" s="1" t="s">
        <v>420</v>
      </c>
      <c r="D587" s="43" t="s">
        <v>741</v>
      </c>
      <c r="E587" s="60" t="s">
        <v>962</v>
      </c>
      <c r="F587" s="60" t="s">
        <v>1223</v>
      </c>
      <c r="G587" s="68" t="s">
        <v>511</v>
      </c>
      <c r="H587" s="42">
        <f t="shared" si="73"/>
        <v>1</v>
      </c>
      <c r="I587" s="43">
        <v>313100900</v>
      </c>
      <c r="J587" s="29" t="s">
        <v>54</v>
      </c>
      <c r="K587" s="29" t="s">
        <v>54</v>
      </c>
      <c r="L587" s="42">
        <f t="shared" si="78"/>
        <v>29</v>
      </c>
      <c r="M587" s="50">
        <f t="shared" si="81"/>
        <v>0</v>
      </c>
      <c r="N587" s="50">
        <f t="shared" si="74"/>
        <v>229060</v>
      </c>
      <c r="O587" s="45" t="s">
        <v>244</v>
      </c>
      <c r="P587" s="47" t="s">
        <v>61</v>
      </c>
      <c r="Q587" s="61" t="s">
        <v>284</v>
      </c>
      <c r="R587" s="50">
        <f>IF(S587=1,B587&amp;"1",0)</f>
        <v>0</v>
      </c>
      <c r="S587" s="54">
        <v>4</v>
      </c>
      <c r="T587" s="1">
        <f t="shared" si="82"/>
        <v>229061</v>
      </c>
      <c r="U587" s="24" t="s">
        <v>449</v>
      </c>
      <c r="V587" s="42">
        <v>0</v>
      </c>
      <c r="W587" s="54">
        <v>0</v>
      </c>
      <c r="X587" s="51">
        <v>0</v>
      </c>
      <c r="Y587" s="55"/>
      <c r="AA587" s="24" t="s">
        <v>54</v>
      </c>
      <c r="AC587" s="1">
        <v>0</v>
      </c>
    </row>
    <row r="588" spans="1:29" ht="28.5" customHeight="1">
      <c r="A588" s="57" t="s">
        <v>419</v>
      </c>
      <c r="B588" s="1">
        <f t="shared" si="80"/>
        <v>230010</v>
      </c>
      <c r="C588" s="1" t="s">
        <v>420</v>
      </c>
      <c r="D588" s="43" t="s">
        <v>742</v>
      </c>
      <c r="E588" s="60" t="s">
        <v>962</v>
      </c>
      <c r="F588" s="60" t="s">
        <v>1224</v>
      </c>
      <c r="G588" s="68" t="s">
        <v>421</v>
      </c>
      <c r="H588" s="42">
        <f t="shared" si="73"/>
        <v>0</v>
      </c>
      <c r="I588" s="43" t="s">
        <v>311</v>
      </c>
      <c r="J588" s="29" t="s">
        <v>54</v>
      </c>
      <c r="K588" s="29" t="s">
        <v>54</v>
      </c>
      <c r="L588" s="42">
        <f t="shared" si="78"/>
        <v>30</v>
      </c>
      <c r="M588" s="50">
        <f t="shared" si="81"/>
        <v>230020</v>
      </c>
      <c r="N588" s="50">
        <f t="shared" si="74"/>
        <v>0</v>
      </c>
      <c r="O588" s="45" t="s">
        <v>244</v>
      </c>
      <c r="P588" s="47" t="s">
        <v>61</v>
      </c>
      <c r="Q588" s="61" t="s">
        <v>284</v>
      </c>
      <c r="R588" s="50" t="str">
        <f>IF(S588=1,B588&amp;"1",0)</f>
        <v>2300101</v>
      </c>
      <c r="S588" s="54">
        <v>1</v>
      </c>
      <c r="T588" s="1">
        <f t="shared" si="82"/>
        <v>230010</v>
      </c>
      <c r="U588" s="21" t="s">
        <v>474</v>
      </c>
      <c r="V588" s="42">
        <v>12</v>
      </c>
      <c r="W588" s="54">
        <v>0</v>
      </c>
      <c r="X588" s="54">
        <v>0</v>
      </c>
      <c r="Y588" s="55" t="s">
        <v>743</v>
      </c>
      <c r="AA588" s="22" t="s">
        <v>54</v>
      </c>
      <c r="AB588" s="56" t="s">
        <v>424</v>
      </c>
      <c r="AC588" s="1">
        <v>0</v>
      </c>
    </row>
    <row r="589" spans="1:29" ht="16.5" customHeight="1">
      <c r="A589" s="57" t="s">
        <v>419</v>
      </c>
      <c r="B589" s="1">
        <f t="shared" si="80"/>
        <v>230020</v>
      </c>
      <c r="C589" s="1" t="s">
        <v>420</v>
      </c>
      <c r="D589" s="43" t="s">
        <v>744</v>
      </c>
      <c r="E589" s="60" t="s">
        <v>962</v>
      </c>
      <c r="F589" s="60" t="s">
        <v>1225</v>
      </c>
      <c r="G589" s="68" t="s">
        <v>450</v>
      </c>
      <c r="H589" s="42">
        <f t="shared" si="73"/>
        <v>0</v>
      </c>
      <c r="I589" s="43">
        <v>313101400</v>
      </c>
      <c r="J589" s="29" t="s">
        <v>54</v>
      </c>
      <c r="K589" s="29" t="s">
        <v>54</v>
      </c>
      <c r="L589" s="42">
        <f t="shared" si="78"/>
        <v>30</v>
      </c>
      <c r="M589" s="50">
        <f t="shared" si="81"/>
        <v>230030</v>
      </c>
      <c r="N589" s="50">
        <f t="shared" si="74"/>
        <v>230010</v>
      </c>
      <c r="O589" s="45" t="s">
        <v>244</v>
      </c>
      <c r="P589" s="47" t="s">
        <v>61</v>
      </c>
      <c r="Q589" s="61" t="s">
        <v>284</v>
      </c>
      <c r="R589" s="50" t="str">
        <f>IF(S589=1,B589&amp;"1",0)</f>
        <v>2300201</v>
      </c>
      <c r="S589" s="54">
        <v>1</v>
      </c>
      <c r="T589" s="1">
        <f t="shared" si="82"/>
        <v>230020</v>
      </c>
      <c r="U589" s="21" t="s">
        <v>476</v>
      </c>
      <c r="V589" s="42">
        <v>12</v>
      </c>
      <c r="W589" s="54">
        <v>0</v>
      </c>
      <c r="X589" s="54">
        <v>2</v>
      </c>
      <c r="Y589" s="55" t="s">
        <v>916</v>
      </c>
      <c r="AA589" s="21" t="s">
        <v>477</v>
      </c>
      <c r="AB589" s="56" t="s">
        <v>424</v>
      </c>
      <c r="AC589" s="1">
        <v>0</v>
      </c>
    </row>
    <row r="590" spans="1:29" ht="16.5" customHeight="1">
      <c r="A590" s="57" t="s">
        <v>419</v>
      </c>
      <c r="B590" s="1">
        <f t="shared" si="80"/>
        <v>230021</v>
      </c>
      <c r="C590" s="56" t="s">
        <v>427</v>
      </c>
      <c r="D590" s="65" t="s">
        <v>744</v>
      </c>
      <c r="E590" s="60" t="s">
        <v>962</v>
      </c>
      <c r="F590" s="60" t="s">
        <v>1226</v>
      </c>
      <c r="G590" s="68" t="s">
        <v>473</v>
      </c>
      <c r="H590" s="42">
        <f t="shared" si="73"/>
        <v>0</v>
      </c>
      <c r="I590" s="60">
        <v>340570415</v>
      </c>
      <c r="J590" s="29" t="s">
        <v>54</v>
      </c>
      <c r="K590" s="29" t="s">
        <v>54</v>
      </c>
      <c r="L590" s="42">
        <f t="shared" si="78"/>
        <v>30</v>
      </c>
      <c r="M590" s="50">
        <f t="shared" si="81"/>
        <v>0</v>
      </c>
      <c r="N590" s="50">
        <f t="shared" si="74"/>
        <v>230020</v>
      </c>
      <c r="O590" s="45" t="s">
        <v>244</v>
      </c>
      <c r="P590" s="47" t="s">
        <v>61</v>
      </c>
      <c r="Q590" s="61" t="s">
        <v>284</v>
      </c>
      <c r="R590" t="s">
        <v>429</v>
      </c>
      <c r="S590" s="54">
        <v>5</v>
      </c>
      <c r="T590" s="1">
        <f t="shared" si="82"/>
        <v>230021</v>
      </c>
      <c r="U590" s="21" t="s">
        <v>478</v>
      </c>
      <c r="V590" s="42">
        <v>0</v>
      </c>
      <c r="W590" s="54">
        <v>0</v>
      </c>
      <c r="X590" s="54">
        <v>0</v>
      </c>
      <c r="Y590" s="55"/>
      <c r="AA590" s="21" t="s">
        <v>479</v>
      </c>
      <c r="AB590" s="56" t="s">
        <v>432</v>
      </c>
      <c r="AC590" s="1">
        <v>0</v>
      </c>
    </row>
    <row r="591" spans="1:29" ht="28.5" customHeight="1">
      <c r="A591" s="57" t="s">
        <v>419</v>
      </c>
      <c r="B591" s="1">
        <f t="shared" si="80"/>
        <v>230030</v>
      </c>
      <c r="C591" s="1" t="s">
        <v>420</v>
      </c>
      <c r="D591" s="43" t="s">
        <v>745</v>
      </c>
      <c r="E591" s="60" t="s">
        <v>962</v>
      </c>
      <c r="F591" s="60" t="s">
        <v>1227</v>
      </c>
      <c r="G591" s="68" t="s">
        <v>421</v>
      </c>
      <c r="H591" s="42">
        <f t="shared" ref="H591:H654" si="83">IF(RIGHT(D591,2)="特殊",2,IF(RIGHT(D591,1)&gt;RIGHT(D593,1),1,0))</f>
        <v>0</v>
      </c>
      <c r="I591" s="43" t="s">
        <v>351</v>
      </c>
      <c r="J591" s="29" t="s">
        <v>54</v>
      </c>
      <c r="K591" s="29" t="s">
        <v>54</v>
      </c>
      <c r="L591" s="42">
        <f t="shared" si="78"/>
        <v>30</v>
      </c>
      <c r="M591" s="50">
        <f t="shared" si="81"/>
        <v>230050</v>
      </c>
      <c r="N591" s="50">
        <f t="shared" si="74"/>
        <v>230020</v>
      </c>
      <c r="O591" s="45" t="s">
        <v>244</v>
      </c>
      <c r="P591" s="47" t="s">
        <v>61</v>
      </c>
      <c r="Q591" s="61" t="s">
        <v>284</v>
      </c>
      <c r="R591" s="50" t="str">
        <f>IF(S591=1,B591&amp;"1",0)</f>
        <v>2300301</v>
      </c>
      <c r="S591" s="54">
        <v>1</v>
      </c>
      <c r="T591" s="1">
        <f t="shared" si="82"/>
        <v>230030</v>
      </c>
      <c r="U591" s="21" t="s">
        <v>480</v>
      </c>
      <c r="V591" s="42">
        <v>12</v>
      </c>
      <c r="W591" s="54">
        <v>0</v>
      </c>
      <c r="X591" s="54">
        <v>6</v>
      </c>
      <c r="Y591" s="55" t="s">
        <v>496</v>
      </c>
      <c r="AA591" s="21" t="s">
        <v>482</v>
      </c>
      <c r="AB591" s="56" t="s">
        <v>424</v>
      </c>
      <c r="AC591" s="1">
        <v>0</v>
      </c>
    </row>
    <row r="592" spans="1:29" ht="16.5" customHeight="1">
      <c r="A592" s="57" t="s">
        <v>419</v>
      </c>
      <c r="B592" s="1">
        <f t="shared" si="80"/>
        <v>230031</v>
      </c>
      <c r="C592" s="1" t="s">
        <v>435</v>
      </c>
      <c r="D592" s="65" t="s">
        <v>745</v>
      </c>
      <c r="E592" s="60" t="s">
        <v>962</v>
      </c>
      <c r="F592" s="60" t="s">
        <v>1228</v>
      </c>
      <c r="G592" s="68" t="s">
        <v>450</v>
      </c>
      <c r="H592" s="42">
        <f t="shared" si="83"/>
        <v>0</v>
      </c>
      <c r="I592" s="43">
        <v>349104011</v>
      </c>
      <c r="J592" s="29" t="s">
        <v>54</v>
      </c>
      <c r="K592" s="29" t="s">
        <v>54</v>
      </c>
      <c r="L592" s="42">
        <f t="shared" si="78"/>
        <v>30</v>
      </c>
      <c r="M592" s="50">
        <f t="shared" si="81"/>
        <v>0</v>
      </c>
      <c r="N592" s="50">
        <f t="shared" si="74"/>
        <v>230030</v>
      </c>
      <c r="O592" s="45" t="s">
        <v>244</v>
      </c>
      <c r="P592" s="47" t="s">
        <v>61</v>
      </c>
      <c r="Q592" s="61" t="s">
        <v>284</v>
      </c>
      <c r="R592">
        <v>2300301</v>
      </c>
      <c r="S592" s="54">
        <v>2</v>
      </c>
      <c r="T592" s="1">
        <f t="shared" si="82"/>
        <v>230031</v>
      </c>
      <c r="U592" s="21" t="s">
        <v>483</v>
      </c>
      <c r="V592" s="42">
        <v>0</v>
      </c>
      <c r="W592" s="54">
        <v>0</v>
      </c>
      <c r="X592" s="54">
        <v>0</v>
      </c>
      <c r="Y592" s="55"/>
      <c r="AA592" s="21" t="s">
        <v>484</v>
      </c>
      <c r="AB592" s="56" t="s">
        <v>438</v>
      </c>
      <c r="AC592" s="1">
        <v>0</v>
      </c>
    </row>
    <row r="593" spans="1:29" ht="28.5" customHeight="1">
      <c r="A593" s="57" t="s">
        <v>419</v>
      </c>
      <c r="B593" s="1">
        <f t="shared" si="80"/>
        <v>230050</v>
      </c>
      <c r="C593" s="1" t="s">
        <v>420</v>
      </c>
      <c r="D593" s="43" t="s">
        <v>746</v>
      </c>
      <c r="E593" s="60" t="s">
        <v>962</v>
      </c>
      <c r="F593" s="60" t="s">
        <v>1229</v>
      </c>
      <c r="G593" s="68" t="s">
        <v>511</v>
      </c>
      <c r="H593" s="42">
        <f t="shared" si="83"/>
        <v>0</v>
      </c>
      <c r="I593" s="43" t="s">
        <v>512</v>
      </c>
      <c r="J593" s="29" t="s">
        <v>54</v>
      </c>
      <c r="K593" s="29" t="s">
        <v>54</v>
      </c>
      <c r="L593" s="42">
        <f t="shared" si="78"/>
        <v>30</v>
      </c>
      <c r="M593" s="50">
        <f t="shared" si="81"/>
        <v>230060</v>
      </c>
      <c r="N593" s="50">
        <f t="shared" ref="N593:N656" si="84">IF(L593=L592,IF(VALUE(RIGHT(B592,1))=1,B591,B592),0)</f>
        <v>230030</v>
      </c>
      <c r="O593" s="45" t="s">
        <v>244</v>
      </c>
      <c r="P593" s="47" t="s">
        <v>61</v>
      </c>
      <c r="Q593" s="61" t="s">
        <v>284</v>
      </c>
      <c r="R593" s="50" t="str">
        <f>IF(S593=1,B593&amp;"1",0)</f>
        <v>2300501</v>
      </c>
      <c r="S593" s="54">
        <v>1</v>
      </c>
      <c r="T593" s="1">
        <f t="shared" si="82"/>
        <v>230050</v>
      </c>
      <c r="U593" s="21" t="s">
        <v>486</v>
      </c>
      <c r="V593" s="42">
        <v>12</v>
      </c>
      <c r="W593" s="54">
        <v>0</v>
      </c>
      <c r="X593" s="54">
        <v>9</v>
      </c>
      <c r="Y593" s="55" t="s">
        <v>747</v>
      </c>
      <c r="AA593" s="21" t="s">
        <v>487</v>
      </c>
      <c r="AB593" s="56" t="s">
        <v>424</v>
      </c>
      <c r="AC593" s="1">
        <v>0</v>
      </c>
    </row>
    <row r="594" spans="1:29" ht="28.5" customHeight="1">
      <c r="A594" s="57" t="s">
        <v>419</v>
      </c>
      <c r="B594" s="1">
        <f t="shared" si="80"/>
        <v>230041</v>
      </c>
      <c r="C594" s="56" t="s">
        <v>427</v>
      </c>
      <c r="D594" s="65" t="s">
        <v>746</v>
      </c>
      <c r="E594" s="60" t="s">
        <v>962</v>
      </c>
      <c r="F594" s="60" t="s">
        <v>1230</v>
      </c>
      <c r="G594" s="68" t="s">
        <v>473</v>
      </c>
      <c r="H594" s="42">
        <f t="shared" si="83"/>
        <v>0</v>
      </c>
      <c r="I594" s="60">
        <v>340570415</v>
      </c>
      <c r="J594" s="29" t="s">
        <v>54</v>
      </c>
      <c r="K594" s="29" t="s">
        <v>54</v>
      </c>
      <c r="L594" s="42">
        <f t="shared" si="78"/>
        <v>30</v>
      </c>
      <c r="M594" s="50">
        <f t="shared" si="81"/>
        <v>0</v>
      </c>
      <c r="N594" s="50">
        <f t="shared" si="84"/>
        <v>230050</v>
      </c>
      <c r="O594" s="45" t="s">
        <v>244</v>
      </c>
      <c r="P594" s="47" t="s">
        <v>61</v>
      </c>
      <c r="Q594" s="61" t="s">
        <v>284</v>
      </c>
      <c r="R594" t="s">
        <v>429</v>
      </c>
      <c r="S594" s="54">
        <v>5</v>
      </c>
      <c r="T594" s="1">
        <f t="shared" si="82"/>
        <v>230041</v>
      </c>
      <c r="U594" s="21" t="s">
        <v>488</v>
      </c>
      <c r="V594" s="42">
        <v>0</v>
      </c>
      <c r="W594" s="54">
        <v>0</v>
      </c>
      <c r="X594" s="54">
        <v>0</v>
      </c>
      <c r="Y594" s="55"/>
      <c r="AA594" s="21" t="s">
        <v>489</v>
      </c>
      <c r="AB594" s="56" t="s">
        <v>432</v>
      </c>
      <c r="AC594" s="1">
        <v>0</v>
      </c>
    </row>
    <row r="595" spans="1:29" ht="42.75" customHeight="1">
      <c r="A595" s="57" t="s">
        <v>419</v>
      </c>
      <c r="B595" s="1">
        <f t="shared" si="80"/>
        <v>230060</v>
      </c>
      <c r="C595" s="1" t="s">
        <v>420</v>
      </c>
      <c r="D595" s="43" t="s">
        <v>748</v>
      </c>
      <c r="E595" s="60" t="s">
        <v>962</v>
      </c>
      <c r="F595" s="60" t="s">
        <v>1231</v>
      </c>
      <c r="G595" s="68" t="s">
        <v>473</v>
      </c>
      <c r="H595" s="42">
        <f t="shared" si="83"/>
        <v>1</v>
      </c>
      <c r="I595" s="43">
        <v>313101400</v>
      </c>
      <c r="J595" s="29" t="s">
        <v>54</v>
      </c>
      <c r="K595" s="29" t="s">
        <v>54</v>
      </c>
      <c r="L595" s="42">
        <f t="shared" si="78"/>
        <v>30</v>
      </c>
      <c r="M595" s="50">
        <f t="shared" si="81"/>
        <v>230061</v>
      </c>
      <c r="N595" s="50">
        <f t="shared" si="84"/>
        <v>230050</v>
      </c>
      <c r="O595" s="45" t="s">
        <v>244</v>
      </c>
      <c r="P595" s="47" t="s">
        <v>61</v>
      </c>
      <c r="Q595" s="61" t="s">
        <v>284</v>
      </c>
      <c r="R595" s="50" t="str">
        <f>IF(S595=1,B595&amp;"1",0)</f>
        <v>2300601</v>
      </c>
      <c r="S595" s="54">
        <v>1</v>
      </c>
      <c r="T595" s="1">
        <f t="shared" si="82"/>
        <v>230060</v>
      </c>
      <c r="U595" s="21" t="s">
        <v>491</v>
      </c>
      <c r="V595" s="42">
        <v>12</v>
      </c>
      <c r="W595" s="54">
        <v>0</v>
      </c>
      <c r="X595" s="54">
        <v>12</v>
      </c>
      <c r="Y595" s="55" t="s">
        <v>947</v>
      </c>
      <c r="Z595" s="1" t="s">
        <v>749</v>
      </c>
      <c r="AA595" s="21" t="s">
        <v>492</v>
      </c>
      <c r="AB595" s="56" t="s">
        <v>424</v>
      </c>
      <c r="AC595" s="1">
        <v>5</v>
      </c>
    </row>
    <row r="596" spans="1:29" ht="16.5" customHeight="1">
      <c r="A596" s="57" t="s">
        <v>419</v>
      </c>
      <c r="B596" s="1">
        <f t="shared" si="80"/>
        <v>230061</v>
      </c>
      <c r="C596" s="1" t="s">
        <v>420</v>
      </c>
      <c r="D596" s="60" t="s">
        <v>771</v>
      </c>
      <c r="E596" s="60" t="s">
        <v>962</v>
      </c>
      <c r="F596" s="60" t="s">
        <v>1232</v>
      </c>
      <c r="G596" s="68" t="s">
        <v>511</v>
      </c>
      <c r="H596" s="42">
        <f t="shared" si="83"/>
        <v>1</v>
      </c>
      <c r="I596" s="43">
        <v>313100900</v>
      </c>
      <c r="J596" s="29" t="s">
        <v>54</v>
      </c>
      <c r="K596" s="29" t="s">
        <v>54</v>
      </c>
      <c r="L596" s="42">
        <f t="shared" si="78"/>
        <v>30</v>
      </c>
      <c r="M596" s="50">
        <f t="shared" si="81"/>
        <v>0</v>
      </c>
      <c r="N596" s="50">
        <f t="shared" si="84"/>
        <v>230060</v>
      </c>
      <c r="O596" s="45" t="s">
        <v>244</v>
      </c>
      <c r="P596" s="47" t="s">
        <v>61</v>
      </c>
      <c r="Q596" s="61" t="s">
        <v>284</v>
      </c>
      <c r="R596" s="50">
        <f>IF(S596=1,B596&amp;"1",0)</f>
        <v>0</v>
      </c>
      <c r="S596" s="54">
        <v>4</v>
      </c>
      <c r="T596" s="1">
        <f t="shared" si="82"/>
        <v>230061</v>
      </c>
      <c r="U596" s="24" t="s">
        <v>449</v>
      </c>
      <c r="V596" s="42">
        <v>0</v>
      </c>
      <c r="W596" s="54">
        <v>0</v>
      </c>
      <c r="X596" s="51">
        <v>0</v>
      </c>
      <c r="Y596" s="55"/>
      <c r="AA596" s="24" t="s">
        <v>54</v>
      </c>
      <c r="AC596" s="1">
        <v>0</v>
      </c>
    </row>
    <row r="597" spans="1:29" ht="28.5">
      <c r="A597" s="57" t="s">
        <v>419</v>
      </c>
      <c r="B597" s="1">
        <f t="shared" si="80"/>
        <v>231010</v>
      </c>
      <c r="C597" s="1" t="s">
        <v>420</v>
      </c>
      <c r="D597" s="60" t="s">
        <v>772</v>
      </c>
      <c r="E597" s="60" t="s">
        <v>962</v>
      </c>
      <c r="F597" s="60" t="s">
        <v>1233</v>
      </c>
      <c r="G597" s="68" t="s">
        <v>511</v>
      </c>
      <c r="H597" s="42">
        <f t="shared" si="83"/>
        <v>0</v>
      </c>
      <c r="I597" s="21" t="s">
        <v>816</v>
      </c>
      <c r="J597" s="29" t="s">
        <v>54</v>
      </c>
      <c r="K597" s="29" t="s">
        <v>54</v>
      </c>
      <c r="L597" s="42">
        <f t="shared" si="78"/>
        <v>31</v>
      </c>
      <c r="M597" s="50">
        <f t="shared" si="81"/>
        <v>231020</v>
      </c>
      <c r="N597" s="50">
        <f t="shared" si="84"/>
        <v>0</v>
      </c>
      <c r="O597" s="45" t="s">
        <v>244</v>
      </c>
      <c r="P597" s="47" t="s">
        <v>61</v>
      </c>
      <c r="Q597" s="61" t="s">
        <v>284</v>
      </c>
      <c r="R597" s="50" t="str">
        <f t="shared" ref="R597:R641" si="85">IF(S597=1,B597&amp;"1",0)</f>
        <v>2310101</v>
      </c>
      <c r="S597" s="54">
        <v>1</v>
      </c>
      <c r="T597" s="1">
        <f t="shared" si="82"/>
        <v>231010</v>
      </c>
      <c r="U597" s="21" t="s">
        <v>422</v>
      </c>
      <c r="V597" s="42">
        <v>12</v>
      </c>
      <c r="W597" s="54">
        <v>0</v>
      </c>
      <c r="X597" s="54">
        <v>0</v>
      </c>
      <c r="Y597" s="4" t="s">
        <v>743</v>
      </c>
      <c r="AA597" s="22" t="s">
        <v>54</v>
      </c>
      <c r="AB597" s="56" t="s">
        <v>424</v>
      </c>
      <c r="AC597" s="1">
        <v>0</v>
      </c>
    </row>
    <row r="598" spans="1:29" ht="16.5">
      <c r="A598" s="57" t="s">
        <v>419</v>
      </c>
      <c r="B598" s="1">
        <f t="shared" si="80"/>
        <v>231020</v>
      </c>
      <c r="C598" s="1" t="s">
        <v>420</v>
      </c>
      <c r="D598" s="60" t="s">
        <v>773</v>
      </c>
      <c r="E598" s="60" t="s">
        <v>962</v>
      </c>
      <c r="F598" s="60" t="s">
        <v>1234</v>
      </c>
      <c r="G598" s="68" t="s">
        <v>511</v>
      </c>
      <c r="H598" s="42">
        <f t="shared" si="83"/>
        <v>0</v>
      </c>
      <c r="I598" s="20" t="s">
        <v>67</v>
      </c>
      <c r="J598" s="29" t="s">
        <v>54</v>
      </c>
      <c r="K598" s="29" t="s">
        <v>54</v>
      </c>
      <c r="L598" s="42">
        <f t="shared" si="78"/>
        <v>31</v>
      </c>
      <c r="M598" s="50">
        <f t="shared" si="81"/>
        <v>231030</v>
      </c>
      <c r="N598" s="50">
        <f t="shared" si="84"/>
        <v>231010</v>
      </c>
      <c r="O598" s="45" t="s">
        <v>244</v>
      </c>
      <c r="P598" s="47" t="s">
        <v>61</v>
      </c>
      <c r="Q598" s="61" t="s">
        <v>284</v>
      </c>
      <c r="R598" s="50" t="str">
        <f t="shared" si="85"/>
        <v>2310201</v>
      </c>
      <c r="S598" s="54">
        <v>1</v>
      </c>
      <c r="T598" s="1">
        <f t="shared" si="82"/>
        <v>231020</v>
      </c>
      <c r="U598" s="21" t="s">
        <v>425</v>
      </c>
      <c r="V598" s="42">
        <v>12</v>
      </c>
      <c r="W598" s="54">
        <v>0</v>
      </c>
      <c r="X598" s="54">
        <v>2</v>
      </c>
      <c r="Y598" s="4" t="s">
        <v>611</v>
      </c>
      <c r="AA598" s="21" t="s">
        <v>426</v>
      </c>
      <c r="AB598" s="56" t="s">
        <v>424</v>
      </c>
      <c r="AC598" s="1">
        <v>0</v>
      </c>
    </row>
    <row r="599" spans="1:29" ht="16.5">
      <c r="A599" s="57" t="s">
        <v>419</v>
      </c>
      <c r="B599" s="1">
        <f t="shared" si="80"/>
        <v>231021</v>
      </c>
      <c r="C599" s="56" t="s">
        <v>427</v>
      </c>
      <c r="D599" s="60" t="s">
        <v>775</v>
      </c>
      <c r="E599" s="60" t="s">
        <v>962</v>
      </c>
      <c r="F599" s="60" t="s">
        <v>1235</v>
      </c>
      <c r="G599" s="68" t="s">
        <v>511</v>
      </c>
      <c r="H599" s="42">
        <f t="shared" si="83"/>
        <v>0</v>
      </c>
      <c r="I599" s="60">
        <v>340570415</v>
      </c>
      <c r="J599" s="29" t="s">
        <v>54</v>
      </c>
      <c r="K599" s="29" t="s">
        <v>54</v>
      </c>
      <c r="L599" s="42">
        <f t="shared" si="78"/>
        <v>31</v>
      </c>
      <c r="M599" s="50">
        <f t="shared" si="81"/>
        <v>0</v>
      </c>
      <c r="N599" s="50">
        <f t="shared" si="84"/>
        <v>231020</v>
      </c>
      <c r="O599" s="45" t="s">
        <v>244</v>
      </c>
      <c r="P599" s="47" t="s">
        <v>61</v>
      </c>
      <c r="Q599" s="61" t="s">
        <v>284</v>
      </c>
      <c r="R599" t="s">
        <v>429</v>
      </c>
      <c r="S599" s="54">
        <v>5</v>
      </c>
      <c r="T599" s="1">
        <f t="shared" si="82"/>
        <v>231021</v>
      </c>
      <c r="U599" s="21" t="s">
        <v>430</v>
      </c>
      <c r="V599" s="42">
        <v>0</v>
      </c>
      <c r="W599" s="54">
        <v>0</v>
      </c>
      <c r="X599" s="54">
        <v>0</v>
      </c>
      <c r="Y599" s="4" t="s">
        <v>823</v>
      </c>
      <c r="AA599" s="21" t="s">
        <v>431</v>
      </c>
      <c r="AB599" s="56" t="s">
        <v>432</v>
      </c>
      <c r="AC599" s="1">
        <v>0</v>
      </c>
    </row>
    <row r="600" spans="1:29" ht="28.5">
      <c r="A600" s="57" t="s">
        <v>419</v>
      </c>
      <c r="B600" s="1">
        <f t="shared" si="80"/>
        <v>231030</v>
      </c>
      <c r="C600" s="1" t="s">
        <v>420</v>
      </c>
      <c r="D600" s="60" t="s">
        <v>774</v>
      </c>
      <c r="E600" s="60" t="s">
        <v>962</v>
      </c>
      <c r="F600" s="60" t="s">
        <v>1236</v>
      </c>
      <c r="G600" s="68" t="s">
        <v>511</v>
      </c>
      <c r="H600" s="42">
        <f t="shared" si="83"/>
        <v>0</v>
      </c>
      <c r="I600" s="21" t="s">
        <v>818</v>
      </c>
      <c r="J600" s="29" t="s">
        <v>54</v>
      </c>
      <c r="K600" s="29" t="s">
        <v>54</v>
      </c>
      <c r="L600" s="42">
        <f t="shared" si="78"/>
        <v>31</v>
      </c>
      <c r="M600" s="50">
        <f t="shared" si="81"/>
        <v>231040</v>
      </c>
      <c r="N600" s="50">
        <f t="shared" si="84"/>
        <v>231020</v>
      </c>
      <c r="O600" s="45" t="s">
        <v>244</v>
      </c>
      <c r="P600" s="47" t="s">
        <v>61</v>
      </c>
      <c r="Q600" s="61" t="s">
        <v>284</v>
      </c>
      <c r="R600" s="50" t="str">
        <f t="shared" si="85"/>
        <v>2310301</v>
      </c>
      <c r="S600" s="54">
        <v>1</v>
      </c>
      <c r="T600" s="1">
        <f t="shared" si="82"/>
        <v>231030</v>
      </c>
      <c r="U600" s="21" t="s">
        <v>433</v>
      </c>
      <c r="V600" s="42">
        <v>12</v>
      </c>
      <c r="W600" s="54">
        <v>0</v>
      </c>
      <c r="X600" s="54">
        <v>6</v>
      </c>
      <c r="Y600" s="4" t="s">
        <v>496</v>
      </c>
      <c r="AA600" s="21" t="s">
        <v>434</v>
      </c>
      <c r="AB600" s="56" t="s">
        <v>424</v>
      </c>
      <c r="AC600" s="1">
        <v>0</v>
      </c>
    </row>
    <row r="601" spans="1:29" ht="16.5">
      <c r="A601" s="57" t="s">
        <v>419</v>
      </c>
      <c r="B601" s="1">
        <f t="shared" si="80"/>
        <v>231031</v>
      </c>
      <c r="C601" s="1" t="s">
        <v>435</v>
      </c>
      <c r="D601" s="60" t="s">
        <v>776</v>
      </c>
      <c r="E601" s="60" t="s">
        <v>962</v>
      </c>
      <c r="F601" s="60" t="s">
        <v>1237</v>
      </c>
      <c r="G601" s="68" t="s">
        <v>511</v>
      </c>
      <c r="H601" s="42">
        <f t="shared" si="83"/>
        <v>0</v>
      </c>
      <c r="I601" s="43">
        <v>349104011</v>
      </c>
      <c r="J601" s="29" t="s">
        <v>54</v>
      </c>
      <c r="K601" s="29" t="s">
        <v>54</v>
      </c>
      <c r="L601" s="42">
        <f t="shared" si="78"/>
        <v>31</v>
      </c>
      <c r="M601" s="50">
        <f t="shared" si="81"/>
        <v>0</v>
      </c>
      <c r="N601" s="50">
        <f t="shared" si="84"/>
        <v>231030</v>
      </c>
      <c r="O601" s="45" t="s">
        <v>244</v>
      </c>
      <c r="P601" s="47" t="s">
        <v>61</v>
      </c>
      <c r="Q601" s="61" t="s">
        <v>284</v>
      </c>
      <c r="R601">
        <v>2310301</v>
      </c>
      <c r="S601" s="54">
        <v>2</v>
      </c>
      <c r="T601" s="1">
        <f t="shared" si="82"/>
        <v>231031</v>
      </c>
      <c r="U601" s="21" t="s">
        <v>436</v>
      </c>
      <c r="V601" s="42">
        <v>0</v>
      </c>
      <c r="W601" s="54">
        <v>0</v>
      </c>
      <c r="X601" s="54">
        <v>0</v>
      </c>
      <c r="Y601" s="4" t="s">
        <v>823</v>
      </c>
      <c r="AA601" s="21" t="s">
        <v>437</v>
      </c>
      <c r="AB601" s="56" t="s">
        <v>438</v>
      </c>
      <c r="AC601" s="1">
        <v>0</v>
      </c>
    </row>
    <row r="602" spans="1:29" ht="16.5">
      <c r="A602" s="57" t="s">
        <v>419</v>
      </c>
      <c r="B602" s="1">
        <v>231040</v>
      </c>
      <c r="C602" s="1" t="s">
        <v>420</v>
      </c>
      <c r="D602" s="60" t="s">
        <v>777</v>
      </c>
      <c r="E602" s="60" t="s">
        <v>962</v>
      </c>
      <c r="F602" s="60" t="s">
        <v>1238</v>
      </c>
      <c r="G602" s="68" t="s">
        <v>511</v>
      </c>
      <c r="H602" s="42">
        <f t="shared" si="83"/>
        <v>0</v>
      </c>
      <c r="I602" s="20" t="s">
        <v>146</v>
      </c>
      <c r="J602" s="29" t="s">
        <v>54</v>
      </c>
      <c r="K602" s="29" t="s">
        <v>54</v>
      </c>
      <c r="L602" s="42">
        <f t="shared" si="78"/>
        <v>31</v>
      </c>
      <c r="M602" s="50">
        <f t="shared" si="81"/>
        <v>231050</v>
      </c>
      <c r="N602" s="50">
        <f t="shared" si="84"/>
        <v>231030</v>
      </c>
      <c r="O602" s="45" t="s">
        <v>244</v>
      </c>
      <c r="P602" s="47" t="s">
        <v>61</v>
      </c>
      <c r="Q602" s="61" t="s">
        <v>284</v>
      </c>
      <c r="R602" s="50" t="str">
        <f t="shared" si="85"/>
        <v>2310401</v>
      </c>
      <c r="S602" s="54">
        <v>1</v>
      </c>
      <c r="T602" s="1">
        <f t="shared" si="82"/>
        <v>231040</v>
      </c>
      <c r="U602" s="21" t="s">
        <v>440</v>
      </c>
      <c r="V602" s="42">
        <v>12</v>
      </c>
      <c r="W602" s="54">
        <v>0</v>
      </c>
      <c r="X602" s="54">
        <v>9</v>
      </c>
      <c r="Y602" s="4" t="s">
        <v>739</v>
      </c>
      <c r="AA602" s="21" t="s">
        <v>441</v>
      </c>
      <c r="AB602" s="56" t="s">
        <v>424</v>
      </c>
      <c r="AC602" s="1">
        <v>0</v>
      </c>
    </row>
    <row r="603" spans="1:29" ht="16.5">
      <c r="A603" s="57" t="s">
        <v>419</v>
      </c>
      <c r="B603" s="1">
        <f t="shared" si="80"/>
        <v>231041</v>
      </c>
      <c r="C603" s="56" t="s">
        <v>427</v>
      </c>
      <c r="D603" s="60" t="s">
        <v>778</v>
      </c>
      <c r="E603" s="60" t="s">
        <v>962</v>
      </c>
      <c r="F603" s="60" t="s">
        <v>1239</v>
      </c>
      <c r="G603" s="68" t="s">
        <v>511</v>
      </c>
      <c r="H603" s="42">
        <f t="shared" si="83"/>
        <v>0</v>
      </c>
      <c r="I603" s="60">
        <v>340570415</v>
      </c>
      <c r="J603" s="29" t="s">
        <v>54</v>
      </c>
      <c r="K603" s="29" t="s">
        <v>54</v>
      </c>
      <c r="L603" s="42">
        <f t="shared" si="78"/>
        <v>31</v>
      </c>
      <c r="M603" s="50">
        <f t="shared" si="81"/>
        <v>0</v>
      </c>
      <c r="N603" s="50">
        <f t="shared" si="84"/>
        <v>231040</v>
      </c>
      <c r="O603" s="45" t="s">
        <v>244</v>
      </c>
      <c r="P603" s="47" t="s">
        <v>61</v>
      </c>
      <c r="Q603" s="61" t="s">
        <v>284</v>
      </c>
      <c r="R603" t="s">
        <v>429</v>
      </c>
      <c r="S603" s="54">
        <v>5</v>
      </c>
      <c r="T603" s="1">
        <f t="shared" si="82"/>
        <v>231041</v>
      </c>
      <c r="U603" s="21" t="s">
        <v>442</v>
      </c>
      <c r="V603" s="42">
        <v>0</v>
      </c>
      <c r="W603" s="54">
        <v>0</v>
      </c>
      <c r="X603" s="54">
        <v>0</v>
      </c>
      <c r="Y603" s="4" t="s">
        <v>823</v>
      </c>
      <c r="AA603" s="21" t="s">
        <v>443</v>
      </c>
      <c r="AB603" s="56" t="s">
        <v>432</v>
      </c>
      <c r="AC603" s="1">
        <v>0</v>
      </c>
    </row>
    <row r="604" spans="1:29" ht="16.5">
      <c r="A604" s="57" t="s">
        <v>419</v>
      </c>
      <c r="B604" s="1">
        <v>231050</v>
      </c>
      <c r="C604" s="1" t="s">
        <v>420</v>
      </c>
      <c r="D604" s="60" t="s">
        <v>779</v>
      </c>
      <c r="E604" s="60" t="s">
        <v>962</v>
      </c>
      <c r="F604" s="60" t="s">
        <v>1240</v>
      </c>
      <c r="G604" s="68" t="s">
        <v>511</v>
      </c>
      <c r="H604" s="42">
        <f t="shared" si="83"/>
        <v>1</v>
      </c>
      <c r="I604" s="20" t="s">
        <v>819</v>
      </c>
      <c r="J604" s="29" t="s">
        <v>54</v>
      </c>
      <c r="K604" s="29" t="s">
        <v>54</v>
      </c>
      <c r="L604" s="42">
        <f t="shared" si="78"/>
        <v>31</v>
      </c>
      <c r="M604" s="50">
        <f t="shared" si="81"/>
        <v>231061</v>
      </c>
      <c r="N604" s="50">
        <f t="shared" si="84"/>
        <v>231040</v>
      </c>
      <c r="O604" s="45" t="s">
        <v>244</v>
      </c>
      <c r="P604" s="47" t="s">
        <v>61</v>
      </c>
      <c r="Q604" s="61" t="s">
        <v>284</v>
      </c>
      <c r="R604" s="50" t="str">
        <f t="shared" si="85"/>
        <v>2310501</v>
      </c>
      <c r="S604" s="54">
        <v>1</v>
      </c>
      <c r="T604" s="1">
        <f t="shared" si="82"/>
        <v>231050</v>
      </c>
      <c r="U604" s="21" t="s">
        <v>445</v>
      </c>
      <c r="V604" s="42">
        <v>12</v>
      </c>
      <c r="W604" s="54">
        <v>0</v>
      </c>
      <c r="X604" s="54">
        <v>12</v>
      </c>
      <c r="Y604" s="4" t="s">
        <v>604</v>
      </c>
      <c r="AA604" s="21" t="s">
        <v>446</v>
      </c>
      <c r="AB604" s="56" t="s">
        <v>424</v>
      </c>
      <c r="AC604" s="1">
        <v>5</v>
      </c>
    </row>
    <row r="605" spans="1:29" ht="16.5">
      <c r="A605" s="57" t="s">
        <v>419</v>
      </c>
      <c r="B605" s="1">
        <f t="shared" si="80"/>
        <v>231061</v>
      </c>
      <c r="C605" s="1" t="s">
        <v>420</v>
      </c>
      <c r="D605" s="60" t="s">
        <v>780</v>
      </c>
      <c r="E605" s="60" t="s">
        <v>962</v>
      </c>
      <c r="F605" s="60" t="s">
        <v>1241</v>
      </c>
      <c r="G605" s="68" t="s">
        <v>511</v>
      </c>
      <c r="H605" s="42">
        <f t="shared" si="83"/>
        <v>1</v>
      </c>
      <c r="I605" s="43">
        <v>313100900</v>
      </c>
      <c r="J605" s="29" t="s">
        <v>54</v>
      </c>
      <c r="K605" s="29" t="s">
        <v>54</v>
      </c>
      <c r="L605" s="42">
        <f t="shared" si="78"/>
        <v>31</v>
      </c>
      <c r="M605" s="50">
        <f t="shared" si="81"/>
        <v>0</v>
      </c>
      <c r="N605" s="50">
        <f t="shared" si="84"/>
        <v>231050</v>
      </c>
      <c r="O605" s="45" t="s">
        <v>244</v>
      </c>
      <c r="P605" s="47" t="s">
        <v>61</v>
      </c>
      <c r="Q605" s="61" t="s">
        <v>284</v>
      </c>
      <c r="R605" s="50">
        <f t="shared" si="85"/>
        <v>0</v>
      </c>
      <c r="S605" s="54">
        <v>4</v>
      </c>
      <c r="T605" s="1">
        <f t="shared" si="82"/>
        <v>231061</v>
      </c>
      <c r="U605" s="24" t="s">
        <v>449</v>
      </c>
      <c r="V605" s="42">
        <v>0</v>
      </c>
      <c r="W605" s="54">
        <v>0</v>
      </c>
      <c r="X605" s="51">
        <v>0</v>
      </c>
      <c r="Y605" s="4" t="s">
        <v>823</v>
      </c>
      <c r="AA605" s="24" t="s">
        <v>54</v>
      </c>
      <c r="AC605" s="1">
        <v>0</v>
      </c>
    </row>
    <row r="606" spans="1:29" ht="28.5">
      <c r="A606" s="57" t="s">
        <v>419</v>
      </c>
      <c r="B606" s="1">
        <f t="shared" si="80"/>
        <v>232010</v>
      </c>
      <c r="C606" s="1" t="s">
        <v>420</v>
      </c>
      <c r="D606" s="60" t="s">
        <v>784</v>
      </c>
      <c r="E606" s="60" t="s">
        <v>962</v>
      </c>
      <c r="F606" s="60" t="s">
        <v>1242</v>
      </c>
      <c r="G606" s="68" t="s">
        <v>511</v>
      </c>
      <c r="H606" s="42">
        <f t="shared" si="83"/>
        <v>0</v>
      </c>
      <c r="I606" s="20" t="s">
        <v>255</v>
      </c>
      <c r="J606" s="29" t="s">
        <v>54</v>
      </c>
      <c r="K606" s="29" t="s">
        <v>54</v>
      </c>
      <c r="L606" s="42">
        <f t="shared" si="78"/>
        <v>32</v>
      </c>
      <c r="M606" s="50">
        <f t="shared" si="81"/>
        <v>232020</v>
      </c>
      <c r="N606" s="50">
        <f t="shared" si="84"/>
        <v>0</v>
      </c>
      <c r="O606" s="45" t="s">
        <v>244</v>
      </c>
      <c r="P606" s="47" t="s">
        <v>61</v>
      </c>
      <c r="Q606" s="61" t="s">
        <v>284</v>
      </c>
      <c r="R606" s="50" t="str">
        <f t="shared" si="85"/>
        <v>2320101</v>
      </c>
      <c r="S606" s="54">
        <v>1</v>
      </c>
      <c r="T606" s="1">
        <f t="shared" si="82"/>
        <v>232010</v>
      </c>
      <c r="U606" s="21" t="s">
        <v>451</v>
      </c>
      <c r="V606" s="42">
        <v>12</v>
      </c>
      <c r="W606" s="54">
        <v>0</v>
      </c>
      <c r="X606" s="54">
        <v>0</v>
      </c>
      <c r="Y606" s="4" t="s">
        <v>666</v>
      </c>
      <c r="AA606" s="22" t="s">
        <v>54</v>
      </c>
      <c r="AB606" s="56" t="s">
        <v>424</v>
      </c>
      <c r="AC606" s="1">
        <v>0</v>
      </c>
    </row>
    <row r="607" spans="1:29" ht="28.5">
      <c r="A607" s="57" t="s">
        <v>419</v>
      </c>
      <c r="B607" s="1">
        <f t="shared" si="80"/>
        <v>232020</v>
      </c>
      <c r="C607" s="1" t="s">
        <v>420</v>
      </c>
      <c r="D607" s="60" t="s">
        <v>785</v>
      </c>
      <c r="E607" s="60" t="s">
        <v>962</v>
      </c>
      <c r="F607" s="60" t="s">
        <v>1243</v>
      </c>
      <c r="G607" s="68" t="s">
        <v>511</v>
      </c>
      <c r="H607" s="42">
        <f t="shared" si="83"/>
        <v>0</v>
      </c>
      <c r="I607" s="20" t="s">
        <v>311</v>
      </c>
      <c r="J607" s="29" t="s">
        <v>54</v>
      </c>
      <c r="K607" s="29" t="s">
        <v>54</v>
      </c>
      <c r="L607" s="42">
        <f t="shared" si="78"/>
        <v>32</v>
      </c>
      <c r="M607" s="50">
        <f t="shared" si="81"/>
        <v>232030</v>
      </c>
      <c r="N607" s="50">
        <f t="shared" si="84"/>
        <v>232010</v>
      </c>
      <c r="O607" s="45" t="s">
        <v>244</v>
      </c>
      <c r="P607" s="47" t="s">
        <v>61</v>
      </c>
      <c r="Q607" s="61" t="s">
        <v>284</v>
      </c>
      <c r="R607" s="50" t="str">
        <f t="shared" si="85"/>
        <v>2320201</v>
      </c>
      <c r="S607" s="54">
        <v>1</v>
      </c>
      <c r="T607" s="1">
        <f t="shared" si="82"/>
        <v>232020</v>
      </c>
      <c r="U607" s="21" t="s">
        <v>454</v>
      </c>
      <c r="V607" s="42">
        <v>12</v>
      </c>
      <c r="W607" s="54">
        <v>0</v>
      </c>
      <c r="X607" s="54">
        <v>2</v>
      </c>
      <c r="Y607" s="4" t="s">
        <v>703</v>
      </c>
      <c r="AA607" s="21" t="s">
        <v>456</v>
      </c>
      <c r="AB607" s="56" t="s">
        <v>424</v>
      </c>
      <c r="AC607" s="1">
        <v>0</v>
      </c>
    </row>
    <row r="608" spans="1:29" ht="16.5">
      <c r="A608" s="57" t="s">
        <v>419</v>
      </c>
      <c r="B608" s="1">
        <f t="shared" si="80"/>
        <v>232021</v>
      </c>
      <c r="C608" s="56" t="s">
        <v>427</v>
      </c>
      <c r="D608" s="60" t="s">
        <v>786</v>
      </c>
      <c r="E608" s="60" t="s">
        <v>962</v>
      </c>
      <c r="F608" s="60" t="s">
        <v>1244</v>
      </c>
      <c r="G608" s="68" t="s">
        <v>511</v>
      </c>
      <c r="H608" s="42">
        <f t="shared" si="83"/>
        <v>0</v>
      </c>
      <c r="I608" s="60">
        <v>340570415</v>
      </c>
      <c r="J608" s="29" t="s">
        <v>54</v>
      </c>
      <c r="K608" s="29" t="s">
        <v>54</v>
      </c>
      <c r="L608" s="42">
        <f t="shared" si="78"/>
        <v>32</v>
      </c>
      <c r="M608" s="50">
        <f t="shared" si="81"/>
        <v>0</v>
      </c>
      <c r="N608" s="50">
        <f t="shared" si="84"/>
        <v>232020</v>
      </c>
      <c r="O608" s="45" t="s">
        <v>244</v>
      </c>
      <c r="P608" s="47" t="s">
        <v>61</v>
      </c>
      <c r="Q608" s="61" t="s">
        <v>284</v>
      </c>
      <c r="R608" t="s">
        <v>429</v>
      </c>
      <c r="S608" s="54">
        <v>5</v>
      </c>
      <c r="T608" s="1">
        <f t="shared" si="82"/>
        <v>232021</v>
      </c>
      <c r="U608" s="21" t="s">
        <v>457</v>
      </c>
      <c r="V608" s="42">
        <v>0</v>
      </c>
      <c r="W608" s="54">
        <v>0</v>
      </c>
      <c r="X608" s="54">
        <v>0</v>
      </c>
      <c r="Y608" s="4" t="s">
        <v>823</v>
      </c>
      <c r="AA608" s="21" t="s">
        <v>458</v>
      </c>
      <c r="AB608" s="56" t="s">
        <v>432</v>
      </c>
      <c r="AC608" s="1">
        <v>0</v>
      </c>
    </row>
    <row r="609" spans="1:29" ht="28.5">
      <c r="A609" s="57" t="s">
        <v>419</v>
      </c>
      <c r="B609" s="1">
        <f t="shared" si="80"/>
        <v>232030</v>
      </c>
      <c r="C609" s="1" t="s">
        <v>420</v>
      </c>
      <c r="D609" s="60" t="s">
        <v>787</v>
      </c>
      <c r="E609" s="60" t="s">
        <v>962</v>
      </c>
      <c r="F609" s="60" t="s">
        <v>1245</v>
      </c>
      <c r="G609" s="68" t="s">
        <v>511</v>
      </c>
      <c r="H609" s="42">
        <f t="shared" si="83"/>
        <v>0</v>
      </c>
      <c r="I609" s="20" t="s">
        <v>255</v>
      </c>
      <c r="J609" s="29" t="s">
        <v>54</v>
      </c>
      <c r="K609" s="29" t="s">
        <v>54</v>
      </c>
      <c r="L609" s="42">
        <f t="shared" si="78"/>
        <v>32</v>
      </c>
      <c r="M609" s="50">
        <f t="shared" si="81"/>
        <v>232040</v>
      </c>
      <c r="N609" s="50">
        <f t="shared" si="84"/>
        <v>232020</v>
      </c>
      <c r="O609" s="45" t="s">
        <v>244</v>
      </c>
      <c r="P609" s="47" t="s">
        <v>61</v>
      </c>
      <c r="Q609" s="61" t="s">
        <v>284</v>
      </c>
      <c r="R609" s="50" t="str">
        <f t="shared" si="85"/>
        <v>2320301</v>
      </c>
      <c r="S609" s="54">
        <v>1</v>
      </c>
      <c r="T609" s="1">
        <f t="shared" si="82"/>
        <v>232030</v>
      </c>
      <c r="U609" s="21" t="s">
        <v>459</v>
      </c>
      <c r="V609" s="42">
        <v>12</v>
      </c>
      <c r="W609" s="54">
        <v>0</v>
      </c>
      <c r="X609" s="54">
        <v>6</v>
      </c>
      <c r="Y609" s="4" t="s">
        <v>674</v>
      </c>
      <c r="AA609" s="21" t="s">
        <v>460</v>
      </c>
      <c r="AB609" s="56" t="s">
        <v>424</v>
      </c>
      <c r="AC609" s="1">
        <v>0</v>
      </c>
    </row>
    <row r="610" spans="1:29" ht="16.5">
      <c r="A610" s="57" t="s">
        <v>419</v>
      </c>
      <c r="B610" s="1">
        <f t="shared" si="80"/>
        <v>232031</v>
      </c>
      <c r="C610" s="1" t="s">
        <v>435</v>
      </c>
      <c r="D610" s="60" t="s">
        <v>788</v>
      </c>
      <c r="E610" s="60" t="s">
        <v>962</v>
      </c>
      <c r="F610" s="60" t="s">
        <v>1246</v>
      </c>
      <c r="G610" s="68" t="s">
        <v>511</v>
      </c>
      <c r="H610" s="42">
        <f t="shared" si="83"/>
        <v>0</v>
      </c>
      <c r="I610" s="43">
        <v>349104011</v>
      </c>
      <c r="J610" s="29" t="s">
        <v>54</v>
      </c>
      <c r="K610" s="29" t="s">
        <v>54</v>
      </c>
      <c r="L610" s="42">
        <f t="shared" si="78"/>
        <v>32</v>
      </c>
      <c r="M610" s="50">
        <f t="shared" si="81"/>
        <v>0</v>
      </c>
      <c r="N610" s="50">
        <f t="shared" si="84"/>
        <v>232030</v>
      </c>
      <c r="O610" s="45" t="s">
        <v>244</v>
      </c>
      <c r="P610" s="47" t="s">
        <v>61</v>
      </c>
      <c r="Q610" s="61" t="s">
        <v>284</v>
      </c>
      <c r="R610" s="66">
        <v>2320301</v>
      </c>
      <c r="S610" s="54">
        <v>2</v>
      </c>
      <c r="T610" s="1">
        <f t="shared" si="82"/>
        <v>232031</v>
      </c>
      <c r="U610" s="21" t="s">
        <v>461</v>
      </c>
      <c r="V610" s="42">
        <v>0</v>
      </c>
      <c r="W610" s="54">
        <v>0</v>
      </c>
      <c r="X610" s="54">
        <v>0</v>
      </c>
      <c r="Y610" s="4" t="s">
        <v>823</v>
      </c>
      <c r="AA610" s="21" t="s">
        <v>462</v>
      </c>
      <c r="AB610" s="56" t="s">
        <v>438</v>
      </c>
      <c r="AC610" s="1">
        <v>0</v>
      </c>
    </row>
    <row r="611" spans="1:29" ht="42.75">
      <c r="A611" s="57" t="s">
        <v>419</v>
      </c>
      <c r="B611" s="1">
        <f t="shared" si="80"/>
        <v>232040</v>
      </c>
      <c r="C611" s="1" t="s">
        <v>420</v>
      </c>
      <c r="D611" s="60" t="s">
        <v>789</v>
      </c>
      <c r="E611" s="60" t="s">
        <v>962</v>
      </c>
      <c r="F611" s="60" t="s">
        <v>1247</v>
      </c>
      <c r="G611" s="68" t="s">
        <v>511</v>
      </c>
      <c r="H611" s="42">
        <f t="shared" si="83"/>
        <v>0</v>
      </c>
      <c r="I611" s="21" t="s">
        <v>817</v>
      </c>
      <c r="J611" s="29" t="s">
        <v>54</v>
      </c>
      <c r="K611" s="29" t="s">
        <v>54</v>
      </c>
      <c r="L611" s="42">
        <f t="shared" si="78"/>
        <v>32</v>
      </c>
      <c r="M611" s="50">
        <f t="shared" si="81"/>
        <v>232050</v>
      </c>
      <c r="N611" s="50">
        <f t="shared" si="84"/>
        <v>232030</v>
      </c>
      <c r="O611" s="45" t="s">
        <v>244</v>
      </c>
      <c r="P611" s="47" t="s">
        <v>61</v>
      </c>
      <c r="Q611" s="61" t="s">
        <v>284</v>
      </c>
      <c r="R611" s="50" t="str">
        <f t="shared" si="85"/>
        <v>2320401</v>
      </c>
      <c r="S611" s="54">
        <v>1</v>
      </c>
      <c r="T611" s="1">
        <f t="shared" si="82"/>
        <v>232040</v>
      </c>
      <c r="U611" s="21" t="s">
        <v>464</v>
      </c>
      <c r="V611" s="42">
        <v>12</v>
      </c>
      <c r="W611" s="54">
        <v>0</v>
      </c>
      <c r="X611" s="54">
        <v>9</v>
      </c>
      <c r="Y611" s="4" t="s">
        <v>943</v>
      </c>
      <c r="AA611" s="21" t="s">
        <v>465</v>
      </c>
      <c r="AB611" s="56" t="s">
        <v>424</v>
      </c>
      <c r="AC611" s="1">
        <v>0</v>
      </c>
    </row>
    <row r="612" spans="1:29" ht="16.5">
      <c r="A612" s="57" t="s">
        <v>419</v>
      </c>
      <c r="B612" s="1">
        <f t="shared" si="80"/>
        <v>232041</v>
      </c>
      <c r="C612" s="56" t="s">
        <v>427</v>
      </c>
      <c r="D612" s="60" t="s">
        <v>790</v>
      </c>
      <c r="E612" s="60" t="s">
        <v>962</v>
      </c>
      <c r="F612" s="60" t="s">
        <v>1248</v>
      </c>
      <c r="G612" s="68" t="s">
        <v>511</v>
      </c>
      <c r="H612" s="42">
        <f t="shared" si="83"/>
        <v>0</v>
      </c>
      <c r="I612" s="60">
        <v>340570415</v>
      </c>
      <c r="J612" s="29" t="s">
        <v>54</v>
      </c>
      <c r="K612" s="29" t="s">
        <v>54</v>
      </c>
      <c r="L612" s="42">
        <f t="shared" si="78"/>
        <v>32</v>
      </c>
      <c r="M612" s="50">
        <f t="shared" si="81"/>
        <v>0</v>
      </c>
      <c r="N612" s="50">
        <f t="shared" si="84"/>
        <v>232040</v>
      </c>
      <c r="O612" s="45" t="s">
        <v>244</v>
      </c>
      <c r="P612" s="47" t="s">
        <v>61</v>
      </c>
      <c r="Q612" s="61" t="s">
        <v>284</v>
      </c>
      <c r="R612" t="s">
        <v>429</v>
      </c>
      <c r="S612" s="54">
        <v>5</v>
      </c>
      <c r="T612" s="1">
        <f t="shared" si="82"/>
        <v>232041</v>
      </c>
      <c r="U612" s="21" t="s">
        <v>466</v>
      </c>
      <c r="V612" s="42">
        <v>0</v>
      </c>
      <c r="W612" s="54">
        <v>0</v>
      </c>
      <c r="X612" s="54">
        <v>0</v>
      </c>
      <c r="Y612" s="4" t="s">
        <v>823</v>
      </c>
      <c r="AA612" s="21" t="s">
        <v>467</v>
      </c>
      <c r="AB612" s="56" t="s">
        <v>432</v>
      </c>
      <c r="AC612" s="1">
        <v>0</v>
      </c>
    </row>
    <row r="613" spans="1:29" ht="16.5">
      <c r="A613" s="57" t="s">
        <v>419</v>
      </c>
      <c r="B613" s="1">
        <f t="shared" si="80"/>
        <v>232050</v>
      </c>
      <c r="C613" s="1" t="s">
        <v>420</v>
      </c>
      <c r="D613" s="60" t="s">
        <v>791</v>
      </c>
      <c r="E613" s="60" t="s">
        <v>962</v>
      </c>
      <c r="F613" s="60" t="s">
        <v>1249</v>
      </c>
      <c r="G613" s="68" t="s">
        <v>511</v>
      </c>
      <c r="H613" s="42">
        <f t="shared" si="83"/>
        <v>1</v>
      </c>
      <c r="I613" s="21" t="s">
        <v>820</v>
      </c>
      <c r="J613" s="29" t="s">
        <v>54</v>
      </c>
      <c r="K613" s="29" t="s">
        <v>54</v>
      </c>
      <c r="L613" s="42">
        <f t="shared" si="78"/>
        <v>32</v>
      </c>
      <c r="M613" s="50">
        <f t="shared" si="81"/>
        <v>232061</v>
      </c>
      <c r="N613" s="50">
        <f t="shared" si="84"/>
        <v>232040</v>
      </c>
      <c r="O613" s="45" t="s">
        <v>244</v>
      </c>
      <c r="P613" s="47" t="s">
        <v>61</v>
      </c>
      <c r="Q613" s="61" t="s">
        <v>284</v>
      </c>
      <c r="R613" s="50" t="str">
        <f t="shared" si="85"/>
        <v>2320501</v>
      </c>
      <c r="S613" s="54">
        <v>1</v>
      </c>
      <c r="T613" s="1">
        <f t="shared" si="82"/>
        <v>232050</v>
      </c>
      <c r="U613" s="21" t="s">
        <v>469</v>
      </c>
      <c r="V613" s="42">
        <v>12</v>
      </c>
      <c r="W613" s="54">
        <v>0</v>
      </c>
      <c r="X613" s="54">
        <v>12</v>
      </c>
      <c r="Y613" s="4" t="s">
        <v>588</v>
      </c>
      <c r="AA613" s="21" t="s">
        <v>471</v>
      </c>
      <c r="AB613" s="56" t="s">
        <v>424</v>
      </c>
      <c r="AC613" s="1">
        <v>5</v>
      </c>
    </row>
    <row r="614" spans="1:29" ht="16.5">
      <c r="A614" s="57" t="s">
        <v>419</v>
      </c>
      <c r="B614" s="1">
        <f t="shared" si="80"/>
        <v>232061</v>
      </c>
      <c r="C614" s="1" t="s">
        <v>420</v>
      </c>
      <c r="D614" s="60" t="s">
        <v>781</v>
      </c>
      <c r="E614" s="60" t="s">
        <v>962</v>
      </c>
      <c r="F614" s="60" t="s">
        <v>1250</v>
      </c>
      <c r="G614" s="68" t="s">
        <v>511</v>
      </c>
      <c r="H614" s="42">
        <f t="shared" si="83"/>
        <v>1</v>
      </c>
      <c r="I614" s="43">
        <v>313100900</v>
      </c>
      <c r="J614" s="29" t="s">
        <v>54</v>
      </c>
      <c r="K614" s="29" t="s">
        <v>54</v>
      </c>
      <c r="L614" s="42">
        <f t="shared" si="78"/>
        <v>32</v>
      </c>
      <c r="M614" s="50">
        <f t="shared" si="81"/>
        <v>0</v>
      </c>
      <c r="N614" s="50">
        <f t="shared" si="84"/>
        <v>232050</v>
      </c>
      <c r="O614" s="45" t="s">
        <v>244</v>
      </c>
      <c r="P614" s="47" t="s">
        <v>61</v>
      </c>
      <c r="Q614" s="61" t="s">
        <v>284</v>
      </c>
      <c r="R614" s="50">
        <f t="shared" si="85"/>
        <v>0</v>
      </c>
      <c r="S614" s="54">
        <v>4</v>
      </c>
      <c r="T614" s="1">
        <f t="shared" si="82"/>
        <v>232061</v>
      </c>
      <c r="U614" s="24" t="s">
        <v>449</v>
      </c>
      <c r="V614" s="42">
        <v>0</v>
      </c>
      <c r="W614" s="54">
        <v>0</v>
      </c>
      <c r="X614" s="51">
        <v>0</v>
      </c>
      <c r="Y614" s="4" t="s">
        <v>823</v>
      </c>
      <c r="AA614" s="24" t="s">
        <v>54</v>
      </c>
      <c r="AC614" s="1">
        <v>0</v>
      </c>
    </row>
    <row r="615" spans="1:29" ht="16.5">
      <c r="A615" s="57" t="s">
        <v>419</v>
      </c>
      <c r="B615" s="1">
        <f t="shared" si="80"/>
        <v>233010</v>
      </c>
      <c r="C615" s="1" t="s">
        <v>420</v>
      </c>
      <c r="D615" s="60" t="s">
        <v>792</v>
      </c>
      <c r="E615" s="60" t="s">
        <v>962</v>
      </c>
      <c r="F615" s="60" t="s">
        <v>1251</v>
      </c>
      <c r="G615" s="68" t="s">
        <v>511</v>
      </c>
      <c r="H615" s="42">
        <f t="shared" si="83"/>
        <v>0</v>
      </c>
      <c r="I615" s="21" t="s">
        <v>821</v>
      </c>
      <c r="J615" s="29" t="s">
        <v>54</v>
      </c>
      <c r="K615" s="29" t="s">
        <v>54</v>
      </c>
      <c r="L615" s="42">
        <f t="shared" si="78"/>
        <v>33</v>
      </c>
      <c r="M615" s="50">
        <f t="shared" si="81"/>
        <v>233020</v>
      </c>
      <c r="N615" s="50">
        <f t="shared" si="84"/>
        <v>0</v>
      </c>
      <c r="O615" s="45" t="s">
        <v>244</v>
      </c>
      <c r="P615" s="47" t="s">
        <v>61</v>
      </c>
      <c r="Q615" s="61" t="s">
        <v>284</v>
      </c>
      <c r="R615" s="50" t="str">
        <f t="shared" si="85"/>
        <v>2330101</v>
      </c>
      <c r="S615" s="54">
        <v>1</v>
      </c>
      <c r="T615" s="1">
        <f t="shared" si="82"/>
        <v>233010</v>
      </c>
      <c r="U615" s="21" t="s">
        <v>474</v>
      </c>
      <c r="V615" s="42">
        <v>12</v>
      </c>
      <c r="W615" s="54">
        <v>0</v>
      </c>
      <c r="X615" s="54">
        <v>0</v>
      </c>
      <c r="Y615" s="4" t="s">
        <v>600</v>
      </c>
      <c r="AA615" s="22" t="s">
        <v>54</v>
      </c>
      <c r="AB615" s="56" t="s">
        <v>424</v>
      </c>
      <c r="AC615" s="1">
        <v>0</v>
      </c>
    </row>
    <row r="616" spans="1:29" ht="28.5">
      <c r="A616" s="57" t="s">
        <v>419</v>
      </c>
      <c r="B616" s="1">
        <f t="shared" si="80"/>
        <v>233020</v>
      </c>
      <c r="C616" s="1" t="s">
        <v>420</v>
      </c>
      <c r="D616" s="60" t="s">
        <v>793</v>
      </c>
      <c r="E616" s="60" t="s">
        <v>962</v>
      </c>
      <c r="F616" s="60" t="s">
        <v>1252</v>
      </c>
      <c r="G616" s="68" t="s">
        <v>511</v>
      </c>
      <c r="H616" s="42">
        <f t="shared" si="83"/>
        <v>0</v>
      </c>
      <c r="I616" s="20" t="s">
        <v>67</v>
      </c>
      <c r="J616" s="29" t="s">
        <v>54</v>
      </c>
      <c r="K616" s="29" t="s">
        <v>54</v>
      </c>
      <c r="L616" s="42">
        <f t="shared" si="78"/>
        <v>33</v>
      </c>
      <c r="M616" s="50">
        <f t="shared" si="81"/>
        <v>233030</v>
      </c>
      <c r="N616" s="50">
        <f t="shared" si="84"/>
        <v>233010</v>
      </c>
      <c r="O616" s="45" t="s">
        <v>244</v>
      </c>
      <c r="P616" s="47" t="s">
        <v>61</v>
      </c>
      <c r="Q616" s="61" t="s">
        <v>284</v>
      </c>
      <c r="R616" s="50" t="str">
        <f t="shared" si="85"/>
        <v>2330201</v>
      </c>
      <c r="S616" s="54">
        <v>1</v>
      </c>
      <c r="T616" s="1">
        <f t="shared" si="82"/>
        <v>233020</v>
      </c>
      <c r="U616" s="21" t="s">
        <v>476</v>
      </c>
      <c r="V616" s="42">
        <v>12</v>
      </c>
      <c r="W616" s="54">
        <v>0</v>
      </c>
      <c r="X616" s="54">
        <v>2</v>
      </c>
      <c r="Y616" s="4" t="s">
        <v>917</v>
      </c>
      <c r="AA616" s="21" t="s">
        <v>477</v>
      </c>
      <c r="AB616" s="56" t="s">
        <v>424</v>
      </c>
      <c r="AC616" s="1">
        <v>0</v>
      </c>
    </row>
    <row r="617" spans="1:29" ht="16.5">
      <c r="A617" s="57" t="s">
        <v>419</v>
      </c>
      <c r="B617" s="1">
        <f t="shared" si="80"/>
        <v>233021</v>
      </c>
      <c r="C617" s="56" t="s">
        <v>427</v>
      </c>
      <c r="D617" s="60" t="s">
        <v>794</v>
      </c>
      <c r="E617" s="60" t="s">
        <v>962</v>
      </c>
      <c r="F617" s="60" t="s">
        <v>1253</v>
      </c>
      <c r="G617" s="68" t="s">
        <v>511</v>
      </c>
      <c r="H617" s="42">
        <f t="shared" si="83"/>
        <v>0</v>
      </c>
      <c r="I617" s="60">
        <v>340570415</v>
      </c>
      <c r="J617" s="29" t="s">
        <v>54</v>
      </c>
      <c r="K617" s="29" t="s">
        <v>54</v>
      </c>
      <c r="L617" s="42">
        <f t="shared" si="78"/>
        <v>33</v>
      </c>
      <c r="M617" s="50">
        <f t="shared" si="81"/>
        <v>0</v>
      </c>
      <c r="N617" s="50">
        <f t="shared" si="84"/>
        <v>233020</v>
      </c>
      <c r="O617" s="45" t="s">
        <v>244</v>
      </c>
      <c r="P617" s="47" t="s">
        <v>61</v>
      </c>
      <c r="Q617" s="61" t="s">
        <v>284</v>
      </c>
      <c r="R617" t="s">
        <v>429</v>
      </c>
      <c r="S617" s="54">
        <v>5</v>
      </c>
      <c r="T617" s="1">
        <f t="shared" si="82"/>
        <v>233021</v>
      </c>
      <c r="U617" s="21" t="s">
        <v>478</v>
      </c>
      <c r="V617" s="42">
        <v>0</v>
      </c>
      <c r="W617" s="54">
        <v>0</v>
      </c>
      <c r="X617" s="54">
        <v>0</v>
      </c>
      <c r="Y617" s="4" t="s">
        <v>823</v>
      </c>
      <c r="AA617" s="21" t="s">
        <v>479</v>
      </c>
      <c r="AB617" s="56" t="s">
        <v>432</v>
      </c>
      <c r="AC617" s="1">
        <v>0</v>
      </c>
    </row>
    <row r="618" spans="1:29" ht="28.5">
      <c r="A618" s="57" t="s">
        <v>419</v>
      </c>
      <c r="B618" s="1">
        <f t="shared" si="80"/>
        <v>233030</v>
      </c>
      <c r="C618" s="1" t="s">
        <v>420</v>
      </c>
      <c r="D618" s="60" t="s">
        <v>795</v>
      </c>
      <c r="E618" s="60" t="s">
        <v>962</v>
      </c>
      <c r="F618" s="60" t="s">
        <v>1254</v>
      </c>
      <c r="G618" s="68" t="s">
        <v>511</v>
      </c>
      <c r="H618" s="42">
        <f t="shared" si="83"/>
        <v>0</v>
      </c>
      <c r="I618" s="20" t="s">
        <v>512</v>
      </c>
      <c r="J618" s="29" t="s">
        <v>54</v>
      </c>
      <c r="K618" s="29" t="s">
        <v>54</v>
      </c>
      <c r="L618" s="42">
        <f t="shared" si="78"/>
        <v>33</v>
      </c>
      <c r="M618" s="50">
        <f t="shared" si="81"/>
        <v>233040</v>
      </c>
      <c r="N618" s="50">
        <f t="shared" si="84"/>
        <v>233020</v>
      </c>
      <c r="O618" s="45" t="s">
        <v>244</v>
      </c>
      <c r="P618" s="47" t="s">
        <v>61</v>
      </c>
      <c r="Q618" s="61" t="s">
        <v>284</v>
      </c>
      <c r="R618" s="50" t="str">
        <f t="shared" si="85"/>
        <v>2330301</v>
      </c>
      <c r="S618" s="54">
        <v>1</v>
      </c>
      <c r="T618" s="1">
        <f t="shared" si="82"/>
        <v>233030</v>
      </c>
      <c r="U618" s="21" t="s">
        <v>480</v>
      </c>
      <c r="V618" s="42">
        <v>12</v>
      </c>
      <c r="W618" s="54">
        <v>0</v>
      </c>
      <c r="X618" s="54">
        <v>6</v>
      </c>
      <c r="Y618" s="4" t="s">
        <v>687</v>
      </c>
      <c r="AA618" s="21" t="s">
        <v>482</v>
      </c>
      <c r="AB618" s="56" t="s">
        <v>424</v>
      </c>
      <c r="AC618" s="1">
        <v>0</v>
      </c>
    </row>
    <row r="619" spans="1:29" ht="16.5">
      <c r="A619" s="57" t="s">
        <v>419</v>
      </c>
      <c r="B619" s="1">
        <f t="shared" si="80"/>
        <v>233031</v>
      </c>
      <c r="C619" s="1" t="s">
        <v>435</v>
      </c>
      <c r="D619" s="60" t="s">
        <v>796</v>
      </c>
      <c r="E619" s="60" t="s">
        <v>962</v>
      </c>
      <c r="F619" s="60" t="s">
        <v>1255</v>
      </c>
      <c r="G619" s="68" t="s">
        <v>511</v>
      </c>
      <c r="H619" s="42">
        <f t="shared" si="83"/>
        <v>0</v>
      </c>
      <c r="I619" s="43">
        <v>349104011</v>
      </c>
      <c r="J619" s="29" t="s">
        <v>54</v>
      </c>
      <c r="K619" s="29" t="s">
        <v>54</v>
      </c>
      <c r="L619" s="42">
        <f t="shared" ref="L619:L682" si="86">VALUE(MID(B619,2,2))</f>
        <v>33</v>
      </c>
      <c r="M619" s="50">
        <f t="shared" si="81"/>
        <v>0</v>
      </c>
      <c r="N619" s="50">
        <f t="shared" si="84"/>
        <v>233030</v>
      </c>
      <c r="O619" s="45" t="s">
        <v>244</v>
      </c>
      <c r="P619" s="47" t="s">
        <v>61</v>
      </c>
      <c r="Q619" s="61" t="s">
        <v>284</v>
      </c>
      <c r="R619" s="66">
        <v>2330301</v>
      </c>
      <c r="S619" s="54">
        <v>2</v>
      </c>
      <c r="T619" s="1">
        <f t="shared" si="82"/>
        <v>233031</v>
      </c>
      <c r="U619" s="21" t="s">
        <v>483</v>
      </c>
      <c r="V619" s="42">
        <v>0</v>
      </c>
      <c r="W619" s="54">
        <v>0</v>
      </c>
      <c r="X619" s="54">
        <v>0</v>
      </c>
      <c r="Y619" s="4" t="s">
        <v>823</v>
      </c>
      <c r="AA619" s="21" t="s">
        <v>484</v>
      </c>
      <c r="AB619" s="56" t="s">
        <v>438</v>
      </c>
      <c r="AC619" s="1">
        <v>0</v>
      </c>
    </row>
    <row r="620" spans="1:29" ht="16.5">
      <c r="A620" s="57" t="s">
        <v>419</v>
      </c>
      <c r="B620" s="1">
        <f t="shared" si="80"/>
        <v>233040</v>
      </c>
      <c r="C620" s="1" t="s">
        <v>420</v>
      </c>
      <c r="D620" s="60" t="s">
        <v>797</v>
      </c>
      <c r="E620" s="60" t="s">
        <v>962</v>
      </c>
      <c r="F620" s="60" t="s">
        <v>1256</v>
      </c>
      <c r="G620" s="68" t="s">
        <v>511</v>
      </c>
      <c r="H620" s="42">
        <f t="shared" si="83"/>
        <v>0</v>
      </c>
      <c r="I620" s="20" t="s">
        <v>138</v>
      </c>
      <c r="J620" s="29" t="s">
        <v>54</v>
      </c>
      <c r="K620" s="29" t="s">
        <v>54</v>
      </c>
      <c r="L620" s="42">
        <f t="shared" si="86"/>
        <v>33</v>
      </c>
      <c r="M620" s="50">
        <f t="shared" si="81"/>
        <v>233050</v>
      </c>
      <c r="N620" s="50">
        <f t="shared" si="84"/>
        <v>233030</v>
      </c>
      <c r="O620" s="45" t="s">
        <v>244</v>
      </c>
      <c r="P620" s="47" t="s">
        <v>61</v>
      </c>
      <c r="Q620" s="61" t="s">
        <v>284</v>
      </c>
      <c r="R620" s="50" t="str">
        <f t="shared" si="85"/>
        <v>2330401</v>
      </c>
      <c r="S620" s="54">
        <v>1</v>
      </c>
      <c r="T620" s="1">
        <f t="shared" si="82"/>
        <v>233040</v>
      </c>
      <c r="U620" s="21" t="s">
        <v>486</v>
      </c>
      <c r="V620" s="42">
        <v>12</v>
      </c>
      <c r="W620" s="54">
        <v>0</v>
      </c>
      <c r="X620" s="54">
        <v>9</v>
      </c>
      <c r="Y620" s="4" t="s">
        <v>532</v>
      </c>
      <c r="AA620" s="21" t="s">
        <v>487</v>
      </c>
      <c r="AB620" s="56" t="s">
        <v>424</v>
      </c>
      <c r="AC620" s="1">
        <v>0</v>
      </c>
    </row>
    <row r="621" spans="1:29" ht="16.5">
      <c r="A621" s="57" t="s">
        <v>419</v>
      </c>
      <c r="B621" s="1">
        <f t="shared" si="80"/>
        <v>233041</v>
      </c>
      <c r="C621" s="56" t="s">
        <v>427</v>
      </c>
      <c r="D621" s="60" t="s">
        <v>798</v>
      </c>
      <c r="E621" s="60" t="s">
        <v>962</v>
      </c>
      <c r="F621" s="60" t="s">
        <v>1257</v>
      </c>
      <c r="G621" s="68" t="s">
        <v>511</v>
      </c>
      <c r="H621" s="42">
        <f t="shared" si="83"/>
        <v>0</v>
      </c>
      <c r="I621" s="60">
        <v>340570415</v>
      </c>
      <c r="J621" s="29" t="s">
        <v>54</v>
      </c>
      <c r="K621" s="29" t="s">
        <v>54</v>
      </c>
      <c r="L621" s="42">
        <f t="shared" si="86"/>
        <v>33</v>
      </c>
      <c r="M621" s="50">
        <f t="shared" si="81"/>
        <v>0</v>
      </c>
      <c r="N621" s="50">
        <f t="shared" si="84"/>
        <v>233040</v>
      </c>
      <c r="O621" s="45" t="s">
        <v>244</v>
      </c>
      <c r="P621" s="47" t="s">
        <v>61</v>
      </c>
      <c r="Q621" s="61" t="s">
        <v>284</v>
      </c>
      <c r="R621" t="s">
        <v>429</v>
      </c>
      <c r="S621" s="54">
        <v>5</v>
      </c>
      <c r="T621" s="1">
        <f t="shared" si="82"/>
        <v>233041</v>
      </c>
      <c r="U621" s="21" t="s">
        <v>488</v>
      </c>
      <c r="V621" s="42">
        <v>0</v>
      </c>
      <c r="W621" s="54">
        <v>0</v>
      </c>
      <c r="X621" s="54">
        <v>0</v>
      </c>
      <c r="Y621" s="4" t="s">
        <v>823</v>
      </c>
      <c r="AA621" s="21" t="s">
        <v>489</v>
      </c>
      <c r="AB621" s="56" t="s">
        <v>432</v>
      </c>
      <c r="AC621" s="1">
        <v>0</v>
      </c>
    </row>
    <row r="622" spans="1:29" ht="16.5">
      <c r="A622" s="57" t="s">
        <v>419</v>
      </c>
      <c r="B622" s="1">
        <f t="shared" si="80"/>
        <v>233050</v>
      </c>
      <c r="C622" s="1" t="s">
        <v>420</v>
      </c>
      <c r="D622" s="60" t="s">
        <v>799</v>
      </c>
      <c r="E622" s="60" t="s">
        <v>962</v>
      </c>
      <c r="F622" s="60" t="s">
        <v>1258</v>
      </c>
      <c r="G622" s="68" t="s">
        <v>511</v>
      </c>
      <c r="H622" s="42">
        <f t="shared" si="83"/>
        <v>1</v>
      </c>
      <c r="I622" t="s">
        <v>546</v>
      </c>
      <c r="J622" s="29" t="s">
        <v>54</v>
      </c>
      <c r="K622" s="29" t="s">
        <v>54</v>
      </c>
      <c r="L622" s="42">
        <f t="shared" si="86"/>
        <v>33</v>
      </c>
      <c r="M622" s="50">
        <f t="shared" si="81"/>
        <v>233061</v>
      </c>
      <c r="N622" s="50">
        <f t="shared" si="84"/>
        <v>233040</v>
      </c>
      <c r="O622" s="45" t="s">
        <v>244</v>
      </c>
      <c r="P622" s="47" t="s">
        <v>61</v>
      </c>
      <c r="Q622" s="61" t="s">
        <v>284</v>
      </c>
      <c r="R622" s="50" t="str">
        <f t="shared" si="85"/>
        <v>2330501</v>
      </c>
      <c r="S622" s="54">
        <v>1</v>
      </c>
      <c r="T622" s="1">
        <f t="shared" si="82"/>
        <v>233050</v>
      </c>
      <c r="U622" s="21" t="s">
        <v>491</v>
      </c>
      <c r="V622" s="42">
        <v>12</v>
      </c>
      <c r="W622" s="54">
        <v>0</v>
      </c>
      <c r="X622" s="54">
        <v>12</v>
      </c>
      <c r="Y622" s="4" t="s">
        <v>547</v>
      </c>
      <c r="AA622" s="21" t="s">
        <v>492</v>
      </c>
      <c r="AB622" s="56" t="s">
        <v>424</v>
      </c>
      <c r="AC622" s="1">
        <v>5</v>
      </c>
    </row>
    <row r="623" spans="1:29" ht="16.5">
      <c r="A623" s="57" t="s">
        <v>419</v>
      </c>
      <c r="B623" s="1">
        <f t="shared" si="80"/>
        <v>233061</v>
      </c>
      <c r="C623" s="1" t="s">
        <v>420</v>
      </c>
      <c r="D623" s="60" t="s">
        <v>782</v>
      </c>
      <c r="E623" s="60" t="s">
        <v>962</v>
      </c>
      <c r="F623" s="60" t="s">
        <v>1259</v>
      </c>
      <c r="G623" s="68" t="s">
        <v>511</v>
      </c>
      <c r="H623" s="42">
        <f t="shared" si="83"/>
        <v>1</v>
      </c>
      <c r="I623" s="43">
        <v>313100900</v>
      </c>
      <c r="J623" s="29" t="s">
        <v>54</v>
      </c>
      <c r="K623" s="29" t="s">
        <v>54</v>
      </c>
      <c r="L623" s="42">
        <f t="shared" si="86"/>
        <v>33</v>
      </c>
      <c r="M623" s="50">
        <f t="shared" si="81"/>
        <v>0</v>
      </c>
      <c r="N623" s="50">
        <f t="shared" si="84"/>
        <v>233050</v>
      </c>
      <c r="O623" s="45" t="s">
        <v>244</v>
      </c>
      <c r="P623" s="47" t="s">
        <v>61</v>
      </c>
      <c r="Q623" s="61" t="s">
        <v>284</v>
      </c>
      <c r="R623" s="50">
        <f t="shared" si="85"/>
        <v>0</v>
      </c>
      <c r="S623" s="54">
        <v>4</v>
      </c>
      <c r="T623" s="1">
        <f t="shared" si="82"/>
        <v>233061</v>
      </c>
      <c r="U623" s="24" t="s">
        <v>449</v>
      </c>
      <c r="V623" s="42">
        <v>0</v>
      </c>
      <c r="W623" s="54">
        <v>0</v>
      </c>
      <c r="X623" s="51">
        <v>0</v>
      </c>
      <c r="Y623" s="4" t="s">
        <v>823</v>
      </c>
      <c r="AA623" s="24" t="s">
        <v>54</v>
      </c>
      <c r="AC623" s="1">
        <v>0</v>
      </c>
    </row>
    <row r="624" spans="1:29" ht="16.5">
      <c r="A624" s="57" t="s">
        <v>419</v>
      </c>
      <c r="B624" s="1">
        <f t="shared" si="80"/>
        <v>234010</v>
      </c>
      <c r="C624" s="1" t="s">
        <v>420</v>
      </c>
      <c r="D624" s="60" t="s">
        <v>800</v>
      </c>
      <c r="E624" s="60" t="s">
        <v>962</v>
      </c>
      <c r="F624" s="60" t="s">
        <v>1260</v>
      </c>
      <c r="G624" s="68" t="s">
        <v>511</v>
      </c>
      <c r="H624" s="42">
        <f t="shared" si="83"/>
        <v>0</v>
      </c>
      <c r="I624" s="21" t="s">
        <v>820</v>
      </c>
      <c r="J624" s="29" t="s">
        <v>54</v>
      </c>
      <c r="K624" s="29" t="s">
        <v>54</v>
      </c>
      <c r="L624" s="42">
        <f t="shared" si="86"/>
        <v>34</v>
      </c>
      <c r="M624" s="50">
        <f t="shared" si="81"/>
        <v>234020</v>
      </c>
      <c r="N624" s="50">
        <f t="shared" si="84"/>
        <v>0</v>
      </c>
      <c r="O624" s="45" t="s">
        <v>244</v>
      </c>
      <c r="P624" s="47" t="s">
        <v>61</v>
      </c>
      <c r="Q624" s="61" t="s">
        <v>284</v>
      </c>
      <c r="R624" s="50" t="str">
        <f t="shared" si="85"/>
        <v>2340101</v>
      </c>
      <c r="S624" s="54">
        <v>1</v>
      </c>
      <c r="T624" s="1">
        <f t="shared" si="82"/>
        <v>234010</v>
      </c>
      <c r="U624" s="21" t="s">
        <v>422</v>
      </c>
      <c r="V624" s="42">
        <v>12</v>
      </c>
      <c r="W624" s="54">
        <v>0</v>
      </c>
      <c r="X624" s="54">
        <v>0</v>
      </c>
      <c r="Y624" s="4" t="s">
        <v>588</v>
      </c>
      <c r="AA624" s="22" t="s">
        <v>54</v>
      </c>
      <c r="AB624" s="56" t="s">
        <v>424</v>
      </c>
      <c r="AC624" s="1">
        <v>0</v>
      </c>
    </row>
    <row r="625" spans="1:29" ht="28.5">
      <c r="A625" s="57" t="s">
        <v>419</v>
      </c>
      <c r="B625" s="1">
        <f t="shared" si="80"/>
        <v>234020</v>
      </c>
      <c r="C625" s="1" t="s">
        <v>420</v>
      </c>
      <c r="D625" s="60" t="s">
        <v>801</v>
      </c>
      <c r="E625" s="60" t="s">
        <v>962</v>
      </c>
      <c r="F625" s="60" t="s">
        <v>1261</v>
      </c>
      <c r="G625" s="68" t="s">
        <v>511</v>
      </c>
      <c r="H625" s="42">
        <f t="shared" si="83"/>
        <v>0</v>
      </c>
      <c r="I625" s="21" t="s">
        <v>818</v>
      </c>
      <c r="J625" s="29" t="s">
        <v>54</v>
      </c>
      <c r="K625" s="29" t="s">
        <v>54</v>
      </c>
      <c r="L625" s="42">
        <f t="shared" si="86"/>
        <v>34</v>
      </c>
      <c r="M625" s="50">
        <f t="shared" si="81"/>
        <v>234030</v>
      </c>
      <c r="N625" s="50">
        <f t="shared" si="84"/>
        <v>234010</v>
      </c>
      <c r="O625" s="45" t="s">
        <v>244</v>
      </c>
      <c r="P625" s="47" t="s">
        <v>61</v>
      </c>
      <c r="Q625" s="61" t="s">
        <v>284</v>
      </c>
      <c r="R625" s="50" t="str">
        <f t="shared" si="85"/>
        <v>2340201</v>
      </c>
      <c r="S625" s="54">
        <v>1</v>
      </c>
      <c r="T625" s="1">
        <f t="shared" si="82"/>
        <v>234020</v>
      </c>
      <c r="U625" s="21" t="s">
        <v>425</v>
      </c>
      <c r="V625" s="42">
        <v>12</v>
      </c>
      <c r="W625" s="54">
        <v>0</v>
      </c>
      <c r="X625" s="54">
        <v>2</v>
      </c>
      <c r="Y625" s="4" t="s">
        <v>496</v>
      </c>
      <c r="AA625" s="21" t="s">
        <v>426</v>
      </c>
      <c r="AB625" s="56" t="s">
        <v>424</v>
      </c>
      <c r="AC625" s="1">
        <v>0</v>
      </c>
    </row>
    <row r="626" spans="1:29" ht="16.5">
      <c r="A626" s="57" t="s">
        <v>419</v>
      </c>
      <c r="B626" s="1">
        <f t="shared" si="80"/>
        <v>234021</v>
      </c>
      <c r="C626" s="56" t="s">
        <v>427</v>
      </c>
      <c r="D626" s="60" t="s">
        <v>802</v>
      </c>
      <c r="E626" s="60" t="s">
        <v>962</v>
      </c>
      <c r="F626" s="60" t="s">
        <v>1262</v>
      </c>
      <c r="G626" s="68" t="s">
        <v>511</v>
      </c>
      <c r="H626" s="42">
        <f t="shared" si="83"/>
        <v>0</v>
      </c>
      <c r="I626" s="60">
        <v>340570415</v>
      </c>
      <c r="J626" s="29" t="s">
        <v>54</v>
      </c>
      <c r="K626" s="29" t="s">
        <v>54</v>
      </c>
      <c r="L626" s="42">
        <f t="shared" si="86"/>
        <v>34</v>
      </c>
      <c r="M626" s="50">
        <f t="shared" si="81"/>
        <v>0</v>
      </c>
      <c r="N626" s="50">
        <f t="shared" si="84"/>
        <v>234020</v>
      </c>
      <c r="O626" s="45" t="s">
        <v>244</v>
      </c>
      <c r="P626" s="47" t="s">
        <v>61</v>
      </c>
      <c r="Q626" s="61" t="s">
        <v>284</v>
      </c>
      <c r="R626" t="s">
        <v>429</v>
      </c>
      <c r="S626" s="54">
        <v>5</v>
      </c>
      <c r="T626" s="1">
        <f t="shared" si="82"/>
        <v>234021</v>
      </c>
      <c r="U626" s="21" t="s">
        <v>430</v>
      </c>
      <c r="V626" s="42">
        <v>0</v>
      </c>
      <c r="W626" s="54">
        <v>0</v>
      </c>
      <c r="X626" s="54">
        <v>0</v>
      </c>
      <c r="Y626" s="4" t="s">
        <v>823</v>
      </c>
      <c r="AA626" s="21" t="s">
        <v>431</v>
      </c>
      <c r="AB626" s="56" t="s">
        <v>432</v>
      </c>
      <c r="AC626" s="1">
        <v>0</v>
      </c>
    </row>
    <row r="627" spans="1:29" ht="16.5">
      <c r="A627" s="57" t="s">
        <v>419</v>
      </c>
      <c r="B627" s="1">
        <f t="shared" si="80"/>
        <v>234030</v>
      </c>
      <c r="C627" s="1" t="s">
        <v>420</v>
      </c>
      <c r="D627" s="60" t="s">
        <v>803</v>
      </c>
      <c r="E627" s="60" t="s">
        <v>962</v>
      </c>
      <c r="F627" s="60" t="s">
        <v>1263</v>
      </c>
      <c r="G627" s="68" t="s">
        <v>511</v>
      </c>
      <c r="H627" s="42">
        <f t="shared" si="83"/>
        <v>0</v>
      </c>
      <c r="I627" s="20" t="s">
        <v>819</v>
      </c>
      <c r="J627" s="29" t="s">
        <v>54</v>
      </c>
      <c r="K627" s="29" t="s">
        <v>54</v>
      </c>
      <c r="L627" s="42">
        <f t="shared" si="86"/>
        <v>34</v>
      </c>
      <c r="M627" s="50">
        <f t="shared" si="81"/>
        <v>234040</v>
      </c>
      <c r="N627" s="50">
        <f t="shared" si="84"/>
        <v>234020</v>
      </c>
      <c r="O627" s="45" t="s">
        <v>244</v>
      </c>
      <c r="P627" s="47" t="s">
        <v>61</v>
      </c>
      <c r="Q627" s="61" t="s">
        <v>284</v>
      </c>
      <c r="R627" s="50" t="str">
        <f t="shared" si="85"/>
        <v>2340301</v>
      </c>
      <c r="S627" s="54">
        <v>1</v>
      </c>
      <c r="T627" s="1">
        <f t="shared" si="82"/>
        <v>234030</v>
      </c>
      <c r="U627" s="21" t="s">
        <v>433</v>
      </c>
      <c r="V627" s="42">
        <v>12</v>
      </c>
      <c r="W627" s="54">
        <v>0</v>
      </c>
      <c r="X627" s="54">
        <v>6</v>
      </c>
      <c r="Y627" s="4" t="s">
        <v>604</v>
      </c>
      <c r="AA627" s="21" t="s">
        <v>434</v>
      </c>
      <c r="AB627" s="56" t="s">
        <v>424</v>
      </c>
      <c r="AC627" s="1">
        <v>0</v>
      </c>
    </row>
    <row r="628" spans="1:29" ht="16.5">
      <c r="A628" s="57" t="s">
        <v>419</v>
      </c>
      <c r="B628" s="1">
        <f t="shared" si="80"/>
        <v>234031</v>
      </c>
      <c r="C628" s="1" t="s">
        <v>435</v>
      </c>
      <c r="D628" s="60" t="s">
        <v>804</v>
      </c>
      <c r="E628" s="60" t="s">
        <v>962</v>
      </c>
      <c r="F628" s="60" t="s">
        <v>1264</v>
      </c>
      <c r="G628" s="68" t="s">
        <v>511</v>
      </c>
      <c r="H628" s="42">
        <f t="shared" si="83"/>
        <v>0</v>
      </c>
      <c r="I628" s="43">
        <v>349104011</v>
      </c>
      <c r="J628" s="29" t="s">
        <v>54</v>
      </c>
      <c r="K628" s="29" t="s">
        <v>54</v>
      </c>
      <c r="L628" s="42">
        <f t="shared" si="86"/>
        <v>34</v>
      </c>
      <c r="M628" s="50">
        <f t="shared" si="81"/>
        <v>0</v>
      </c>
      <c r="N628" s="50">
        <f t="shared" si="84"/>
        <v>234030</v>
      </c>
      <c r="O628" s="45" t="s">
        <v>244</v>
      </c>
      <c r="P628" s="47" t="s">
        <v>61</v>
      </c>
      <c r="Q628" s="61" t="s">
        <v>284</v>
      </c>
      <c r="R628" s="66">
        <v>2340301</v>
      </c>
      <c r="S628" s="54">
        <v>2</v>
      </c>
      <c r="T628" s="1">
        <f t="shared" si="82"/>
        <v>234031</v>
      </c>
      <c r="U628" s="21" t="s">
        <v>436</v>
      </c>
      <c r="V628" s="42">
        <v>0</v>
      </c>
      <c r="W628" s="54">
        <v>0</v>
      </c>
      <c r="X628" s="54">
        <v>0</v>
      </c>
      <c r="Y628" s="4" t="s">
        <v>823</v>
      </c>
      <c r="AA628" s="21" t="s">
        <v>437</v>
      </c>
      <c r="AB628" s="56" t="s">
        <v>438</v>
      </c>
      <c r="AC628" s="1">
        <v>0</v>
      </c>
    </row>
    <row r="629" spans="1:29" ht="16.5">
      <c r="A629" s="57" t="s">
        <v>419</v>
      </c>
      <c r="B629" s="1">
        <f t="shared" si="80"/>
        <v>234040</v>
      </c>
      <c r="C629" s="1" t="s">
        <v>420</v>
      </c>
      <c r="D629" s="60" t="s">
        <v>805</v>
      </c>
      <c r="E629" s="60" t="s">
        <v>962</v>
      </c>
      <c r="F629" s="60" t="s">
        <v>1265</v>
      </c>
      <c r="G629" s="68" t="s">
        <v>511</v>
      </c>
      <c r="H629" s="42">
        <f t="shared" si="83"/>
        <v>0</v>
      </c>
      <c r="I629" s="20" t="s">
        <v>138</v>
      </c>
      <c r="J629" s="29" t="s">
        <v>54</v>
      </c>
      <c r="K629" s="29" t="s">
        <v>54</v>
      </c>
      <c r="L629" s="42">
        <f t="shared" si="86"/>
        <v>34</v>
      </c>
      <c r="M629" s="50">
        <f t="shared" si="81"/>
        <v>234050</v>
      </c>
      <c r="N629" s="50">
        <f t="shared" si="84"/>
        <v>234030</v>
      </c>
      <c r="O629" s="45" t="s">
        <v>244</v>
      </c>
      <c r="P629" s="47" t="s">
        <v>61</v>
      </c>
      <c r="Q629" s="61" t="s">
        <v>284</v>
      </c>
      <c r="R629" s="50" t="str">
        <f t="shared" si="85"/>
        <v>2340401</v>
      </c>
      <c r="S629" s="54">
        <v>1</v>
      </c>
      <c r="T629" s="1">
        <f t="shared" si="82"/>
        <v>234040</v>
      </c>
      <c r="U629" s="21" t="s">
        <v>440</v>
      </c>
      <c r="V629" s="42">
        <v>12</v>
      </c>
      <c r="W629" s="54">
        <v>0</v>
      </c>
      <c r="X629" s="54">
        <v>9</v>
      </c>
      <c r="Y629" s="4" t="s">
        <v>532</v>
      </c>
      <c r="AA629" s="21" t="s">
        <v>441</v>
      </c>
      <c r="AB629" s="56" t="s">
        <v>424</v>
      </c>
      <c r="AC629" s="1">
        <v>0</v>
      </c>
    </row>
    <row r="630" spans="1:29" ht="16.5">
      <c r="A630" s="57" t="s">
        <v>419</v>
      </c>
      <c r="B630" s="1">
        <f t="shared" si="80"/>
        <v>234041</v>
      </c>
      <c r="C630" s="56" t="s">
        <v>427</v>
      </c>
      <c r="D630" s="60" t="s">
        <v>806</v>
      </c>
      <c r="E630" s="60" t="s">
        <v>962</v>
      </c>
      <c r="F630" s="60" t="s">
        <v>1266</v>
      </c>
      <c r="G630" s="68" t="s">
        <v>511</v>
      </c>
      <c r="H630" s="42">
        <f t="shared" si="83"/>
        <v>0</v>
      </c>
      <c r="I630" s="60">
        <v>340570415</v>
      </c>
      <c r="J630" s="29" t="s">
        <v>54</v>
      </c>
      <c r="K630" s="29" t="s">
        <v>54</v>
      </c>
      <c r="L630" s="42">
        <f t="shared" si="86"/>
        <v>34</v>
      </c>
      <c r="M630" s="50">
        <f t="shared" si="81"/>
        <v>0</v>
      </c>
      <c r="N630" s="50">
        <f t="shared" si="84"/>
        <v>234040</v>
      </c>
      <c r="O630" s="45" t="s">
        <v>244</v>
      </c>
      <c r="P630" s="47" t="s">
        <v>61</v>
      </c>
      <c r="Q630" s="61" t="s">
        <v>284</v>
      </c>
      <c r="R630" t="s">
        <v>429</v>
      </c>
      <c r="S630" s="54">
        <v>5</v>
      </c>
      <c r="T630" s="1">
        <f t="shared" si="82"/>
        <v>234041</v>
      </c>
      <c r="U630" s="21" t="s">
        <v>442</v>
      </c>
      <c r="V630" s="42">
        <v>0</v>
      </c>
      <c r="W630" s="54">
        <v>0</v>
      </c>
      <c r="X630" s="54">
        <v>0</v>
      </c>
      <c r="Y630" s="4" t="s">
        <v>823</v>
      </c>
      <c r="AA630" s="21" t="s">
        <v>443</v>
      </c>
      <c r="AB630" s="56" t="s">
        <v>432</v>
      </c>
      <c r="AC630" s="1">
        <v>0</v>
      </c>
    </row>
    <row r="631" spans="1:29" ht="28.5">
      <c r="A631" s="57" t="s">
        <v>419</v>
      </c>
      <c r="B631" s="1">
        <f t="shared" si="80"/>
        <v>234050</v>
      </c>
      <c r="C631" s="1" t="s">
        <v>420</v>
      </c>
      <c r="D631" s="60" t="s">
        <v>807</v>
      </c>
      <c r="E631" s="60" t="s">
        <v>962</v>
      </c>
      <c r="F631" s="60" t="s">
        <v>1267</v>
      </c>
      <c r="G631" s="68" t="s">
        <v>511</v>
      </c>
      <c r="H631" s="42">
        <f t="shared" si="83"/>
        <v>1</v>
      </c>
      <c r="I631" s="20" t="s">
        <v>77</v>
      </c>
      <c r="J631" s="29" t="s">
        <v>54</v>
      </c>
      <c r="K631" s="29" t="s">
        <v>54</v>
      </c>
      <c r="L631" s="42">
        <f t="shared" si="86"/>
        <v>34</v>
      </c>
      <c r="M631" s="50">
        <f t="shared" si="81"/>
        <v>234061</v>
      </c>
      <c r="N631" s="50">
        <f t="shared" si="84"/>
        <v>234040</v>
      </c>
      <c r="O631" s="45" t="s">
        <v>244</v>
      </c>
      <c r="P631" s="47" t="s">
        <v>61</v>
      </c>
      <c r="Q631" s="61" t="s">
        <v>284</v>
      </c>
      <c r="R631" s="50" t="str">
        <f t="shared" si="85"/>
        <v>2340501</v>
      </c>
      <c r="S631" s="54">
        <v>1</v>
      </c>
      <c r="T631" s="1">
        <f t="shared" si="82"/>
        <v>234050</v>
      </c>
      <c r="U631" s="21" t="s">
        <v>445</v>
      </c>
      <c r="V631" s="42">
        <v>12</v>
      </c>
      <c r="W631" s="54">
        <v>0</v>
      </c>
      <c r="X631" s="54">
        <v>12</v>
      </c>
      <c r="Y631" s="4" t="s">
        <v>918</v>
      </c>
      <c r="AA631" s="21" t="s">
        <v>446</v>
      </c>
      <c r="AB631" s="56" t="s">
        <v>424</v>
      </c>
      <c r="AC631" s="1">
        <v>5</v>
      </c>
    </row>
    <row r="632" spans="1:29" ht="16.5">
      <c r="A632" s="57" t="s">
        <v>419</v>
      </c>
      <c r="B632" s="1">
        <f t="shared" si="80"/>
        <v>234061</v>
      </c>
      <c r="C632" s="1" t="s">
        <v>420</v>
      </c>
      <c r="D632" s="60" t="s">
        <v>783</v>
      </c>
      <c r="E632" s="60" t="s">
        <v>962</v>
      </c>
      <c r="F632" s="60" t="s">
        <v>1268</v>
      </c>
      <c r="G632" s="68" t="s">
        <v>511</v>
      </c>
      <c r="H632" s="42">
        <f t="shared" si="83"/>
        <v>1</v>
      </c>
      <c r="I632" s="43">
        <v>313100900</v>
      </c>
      <c r="J632" s="29" t="s">
        <v>54</v>
      </c>
      <c r="K632" s="29" t="s">
        <v>54</v>
      </c>
      <c r="L632" s="42">
        <f t="shared" si="86"/>
        <v>34</v>
      </c>
      <c r="M632" s="50">
        <f t="shared" si="81"/>
        <v>0</v>
      </c>
      <c r="N632" s="50">
        <f t="shared" si="84"/>
        <v>234050</v>
      </c>
      <c r="O632" s="45" t="s">
        <v>244</v>
      </c>
      <c r="P632" s="47" t="s">
        <v>61</v>
      </c>
      <c r="Q632" s="61" t="s">
        <v>284</v>
      </c>
      <c r="R632" s="50">
        <f t="shared" si="85"/>
        <v>0</v>
      </c>
      <c r="S632" s="54">
        <v>4</v>
      </c>
      <c r="T632" s="1">
        <f t="shared" si="82"/>
        <v>234061</v>
      </c>
      <c r="U632" s="24" t="s">
        <v>449</v>
      </c>
      <c r="V632" s="42">
        <v>0</v>
      </c>
      <c r="W632" s="54">
        <v>0</v>
      </c>
      <c r="X632" s="51">
        <v>0</v>
      </c>
      <c r="Y632" s="4" t="s">
        <v>823</v>
      </c>
      <c r="AA632" s="24" t="s">
        <v>54</v>
      </c>
      <c r="AC632" s="1">
        <v>0</v>
      </c>
    </row>
    <row r="633" spans="1:29" ht="16.5">
      <c r="A633" s="57" t="s">
        <v>419</v>
      </c>
      <c r="B633" s="1">
        <f t="shared" si="80"/>
        <v>235010</v>
      </c>
      <c r="C633" s="1" t="s">
        <v>420</v>
      </c>
      <c r="D633" s="60" t="s">
        <v>808</v>
      </c>
      <c r="E633" s="60" t="s">
        <v>962</v>
      </c>
      <c r="F633" s="60" t="s">
        <v>1269</v>
      </c>
      <c r="G633" s="68" t="s">
        <v>511</v>
      </c>
      <c r="H633" s="42">
        <f t="shared" si="83"/>
        <v>0</v>
      </c>
      <c r="I633" s="20" t="s">
        <v>67</v>
      </c>
      <c r="J633" s="29" t="s">
        <v>54</v>
      </c>
      <c r="K633" s="29" t="s">
        <v>54</v>
      </c>
      <c r="L633" s="42">
        <f t="shared" si="86"/>
        <v>35</v>
      </c>
      <c r="M633" s="50">
        <f t="shared" si="81"/>
        <v>235020</v>
      </c>
      <c r="N633" s="50">
        <f t="shared" si="84"/>
        <v>0</v>
      </c>
      <c r="O633" s="45" t="s">
        <v>244</v>
      </c>
      <c r="P633" s="47" t="s">
        <v>61</v>
      </c>
      <c r="Q633" s="61" t="s">
        <v>284</v>
      </c>
      <c r="R633" s="50" t="str">
        <f t="shared" si="85"/>
        <v>2350101</v>
      </c>
      <c r="S633" s="54">
        <v>1</v>
      </c>
      <c r="T633" s="1">
        <f t="shared" si="82"/>
        <v>235010</v>
      </c>
      <c r="U633" s="21" t="s">
        <v>451</v>
      </c>
      <c r="V633" s="42">
        <v>12</v>
      </c>
      <c r="W633" s="54">
        <v>0</v>
      </c>
      <c r="X633" s="54">
        <v>0</v>
      </c>
      <c r="Y633" s="4" t="s">
        <v>532</v>
      </c>
      <c r="AA633" s="22" t="s">
        <v>54</v>
      </c>
      <c r="AB633" s="56" t="s">
        <v>424</v>
      </c>
      <c r="AC633" s="1">
        <v>0</v>
      </c>
    </row>
    <row r="634" spans="1:29" ht="28.5">
      <c r="A634" s="57" t="s">
        <v>419</v>
      </c>
      <c r="B634" s="1">
        <f t="shared" si="80"/>
        <v>235020</v>
      </c>
      <c r="C634" s="1" t="s">
        <v>420</v>
      </c>
      <c r="D634" s="60" t="s">
        <v>809</v>
      </c>
      <c r="E634" s="60" t="s">
        <v>962</v>
      </c>
      <c r="F634" s="60" t="s">
        <v>1270</v>
      </c>
      <c r="G634" s="68" t="s">
        <v>511</v>
      </c>
      <c r="H634" s="42">
        <f t="shared" si="83"/>
        <v>0</v>
      </c>
      <c r="I634" s="21" t="s">
        <v>822</v>
      </c>
      <c r="J634" s="29" t="s">
        <v>54</v>
      </c>
      <c r="K634" s="29" t="s">
        <v>54</v>
      </c>
      <c r="L634" s="42">
        <f t="shared" si="86"/>
        <v>35</v>
      </c>
      <c r="M634" s="50">
        <f t="shared" si="81"/>
        <v>235030</v>
      </c>
      <c r="N634" s="50">
        <f t="shared" si="84"/>
        <v>235010</v>
      </c>
      <c r="O634" s="45" t="s">
        <v>244</v>
      </c>
      <c r="P634" s="47" t="s">
        <v>61</v>
      </c>
      <c r="Q634" s="61" t="s">
        <v>284</v>
      </c>
      <c r="R634" s="50" t="str">
        <f t="shared" si="85"/>
        <v>2350201</v>
      </c>
      <c r="S634" s="54">
        <v>1</v>
      </c>
      <c r="T634" s="1">
        <f t="shared" si="82"/>
        <v>235020</v>
      </c>
      <c r="U634" s="21" t="s">
        <v>454</v>
      </c>
      <c r="V634" s="42">
        <v>12</v>
      </c>
      <c r="W634" s="54">
        <v>0</v>
      </c>
      <c r="X634" s="54">
        <v>2</v>
      </c>
      <c r="Y634" s="4" t="s">
        <v>581</v>
      </c>
      <c r="AA634" s="21" t="s">
        <v>456</v>
      </c>
      <c r="AB634" s="56" t="s">
        <v>424</v>
      </c>
      <c r="AC634" s="1">
        <v>0</v>
      </c>
    </row>
    <row r="635" spans="1:29" ht="16.5">
      <c r="A635" s="57" t="s">
        <v>419</v>
      </c>
      <c r="B635" s="1">
        <f t="shared" si="80"/>
        <v>235021</v>
      </c>
      <c r="C635" s="56" t="s">
        <v>427</v>
      </c>
      <c r="D635" s="60" t="s">
        <v>810</v>
      </c>
      <c r="E635" s="60" t="s">
        <v>962</v>
      </c>
      <c r="F635" s="60" t="s">
        <v>1271</v>
      </c>
      <c r="G635" s="68" t="s">
        <v>511</v>
      </c>
      <c r="H635" s="42">
        <f t="shared" si="83"/>
        <v>0</v>
      </c>
      <c r="I635" s="60">
        <v>340570415</v>
      </c>
      <c r="J635" s="29" t="s">
        <v>54</v>
      </c>
      <c r="K635" s="29" t="s">
        <v>54</v>
      </c>
      <c r="L635" s="42">
        <f t="shared" si="86"/>
        <v>35</v>
      </c>
      <c r="M635" s="50">
        <f t="shared" si="81"/>
        <v>0</v>
      </c>
      <c r="N635" s="50">
        <f t="shared" si="84"/>
        <v>235020</v>
      </c>
      <c r="O635" s="45" t="s">
        <v>244</v>
      </c>
      <c r="P635" s="47" t="s">
        <v>61</v>
      </c>
      <c r="Q635" s="61" t="s">
        <v>284</v>
      </c>
      <c r="R635" t="s">
        <v>429</v>
      </c>
      <c r="S635" s="54">
        <v>5</v>
      </c>
      <c r="T635" s="1">
        <f t="shared" si="82"/>
        <v>235021</v>
      </c>
      <c r="U635" s="21" t="s">
        <v>457</v>
      </c>
      <c r="V635" s="42">
        <v>0</v>
      </c>
      <c r="W635" s="54">
        <v>0</v>
      </c>
      <c r="X635" s="54">
        <v>0</v>
      </c>
      <c r="Y635" s="4" t="s">
        <v>823</v>
      </c>
      <c r="AA635" s="21" t="s">
        <v>458</v>
      </c>
      <c r="AB635" s="56" t="s">
        <v>432</v>
      </c>
      <c r="AC635" s="1">
        <v>0</v>
      </c>
    </row>
    <row r="636" spans="1:29" ht="16.5">
      <c r="A636" s="57" t="s">
        <v>419</v>
      </c>
      <c r="B636" s="1">
        <f t="shared" si="80"/>
        <v>235030</v>
      </c>
      <c r="C636" s="1" t="s">
        <v>420</v>
      </c>
      <c r="D636" s="60" t="s">
        <v>811</v>
      </c>
      <c r="E636" s="60" t="s">
        <v>962</v>
      </c>
      <c r="F636" s="60" t="s">
        <v>1272</v>
      </c>
      <c r="G636" s="68" t="s">
        <v>511</v>
      </c>
      <c r="H636" s="42">
        <f t="shared" si="83"/>
        <v>0</v>
      </c>
      <c r="I636" s="20" t="s">
        <v>819</v>
      </c>
      <c r="J636" s="29" t="s">
        <v>54</v>
      </c>
      <c r="K636" s="29" t="s">
        <v>54</v>
      </c>
      <c r="L636" s="42">
        <f t="shared" si="86"/>
        <v>35</v>
      </c>
      <c r="M636" s="50">
        <f t="shared" si="81"/>
        <v>235040</v>
      </c>
      <c r="N636" s="50">
        <f t="shared" si="84"/>
        <v>235020</v>
      </c>
      <c r="O636" s="45" t="s">
        <v>244</v>
      </c>
      <c r="P636" s="47" t="s">
        <v>61</v>
      </c>
      <c r="Q636" s="61" t="s">
        <v>284</v>
      </c>
      <c r="R636" s="50" t="str">
        <f t="shared" si="85"/>
        <v>2350301</v>
      </c>
      <c r="S636" s="54">
        <v>1</v>
      </c>
      <c r="T636" s="1">
        <f t="shared" si="82"/>
        <v>235030</v>
      </c>
      <c r="U636" s="21" t="s">
        <v>459</v>
      </c>
      <c r="V636" s="42">
        <v>12</v>
      </c>
      <c r="W636" s="54">
        <v>0</v>
      </c>
      <c r="X636" s="54">
        <v>6</v>
      </c>
      <c r="Y636" s="4" t="s">
        <v>604</v>
      </c>
      <c r="AA636" s="21" t="s">
        <v>460</v>
      </c>
      <c r="AB636" s="56" t="s">
        <v>424</v>
      </c>
      <c r="AC636" s="1">
        <v>0</v>
      </c>
    </row>
    <row r="637" spans="1:29" ht="16.5">
      <c r="A637" s="57" t="s">
        <v>419</v>
      </c>
      <c r="B637" s="1">
        <f t="shared" si="80"/>
        <v>235031</v>
      </c>
      <c r="C637" s="1" t="s">
        <v>435</v>
      </c>
      <c r="D637" s="60" t="s">
        <v>812</v>
      </c>
      <c r="E637" s="60" t="s">
        <v>962</v>
      </c>
      <c r="F637" s="60" t="s">
        <v>1273</v>
      </c>
      <c r="G637" s="68" t="s">
        <v>511</v>
      </c>
      <c r="H637" s="42">
        <f t="shared" si="83"/>
        <v>0</v>
      </c>
      <c r="I637" s="43">
        <v>349104011</v>
      </c>
      <c r="J637" s="29" t="s">
        <v>54</v>
      </c>
      <c r="K637" s="29" t="s">
        <v>54</v>
      </c>
      <c r="L637" s="42">
        <f t="shared" si="86"/>
        <v>35</v>
      </c>
      <c r="M637" s="50">
        <f t="shared" si="81"/>
        <v>0</v>
      </c>
      <c r="N637" s="50">
        <f t="shared" si="84"/>
        <v>235030</v>
      </c>
      <c r="O637" s="45" t="s">
        <v>244</v>
      </c>
      <c r="P637" s="47" t="s">
        <v>61</v>
      </c>
      <c r="Q637" s="61" t="s">
        <v>284</v>
      </c>
      <c r="R637" s="66">
        <v>2350301</v>
      </c>
      <c r="S637" s="54">
        <v>2</v>
      </c>
      <c r="T637" s="1">
        <f t="shared" si="82"/>
        <v>235031</v>
      </c>
      <c r="U637" s="21" t="s">
        <v>461</v>
      </c>
      <c r="V637" s="42">
        <v>0</v>
      </c>
      <c r="W637" s="54">
        <v>0</v>
      </c>
      <c r="X637" s="54">
        <v>0</v>
      </c>
      <c r="Y637" s="4" t="s">
        <v>823</v>
      </c>
      <c r="AA637" s="21" t="s">
        <v>462</v>
      </c>
      <c r="AB637" s="56" t="s">
        <v>438</v>
      </c>
      <c r="AC637" s="1">
        <v>0</v>
      </c>
    </row>
    <row r="638" spans="1:29" ht="16.5">
      <c r="A638" s="57" t="s">
        <v>419</v>
      </c>
      <c r="B638" s="1">
        <f t="shared" si="80"/>
        <v>235040</v>
      </c>
      <c r="C638" s="1" t="s">
        <v>420</v>
      </c>
      <c r="D638" s="60" t="s">
        <v>813</v>
      </c>
      <c r="E638" s="60" t="s">
        <v>962</v>
      </c>
      <c r="F638" s="60" t="s">
        <v>1274</v>
      </c>
      <c r="G638" s="68" t="s">
        <v>511</v>
      </c>
      <c r="H638" s="42">
        <f t="shared" si="83"/>
        <v>0</v>
      </c>
      <c r="I638" s="20" t="s">
        <v>138</v>
      </c>
      <c r="J638" s="29" t="s">
        <v>54</v>
      </c>
      <c r="K638" s="29" t="s">
        <v>54</v>
      </c>
      <c r="L638" s="42">
        <f t="shared" si="86"/>
        <v>35</v>
      </c>
      <c r="M638" s="50">
        <f t="shared" si="81"/>
        <v>235050</v>
      </c>
      <c r="N638" s="50">
        <f t="shared" si="84"/>
        <v>235030</v>
      </c>
      <c r="O638" s="45" t="s">
        <v>244</v>
      </c>
      <c r="P638" s="47" t="s">
        <v>61</v>
      </c>
      <c r="Q638" s="61" t="s">
        <v>284</v>
      </c>
      <c r="R638" s="50" t="str">
        <f t="shared" si="85"/>
        <v>2350401</v>
      </c>
      <c r="S638" s="54">
        <v>1</v>
      </c>
      <c r="T638" s="1">
        <f t="shared" si="82"/>
        <v>235040</v>
      </c>
      <c r="U638" s="21" t="s">
        <v>464</v>
      </c>
      <c r="V638" s="42">
        <v>12</v>
      </c>
      <c r="W638" s="54">
        <v>0</v>
      </c>
      <c r="X638" s="54">
        <v>9</v>
      </c>
      <c r="Y638" s="4" t="s">
        <v>714</v>
      </c>
      <c r="AA638" s="21" t="s">
        <v>465</v>
      </c>
      <c r="AB638" s="56" t="s">
        <v>424</v>
      </c>
      <c r="AC638" s="1">
        <v>0</v>
      </c>
    </row>
    <row r="639" spans="1:29" ht="16.5">
      <c r="A639" s="57" t="s">
        <v>419</v>
      </c>
      <c r="B639" s="1">
        <f t="shared" si="80"/>
        <v>235041</v>
      </c>
      <c r="C639" s="56" t="s">
        <v>427</v>
      </c>
      <c r="D639" s="60" t="s">
        <v>814</v>
      </c>
      <c r="E639" s="60" t="s">
        <v>962</v>
      </c>
      <c r="F639" s="60" t="s">
        <v>1275</v>
      </c>
      <c r="G639" s="68" t="s">
        <v>511</v>
      </c>
      <c r="H639" s="42">
        <f t="shared" si="83"/>
        <v>0</v>
      </c>
      <c r="I639" s="60">
        <v>340570415</v>
      </c>
      <c r="J639" s="29" t="s">
        <v>54</v>
      </c>
      <c r="K639" s="29" t="s">
        <v>54</v>
      </c>
      <c r="L639" s="42">
        <f t="shared" si="86"/>
        <v>35</v>
      </c>
      <c r="M639" s="50">
        <f t="shared" si="81"/>
        <v>0</v>
      </c>
      <c r="N639" s="50">
        <f t="shared" si="84"/>
        <v>235040</v>
      </c>
      <c r="O639" s="45" t="s">
        <v>244</v>
      </c>
      <c r="P639" s="47" t="s">
        <v>61</v>
      </c>
      <c r="Q639" s="61" t="s">
        <v>284</v>
      </c>
      <c r="R639" t="s">
        <v>429</v>
      </c>
      <c r="S639" s="54">
        <v>5</v>
      </c>
      <c r="T639" s="1">
        <f t="shared" si="82"/>
        <v>235041</v>
      </c>
      <c r="U639" s="21" t="s">
        <v>466</v>
      </c>
      <c r="V639" s="42">
        <v>0</v>
      </c>
      <c r="W639" s="54">
        <v>0</v>
      </c>
      <c r="X639" s="54">
        <v>0</v>
      </c>
      <c r="Y639" s="4" t="s">
        <v>823</v>
      </c>
      <c r="AA639" s="21" t="s">
        <v>467</v>
      </c>
      <c r="AB639" s="56" t="s">
        <v>432</v>
      </c>
      <c r="AC639" s="1">
        <v>0</v>
      </c>
    </row>
    <row r="640" spans="1:29" ht="28.5">
      <c r="A640" s="57" t="s">
        <v>419</v>
      </c>
      <c r="B640" s="1">
        <f t="shared" si="80"/>
        <v>235050</v>
      </c>
      <c r="C640" s="1" t="s">
        <v>420</v>
      </c>
      <c r="D640" s="60" t="s">
        <v>815</v>
      </c>
      <c r="E640" s="60" t="s">
        <v>962</v>
      </c>
      <c r="F640" s="60" t="s">
        <v>1276</v>
      </c>
      <c r="G640" s="68" t="s">
        <v>511</v>
      </c>
      <c r="H640" s="42">
        <f t="shared" si="83"/>
        <v>1</v>
      </c>
      <c r="I640" s="20" t="s">
        <v>77</v>
      </c>
      <c r="J640" s="29" t="s">
        <v>54</v>
      </c>
      <c r="K640" s="29" t="s">
        <v>54</v>
      </c>
      <c r="L640" s="42">
        <f t="shared" si="86"/>
        <v>35</v>
      </c>
      <c r="M640" s="50">
        <f t="shared" si="81"/>
        <v>235061</v>
      </c>
      <c r="N640" s="50">
        <f t="shared" si="84"/>
        <v>235040</v>
      </c>
      <c r="O640" s="45" t="s">
        <v>244</v>
      </c>
      <c r="P640" s="47" t="s">
        <v>61</v>
      </c>
      <c r="Q640" s="61" t="s">
        <v>284</v>
      </c>
      <c r="R640" s="50" t="str">
        <f t="shared" si="85"/>
        <v>2350501</v>
      </c>
      <c r="S640" s="54">
        <v>1</v>
      </c>
      <c r="T640" s="1">
        <f t="shared" si="82"/>
        <v>235050</v>
      </c>
      <c r="U640" s="21" t="s">
        <v>469</v>
      </c>
      <c r="V640" s="42">
        <v>12</v>
      </c>
      <c r="W640" s="54">
        <v>0</v>
      </c>
      <c r="X640" s="54">
        <v>12</v>
      </c>
      <c r="Y640" s="4" t="s">
        <v>948</v>
      </c>
      <c r="AA640" s="21" t="s">
        <v>471</v>
      </c>
      <c r="AB640" s="56" t="s">
        <v>424</v>
      </c>
      <c r="AC640" s="1">
        <v>5</v>
      </c>
    </row>
    <row r="641" spans="1:29" ht="16.5">
      <c r="A641" s="57" t="s">
        <v>419</v>
      </c>
      <c r="B641" s="1">
        <f t="shared" si="80"/>
        <v>235061</v>
      </c>
      <c r="C641" s="1" t="s">
        <v>420</v>
      </c>
      <c r="D641" s="60" t="s">
        <v>827</v>
      </c>
      <c r="E641" s="60" t="s">
        <v>962</v>
      </c>
      <c r="F641" s="60" t="s">
        <v>1277</v>
      </c>
      <c r="G641" s="68" t="s">
        <v>511</v>
      </c>
      <c r="H641" s="42">
        <f t="shared" si="83"/>
        <v>1</v>
      </c>
      <c r="I641" s="43">
        <v>313100900</v>
      </c>
      <c r="J641" s="29" t="s">
        <v>54</v>
      </c>
      <c r="K641" s="29" t="s">
        <v>54</v>
      </c>
      <c r="L641" s="42">
        <f t="shared" si="86"/>
        <v>35</v>
      </c>
      <c r="M641" s="50">
        <f t="shared" si="81"/>
        <v>0</v>
      </c>
      <c r="N641" s="50">
        <f t="shared" si="84"/>
        <v>235050</v>
      </c>
      <c r="O641" s="45" t="s">
        <v>244</v>
      </c>
      <c r="P641" s="47" t="s">
        <v>61</v>
      </c>
      <c r="Q641" s="61" t="s">
        <v>284</v>
      </c>
      <c r="R641" s="50">
        <f t="shared" si="85"/>
        <v>0</v>
      </c>
      <c r="S641" s="54">
        <v>4</v>
      </c>
      <c r="T641" s="1">
        <f t="shared" si="82"/>
        <v>235061</v>
      </c>
      <c r="U641" s="24" t="s">
        <v>449</v>
      </c>
      <c r="V641" s="42">
        <v>0</v>
      </c>
      <c r="W641" s="54">
        <v>0</v>
      </c>
      <c r="X641" s="51">
        <v>0</v>
      </c>
      <c r="Y641" s="4" t="s">
        <v>823</v>
      </c>
      <c r="AA641" s="24" t="s">
        <v>54</v>
      </c>
      <c r="AC641" s="1">
        <v>0</v>
      </c>
    </row>
    <row r="642" spans="1:29" ht="28.5">
      <c r="A642" s="57" t="s">
        <v>419</v>
      </c>
      <c r="B642" s="1">
        <f t="shared" si="80"/>
        <v>236010</v>
      </c>
      <c r="C642" s="1" t="s">
        <v>420</v>
      </c>
      <c r="D642" s="60" t="s">
        <v>828</v>
      </c>
      <c r="E642" s="60" t="s">
        <v>962</v>
      </c>
      <c r="F642" s="60" t="s">
        <v>1278</v>
      </c>
      <c r="G642" s="68" t="s">
        <v>511</v>
      </c>
      <c r="H642" s="42">
        <f t="shared" si="83"/>
        <v>0</v>
      </c>
      <c r="I642" s="20" t="s">
        <v>138</v>
      </c>
      <c r="J642" s="29" t="s">
        <v>54</v>
      </c>
      <c r="K642" s="29" t="s">
        <v>54</v>
      </c>
      <c r="L642" s="42">
        <f t="shared" si="86"/>
        <v>36</v>
      </c>
      <c r="M642" s="50">
        <f>IF(VALUE(RIGHT(B642,1))=1,0,IF(VALUE(RIGHT(B643,1))=1,IF(L644=L643,B644,B643),B643))</f>
        <v>236020</v>
      </c>
      <c r="N642" s="50">
        <f t="shared" si="84"/>
        <v>0</v>
      </c>
      <c r="O642" s="45" t="s">
        <v>244</v>
      </c>
      <c r="P642" s="47" t="s">
        <v>61</v>
      </c>
      <c r="Q642" s="61" t="s">
        <v>284</v>
      </c>
      <c r="R642" s="50">
        <v>2360101</v>
      </c>
      <c r="S642" s="54">
        <v>1</v>
      </c>
      <c r="T642" s="1">
        <f t="shared" si="82"/>
        <v>236010</v>
      </c>
      <c r="U642" s="21" t="s">
        <v>474</v>
      </c>
      <c r="V642" s="42">
        <v>12</v>
      </c>
      <c r="W642" s="54">
        <v>0</v>
      </c>
      <c r="X642" s="54">
        <v>0</v>
      </c>
      <c r="Y642" s="4" t="s">
        <v>743</v>
      </c>
      <c r="AA642" s="22" t="s">
        <v>54</v>
      </c>
      <c r="AB642" s="56" t="s">
        <v>424</v>
      </c>
      <c r="AC642" s="1">
        <v>0</v>
      </c>
    </row>
    <row r="643" spans="1:29" ht="28.5">
      <c r="A643" s="57" t="s">
        <v>419</v>
      </c>
      <c r="B643" s="1">
        <f t="shared" ref="B643:B706" si="87">B634+1000</f>
        <v>236020</v>
      </c>
      <c r="C643" s="1" t="s">
        <v>420</v>
      </c>
      <c r="D643" s="60" t="s">
        <v>829</v>
      </c>
      <c r="E643" s="60" t="s">
        <v>962</v>
      </c>
      <c r="F643" s="60" t="s">
        <v>1279</v>
      </c>
      <c r="G643" s="68" t="s">
        <v>511</v>
      </c>
      <c r="H643" s="42">
        <f t="shared" si="83"/>
        <v>0</v>
      </c>
      <c r="I643" s="21" t="s">
        <v>818</v>
      </c>
      <c r="J643" s="29" t="s">
        <v>54</v>
      </c>
      <c r="K643" s="29" t="s">
        <v>54</v>
      </c>
      <c r="L643" s="42">
        <f t="shared" si="86"/>
        <v>36</v>
      </c>
      <c r="M643" s="50">
        <f t="shared" ref="M643:M706" si="88">IF(VALUE(RIGHT(B643,1))=1,0,IF(VALUE(RIGHT(B644,1))=1,IF(L645=L644,B645,B644),B644))</f>
        <v>236030</v>
      </c>
      <c r="N643" s="50">
        <f t="shared" si="84"/>
        <v>236010</v>
      </c>
      <c r="O643" s="45" t="s">
        <v>244</v>
      </c>
      <c r="P643" s="47" t="s">
        <v>61</v>
      </c>
      <c r="Q643" s="61" t="s">
        <v>284</v>
      </c>
      <c r="R643" s="50">
        <v>2360201</v>
      </c>
      <c r="S643" s="54">
        <v>1</v>
      </c>
      <c r="T643" s="1">
        <f t="shared" si="82"/>
        <v>236020</v>
      </c>
      <c r="U643" s="21" t="s">
        <v>476</v>
      </c>
      <c r="V643" s="42">
        <v>12</v>
      </c>
      <c r="W643" s="54">
        <v>0</v>
      </c>
      <c r="X643" s="54">
        <v>2</v>
      </c>
      <c r="Y643" s="4" t="s">
        <v>944</v>
      </c>
      <c r="AA643" s="21" t="s">
        <v>477</v>
      </c>
      <c r="AB643" s="56" t="s">
        <v>424</v>
      </c>
      <c r="AC643" s="1">
        <v>0</v>
      </c>
    </row>
    <row r="644" spans="1:29" ht="16.5">
      <c r="A644" s="57" t="s">
        <v>419</v>
      </c>
      <c r="B644" s="1">
        <f t="shared" si="87"/>
        <v>236021</v>
      </c>
      <c r="C644" s="56" t="s">
        <v>427</v>
      </c>
      <c r="D644" s="60" t="s">
        <v>829</v>
      </c>
      <c r="E644" s="60" t="s">
        <v>962</v>
      </c>
      <c r="F644" s="60" t="s">
        <v>1280</v>
      </c>
      <c r="G644" s="68" t="s">
        <v>511</v>
      </c>
      <c r="H644" s="42">
        <f t="shared" si="83"/>
        <v>0</v>
      </c>
      <c r="I644" s="60">
        <v>340570415</v>
      </c>
      <c r="J644" s="29" t="s">
        <v>54</v>
      </c>
      <c r="K644" s="29" t="s">
        <v>54</v>
      </c>
      <c r="L644" s="42">
        <f t="shared" si="86"/>
        <v>36</v>
      </c>
      <c r="M644" s="50">
        <f t="shared" si="88"/>
        <v>0</v>
      </c>
      <c r="N644" s="50">
        <f t="shared" si="84"/>
        <v>236020</v>
      </c>
      <c r="O644" s="45" t="s">
        <v>244</v>
      </c>
      <c r="P644" s="47" t="s">
        <v>61</v>
      </c>
      <c r="Q644" s="61" t="s">
        <v>284</v>
      </c>
      <c r="R644" t="s">
        <v>429</v>
      </c>
      <c r="S644" s="54">
        <v>5</v>
      </c>
      <c r="T644" s="1">
        <f t="shared" si="82"/>
        <v>236021</v>
      </c>
      <c r="U644" s="21" t="s">
        <v>478</v>
      </c>
      <c r="V644" s="42">
        <v>0</v>
      </c>
      <c r="W644" s="54">
        <v>0</v>
      </c>
      <c r="X644" s="54">
        <v>0</v>
      </c>
      <c r="Y644" s="4" t="s">
        <v>823</v>
      </c>
      <c r="AA644" s="21" t="s">
        <v>479</v>
      </c>
      <c r="AB644" s="56" t="s">
        <v>432</v>
      </c>
      <c r="AC644" s="1">
        <v>0</v>
      </c>
    </row>
    <row r="645" spans="1:29" ht="28.5">
      <c r="A645" s="57" t="s">
        <v>419</v>
      </c>
      <c r="B645" s="1">
        <f t="shared" si="87"/>
        <v>236030</v>
      </c>
      <c r="C645" s="1" t="s">
        <v>420</v>
      </c>
      <c r="D645" s="60" t="s">
        <v>832</v>
      </c>
      <c r="E645" s="60" t="s">
        <v>962</v>
      </c>
      <c r="F645" s="60" t="s">
        <v>1281</v>
      </c>
      <c r="G645" s="68" t="s">
        <v>511</v>
      </c>
      <c r="H645" s="42">
        <f t="shared" si="83"/>
        <v>0</v>
      </c>
      <c r="I645" s="20">
        <v>313101000</v>
      </c>
      <c r="J645" s="29" t="s">
        <v>54</v>
      </c>
      <c r="K645" s="29" t="s">
        <v>54</v>
      </c>
      <c r="L645" s="42">
        <f t="shared" si="86"/>
        <v>36</v>
      </c>
      <c r="M645" s="50">
        <f t="shared" si="88"/>
        <v>236040</v>
      </c>
      <c r="N645" s="50">
        <f t="shared" si="84"/>
        <v>236020</v>
      </c>
      <c r="O645" s="45" t="s">
        <v>244</v>
      </c>
      <c r="P645" s="47" t="s">
        <v>61</v>
      </c>
      <c r="Q645" s="61" t="s">
        <v>284</v>
      </c>
      <c r="R645" s="50">
        <v>2360301</v>
      </c>
      <c r="S645" s="54">
        <v>1</v>
      </c>
      <c r="T645" s="1">
        <f t="shared" si="82"/>
        <v>236030</v>
      </c>
      <c r="U645" s="21" t="s">
        <v>480</v>
      </c>
      <c r="V645" s="42">
        <v>12</v>
      </c>
      <c r="W645" s="54">
        <v>0</v>
      </c>
      <c r="X645" s="54">
        <v>6</v>
      </c>
      <c r="Y645" s="4" t="s">
        <v>919</v>
      </c>
      <c r="AA645" s="21" t="s">
        <v>482</v>
      </c>
      <c r="AB645" s="56" t="s">
        <v>424</v>
      </c>
      <c r="AC645" s="1">
        <v>0</v>
      </c>
    </row>
    <row r="646" spans="1:29" ht="16.5">
      <c r="A646" s="57" t="s">
        <v>419</v>
      </c>
      <c r="B646" s="1">
        <f t="shared" si="87"/>
        <v>236031</v>
      </c>
      <c r="C646" s="1" t="s">
        <v>435</v>
      </c>
      <c r="D646" s="60" t="s">
        <v>832</v>
      </c>
      <c r="E646" s="60" t="s">
        <v>962</v>
      </c>
      <c r="F646" s="60" t="s">
        <v>1282</v>
      </c>
      <c r="G646" s="68" t="s">
        <v>511</v>
      </c>
      <c r="H646" s="42">
        <f t="shared" si="83"/>
        <v>0</v>
      </c>
      <c r="I646" s="43">
        <v>349104011</v>
      </c>
      <c r="J646" s="29" t="s">
        <v>54</v>
      </c>
      <c r="K646" s="29" t="s">
        <v>54</v>
      </c>
      <c r="L646" s="42">
        <f t="shared" si="86"/>
        <v>36</v>
      </c>
      <c r="M646" s="50">
        <f t="shared" si="88"/>
        <v>0</v>
      </c>
      <c r="N646" s="50">
        <f t="shared" si="84"/>
        <v>236030</v>
      </c>
      <c r="O646" s="45" t="s">
        <v>244</v>
      </c>
      <c r="P646" s="47" t="s">
        <v>61</v>
      </c>
      <c r="Q646" s="61" t="s">
        <v>284</v>
      </c>
      <c r="R646" s="66">
        <v>2360301</v>
      </c>
      <c r="S646" s="54">
        <v>2</v>
      </c>
      <c r="T646" s="1">
        <f t="shared" si="82"/>
        <v>236031</v>
      </c>
      <c r="U646" s="21" t="s">
        <v>483</v>
      </c>
      <c r="V646" s="42">
        <v>0</v>
      </c>
      <c r="W646" s="54">
        <v>0</v>
      </c>
      <c r="X646" s="54">
        <v>0</v>
      </c>
      <c r="Y646" s="4" t="s">
        <v>823</v>
      </c>
      <c r="AA646" s="21" t="s">
        <v>484</v>
      </c>
      <c r="AB646" s="56" t="s">
        <v>438</v>
      </c>
      <c r="AC646" s="1">
        <v>0</v>
      </c>
    </row>
    <row r="647" spans="1:29" ht="28.5">
      <c r="A647" s="57" t="s">
        <v>419</v>
      </c>
      <c r="B647" s="1">
        <f t="shared" si="87"/>
        <v>236040</v>
      </c>
      <c r="C647" s="1" t="s">
        <v>420</v>
      </c>
      <c r="D647" s="60" t="s">
        <v>833</v>
      </c>
      <c r="E647" s="60" t="s">
        <v>962</v>
      </c>
      <c r="F647" s="60" t="s">
        <v>1283</v>
      </c>
      <c r="G647" s="68" t="s">
        <v>511</v>
      </c>
      <c r="H647" s="42">
        <f t="shared" si="83"/>
        <v>0</v>
      </c>
      <c r="I647" s="20">
        <v>313002100</v>
      </c>
      <c r="J647" s="29" t="s">
        <v>54</v>
      </c>
      <c r="K647" s="29" t="s">
        <v>54</v>
      </c>
      <c r="L647" s="42">
        <f t="shared" si="86"/>
        <v>36</v>
      </c>
      <c r="M647" s="50">
        <f t="shared" si="88"/>
        <v>236050</v>
      </c>
      <c r="N647" s="50">
        <f t="shared" si="84"/>
        <v>236030</v>
      </c>
      <c r="O647" s="45" t="s">
        <v>244</v>
      </c>
      <c r="P647" s="47" t="s">
        <v>61</v>
      </c>
      <c r="Q647" s="61" t="s">
        <v>284</v>
      </c>
      <c r="R647" s="50">
        <v>2360401</v>
      </c>
      <c r="S647" s="54">
        <v>1</v>
      </c>
      <c r="T647" s="1">
        <f t="shared" ref="T647:T710" si="89">B647</f>
        <v>236040</v>
      </c>
      <c r="U647" s="21" t="s">
        <v>486</v>
      </c>
      <c r="V647" s="42">
        <v>12</v>
      </c>
      <c r="W647" s="54">
        <v>0</v>
      </c>
      <c r="X647" s="54">
        <v>9</v>
      </c>
      <c r="Y647" s="4" t="s">
        <v>920</v>
      </c>
      <c r="AA647" s="21" t="s">
        <v>487</v>
      </c>
      <c r="AB647" s="56" t="s">
        <v>424</v>
      </c>
      <c r="AC647" s="1">
        <v>0</v>
      </c>
    </row>
    <row r="648" spans="1:29" ht="16.5">
      <c r="A648" s="57" t="s">
        <v>419</v>
      </c>
      <c r="B648" s="1">
        <f t="shared" si="87"/>
        <v>236041</v>
      </c>
      <c r="C648" s="56" t="s">
        <v>427</v>
      </c>
      <c r="D648" s="60" t="s">
        <v>833</v>
      </c>
      <c r="E648" s="60" t="s">
        <v>962</v>
      </c>
      <c r="F648" s="60" t="s">
        <v>1284</v>
      </c>
      <c r="G648" s="68" t="s">
        <v>511</v>
      </c>
      <c r="H648" s="42">
        <f t="shared" si="83"/>
        <v>0</v>
      </c>
      <c r="I648" s="60">
        <v>340570415</v>
      </c>
      <c r="J648" s="29" t="s">
        <v>54</v>
      </c>
      <c r="K648" s="29" t="s">
        <v>54</v>
      </c>
      <c r="L648" s="42">
        <f t="shared" si="86"/>
        <v>36</v>
      </c>
      <c r="M648" s="50">
        <f t="shared" si="88"/>
        <v>0</v>
      </c>
      <c r="N648" s="50">
        <f t="shared" si="84"/>
        <v>236040</v>
      </c>
      <c r="O648" s="45" t="s">
        <v>244</v>
      </c>
      <c r="P648" s="47" t="s">
        <v>61</v>
      </c>
      <c r="Q648" s="61" t="s">
        <v>284</v>
      </c>
      <c r="R648" t="s">
        <v>429</v>
      </c>
      <c r="S648" s="54">
        <v>5</v>
      </c>
      <c r="T648" s="1">
        <f t="shared" si="89"/>
        <v>236041</v>
      </c>
      <c r="U648" s="21" t="s">
        <v>488</v>
      </c>
      <c r="V648" s="42">
        <v>0</v>
      </c>
      <c r="W648" s="54">
        <v>0</v>
      </c>
      <c r="X648" s="54">
        <v>0</v>
      </c>
      <c r="Y648" s="4" t="s">
        <v>823</v>
      </c>
      <c r="AA648" s="21" t="s">
        <v>489</v>
      </c>
      <c r="AB648" s="56" t="s">
        <v>432</v>
      </c>
      <c r="AC648" s="1">
        <v>0</v>
      </c>
    </row>
    <row r="649" spans="1:29" ht="28.5">
      <c r="A649" s="57" t="s">
        <v>419</v>
      </c>
      <c r="B649" s="1">
        <f t="shared" si="87"/>
        <v>236050</v>
      </c>
      <c r="C649" s="1" t="s">
        <v>420</v>
      </c>
      <c r="D649" s="60" t="s">
        <v>834</v>
      </c>
      <c r="E649" s="60" t="s">
        <v>962</v>
      </c>
      <c r="F649" s="60" t="s">
        <v>1285</v>
      </c>
      <c r="G649" s="68" t="s">
        <v>511</v>
      </c>
      <c r="H649" s="42">
        <f t="shared" si="83"/>
        <v>1</v>
      </c>
      <c r="I649" s="20">
        <v>313101100</v>
      </c>
      <c r="J649" s="29" t="s">
        <v>54</v>
      </c>
      <c r="K649" s="29" t="s">
        <v>54</v>
      </c>
      <c r="L649" s="42">
        <f t="shared" si="86"/>
        <v>36</v>
      </c>
      <c r="M649" s="50">
        <f t="shared" si="88"/>
        <v>236061</v>
      </c>
      <c r="N649" s="50">
        <f t="shared" si="84"/>
        <v>236040</v>
      </c>
      <c r="O649" s="45" t="s">
        <v>244</v>
      </c>
      <c r="P649" s="47" t="s">
        <v>61</v>
      </c>
      <c r="Q649" s="61" t="s">
        <v>284</v>
      </c>
      <c r="R649" s="50">
        <v>2360501</v>
      </c>
      <c r="S649" s="54">
        <v>1</v>
      </c>
      <c r="T649" s="1">
        <f t="shared" si="89"/>
        <v>236050</v>
      </c>
      <c r="U649" s="21" t="s">
        <v>491</v>
      </c>
      <c r="V649" s="42">
        <v>12</v>
      </c>
      <c r="W649" s="54">
        <v>0</v>
      </c>
      <c r="X649" s="54">
        <v>12</v>
      </c>
      <c r="Y649" s="4" t="s">
        <v>949</v>
      </c>
      <c r="AA649" s="21" t="s">
        <v>492</v>
      </c>
      <c r="AB649" s="56" t="s">
        <v>424</v>
      </c>
      <c r="AC649" s="1">
        <v>5</v>
      </c>
    </row>
    <row r="650" spans="1:29" ht="16.5">
      <c r="A650" s="57" t="s">
        <v>419</v>
      </c>
      <c r="B650" s="1">
        <f t="shared" si="87"/>
        <v>236061</v>
      </c>
      <c r="C650" s="1" t="s">
        <v>420</v>
      </c>
      <c r="D650" s="60" t="s">
        <v>835</v>
      </c>
      <c r="E650" s="60" t="s">
        <v>962</v>
      </c>
      <c r="F650" s="60" t="s">
        <v>1286</v>
      </c>
      <c r="G650" s="68" t="s">
        <v>511</v>
      </c>
      <c r="H650" s="42">
        <f t="shared" si="83"/>
        <v>1</v>
      </c>
      <c r="I650" s="43">
        <v>313100900</v>
      </c>
      <c r="J650" s="29" t="s">
        <v>54</v>
      </c>
      <c r="K650" s="29" t="s">
        <v>54</v>
      </c>
      <c r="L650" s="42">
        <f t="shared" si="86"/>
        <v>36</v>
      </c>
      <c r="M650" s="50">
        <f t="shared" si="88"/>
        <v>0</v>
      </c>
      <c r="N650" s="50">
        <f t="shared" si="84"/>
        <v>236050</v>
      </c>
      <c r="O650" s="45" t="s">
        <v>244</v>
      </c>
      <c r="P650" s="47" t="s">
        <v>61</v>
      </c>
      <c r="Q650" s="61" t="s">
        <v>284</v>
      </c>
      <c r="R650" s="50">
        <v>0</v>
      </c>
      <c r="S650" s="54">
        <v>4</v>
      </c>
      <c r="T650" s="1">
        <f t="shared" si="89"/>
        <v>236061</v>
      </c>
      <c r="U650" s="24" t="s">
        <v>449</v>
      </c>
      <c r="V650" s="42">
        <v>0</v>
      </c>
      <c r="W650" s="54">
        <v>0</v>
      </c>
      <c r="X650" s="51">
        <v>0</v>
      </c>
      <c r="Y650" s="4" t="s">
        <v>823</v>
      </c>
      <c r="AA650" s="24" t="s">
        <v>54</v>
      </c>
      <c r="AC650" s="1">
        <v>0</v>
      </c>
    </row>
    <row r="651" spans="1:29" ht="16.5">
      <c r="A651" s="57" t="s">
        <v>419</v>
      </c>
      <c r="B651" s="1">
        <f t="shared" si="87"/>
        <v>237010</v>
      </c>
      <c r="C651" s="1" t="s">
        <v>420</v>
      </c>
      <c r="D651" s="29" t="s">
        <v>830</v>
      </c>
      <c r="E651" s="60" t="s">
        <v>962</v>
      </c>
      <c r="F651" s="60" t="s">
        <v>1287</v>
      </c>
      <c r="G651" s="68" t="s">
        <v>511</v>
      </c>
      <c r="H651" s="42">
        <f t="shared" si="83"/>
        <v>0</v>
      </c>
      <c r="I651" s="20">
        <v>313102500</v>
      </c>
      <c r="J651" s="29" t="s">
        <v>54</v>
      </c>
      <c r="K651" s="29" t="s">
        <v>54</v>
      </c>
      <c r="L651" s="42">
        <f t="shared" si="86"/>
        <v>37</v>
      </c>
      <c r="M651" s="50">
        <f t="shared" si="88"/>
        <v>237020</v>
      </c>
      <c r="N651" s="50">
        <f t="shared" si="84"/>
        <v>0</v>
      </c>
      <c r="O651" s="45" t="s">
        <v>244</v>
      </c>
      <c r="P651" s="47" t="s">
        <v>61</v>
      </c>
      <c r="Q651" s="61" t="s">
        <v>284</v>
      </c>
      <c r="R651" s="50">
        <v>2370101</v>
      </c>
      <c r="S651" s="54">
        <v>1</v>
      </c>
      <c r="T651" s="1">
        <f t="shared" si="89"/>
        <v>237010</v>
      </c>
      <c r="U651" s="21" t="s">
        <v>422</v>
      </c>
      <c r="V651" s="42">
        <v>12</v>
      </c>
      <c r="W651" s="54">
        <v>0</v>
      </c>
      <c r="X651" s="54">
        <v>0</v>
      </c>
      <c r="Y651" s="4" t="s">
        <v>520</v>
      </c>
      <c r="AA651" s="22" t="s">
        <v>54</v>
      </c>
      <c r="AB651" s="56" t="s">
        <v>424</v>
      </c>
      <c r="AC651" s="1">
        <v>0</v>
      </c>
    </row>
    <row r="652" spans="1:29" ht="28.5">
      <c r="A652" s="57" t="s">
        <v>419</v>
      </c>
      <c r="B652" s="1">
        <f t="shared" si="87"/>
        <v>237020</v>
      </c>
      <c r="C652" s="1" t="s">
        <v>420</v>
      </c>
      <c r="D652" s="29" t="s">
        <v>831</v>
      </c>
      <c r="E652" s="60" t="s">
        <v>962</v>
      </c>
      <c r="F652" s="60" t="s">
        <v>1288</v>
      </c>
      <c r="G652" s="68" t="s">
        <v>511</v>
      </c>
      <c r="H652" s="42">
        <f t="shared" si="83"/>
        <v>0</v>
      </c>
      <c r="I652" s="21" t="s">
        <v>953</v>
      </c>
      <c r="J652" s="29" t="s">
        <v>54</v>
      </c>
      <c r="K652" s="29" t="s">
        <v>54</v>
      </c>
      <c r="L652" s="42">
        <f t="shared" si="86"/>
        <v>37</v>
      </c>
      <c r="M652" s="50">
        <f t="shared" si="88"/>
        <v>237030</v>
      </c>
      <c r="N652" s="50">
        <f t="shared" si="84"/>
        <v>237010</v>
      </c>
      <c r="O652" s="45" t="s">
        <v>244</v>
      </c>
      <c r="P652" s="47" t="s">
        <v>61</v>
      </c>
      <c r="Q652" s="61" t="s">
        <v>284</v>
      </c>
      <c r="R652" s="50">
        <v>2370201</v>
      </c>
      <c r="S652" s="54">
        <v>1</v>
      </c>
      <c r="T652" s="1">
        <f t="shared" si="89"/>
        <v>237020</v>
      </c>
      <c r="U652" s="21" t="s">
        <v>425</v>
      </c>
      <c r="V652" s="42">
        <v>12</v>
      </c>
      <c r="W652" s="54">
        <v>0</v>
      </c>
      <c r="X652" s="54">
        <v>2</v>
      </c>
      <c r="Y652" s="4" t="s">
        <v>921</v>
      </c>
      <c r="AA652" s="21" t="s">
        <v>426</v>
      </c>
      <c r="AB652" s="56" t="s">
        <v>424</v>
      </c>
      <c r="AC652" s="1">
        <v>0</v>
      </c>
    </row>
    <row r="653" spans="1:29" ht="16.5">
      <c r="A653" s="57" t="s">
        <v>419</v>
      </c>
      <c r="B653" s="1">
        <f t="shared" si="87"/>
        <v>237021</v>
      </c>
      <c r="C653" s="56" t="s">
        <v>427</v>
      </c>
      <c r="D653" s="29" t="s">
        <v>831</v>
      </c>
      <c r="E653" s="60" t="s">
        <v>962</v>
      </c>
      <c r="F653" s="60" t="s">
        <v>1289</v>
      </c>
      <c r="G653" s="68" t="s">
        <v>511</v>
      </c>
      <c r="H653" s="42">
        <f t="shared" si="83"/>
        <v>0</v>
      </c>
      <c r="I653" s="60">
        <v>340570415</v>
      </c>
      <c r="J653" s="29" t="s">
        <v>54</v>
      </c>
      <c r="K653" s="29" t="s">
        <v>54</v>
      </c>
      <c r="L653" s="42">
        <f t="shared" si="86"/>
        <v>37</v>
      </c>
      <c r="M653" s="50">
        <f t="shared" si="88"/>
        <v>0</v>
      </c>
      <c r="N653" s="50">
        <f t="shared" si="84"/>
        <v>237020</v>
      </c>
      <c r="O653" s="45" t="s">
        <v>244</v>
      </c>
      <c r="P653" s="47" t="s">
        <v>61</v>
      </c>
      <c r="Q653" s="61" t="s">
        <v>284</v>
      </c>
      <c r="R653" t="s">
        <v>429</v>
      </c>
      <c r="S653" s="54">
        <v>5</v>
      </c>
      <c r="T653" s="1">
        <f t="shared" si="89"/>
        <v>237021</v>
      </c>
      <c r="U653" s="21" t="s">
        <v>430</v>
      </c>
      <c r="V653" s="42">
        <v>0</v>
      </c>
      <c r="W653" s="54">
        <v>0</v>
      </c>
      <c r="X653" s="54">
        <v>0</v>
      </c>
      <c r="Y653" s="4" t="s">
        <v>823</v>
      </c>
      <c r="AA653" s="21" t="s">
        <v>431</v>
      </c>
      <c r="AB653" s="56" t="s">
        <v>432</v>
      </c>
      <c r="AC653" s="1">
        <v>0</v>
      </c>
    </row>
    <row r="654" spans="1:29" ht="28.5">
      <c r="A654" s="57" t="s">
        <v>419</v>
      </c>
      <c r="B654" s="1">
        <f t="shared" si="87"/>
        <v>237030</v>
      </c>
      <c r="C654" s="1" t="s">
        <v>420</v>
      </c>
      <c r="D654" s="29" t="s">
        <v>838</v>
      </c>
      <c r="E654" s="60" t="s">
        <v>962</v>
      </c>
      <c r="F654" s="60" t="s">
        <v>1290</v>
      </c>
      <c r="G654" s="68" t="s">
        <v>511</v>
      </c>
      <c r="H654" s="42">
        <f t="shared" si="83"/>
        <v>0</v>
      </c>
      <c r="I654" s="21" t="s">
        <v>954</v>
      </c>
      <c r="J654" s="29" t="s">
        <v>54</v>
      </c>
      <c r="K654" s="29" t="s">
        <v>54</v>
      </c>
      <c r="L654" s="42">
        <f t="shared" si="86"/>
        <v>37</v>
      </c>
      <c r="M654" s="50">
        <f t="shared" si="88"/>
        <v>237040</v>
      </c>
      <c r="N654" s="50">
        <f t="shared" si="84"/>
        <v>237020</v>
      </c>
      <c r="O654" s="45" t="s">
        <v>244</v>
      </c>
      <c r="P654" s="47" t="s">
        <v>61</v>
      </c>
      <c r="Q654" s="61" t="s">
        <v>284</v>
      </c>
      <c r="R654" s="50">
        <v>2370301</v>
      </c>
      <c r="S654" s="54">
        <v>1</v>
      </c>
      <c r="T654" s="1">
        <f t="shared" si="89"/>
        <v>237030</v>
      </c>
      <c r="U654" s="21" t="s">
        <v>433</v>
      </c>
      <c r="V654" s="42">
        <v>12</v>
      </c>
      <c r="W654" s="54">
        <v>0</v>
      </c>
      <c r="X654" s="54">
        <v>6</v>
      </c>
      <c r="Y654" s="4" t="s">
        <v>922</v>
      </c>
      <c r="AA654" s="21" t="s">
        <v>434</v>
      </c>
      <c r="AB654" s="56" t="s">
        <v>424</v>
      </c>
      <c r="AC654" s="1">
        <v>0</v>
      </c>
    </row>
    <row r="655" spans="1:29" ht="16.5">
      <c r="A655" s="57" t="s">
        <v>419</v>
      </c>
      <c r="B655" s="1">
        <f t="shared" si="87"/>
        <v>237031</v>
      </c>
      <c r="C655" s="1" t="s">
        <v>435</v>
      </c>
      <c r="D655" s="29" t="s">
        <v>838</v>
      </c>
      <c r="E655" s="60" t="s">
        <v>962</v>
      </c>
      <c r="F655" s="60" t="s">
        <v>1291</v>
      </c>
      <c r="G655" s="68" t="s">
        <v>511</v>
      </c>
      <c r="H655" s="42">
        <f t="shared" ref="H655:H718" si="90">IF(RIGHT(D655,2)="特殊",2,IF(RIGHT(D655,1)&gt;RIGHT(D657,1),1,0))</f>
        <v>0</v>
      </c>
      <c r="I655" s="43">
        <v>349104011</v>
      </c>
      <c r="J655" s="29" t="s">
        <v>54</v>
      </c>
      <c r="K655" s="29" t="s">
        <v>54</v>
      </c>
      <c r="L655" s="42">
        <f t="shared" si="86"/>
        <v>37</v>
      </c>
      <c r="M655" s="50">
        <f t="shared" si="88"/>
        <v>0</v>
      </c>
      <c r="N655" s="50">
        <f t="shared" si="84"/>
        <v>237030</v>
      </c>
      <c r="O655" s="45" t="s">
        <v>244</v>
      </c>
      <c r="P655" s="47" t="s">
        <v>61</v>
      </c>
      <c r="Q655" s="61" t="s">
        <v>284</v>
      </c>
      <c r="R655" s="66">
        <v>2370301</v>
      </c>
      <c r="S655" s="54">
        <v>2</v>
      </c>
      <c r="T655" s="1">
        <f t="shared" si="89"/>
        <v>237031</v>
      </c>
      <c r="U655" s="21" t="s">
        <v>436</v>
      </c>
      <c r="V655" s="42">
        <v>0</v>
      </c>
      <c r="W655" s="54">
        <v>0</v>
      </c>
      <c r="X655" s="54">
        <v>0</v>
      </c>
      <c r="Y655" s="4" t="s">
        <v>823</v>
      </c>
      <c r="AA655" s="21" t="s">
        <v>437</v>
      </c>
      <c r="AB655" s="56" t="s">
        <v>438</v>
      </c>
      <c r="AC655" s="1">
        <v>0</v>
      </c>
    </row>
    <row r="656" spans="1:29" ht="16.5">
      <c r="A656" s="57" t="s">
        <v>419</v>
      </c>
      <c r="B656" s="1">
        <f t="shared" si="87"/>
        <v>237040</v>
      </c>
      <c r="C656" s="1" t="s">
        <v>420</v>
      </c>
      <c r="D656" s="29" t="s">
        <v>839</v>
      </c>
      <c r="E656" s="60" t="s">
        <v>962</v>
      </c>
      <c r="F656" s="60" t="s">
        <v>1292</v>
      </c>
      <c r="G656" s="68" t="s">
        <v>511</v>
      </c>
      <c r="H656" s="42">
        <f t="shared" si="90"/>
        <v>0</v>
      </c>
      <c r="I656" s="20">
        <v>313003900</v>
      </c>
      <c r="J656" s="29" t="s">
        <v>54</v>
      </c>
      <c r="K656" s="29" t="s">
        <v>54</v>
      </c>
      <c r="L656" s="42">
        <f t="shared" si="86"/>
        <v>37</v>
      </c>
      <c r="M656" s="50">
        <f t="shared" si="88"/>
        <v>237050</v>
      </c>
      <c r="N656" s="50">
        <f t="shared" si="84"/>
        <v>237030</v>
      </c>
      <c r="O656" s="45" t="s">
        <v>244</v>
      </c>
      <c r="P656" s="47" t="s">
        <v>61</v>
      </c>
      <c r="Q656" s="61" t="s">
        <v>284</v>
      </c>
      <c r="R656" s="50">
        <v>2370401</v>
      </c>
      <c r="S656" s="54">
        <v>1</v>
      </c>
      <c r="T656" s="1">
        <f t="shared" si="89"/>
        <v>237040</v>
      </c>
      <c r="U656" s="21" t="s">
        <v>440</v>
      </c>
      <c r="V656" s="42">
        <v>12</v>
      </c>
      <c r="W656" s="54">
        <v>0</v>
      </c>
      <c r="X656" s="54">
        <v>9</v>
      </c>
      <c r="Y656" s="4" t="s">
        <v>923</v>
      </c>
      <c r="AA656" s="21" t="s">
        <v>441</v>
      </c>
      <c r="AB656" s="56" t="s">
        <v>424</v>
      </c>
      <c r="AC656" s="1">
        <v>0</v>
      </c>
    </row>
    <row r="657" spans="1:29" ht="16.5">
      <c r="A657" s="57" t="s">
        <v>419</v>
      </c>
      <c r="B657" s="1">
        <f t="shared" si="87"/>
        <v>237041</v>
      </c>
      <c r="C657" s="56" t="s">
        <v>427</v>
      </c>
      <c r="D657" s="29" t="s">
        <v>839</v>
      </c>
      <c r="E657" s="60" t="s">
        <v>962</v>
      </c>
      <c r="F657" s="60" t="s">
        <v>1293</v>
      </c>
      <c r="G657" s="68" t="s">
        <v>511</v>
      </c>
      <c r="H657" s="42">
        <f t="shared" si="90"/>
        <v>0</v>
      </c>
      <c r="I657" s="60">
        <v>340570415</v>
      </c>
      <c r="J657" s="29" t="s">
        <v>54</v>
      </c>
      <c r="K657" s="29" t="s">
        <v>54</v>
      </c>
      <c r="L657" s="42">
        <f t="shared" si="86"/>
        <v>37</v>
      </c>
      <c r="M657" s="50">
        <f t="shared" si="88"/>
        <v>0</v>
      </c>
      <c r="N657" s="50">
        <f t="shared" ref="N657:N720" si="91">IF(L657=L656,IF(VALUE(RIGHT(B656,1))=1,B655,B656),0)</f>
        <v>237040</v>
      </c>
      <c r="O657" s="45" t="s">
        <v>244</v>
      </c>
      <c r="P657" s="47" t="s">
        <v>61</v>
      </c>
      <c r="Q657" s="61" t="s">
        <v>284</v>
      </c>
      <c r="R657" t="s">
        <v>429</v>
      </c>
      <c r="S657" s="54">
        <v>5</v>
      </c>
      <c r="T657" s="1">
        <f t="shared" si="89"/>
        <v>237041</v>
      </c>
      <c r="U657" s="21" t="s">
        <v>442</v>
      </c>
      <c r="V657" s="42">
        <v>0</v>
      </c>
      <c r="W657" s="54">
        <v>0</v>
      </c>
      <c r="X657" s="54">
        <v>0</v>
      </c>
      <c r="Y657" s="4" t="s">
        <v>823</v>
      </c>
      <c r="AA657" s="21" t="s">
        <v>443</v>
      </c>
      <c r="AB657" s="56" t="s">
        <v>432</v>
      </c>
      <c r="AC657" s="1">
        <v>0</v>
      </c>
    </row>
    <row r="658" spans="1:29" ht="28.5">
      <c r="A658" s="57" t="s">
        <v>419</v>
      </c>
      <c r="B658" s="1">
        <f t="shared" si="87"/>
        <v>237050</v>
      </c>
      <c r="C658" s="1" t="s">
        <v>420</v>
      </c>
      <c r="D658" s="29" t="s">
        <v>840</v>
      </c>
      <c r="E658" s="60" t="s">
        <v>962</v>
      </c>
      <c r="F658" s="60" t="s">
        <v>1294</v>
      </c>
      <c r="G658" s="68" t="s">
        <v>511</v>
      </c>
      <c r="H658" s="42">
        <f t="shared" si="90"/>
        <v>1</v>
      </c>
      <c r="I658" s="20">
        <v>313101400</v>
      </c>
      <c r="J658" s="29" t="s">
        <v>54</v>
      </c>
      <c r="K658" s="29" t="s">
        <v>54</v>
      </c>
      <c r="L658" s="42">
        <f t="shared" si="86"/>
        <v>37</v>
      </c>
      <c r="M658" s="50">
        <f t="shared" si="88"/>
        <v>237061</v>
      </c>
      <c r="N658" s="50">
        <f t="shared" si="91"/>
        <v>237040</v>
      </c>
      <c r="O658" s="45" t="s">
        <v>244</v>
      </c>
      <c r="P658" s="47" t="s">
        <v>61</v>
      </c>
      <c r="Q658" s="61" t="s">
        <v>284</v>
      </c>
      <c r="R658" s="50">
        <v>2370501</v>
      </c>
      <c r="S658" s="54">
        <v>1</v>
      </c>
      <c r="T658" s="1">
        <f t="shared" si="89"/>
        <v>237050</v>
      </c>
      <c r="U658" s="21" t="s">
        <v>445</v>
      </c>
      <c r="V658" s="42">
        <v>12</v>
      </c>
      <c r="W658" s="54">
        <v>0</v>
      </c>
      <c r="X658" s="54">
        <v>12</v>
      </c>
      <c r="Y658" s="4" t="s">
        <v>924</v>
      </c>
      <c r="AA658" s="21" t="s">
        <v>446</v>
      </c>
      <c r="AB658" s="56" t="s">
        <v>424</v>
      </c>
      <c r="AC658" s="1">
        <v>5</v>
      </c>
    </row>
    <row r="659" spans="1:29" ht="16.5">
      <c r="A659" s="57" t="s">
        <v>419</v>
      </c>
      <c r="B659" s="1">
        <f t="shared" si="87"/>
        <v>237061</v>
      </c>
      <c r="C659" s="1" t="s">
        <v>420</v>
      </c>
      <c r="D659" s="29" t="s">
        <v>837</v>
      </c>
      <c r="E659" s="60" t="s">
        <v>962</v>
      </c>
      <c r="F659" s="60" t="s">
        <v>1295</v>
      </c>
      <c r="G659" s="68" t="s">
        <v>511</v>
      </c>
      <c r="H659" s="42">
        <f t="shared" si="90"/>
        <v>1</v>
      </c>
      <c r="I659" s="43">
        <v>313100900</v>
      </c>
      <c r="J659" s="29" t="s">
        <v>54</v>
      </c>
      <c r="K659" s="29" t="s">
        <v>54</v>
      </c>
      <c r="L659" s="42">
        <f t="shared" si="86"/>
        <v>37</v>
      </c>
      <c r="M659" s="50">
        <f t="shared" si="88"/>
        <v>0</v>
      </c>
      <c r="N659" s="50">
        <f t="shared" si="91"/>
        <v>237050</v>
      </c>
      <c r="O659" s="45" t="s">
        <v>244</v>
      </c>
      <c r="P659" s="47" t="s">
        <v>61</v>
      </c>
      <c r="Q659" s="61" t="s">
        <v>284</v>
      </c>
      <c r="R659" s="50">
        <v>0</v>
      </c>
      <c r="S659" s="54">
        <v>4</v>
      </c>
      <c r="T659" s="1">
        <f t="shared" si="89"/>
        <v>237061</v>
      </c>
      <c r="U659" s="24" t="s">
        <v>449</v>
      </c>
      <c r="V659" s="42">
        <v>0</v>
      </c>
      <c r="W659" s="54">
        <v>0</v>
      </c>
      <c r="X659" s="51">
        <v>0</v>
      </c>
      <c r="Y659" s="4" t="s">
        <v>823</v>
      </c>
      <c r="AA659" s="24" t="s">
        <v>54</v>
      </c>
      <c r="AC659" s="1">
        <v>0</v>
      </c>
    </row>
    <row r="660" spans="1:29" ht="16.5">
      <c r="A660" s="57" t="s">
        <v>419</v>
      </c>
      <c r="B660" s="1">
        <f t="shared" si="87"/>
        <v>238010</v>
      </c>
      <c r="C660" s="1" t="s">
        <v>420</v>
      </c>
      <c r="D660" s="29" t="s">
        <v>841</v>
      </c>
      <c r="E660" s="60" t="s">
        <v>962</v>
      </c>
      <c r="F660" s="60" t="s">
        <v>1296</v>
      </c>
      <c r="G660" s="68" t="s">
        <v>511</v>
      </c>
      <c r="H660" s="42">
        <f t="shared" si="90"/>
        <v>0</v>
      </c>
      <c r="I660" s="20">
        <v>313102300</v>
      </c>
      <c r="J660" s="29" t="s">
        <v>54</v>
      </c>
      <c r="K660" s="29" t="s">
        <v>54</v>
      </c>
      <c r="L660" s="42">
        <f t="shared" si="86"/>
        <v>38</v>
      </c>
      <c r="M660" s="50">
        <f t="shared" si="88"/>
        <v>238020</v>
      </c>
      <c r="N660" s="50">
        <f t="shared" si="91"/>
        <v>0</v>
      </c>
      <c r="O660" s="45" t="s">
        <v>244</v>
      </c>
      <c r="P660" s="47" t="s">
        <v>61</v>
      </c>
      <c r="Q660" s="61" t="s">
        <v>284</v>
      </c>
      <c r="R660" s="50">
        <v>2380101</v>
      </c>
      <c r="S660" s="54">
        <v>1</v>
      </c>
      <c r="T660" s="1">
        <f t="shared" si="89"/>
        <v>238010</v>
      </c>
      <c r="U660" s="21" t="s">
        <v>451</v>
      </c>
      <c r="V660" s="42">
        <v>12</v>
      </c>
      <c r="W660" s="54">
        <v>0</v>
      </c>
      <c r="X660" s="54">
        <v>0</v>
      </c>
      <c r="Y660" s="4" t="s">
        <v>529</v>
      </c>
      <c r="AA660" s="22" t="s">
        <v>54</v>
      </c>
      <c r="AB660" s="56" t="s">
        <v>424</v>
      </c>
      <c r="AC660" s="1">
        <v>0</v>
      </c>
    </row>
    <row r="661" spans="1:29" ht="16.5">
      <c r="A661" s="57" t="s">
        <v>419</v>
      </c>
      <c r="B661" s="1">
        <f t="shared" si="87"/>
        <v>238020</v>
      </c>
      <c r="C661" s="1" t="s">
        <v>420</v>
      </c>
      <c r="D661" s="29" t="s">
        <v>842</v>
      </c>
      <c r="E661" s="60" t="s">
        <v>962</v>
      </c>
      <c r="F661" s="60" t="s">
        <v>1297</v>
      </c>
      <c r="G661" s="68" t="s">
        <v>511</v>
      </c>
      <c r="H661" s="42">
        <f t="shared" si="90"/>
        <v>0</v>
      </c>
      <c r="I661" s="21" t="s">
        <v>955</v>
      </c>
      <c r="J661" s="29" t="s">
        <v>54</v>
      </c>
      <c r="K661" s="29" t="s">
        <v>54</v>
      </c>
      <c r="L661" s="42">
        <f t="shared" si="86"/>
        <v>38</v>
      </c>
      <c r="M661" s="50">
        <f t="shared" si="88"/>
        <v>238030</v>
      </c>
      <c r="N661" s="50">
        <f t="shared" si="91"/>
        <v>238010</v>
      </c>
      <c r="O661" s="45" t="s">
        <v>244</v>
      </c>
      <c r="P661" s="47" t="s">
        <v>61</v>
      </c>
      <c r="Q661" s="61" t="s">
        <v>284</v>
      </c>
      <c r="R661" s="50">
        <v>2380201</v>
      </c>
      <c r="S661" s="54">
        <v>1</v>
      </c>
      <c r="T661" s="1">
        <f t="shared" si="89"/>
        <v>238020</v>
      </c>
      <c r="U661" s="21" t="s">
        <v>454</v>
      </c>
      <c r="V661" s="42">
        <v>12</v>
      </c>
      <c r="W661" s="54">
        <v>0</v>
      </c>
      <c r="X661" s="54">
        <v>2</v>
      </c>
      <c r="Y661" s="4" t="s">
        <v>925</v>
      </c>
      <c r="AA661" s="21" t="s">
        <v>456</v>
      </c>
      <c r="AB661" s="56" t="s">
        <v>424</v>
      </c>
      <c r="AC661" s="1">
        <v>0</v>
      </c>
    </row>
    <row r="662" spans="1:29" ht="16.5">
      <c r="A662" s="57" t="s">
        <v>419</v>
      </c>
      <c r="B662" s="1">
        <f t="shared" si="87"/>
        <v>238021</v>
      </c>
      <c r="C662" s="56" t="s">
        <v>427</v>
      </c>
      <c r="D662" s="29" t="s">
        <v>842</v>
      </c>
      <c r="E662" s="60" t="s">
        <v>962</v>
      </c>
      <c r="F662" s="60" t="s">
        <v>1298</v>
      </c>
      <c r="G662" s="68" t="s">
        <v>511</v>
      </c>
      <c r="H662" s="42">
        <f t="shared" si="90"/>
        <v>0</v>
      </c>
      <c r="I662" s="60">
        <v>340570415</v>
      </c>
      <c r="J662" s="29" t="s">
        <v>54</v>
      </c>
      <c r="K662" s="29" t="s">
        <v>54</v>
      </c>
      <c r="L662" s="42">
        <f t="shared" si="86"/>
        <v>38</v>
      </c>
      <c r="M662" s="50">
        <f t="shared" si="88"/>
        <v>0</v>
      </c>
      <c r="N662" s="50">
        <f t="shared" si="91"/>
        <v>238020</v>
      </c>
      <c r="O662" s="45" t="s">
        <v>244</v>
      </c>
      <c r="P662" s="47" t="s">
        <v>61</v>
      </c>
      <c r="Q662" s="61" t="s">
        <v>284</v>
      </c>
      <c r="R662" t="s">
        <v>429</v>
      </c>
      <c r="S662" s="54">
        <v>5</v>
      </c>
      <c r="T662" s="1">
        <f t="shared" si="89"/>
        <v>238021</v>
      </c>
      <c r="U662" s="21" t="s">
        <v>457</v>
      </c>
      <c r="V662" s="42">
        <v>0</v>
      </c>
      <c r="W662" s="54">
        <v>0</v>
      </c>
      <c r="X662" s="54">
        <v>0</v>
      </c>
      <c r="Y662" s="4" t="s">
        <v>823</v>
      </c>
      <c r="AA662" s="21" t="s">
        <v>458</v>
      </c>
      <c r="AB662" s="56" t="s">
        <v>432</v>
      </c>
      <c r="AC662" s="1">
        <v>0</v>
      </c>
    </row>
    <row r="663" spans="1:29" ht="28.5">
      <c r="A663" s="57" t="s">
        <v>419</v>
      </c>
      <c r="B663" s="1">
        <f t="shared" si="87"/>
        <v>238030</v>
      </c>
      <c r="C663" s="1" t="s">
        <v>420</v>
      </c>
      <c r="D663" s="29" t="s">
        <v>843</v>
      </c>
      <c r="E663" s="60" t="s">
        <v>962</v>
      </c>
      <c r="F663" s="60" t="s">
        <v>1299</v>
      </c>
      <c r="G663" s="68" t="s">
        <v>511</v>
      </c>
      <c r="H663" s="42">
        <f t="shared" si="90"/>
        <v>0</v>
      </c>
      <c r="I663" s="20">
        <v>313100800</v>
      </c>
      <c r="J663" s="29" t="s">
        <v>54</v>
      </c>
      <c r="K663" s="29" t="s">
        <v>54</v>
      </c>
      <c r="L663" s="42">
        <f t="shared" si="86"/>
        <v>38</v>
      </c>
      <c r="M663" s="50">
        <f t="shared" si="88"/>
        <v>238040</v>
      </c>
      <c r="N663" s="50">
        <f t="shared" si="91"/>
        <v>238020</v>
      </c>
      <c r="O663" s="45" t="s">
        <v>244</v>
      </c>
      <c r="P663" s="47" t="s">
        <v>61</v>
      </c>
      <c r="Q663" s="61" t="s">
        <v>284</v>
      </c>
      <c r="R663" s="50">
        <v>2380301</v>
      </c>
      <c r="S663" s="54">
        <v>1</v>
      </c>
      <c r="T663" s="1">
        <f t="shared" si="89"/>
        <v>238030</v>
      </c>
      <c r="U663" s="21" t="s">
        <v>459</v>
      </c>
      <c r="V663" s="42">
        <v>12</v>
      </c>
      <c r="W663" s="54">
        <v>0</v>
      </c>
      <c r="X663" s="54">
        <v>6</v>
      </c>
      <c r="Y663" s="4" t="s">
        <v>926</v>
      </c>
      <c r="AA663" s="21" t="s">
        <v>460</v>
      </c>
      <c r="AB663" s="56" t="s">
        <v>424</v>
      </c>
      <c r="AC663" s="1">
        <v>0</v>
      </c>
    </row>
    <row r="664" spans="1:29" ht="16.5">
      <c r="A664" s="57" t="s">
        <v>419</v>
      </c>
      <c r="B664" s="1">
        <f t="shared" si="87"/>
        <v>238031</v>
      </c>
      <c r="C664" s="1" t="s">
        <v>435</v>
      </c>
      <c r="D664" s="29" t="s">
        <v>843</v>
      </c>
      <c r="E664" s="60" t="s">
        <v>962</v>
      </c>
      <c r="F664" s="60" t="s">
        <v>1300</v>
      </c>
      <c r="G664" s="68" t="s">
        <v>511</v>
      </c>
      <c r="H664" s="42">
        <f t="shared" si="90"/>
        <v>0</v>
      </c>
      <c r="I664" s="43">
        <v>349104011</v>
      </c>
      <c r="J664" s="29" t="s">
        <v>54</v>
      </c>
      <c r="K664" s="29" t="s">
        <v>54</v>
      </c>
      <c r="L664" s="42">
        <f t="shared" si="86"/>
        <v>38</v>
      </c>
      <c r="M664" s="50">
        <f t="shared" si="88"/>
        <v>0</v>
      </c>
      <c r="N664" s="50">
        <f t="shared" si="91"/>
        <v>238030</v>
      </c>
      <c r="O664" s="45" t="s">
        <v>244</v>
      </c>
      <c r="P664" s="47" t="s">
        <v>61</v>
      </c>
      <c r="Q664" s="61" t="s">
        <v>284</v>
      </c>
      <c r="R664" s="66">
        <v>2380301</v>
      </c>
      <c r="S664" s="54">
        <v>2</v>
      </c>
      <c r="T664" s="1">
        <f t="shared" si="89"/>
        <v>238031</v>
      </c>
      <c r="U664" s="21" t="s">
        <v>461</v>
      </c>
      <c r="V664" s="42">
        <v>0</v>
      </c>
      <c r="W664" s="54">
        <v>0</v>
      </c>
      <c r="X664" s="54">
        <v>0</v>
      </c>
      <c r="Y664" s="4" t="s">
        <v>823</v>
      </c>
      <c r="AA664" s="21" t="s">
        <v>462</v>
      </c>
      <c r="AB664" s="56" t="s">
        <v>438</v>
      </c>
      <c r="AC664" s="1">
        <v>0</v>
      </c>
    </row>
    <row r="665" spans="1:29" ht="28.5">
      <c r="A665" s="57" t="s">
        <v>419</v>
      </c>
      <c r="B665" s="1">
        <f t="shared" si="87"/>
        <v>238040</v>
      </c>
      <c r="C665" s="1" t="s">
        <v>420</v>
      </c>
      <c r="D665" s="29" t="s">
        <v>844</v>
      </c>
      <c r="E665" s="60" t="s">
        <v>962</v>
      </c>
      <c r="F665" s="60" t="s">
        <v>1301</v>
      </c>
      <c r="G665" s="68" t="s">
        <v>511</v>
      </c>
      <c r="H665" s="42">
        <f t="shared" si="90"/>
        <v>0</v>
      </c>
      <c r="I665" s="20">
        <v>313000400</v>
      </c>
      <c r="J665" s="29" t="s">
        <v>54</v>
      </c>
      <c r="K665" s="29" t="s">
        <v>54</v>
      </c>
      <c r="L665" s="42">
        <f t="shared" si="86"/>
        <v>38</v>
      </c>
      <c r="M665" s="50">
        <f t="shared" si="88"/>
        <v>238050</v>
      </c>
      <c r="N665" s="50">
        <f t="shared" si="91"/>
        <v>238030</v>
      </c>
      <c r="O665" s="45" t="s">
        <v>244</v>
      </c>
      <c r="P665" s="47" t="s">
        <v>61</v>
      </c>
      <c r="Q665" s="61" t="s">
        <v>284</v>
      </c>
      <c r="R665" s="50">
        <v>2380401</v>
      </c>
      <c r="S665" s="54">
        <v>1</v>
      </c>
      <c r="T665" s="1">
        <f t="shared" si="89"/>
        <v>238040</v>
      </c>
      <c r="U665" s="21" t="s">
        <v>464</v>
      </c>
      <c r="V665" s="42">
        <v>12</v>
      </c>
      <c r="W665" s="54">
        <v>0</v>
      </c>
      <c r="X665" s="54">
        <v>9</v>
      </c>
      <c r="Y665" s="4" t="s">
        <v>927</v>
      </c>
      <c r="AA665" s="21" t="s">
        <v>465</v>
      </c>
      <c r="AB665" s="56" t="s">
        <v>424</v>
      </c>
      <c r="AC665" s="1">
        <v>0</v>
      </c>
    </row>
    <row r="666" spans="1:29" ht="16.5">
      <c r="A666" s="57" t="s">
        <v>419</v>
      </c>
      <c r="B666" s="1">
        <f t="shared" si="87"/>
        <v>238041</v>
      </c>
      <c r="C666" s="56" t="s">
        <v>427</v>
      </c>
      <c r="D666" s="29" t="s">
        <v>844</v>
      </c>
      <c r="E666" s="60" t="s">
        <v>962</v>
      </c>
      <c r="F666" s="60" t="s">
        <v>1302</v>
      </c>
      <c r="G666" s="68" t="s">
        <v>511</v>
      </c>
      <c r="H666" s="42">
        <f t="shared" si="90"/>
        <v>0</v>
      </c>
      <c r="I666" s="60">
        <v>340570415</v>
      </c>
      <c r="J666" s="29" t="s">
        <v>54</v>
      </c>
      <c r="K666" s="29" t="s">
        <v>54</v>
      </c>
      <c r="L666" s="42">
        <f t="shared" si="86"/>
        <v>38</v>
      </c>
      <c r="M666" s="50">
        <f t="shared" si="88"/>
        <v>0</v>
      </c>
      <c r="N666" s="50">
        <f t="shared" si="91"/>
        <v>238040</v>
      </c>
      <c r="O666" s="45" t="s">
        <v>244</v>
      </c>
      <c r="P666" s="47" t="s">
        <v>61</v>
      </c>
      <c r="Q666" s="61" t="s">
        <v>284</v>
      </c>
      <c r="R666" t="s">
        <v>429</v>
      </c>
      <c r="S666" s="54">
        <v>5</v>
      </c>
      <c r="T666" s="1">
        <f t="shared" si="89"/>
        <v>238041</v>
      </c>
      <c r="U666" s="21" t="s">
        <v>466</v>
      </c>
      <c r="V666" s="42">
        <v>0</v>
      </c>
      <c r="W666" s="54">
        <v>0</v>
      </c>
      <c r="X666" s="54">
        <v>0</v>
      </c>
      <c r="Y666" s="4" t="s">
        <v>823</v>
      </c>
      <c r="AA666" s="21" t="s">
        <v>467</v>
      </c>
      <c r="AB666" s="56" t="s">
        <v>432</v>
      </c>
      <c r="AC666" s="1">
        <v>0</v>
      </c>
    </row>
    <row r="667" spans="1:29" ht="16.5">
      <c r="A667" s="57" t="s">
        <v>419</v>
      </c>
      <c r="B667" s="1">
        <f t="shared" si="87"/>
        <v>238050</v>
      </c>
      <c r="C667" s="1" t="s">
        <v>420</v>
      </c>
      <c r="D667" s="29" t="s">
        <v>845</v>
      </c>
      <c r="E667" s="60" t="s">
        <v>962</v>
      </c>
      <c r="F667" s="60" t="s">
        <v>1303</v>
      </c>
      <c r="G667" s="68" t="s">
        <v>511</v>
      </c>
      <c r="H667" s="42">
        <f t="shared" si="90"/>
        <v>1</v>
      </c>
      <c r="I667" s="20">
        <v>313101200</v>
      </c>
      <c r="J667" s="29" t="s">
        <v>54</v>
      </c>
      <c r="K667" s="29" t="s">
        <v>54</v>
      </c>
      <c r="L667" s="42">
        <f t="shared" si="86"/>
        <v>38</v>
      </c>
      <c r="M667" s="50">
        <f t="shared" si="88"/>
        <v>238061</v>
      </c>
      <c r="N667" s="50">
        <f t="shared" si="91"/>
        <v>238040</v>
      </c>
      <c r="O667" s="45" t="s">
        <v>244</v>
      </c>
      <c r="P667" s="47" t="s">
        <v>61</v>
      </c>
      <c r="Q667" s="61" t="s">
        <v>284</v>
      </c>
      <c r="R667" s="50">
        <v>2380501</v>
      </c>
      <c r="S667" s="54">
        <v>1</v>
      </c>
      <c r="T667" s="1">
        <f t="shared" si="89"/>
        <v>238050</v>
      </c>
      <c r="U667" s="21" t="s">
        <v>469</v>
      </c>
      <c r="V667" s="42">
        <v>12</v>
      </c>
      <c r="W667" s="54">
        <v>0</v>
      </c>
      <c r="X667" s="54">
        <v>12</v>
      </c>
      <c r="Y667" s="4" t="s">
        <v>928</v>
      </c>
      <c r="AA667" s="21" t="s">
        <v>471</v>
      </c>
      <c r="AB667" s="56" t="s">
        <v>424</v>
      </c>
      <c r="AC667" s="1">
        <v>5</v>
      </c>
    </row>
    <row r="668" spans="1:29" ht="16.5">
      <c r="A668" s="57" t="s">
        <v>419</v>
      </c>
      <c r="B668" s="1">
        <f t="shared" si="87"/>
        <v>238061</v>
      </c>
      <c r="C668" s="1" t="s">
        <v>420</v>
      </c>
      <c r="D668" s="21" t="s">
        <v>846</v>
      </c>
      <c r="E668" s="60" t="s">
        <v>962</v>
      </c>
      <c r="F668" s="60" t="s">
        <v>1304</v>
      </c>
      <c r="G668" s="68" t="s">
        <v>511</v>
      </c>
      <c r="H668" s="42">
        <f t="shared" si="90"/>
        <v>1</v>
      </c>
      <c r="I668" s="43">
        <v>313100900</v>
      </c>
      <c r="J668" s="29" t="s">
        <v>54</v>
      </c>
      <c r="K668" s="29" t="s">
        <v>54</v>
      </c>
      <c r="L668" s="42">
        <f t="shared" si="86"/>
        <v>38</v>
      </c>
      <c r="M668" s="50">
        <f t="shared" si="88"/>
        <v>0</v>
      </c>
      <c r="N668" s="50">
        <f t="shared" si="91"/>
        <v>238050</v>
      </c>
      <c r="O668" s="45" t="s">
        <v>244</v>
      </c>
      <c r="P668" s="47" t="s">
        <v>61</v>
      </c>
      <c r="Q668" s="61" t="s">
        <v>284</v>
      </c>
      <c r="R668" s="50">
        <v>0</v>
      </c>
      <c r="S668" s="54">
        <v>4</v>
      </c>
      <c r="T668" s="1">
        <f t="shared" si="89"/>
        <v>238061</v>
      </c>
      <c r="U668" s="24" t="s">
        <v>449</v>
      </c>
      <c r="V668" s="42">
        <v>0</v>
      </c>
      <c r="W668" s="54">
        <v>0</v>
      </c>
      <c r="X668" s="51">
        <v>0</v>
      </c>
      <c r="Y668" s="4" t="s">
        <v>823</v>
      </c>
      <c r="AA668" s="24" t="s">
        <v>54</v>
      </c>
      <c r="AC668" s="1">
        <v>0</v>
      </c>
    </row>
    <row r="669" spans="1:29" ht="16.5">
      <c r="A669" s="57" t="s">
        <v>419</v>
      </c>
      <c r="B669" s="1">
        <f t="shared" si="87"/>
        <v>239010</v>
      </c>
      <c r="C669" s="1" t="s">
        <v>420</v>
      </c>
      <c r="D669" s="29" t="s">
        <v>849</v>
      </c>
      <c r="E669" s="60" t="s">
        <v>962</v>
      </c>
      <c r="F669" s="60" t="s">
        <v>1305</v>
      </c>
      <c r="G669" s="68" t="s">
        <v>511</v>
      </c>
      <c r="H669" s="42">
        <f t="shared" si="90"/>
        <v>0</v>
      </c>
      <c r="I669" s="20" t="s">
        <v>67</v>
      </c>
      <c r="J669" s="29" t="s">
        <v>54</v>
      </c>
      <c r="K669" s="29" t="s">
        <v>54</v>
      </c>
      <c r="L669" s="42">
        <f t="shared" si="86"/>
        <v>39</v>
      </c>
      <c r="M669" s="50">
        <f t="shared" si="88"/>
        <v>239020</v>
      </c>
      <c r="N669" s="50">
        <f t="shared" si="91"/>
        <v>0</v>
      </c>
      <c r="O669" s="45" t="s">
        <v>244</v>
      </c>
      <c r="P669" s="47" t="s">
        <v>61</v>
      </c>
      <c r="Q669" s="61" t="s">
        <v>284</v>
      </c>
      <c r="R669" s="50">
        <v>2390101</v>
      </c>
      <c r="S669" s="54">
        <v>1</v>
      </c>
      <c r="T669" s="1">
        <f t="shared" si="89"/>
        <v>239010</v>
      </c>
      <c r="U669" s="21" t="s">
        <v>474</v>
      </c>
      <c r="V669" s="42">
        <v>12</v>
      </c>
      <c r="W669" s="54">
        <v>0</v>
      </c>
      <c r="X669" s="54">
        <v>0</v>
      </c>
      <c r="Y669" s="4" t="s">
        <v>520</v>
      </c>
      <c r="AA669" s="22" t="s">
        <v>54</v>
      </c>
      <c r="AB669" s="56" t="s">
        <v>424</v>
      </c>
      <c r="AC669" s="1">
        <v>0</v>
      </c>
    </row>
    <row r="670" spans="1:29" ht="28.5">
      <c r="A670" s="57" t="s">
        <v>419</v>
      </c>
      <c r="B670" s="1">
        <f t="shared" si="87"/>
        <v>239020</v>
      </c>
      <c r="C670" s="1" t="s">
        <v>420</v>
      </c>
      <c r="D670" s="29" t="s">
        <v>850</v>
      </c>
      <c r="E670" s="60" t="s">
        <v>962</v>
      </c>
      <c r="F670" s="60" t="s">
        <v>1306</v>
      </c>
      <c r="G670" s="68" t="s">
        <v>511</v>
      </c>
      <c r="H670" s="42">
        <f t="shared" si="90"/>
        <v>0</v>
      </c>
      <c r="I670" s="21" t="s">
        <v>822</v>
      </c>
      <c r="J670" s="29" t="s">
        <v>54</v>
      </c>
      <c r="K670" s="29" t="s">
        <v>54</v>
      </c>
      <c r="L670" s="42">
        <f t="shared" si="86"/>
        <v>39</v>
      </c>
      <c r="M670" s="50">
        <f t="shared" si="88"/>
        <v>239030</v>
      </c>
      <c r="N670" s="50">
        <f t="shared" si="91"/>
        <v>239010</v>
      </c>
      <c r="O670" s="45" t="s">
        <v>244</v>
      </c>
      <c r="P670" s="47" t="s">
        <v>61</v>
      </c>
      <c r="Q670" s="61" t="s">
        <v>284</v>
      </c>
      <c r="R670" s="50">
        <v>2390201</v>
      </c>
      <c r="S670" s="54">
        <v>1</v>
      </c>
      <c r="T670" s="1">
        <f t="shared" si="89"/>
        <v>239020</v>
      </c>
      <c r="U670" s="21" t="s">
        <v>476</v>
      </c>
      <c r="V670" s="42">
        <v>12</v>
      </c>
      <c r="W670" s="54">
        <v>0</v>
      </c>
      <c r="X670" s="54">
        <v>2</v>
      </c>
      <c r="Y670" s="4" t="s">
        <v>946</v>
      </c>
      <c r="AA670" s="21" t="s">
        <v>477</v>
      </c>
      <c r="AB670" s="56" t="s">
        <v>424</v>
      </c>
      <c r="AC670" s="1">
        <v>0</v>
      </c>
    </row>
    <row r="671" spans="1:29" ht="16.5">
      <c r="A671" s="57" t="s">
        <v>419</v>
      </c>
      <c r="B671" s="1">
        <f t="shared" si="87"/>
        <v>239021</v>
      </c>
      <c r="C671" s="56" t="s">
        <v>427</v>
      </c>
      <c r="D671" s="29" t="s">
        <v>850</v>
      </c>
      <c r="E671" s="60" t="s">
        <v>962</v>
      </c>
      <c r="F671" s="60" t="s">
        <v>1307</v>
      </c>
      <c r="G671" s="68" t="s">
        <v>511</v>
      </c>
      <c r="H671" s="42">
        <f t="shared" si="90"/>
        <v>0</v>
      </c>
      <c r="I671" s="60">
        <v>340570415</v>
      </c>
      <c r="J671" s="29" t="s">
        <v>54</v>
      </c>
      <c r="K671" s="29" t="s">
        <v>54</v>
      </c>
      <c r="L671" s="42">
        <f t="shared" si="86"/>
        <v>39</v>
      </c>
      <c r="M671" s="50">
        <f t="shared" si="88"/>
        <v>0</v>
      </c>
      <c r="N671" s="50">
        <f t="shared" si="91"/>
        <v>239020</v>
      </c>
      <c r="O671" s="45" t="s">
        <v>244</v>
      </c>
      <c r="P671" s="47" t="s">
        <v>61</v>
      </c>
      <c r="Q671" s="61" t="s">
        <v>284</v>
      </c>
      <c r="R671" t="s">
        <v>429</v>
      </c>
      <c r="S671" s="54">
        <v>5</v>
      </c>
      <c r="T671" s="1">
        <f t="shared" si="89"/>
        <v>239021</v>
      </c>
      <c r="U671" s="21" t="s">
        <v>478</v>
      </c>
      <c r="V671" s="42">
        <v>0</v>
      </c>
      <c r="W671" s="54">
        <v>0</v>
      </c>
      <c r="X671" s="54">
        <v>0</v>
      </c>
      <c r="Y671" s="4" t="s">
        <v>823</v>
      </c>
      <c r="AA671" s="21" t="s">
        <v>479</v>
      </c>
      <c r="AB671" s="56" t="s">
        <v>432</v>
      </c>
      <c r="AC671" s="1">
        <v>0</v>
      </c>
    </row>
    <row r="672" spans="1:29" ht="16.5">
      <c r="A672" s="57" t="s">
        <v>419</v>
      </c>
      <c r="B672" s="1">
        <f t="shared" si="87"/>
        <v>239030</v>
      </c>
      <c r="C672" s="1" t="s">
        <v>420</v>
      </c>
      <c r="D672" s="29" t="s">
        <v>851</v>
      </c>
      <c r="E672" s="60" t="s">
        <v>962</v>
      </c>
      <c r="F672" s="60" t="s">
        <v>1308</v>
      </c>
      <c r="G672" s="68" t="s">
        <v>511</v>
      </c>
      <c r="H672" s="42">
        <f t="shared" si="90"/>
        <v>0</v>
      </c>
      <c r="I672" s="21" t="s">
        <v>818</v>
      </c>
      <c r="J672" s="29" t="s">
        <v>54</v>
      </c>
      <c r="K672" s="29" t="s">
        <v>54</v>
      </c>
      <c r="L672" s="42">
        <f t="shared" si="86"/>
        <v>39</v>
      </c>
      <c r="M672" s="50">
        <f t="shared" si="88"/>
        <v>239040</v>
      </c>
      <c r="N672" s="50">
        <f t="shared" si="91"/>
        <v>239020</v>
      </c>
      <c r="O672" s="45" t="s">
        <v>244</v>
      </c>
      <c r="P672" s="47" t="s">
        <v>61</v>
      </c>
      <c r="Q672" s="61" t="s">
        <v>284</v>
      </c>
      <c r="R672" s="50">
        <v>2390301</v>
      </c>
      <c r="S672" s="54">
        <v>1</v>
      </c>
      <c r="T672" s="1">
        <f t="shared" si="89"/>
        <v>239030</v>
      </c>
      <c r="U672" s="21" t="s">
        <v>480</v>
      </c>
      <c r="V672" s="42">
        <v>12</v>
      </c>
      <c r="W672" s="54">
        <v>0</v>
      </c>
      <c r="X672" s="54">
        <v>6</v>
      </c>
      <c r="Y672" s="4" t="s">
        <v>540</v>
      </c>
      <c r="AA672" s="21" t="s">
        <v>482</v>
      </c>
      <c r="AB672" s="56" t="s">
        <v>424</v>
      </c>
      <c r="AC672" s="1">
        <v>0</v>
      </c>
    </row>
    <row r="673" spans="1:29" ht="16.5">
      <c r="A673" s="57" t="s">
        <v>419</v>
      </c>
      <c r="B673" s="1">
        <f t="shared" si="87"/>
        <v>239031</v>
      </c>
      <c r="C673" s="1" t="s">
        <v>435</v>
      </c>
      <c r="D673" s="29" t="s">
        <v>851</v>
      </c>
      <c r="E673" s="60" t="s">
        <v>962</v>
      </c>
      <c r="F673" s="60" t="s">
        <v>1309</v>
      </c>
      <c r="G673" s="68" t="s">
        <v>511</v>
      </c>
      <c r="H673" s="42">
        <f t="shared" si="90"/>
        <v>0</v>
      </c>
      <c r="I673" s="43">
        <v>349104011</v>
      </c>
      <c r="J673" s="29" t="s">
        <v>54</v>
      </c>
      <c r="K673" s="29" t="s">
        <v>54</v>
      </c>
      <c r="L673" s="42">
        <f t="shared" si="86"/>
        <v>39</v>
      </c>
      <c r="M673" s="50">
        <f t="shared" si="88"/>
        <v>0</v>
      </c>
      <c r="N673" s="50">
        <f t="shared" si="91"/>
        <v>239030</v>
      </c>
      <c r="O673" s="45" t="s">
        <v>244</v>
      </c>
      <c r="P673" s="47" t="s">
        <v>61</v>
      </c>
      <c r="Q673" s="61" t="s">
        <v>284</v>
      </c>
      <c r="R673" s="66">
        <v>2390301</v>
      </c>
      <c r="S673" s="54">
        <v>2</v>
      </c>
      <c r="T673" s="1">
        <f t="shared" si="89"/>
        <v>239031</v>
      </c>
      <c r="U673" s="21" t="s">
        <v>483</v>
      </c>
      <c r="V673" s="42">
        <v>0</v>
      </c>
      <c r="W673" s="54">
        <v>0</v>
      </c>
      <c r="X673" s="54">
        <v>0</v>
      </c>
      <c r="Y673" s="4" t="s">
        <v>823</v>
      </c>
      <c r="AA673" s="21" t="s">
        <v>484</v>
      </c>
      <c r="AB673" s="56" t="s">
        <v>438</v>
      </c>
      <c r="AC673" s="1">
        <v>0</v>
      </c>
    </row>
    <row r="674" spans="1:29" ht="16.5">
      <c r="A674" s="57" t="s">
        <v>419</v>
      </c>
      <c r="B674" s="1">
        <f t="shared" si="87"/>
        <v>239040</v>
      </c>
      <c r="C674" s="1" t="s">
        <v>420</v>
      </c>
      <c r="D674" s="29" t="s">
        <v>852</v>
      </c>
      <c r="E674" s="60" t="s">
        <v>962</v>
      </c>
      <c r="F674" s="60" t="s">
        <v>1310</v>
      </c>
      <c r="G674" s="68" t="s">
        <v>511</v>
      </c>
      <c r="H674" s="42">
        <f t="shared" si="90"/>
        <v>0</v>
      </c>
      <c r="I674" s="20">
        <v>313000800</v>
      </c>
      <c r="J674" s="29" t="s">
        <v>54</v>
      </c>
      <c r="K674" s="29" t="s">
        <v>54</v>
      </c>
      <c r="L674" s="42">
        <f t="shared" si="86"/>
        <v>39</v>
      </c>
      <c r="M674" s="50">
        <f t="shared" si="88"/>
        <v>239050</v>
      </c>
      <c r="N674" s="50">
        <f t="shared" si="91"/>
        <v>239030</v>
      </c>
      <c r="O674" s="45" t="s">
        <v>244</v>
      </c>
      <c r="P674" s="47" t="s">
        <v>61</v>
      </c>
      <c r="Q674" s="61" t="s">
        <v>284</v>
      </c>
      <c r="R674" s="50">
        <v>2390401</v>
      </c>
      <c r="S674" s="54">
        <v>1</v>
      </c>
      <c r="T674" s="1">
        <f t="shared" si="89"/>
        <v>239040</v>
      </c>
      <c r="U674" s="21" t="s">
        <v>486</v>
      </c>
      <c r="V674" s="42">
        <v>12</v>
      </c>
      <c r="W674" s="54">
        <v>0</v>
      </c>
      <c r="X674" s="54">
        <v>9</v>
      </c>
      <c r="Y674" s="4" t="s">
        <v>929</v>
      </c>
      <c r="AA674" s="21" t="s">
        <v>487</v>
      </c>
      <c r="AB674" s="56" t="s">
        <v>424</v>
      </c>
      <c r="AC674" s="1">
        <v>0</v>
      </c>
    </row>
    <row r="675" spans="1:29" ht="16.5">
      <c r="A675" s="57" t="s">
        <v>419</v>
      </c>
      <c r="B675" s="1">
        <f t="shared" si="87"/>
        <v>239041</v>
      </c>
      <c r="C675" s="56" t="s">
        <v>427</v>
      </c>
      <c r="D675" s="29" t="s">
        <v>852</v>
      </c>
      <c r="E675" s="60" t="s">
        <v>962</v>
      </c>
      <c r="F675" s="60" t="s">
        <v>1311</v>
      </c>
      <c r="G675" s="68" t="s">
        <v>511</v>
      </c>
      <c r="H675" s="42">
        <f t="shared" si="90"/>
        <v>0</v>
      </c>
      <c r="I675" s="60">
        <v>340570415</v>
      </c>
      <c r="J675" s="29" t="s">
        <v>54</v>
      </c>
      <c r="K675" s="29" t="s">
        <v>54</v>
      </c>
      <c r="L675" s="42">
        <f t="shared" si="86"/>
        <v>39</v>
      </c>
      <c r="M675" s="50">
        <f t="shared" si="88"/>
        <v>0</v>
      </c>
      <c r="N675" s="50">
        <f t="shared" si="91"/>
        <v>239040</v>
      </c>
      <c r="O675" s="45" t="s">
        <v>244</v>
      </c>
      <c r="P675" s="47" t="s">
        <v>61</v>
      </c>
      <c r="Q675" s="61" t="s">
        <v>284</v>
      </c>
      <c r="R675" t="s">
        <v>429</v>
      </c>
      <c r="S675" s="54">
        <v>5</v>
      </c>
      <c r="T675" s="1">
        <f t="shared" si="89"/>
        <v>239041</v>
      </c>
      <c r="U675" s="21" t="s">
        <v>488</v>
      </c>
      <c r="V675" s="42">
        <v>0</v>
      </c>
      <c r="W675" s="54">
        <v>0</v>
      </c>
      <c r="X675" s="54">
        <v>0</v>
      </c>
      <c r="Y675" s="4" t="s">
        <v>823</v>
      </c>
      <c r="AA675" s="21" t="s">
        <v>489</v>
      </c>
      <c r="AB675" s="56" t="s">
        <v>432</v>
      </c>
      <c r="AC675" s="1">
        <v>0</v>
      </c>
    </row>
    <row r="676" spans="1:29" ht="28.5">
      <c r="A676" s="57" t="s">
        <v>419</v>
      </c>
      <c r="B676" s="1">
        <f t="shared" si="87"/>
        <v>239050</v>
      </c>
      <c r="C676" s="1" t="s">
        <v>420</v>
      </c>
      <c r="D676" s="29" t="s">
        <v>853</v>
      </c>
      <c r="E676" s="60" t="s">
        <v>962</v>
      </c>
      <c r="F676" s="60" t="s">
        <v>1312</v>
      </c>
      <c r="G676" s="68" t="s">
        <v>511</v>
      </c>
      <c r="H676" s="42">
        <f t="shared" si="90"/>
        <v>1</v>
      </c>
      <c r="I676" s="20">
        <v>313101400</v>
      </c>
      <c r="J676" s="29" t="s">
        <v>54</v>
      </c>
      <c r="K676" s="29" t="s">
        <v>54</v>
      </c>
      <c r="L676" s="42">
        <f t="shared" si="86"/>
        <v>39</v>
      </c>
      <c r="M676" s="50">
        <f t="shared" si="88"/>
        <v>239061</v>
      </c>
      <c r="N676" s="50">
        <f t="shared" si="91"/>
        <v>239040</v>
      </c>
      <c r="O676" s="45" t="s">
        <v>244</v>
      </c>
      <c r="P676" s="47" t="s">
        <v>61</v>
      </c>
      <c r="Q676" s="61" t="s">
        <v>284</v>
      </c>
      <c r="R676" s="50">
        <v>2390501</v>
      </c>
      <c r="S676" s="54">
        <v>1</v>
      </c>
      <c r="T676" s="1">
        <f t="shared" si="89"/>
        <v>239050</v>
      </c>
      <c r="U676" s="21" t="s">
        <v>491</v>
      </c>
      <c r="V676" s="42">
        <v>12</v>
      </c>
      <c r="W676" s="54">
        <v>0</v>
      </c>
      <c r="X676" s="54">
        <v>12</v>
      </c>
      <c r="Y676" s="4" t="s">
        <v>564</v>
      </c>
      <c r="AA676" s="21" t="s">
        <v>492</v>
      </c>
      <c r="AB676" s="56" t="s">
        <v>424</v>
      </c>
      <c r="AC676" s="1">
        <v>5</v>
      </c>
    </row>
    <row r="677" spans="1:29" ht="16.5">
      <c r="A677" s="57" t="s">
        <v>419</v>
      </c>
      <c r="B677" s="1">
        <f t="shared" si="87"/>
        <v>239061</v>
      </c>
      <c r="C677" s="1" t="s">
        <v>420</v>
      </c>
      <c r="D677" s="29" t="s">
        <v>854</v>
      </c>
      <c r="E677" s="60" t="s">
        <v>962</v>
      </c>
      <c r="F677" s="60" t="s">
        <v>1313</v>
      </c>
      <c r="G677" s="68" t="s">
        <v>511</v>
      </c>
      <c r="H677" s="42">
        <f t="shared" si="90"/>
        <v>1</v>
      </c>
      <c r="I677" s="43">
        <v>313100900</v>
      </c>
      <c r="J677" s="29" t="s">
        <v>54</v>
      </c>
      <c r="K677" s="29" t="s">
        <v>54</v>
      </c>
      <c r="L677" s="42">
        <f t="shared" si="86"/>
        <v>39</v>
      </c>
      <c r="M677" s="50">
        <f t="shared" si="88"/>
        <v>0</v>
      </c>
      <c r="N677" s="50">
        <f t="shared" si="91"/>
        <v>239050</v>
      </c>
      <c r="O677" s="45" t="s">
        <v>244</v>
      </c>
      <c r="P677" s="47" t="s">
        <v>61</v>
      </c>
      <c r="Q677" s="61" t="s">
        <v>284</v>
      </c>
      <c r="R677" s="50">
        <v>0</v>
      </c>
      <c r="S677" s="54">
        <v>4</v>
      </c>
      <c r="T677" s="1">
        <f t="shared" si="89"/>
        <v>239061</v>
      </c>
      <c r="U677" s="24" t="s">
        <v>449</v>
      </c>
      <c r="V677" s="42">
        <v>0</v>
      </c>
      <c r="W677" s="54">
        <v>0</v>
      </c>
      <c r="X677" s="51">
        <v>0</v>
      </c>
      <c r="Y677" s="4" t="s">
        <v>823</v>
      </c>
      <c r="AA677" s="24" t="s">
        <v>54</v>
      </c>
      <c r="AC677" s="1">
        <v>0</v>
      </c>
    </row>
    <row r="678" spans="1:29" ht="28.5">
      <c r="A678" s="57" t="s">
        <v>419</v>
      </c>
      <c r="B678" s="1">
        <f t="shared" si="87"/>
        <v>240010</v>
      </c>
      <c r="C678" s="1" t="s">
        <v>420</v>
      </c>
      <c r="D678" s="29" t="s">
        <v>855</v>
      </c>
      <c r="E678" s="60" t="s">
        <v>962</v>
      </c>
      <c r="F678" s="60" t="s">
        <v>1314</v>
      </c>
      <c r="G678" s="68" t="s">
        <v>511</v>
      </c>
      <c r="H678" s="42">
        <f t="shared" si="90"/>
        <v>0</v>
      </c>
      <c r="I678" s="20">
        <v>313102600</v>
      </c>
      <c r="J678" s="29" t="s">
        <v>54</v>
      </c>
      <c r="K678" s="29" t="s">
        <v>54</v>
      </c>
      <c r="L678" s="42">
        <f t="shared" si="86"/>
        <v>40</v>
      </c>
      <c r="M678" s="50">
        <f t="shared" si="88"/>
        <v>240020</v>
      </c>
      <c r="N678" s="50">
        <f t="shared" si="91"/>
        <v>0</v>
      </c>
      <c r="O678" s="45" t="s">
        <v>244</v>
      </c>
      <c r="P678" s="47" t="s">
        <v>61</v>
      </c>
      <c r="Q678" s="61" t="s">
        <v>284</v>
      </c>
      <c r="R678" s="50">
        <v>2400101</v>
      </c>
      <c r="S678" s="54">
        <v>1</v>
      </c>
      <c r="T678" s="1">
        <f t="shared" si="89"/>
        <v>240010</v>
      </c>
      <c r="U678" s="21" t="s">
        <v>422</v>
      </c>
      <c r="V678" s="42">
        <v>12</v>
      </c>
      <c r="W678" s="54">
        <v>0</v>
      </c>
      <c r="X678" s="54">
        <v>0</v>
      </c>
      <c r="Y678" s="4" t="s">
        <v>945</v>
      </c>
      <c r="AA678" s="22" t="s">
        <v>54</v>
      </c>
      <c r="AB678" s="56" t="s">
        <v>424</v>
      </c>
      <c r="AC678" s="1">
        <v>0</v>
      </c>
    </row>
    <row r="679" spans="1:29" ht="28.5">
      <c r="A679" s="57" t="s">
        <v>419</v>
      </c>
      <c r="B679" s="1">
        <f t="shared" si="87"/>
        <v>240020</v>
      </c>
      <c r="C679" s="1" t="s">
        <v>420</v>
      </c>
      <c r="D679" s="29" t="s">
        <v>856</v>
      </c>
      <c r="E679" s="60" t="s">
        <v>962</v>
      </c>
      <c r="F679" s="60" t="s">
        <v>1315</v>
      </c>
      <c r="G679" s="68" t="s">
        <v>511</v>
      </c>
      <c r="H679" s="42">
        <f t="shared" si="90"/>
        <v>0</v>
      </c>
      <c r="I679" s="21" t="s">
        <v>953</v>
      </c>
      <c r="J679" s="29" t="s">
        <v>54</v>
      </c>
      <c r="K679" s="29" t="s">
        <v>54</v>
      </c>
      <c r="L679" s="42">
        <f t="shared" si="86"/>
        <v>40</v>
      </c>
      <c r="M679" s="50">
        <f t="shared" si="88"/>
        <v>240030</v>
      </c>
      <c r="N679" s="50">
        <f t="shared" si="91"/>
        <v>240010</v>
      </c>
      <c r="O679" s="45" t="s">
        <v>244</v>
      </c>
      <c r="P679" s="47" t="s">
        <v>61</v>
      </c>
      <c r="Q679" s="61" t="s">
        <v>284</v>
      </c>
      <c r="R679" s="50">
        <v>2400201</v>
      </c>
      <c r="S679" s="54">
        <v>1</v>
      </c>
      <c r="T679" s="1">
        <f t="shared" si="89"/>
        <v>240020</v>
      </c>
      <c r="U679" s="21" t="s">
        <v>425</v>
      </c>
      <c r="V679" s="42">
        <v>12</v>
      </c>
      <c r="W679" s="54">
        <v>0</v>
      </c>
      <c r="X679" s="54">
        <v>2</v>
      </c>
      <c r="Y679" s="4" t="s">
        <v>930</v>
      </c>
      <c r="AA679" s="21" t="s">
        <v>426</v>
      </c>
      <c r="AB679" s="56" t="s">
        <v>424</v>
      </c>
      <c r="AC679" s="1">
        <v>0</v>
      </c>
    </row>
    <row r="680" spans="1:29" ht="16.5">
      <c r="A680" s="57" t="s">
        <v>419</v>
      </c>
      <c r="B680" s="1">
        <f t="shared" si="87"/>
        <v>240021</v>
      </c>
      <c r="C680" s="56" t="s">
        <v>427</v>
      </c>
      <c r="D680" s="29" t="s">
        <v>856</v>
      </c>
      <c r="E680" s="60" t="s">
        <v>962</v>
      </c>
      <c r="F680" s="60" t="s">
        <v>1316</v>
      </c>
      <c r="G680" s="68" t="s">
        <v>511</v>
      </c>
      <c r="H680" s="42">
        <f t="shared" si="90"/>
        <v>0</v>
      </c>
      <c r="I680" s="60">
        <v>340570415</v>
      </c>
      <c r="J680" s="29" t="s">
        <v>54</v>
      </c>
      <c r="K680" s="29" t="s">
        <v>54</v>
      </c>
      <c r="L680" s="42">
        <f t="shared" si="86"/>
        <v>40</v>
      </c>
      <c r="M680" s="50">
        <f t="shared" si="88"/>
        <v>0</v>
      </c>
      <c r="N680" s="50">
        <f t="shared" si="91"/>
        <v>240020</v>
      </c>
      <c r="O680" s="45" t="s">
        <v>244</v>
      </c>
      <c r="P680" s="47" t="s">
        <v>61</v>
      </c>
      <c r="Q680" s="61" t="s">
        <v>284</v>
      </c>
      <c r="R680" t="s">
        <v>429</v>
      </c>
      <c r="S680" s="54">
        <v>5</v>
      </c>
      <c r="T680" s="1">
        <f t="shared" si="89"/>
        <v>240021</v>
      </c>
      <c r="U680" s="21" t="s">
        <v>430</v>
      </c>
      <c r="V680" s="42">
        <v>0</v>
      </c>
      <c r="W680" s="54">
        <v>0</v>
      </c>
      <c r="X680" s="54">
        <v>0</v>
      </c>
      <c r="Y680" s="4" t="s">
        <v>823</v>
      </c>
      <c r="AA680" s="21" t="s">
        <v>431</v>
      </c>
      <c r="AB680" s="56" t="s">
        <v>432</v>
      </c>
      <c r="AC680" s="1">
        <v>0</v>
      </c>
    </row>
    <row r="681" spans="1:29" ht="28.5">
      <c r="A681" s="57" t="s">
        <v>419</v>
      </c>
      <c r="B681" s="1">
        <f t="shared" si="87"/>
        <v>240030</v>
      </c>
      <c r="C681" s="1" t="s">
        <v>420</v>
      </c>
      <c r="D681" s="29" t="s">
        <v>857</v>
      </c>
      <c r="E681" s="60" t="s">
        <v>962</v>
      </c>
      <c r="F681" s="60" t="s">
        <v>1317</v>
      </c>
      <c r="G681" s="68" t="s">
        <v>511</v>
      </c>
      <c r="H681" s="42">
        <f t="shared" si="90"/>
        <v>0</v>
      </c>
      <c r="I681" s="21" t="s">
        <v>954</v>
      </c>
      <c r="J681" s="29" t="s">
        <v>54</v>
      </c>
      <c r="K681" s="29" t="s">
        <v>54</v>
      </c>
      <c r="L681" s="42">
        <f t="shared" si="86"/>
        <v>40</v>
      </c>
      <c r="M681" s="50">
        <f t="shared" si="88"/>
        <v>240040</v>
      </c>
      <c r="N681" s="50">
        <f t="shared" si="91"/>
        <v>240020</v>
      </c>
      <c r="O681" s="45" t="s">
        <v>244</v>
      </c>
      <c r="P681" s="47" t="s">
        <v>61</v>
      </c>
      <c r="Q681" s="61" t="s">
        <v>284</v>
      </c>
      <c r="R681" s="50">
        <v>2400301</v>
      </c>
      <c r="S681" s="54">
        <v>1</v>
      </c>
      <c r="T681" s="1">
        <f t="shared" si="89"/>
        <v>240030</v>
      </c>
      <c r="U681" s="21" t="s">
        <v>433</v>
      </c>
      <c r="V681" s="42">
        <v>12</v>
      </c>
      <c r="W681" s="54">
        <v>0</v>
      </c>
      <c r="X681" s="54">
        <v>6</v>
      </c>
      <c r="Y681" s="4" t="s">
        <v>931</v>
      </c>
      <c r="AA681" s="21" t="s">
        <v>434</v>
      </c>
      <c r="AB681" s="56" t="s">
        <v>424</v>
      </c>
      <c r="AC681" s="1">
        <v>0</v>
      </c>
    </row>
    <row r="682" spans="1:29" ht="16.5">
      <c r="A682" s="57" t="s">
        <v>419</v>
      </c>
      <c r="B682" s="1">
        <f t="shared" si="87"/>
        <v>240031</v>
      </c>
      <c r="C682" s="1" t="s">
        <v>435</v>
      </c>
      <c r="D682" s="29" t="s">
        <v>857</v>
      </c>
      <c r="E682" s="60" t="s">
        <v>962</v>
      </c>
      <c r="F682" s="60" t="s">
        <v>1318</v>
      </c>
      <c r="G682" s="68" t="s">
        <v>511</v>
      </c>
      <c r="H682" s="42">
        <f t="shared" si="90"/>
        <v>0</v>
      </c>
      <c r="I682" s="43">
        <v>349104011</v>
      </c>
      <c r="J682" s="29" t="s">
        <v>54</v>
      </c>
      <c r="K682" s="29" t="s">
        <v>54</v>
      </c>
      <c r="L682" s="42">
        <f t="shared" si="86"/>
        <v>40</v>
      </c>
      <c r="M682" s="50">
        <f t="shared" si="88"/>
        <v>0</v>
      </c>
      <c r="N682" s="50">
        <f t="shared" si="91"/>
        <v>240030</v>
      </c>
      <c r="O682" s="45" t="s">
        <v>244</v>
      </c>
      <c r="P682" s="47" t="s">
        <v>61</v>
      </c>
      <c r="Q682" s="61" t="s">
        <v>284</v>
      </c>
      <c r="R682" s="66">
        <v>2400301</v>
      </c>
      <c r="S682" s="54">
        <v>2</v>
      </c>
      <c r="T682" s="1">
        <f t="shared" si="89"/>
        <v>240031</v>
      </c>
      <c r="U682" s="21" t="s">
        <v>436</v>
      </c>
      <c r="V682" s="42">
        <v>0</v>
      </c>
      <c r="W682" s="54">
        <v>0</v>
      </c>
      <c r="X682" s="54">
        <v>0</v>
      </c>
      <c r="Y682" s="4" t="s">
        <v>823</v>
      </c>
      <c r="AA682" s="21" t="s">
        <v>437</v>
      </c>
      <c r="AB682" s="56" t="s">
        <v>438</v>
      </c>
      <c r="AC682" s="1">
        <v>0</v>
      </c>
    </row>
    <row r="683" spans="1:29" ht="28.5">
      <c r="A683" s="57" t="s">
        <v>419</v>
      </c>
      <c r="B683" s="1">
        <f t="shared" si="87"/>
        <v>240040</v>
      </c>
      <c r="C683" s="1" t="s">
        <v>420</v>
      </c>
      <c r="D683" s="29" t="s">
        <v>858</v>
      </c>
      <c r="E683" s="60" t="s">
        <v>962</v>
      </c>
      <c r="F683" s="60" t="s">
        <v>1319</v>
      </c>
      <c r="G683" s="68" t="s">
        <v>511</v>
      </c>
      <c r="H683" s="42">
        <f t="shared" si="90"/>
        <v>0</v>
      </c>
      <c r="I683" s="20">
        <v>313002100</v>
      </c>
      <c r="J683" s="29" t="s">
        <v>54</v>
      </c>
      <c r="K683" s="29" t="s">
        <v>54</v>
      </c>
      <c r="L683" s="42">
        <f t="shared" ref="L683:L722" si="92">VALUE(MID(B683,2,2))</f>
        <v>40</v>
      </c>
      <c r="M683" s="50">
        <f t="shared" si="88"/>
        <v>240050</v>
      </c>
      <c r="N683" s="50">
        <f t="shared" si="91"/>
        <v>240030</v>
      </c>
      <c r="O683" s="45" t="s">
        <v>244</v>
      </c>
      <c r="P683" s="47" t="s">
        <v>61</v>
      </c>
      <c r="Q683" s="61" t="s">
        <v>284</v>
      </c>
      <c r="R683" s="50">
        <v>2400401</v>
      </c>
      <c r="S683" s="54">
        <v>1</v>
      </c>
      <c r="T683" s="1">
        <f t="shared" si="89"/>
        <v>240040</v>
      </c>
      <c r="U683" s="21" t="s">
        <v>440</v>
      </c>
      <c r="V683" s="42">
        <v>12</v>
      </c>
      <c r="W683" s="54">
        <v>0</v>
      </c>
      <c r="X683" s="54">
        <v>9</v>
      </c>
      <c r="Y683" s="4" t="s">
        <v>932</v>
      </c>
      <c r="AA683" s="21" t="s">
        <v>441</v>
      </c>
      <c r="AB683" s="56" t="s">
        <v>424</v>
      </c>
      <c r="AC683" s="1">
        <v>0</v>
      </c>
    </row>
    <row r="684" spans="1:29" ht="16.5">
      <c r="A684" s="57" t="s">
        <v>419</v>
      </c>
      <c r="B684" s="1">
        <f t="shared" si="87"/>
        <v>240041</v>
      </c>
      <c r="C684" s="56" t="s">
        <v>427</v>
      </c>
      <c r="D684" s="29" t="s">
        <v>858</v>
      </c>
      <c r="E684" s="60" t="s">
        <v>962</v>
      </c>
      <c r="F684" s="60" t="s">
        <v>1320</v>
      </c>
      <c r="G684" s="68" t="s">
        <v>511</v>
      </c>
      <c r="H684" s="42">
        <f t="shared" si="90"/>
        <v>0</v>
      </c>
      <c r="I684" s="60">
        <v>340570415</v>
      </c>
      <c r="J684" s="29" t="s">
        <v>54</v>
      </c>
      <c r="K684" s="29" t="s">
        <v>54</v>
      </c>
      <c r="L684" s="42">
        <f t="shared" si="92"/>
        <v>40</v>
      </c>
      <c r="M684" s="50">
        <f t="shared" si="88"/>
        <v>0</v>
      </c>
      <c r="N684" s="50">
        <f t="shared" si="91"/>
        <v>240040</v>
      </c>
      <c r="O684" s="45" t="s">
        <v>244</v>
      </c>
      <c r="P684" s="47" t="s">
        <v>61</v>
      </c>
      <c r="Q684" s="61" t="s">
        <v>284</v>
      </c>
      <c r="R684" t="s">
        <v>429</v>
      </c>
      <c r="S684" s="54">
        <v>5</v>
      </c>
      <c r="T684" s="1">
        <f t="shared" si="89"/>
        <v>240041</v>
      </c>
      <c r="U684" s="21" t="s">
        <v>442</v>
      </c>
      <c r="V684" s="42">
        <v>0</v>
      </c>
      <c r="W684" s="54">
        <v>0</v>
      </c>
      <c r="X684" s="54">
        <v>0</v>
      </c>
      <c r="Y684" s="4" t="s">
        <v>823</v>
      </c>
      <c r="AA684" s="21" t="s">
        <v>443</v>
      </c>
      <c r="AB684" s="56" t="s">
        <v>432</v>
      </c>
      <c r="AC684" s="1">
        <v>0</v>
      </c>
    </row>
    <row r="685" spans="1:29" ht="28.5">
      <c r="A685" s="57" t="s">
        <v>419</v>
      </c>
      <c r="B685" s="1">
        <f t="shared" si="87"/>
        <v>240050</v>
      </c>
      <c r="C685" s="1" t="s">
        <v>420</v>
      </c>
      <c r="D685" s="29" t="s">
        <v>859</v>
      </c>
      <c r="E685" s="60" t="s">
        <v>962</v>
      </c>
      <c r="F685" s="60" t="s">
        <v>1321</v>
      </c>
      <c r="G685" s="68" t="s">
        <v>511</v>
      </c>
      <c r="H685" s="42">
        <f t="shared" si="90"/>
        <v>1</v>
      </c>
      <c r="I685" s="20">
        <v>313101600</v>
      </c>
      <c r="J685" s="29" t="s">
        <v>54</v>
      </c>
      <c r="K685" s="29" t="s">
        <v>54</v>
      </c>
      <c r="L685" s="42">
        <f t="shared" si="92"/>
        <v>40</v>
      </c>
      <c r="M685" s="50">
        <f t="shared" si="88"/>
        <v>240061</v>
      </c>
      <c r="N685" s="50">
        <f t="shared" si="91"/>
        <v>240040</v>
      </c>
      <c r="O685" s="45" t="s">
        <v>244</v>
      </c>
      <c r="P685" s="47" t="s">
        <v>61</v>
      </c>
      <c r="Q685" s="61" t="s">
        <v>284</v>
      </c>
      <c r="R685" s="50">
        <v>2400501</v>
      </c>
      <c r="S685" s="54">
        <v>1</v>
      </c>
      <c r="T685" s="1">
        <f t="shared" si="89"/>
        <v>240050</v>
      </c>
      <c r="U685" s="21" t="s">
        <v>445</v>
      </c>
      <c r="V685" s="42">
        <v>12</v>
      </c>
      <c r="W685" s="54">
        <v>0</v>
      </c>
      <c r="X685" s="54">
        <v>12</v>
      </c>
      <c r="Y685" s="4" t="s">
        <v>950</v>
      </c>
      <c r="AA685" s="21" t="s">
        <v>446</v>
      </c>
      <c r="AB685" s="56" t="s">
        <v>424</v>
      </c>
      <c r="AC685" s="1">
        <v>5</v>
      </c>
    </row>
    <row r="686" spans="1:29" ht="16.5">
      <c r="A686" s="57" t="s">
        <v>419</v>
      </c>
      <c r="B686" s="1">
        <f t="shared" si="87"/>
        <v>240061</v>
      </c>
      <c r="C686" s="1" t="s">
        <v>420</v>
      </c>
      <c r="D686" s="29" t="s">
        <v>860</v>
      </c>
      <c r="E686" s="60" t="s">
        <v>962</v>
      </c>
      <c r="F686" s="60" t="s">
        <v>1322</v>
      </c>
      <c r="G686" s="68" t="s">
        <v>511</v>
      </c>
      <c r="H686" s="42">
        <f t="shared" si="90"/>
        <v>1</v>
      </c>
      <c r="I686" s="43">
        <v>313100900</v>
      </c>
      <c r="J686" s="29" t="s">
        <v>54</v>
      </c>
      <c r="K686" s="29" t="s">
        <v>54</v>
      </c>
      <c r="L686" s="42">
        <f t="shared" si="92"/>
        <v>40</v>
      </c>
      <c r="M686" s="50">
        <f t="shared" si="88"/>
        <v>0</v>
      </c>
      <c r="N686" s="50">
        <f t="shared" si="91"/>
        <v>240050</v>
      </c>
      <c r="O686" s="45" t="s">
        <v>244</v>
      </c>
      <c r="P686" s="47" t="s">
        <v>61</v>
      </c>
      <c r="Q686" s="61" t="s">
        <v>284</v>
      </c>
      <c r="R686" s="50">
        <v>0</v>
      </c>
      <c r="S686" s="54">
        <v>4</v>
      </c>
      <c r="T686" s="1">
        <f t="shared" si="89"/>
        <v>240061</v>
      </c>
      <c r="U686" s="24" t="s">
        <v>449</v>
      </c>
      <c r="V686" s="42">
        <v>0</v>
      </c>
      <c r="W686" s="54">
        <v>0</v>
      </c>
      <c r="X686" s="51">
        <v>0</v>
      </c>
      <c r="Y686" s="4" t="s">
        <v>823</v>
      </c>
      <c r="AA686" s="24" t="s">
        <v>54</v>
      </c>
      <c r="AC686" s="1">
        <v>0</v>
      </c>
    </row>
    <row r="687" spans="1:29" ht="16.5">
      <c r="A687" s="57" t="s">
        <v>419</v>
      </c>
      <c r="B687" s="1">
        <f t="shared" si="87"/>
        <v>241010</v>
      </c>
      <c r="C687" s="1" t="s">
        <v>420</v>
      </c>
      <c r="D687" s="29" t="s">
        <v>861</v>
      </c>
      <c r="E687" s="60" t="s">
        <v>962</v>
      </c>
      <c r="F687" s="60" t="s">
        <v>1323</v>
      </c>
      <c r="G687" s="68" t="s">
        <v>511</v>
      </c>
      <c r="H687" s="42">
        <f t="shared" si="90"/>
        <v>0</v>
      </c>
      <c r="I687" s="20">
        <v>313102500</v>
      </c>
      <c r="J687" s="29" t="s">
        <v>54</v>
      </c>
      <c r="K687" s="29" t="s">
        <v>54</v>
      </c>
      <c r="L687" s="42">
        <f t="shared" si="92"/>
        <v>41</v>
      </c>
      <c r="M687" s="50">
        <f t="shared" si="88"/>
        <v>241020</v>
      </c>
      <c r="N687" s="50">
        <f t="shared" si="91"/>
        <v>0</v>
      </c>
      <c r="O687" s="45" t="s">
        <v>244</v>
      </c>
      <c r="P687" s="47" t="s">
        <v>61</v>
      </c>
      <c r="Q687" s="61" t="s">
        <v>284</v>
      </c>
      <c r="R687" s="50">
        <v>2410101</v>
      </c>
      <c r="S687" s="54">
        <v>1</v>
      </c>
      <c r="T687" s="1">
        <f t="shared" si="89"/>
        <v>241010</v>
      </c>
      <c r="U687" s="21" t="s">
        <v>451</v>
      </c>
      <c r="V687" s="42">
        <v>12</v>
      </c>
      <c r="W687" s="54">
        <v>0</v>
      </c>
      <c r="X687" s="54">
        <v>0</v>
      </c>
      <c r="Y687" s="4" t="s">
        <v>600</v>
      </c>
      <c r="AA687" s="22" t="s">
        <v>54</v>
      </c>
      <c r="AB687" s="56" t="s">
        <v>424</v>
      </c>
      <c r="AC687" s="1">
        <v>0</v>
      </c>
    </row>
    <row r="688" spans="1:29" ht="16.5">
      <c r="A688" s="57" t="s">
        <v>419</v>
      </c>
      <c r="B688" s="1">
        <f t="shared" si="87"/>
        <v>241020</v>
      </c>
      <c r="C688" s="1" t="s">
        <v>420</v>
      </c>
      <c r="D688" s="29" t="s">
        <v>862</v>
      </c>
      <c r="E688" s="60" t="s">
        <v>962</v>
      </c>
      <c r="F688" s="60" t="s">
        <v>1324</v>
      </c>
      <c r="G688" s="68" t="s">
        <v>511</v>
      </c>
      <c r="H688" s="42">
        <f t="shared" si="90"/>
        <v>0</v>
      </c>
      <c r="I688" s="21" t="s">
        <v>956</v>
      </c>
      <c r="J688" s="29" t="s">
        <v>54</v>
      </c>
      <c r="K688" s="29" t="s">
        <v>54</v>
      </c>
      <c r="L688" s="42">
        <f t="shared" si="92"/>
        <v>41</v>
      </c>
      <c r="M688" s="50">
        <f t="shared" si="88"/>
        <v>241030</v>
      </c>
      <c r="N688" s="50">
        <f t="shared" si="91"/>
        <v>241010</v>
      </c>
      <c r="O688" s="45" t="s">
        <v>244</v>
      </c>
      <c r="P688" s="47" t="s">
        <v>61</v>
      </c>
      <c r="Q688" s="61" t="s">
        <v>284</v>
      </c>
      <c r="R688" s="50">
        <v>2410201</v>
      </c>
      <c r="S688" s="54">
        <v>1</v>
      </c>
      <c r="T688" s="1">
        <f t="shared" si="89"/>
        <v>241020</v>
      </c>
      <c r="U688" s="21" t="s">
        <v>454</v>
      </c>
      <c r="V688" s="42">
        <v>12</v>
      </c>
      <c r="W688" s="54">
        <v>0</v>
      </c>
      <c r="X688" s="54">
        <v>2</v>
      </c>
      <c r="Y688" s="4" t="s">
        <v>933</v>
      </c>
      <c r="AA688" s="21" t="s">
        <v>456</v>
      </c>
      <c r="AB688" s="56" t="s">
        <v>424</v>
      </c>
      <c r="AC688" s="1">
        <v>0</v>
      </c>
    </row>
    <row r="689" spans="1:29" ht="16.5">
      <c r="A689" s="57" t="s">
        <v>419</v>
      </c>
      <c r="B689" s="1">
        <f t="shared" si="87"/>
        <v>241021</v>
      </c>
      <c r="C689" s="56" t="s">
        <v>427</v>
      </c>
      <c r="D689" s="29" t="s">
        <v>862</v>
      </c>
      <c r="E689" s="60" t="s">
        <v>962</v>
      </c>
      <c r="F689" s="60" t="s">
        <v>1325</v>
      </c>
      <c r="G689" s="68" t="s">
        <v>511</v>
      </c>
      <c r="H689" s="42">
        <f t="shared" si="90"/>
        <v>0</v>
      </c>
      <c r="I689" s="60">
        <v>340570415</v>
      </c>
      <c r="J689" s="29" t="s">
        <v>54</v>
      </c>
      <c r="K689" s="29" t="s">
        <v>54</v>
      </c>
      <c r="L689" s="42">
        <f t="shared" si="92"/>
        <v>41</v>
      </c>
      <c r="M689" s="50">
        <f t="shared" si="88"/>
        <v>0</v>
      </c>
      <c r="N689" s="50">
        <f t="shared" si="91"/>
        <v>241020</v>
      </c>
      <c r="O689" s="45" t="s">
        <v>244</v>
      </c>
      <c r="P689" s="47" t="s">
        <v>61</v>
      </c>
      <c r="Q689" s="61" t="s">
        <v>284</v>
      </c>
      <c r="R689" t="s">
        <v>429</v>
      </c>
      <c r="S689" s="54">
        <v>5</v>
      </c>
      <c r="T689" s="1">
        <f t="shared" si="89"/>
        <v>241021</v>
      </c>
      <c r="U689" s="21" t="s">
        <v>457</v>
      </c>
      <c r="V689" s="42">
        <v>0</v>
      </c>
      <c r="W689" s="54">
        <v>0</v>
      </c>
      <c r="X689" s="54">
        <v>0</v>
      </c>
      <c r="Y689" s="4" t="s">
        <v>823</v>
      </c>
      <c r="AA689" s="21" t="s">
        <v>458</v>
      </c>
      <c r="AB689" s="56" t="s">
        <v>432</v>
      </c>
      <c r="AC689" s="1">
        <v>0</v>
      </c>
    </row>
    <row r="690" spans="1:29" ht="28.5">
      <c r="A690" s="57" t="s">
        <v>419</v>
      </c>
      <c r="B690" s="1">
        <f t="shared" si="87"/>
        <v>241030</v>
      </c>
      <c r="C690" s="1" t="s">
        <v>420</v>
      </c>
      <c r="D690" s="29" t="s">
        <v>863</v>
      </c>
      <c r="E690" s="60" t="s">
        <v>962</v>
      </c>
      <c r="F690" s="60" t="s">
        <v>1326</v>
      </c>
      <c r="G690" s="68" t="s">
        <v>511</v>
      </c>
      <c r="H690" s="42">
        <f t="shared" si="90"/>
        <v>0</v>
      </c>
      <c r="I690" s="21" t="s">
        <v>955</v>
      </c>
      <c r="J690" s="29" t="s">
        <v>54</v>
      </c>
      <c r="K690" s="29" t="s">
        <v>54</v>
      </c>
      <c r="L690" s="42">
        <f t="shared" si="92"/>
        <v>41</v>
      </c>
      <c r="M690" s="50">
        <f t="shared" si="88"/>
        <v>241040</v>
      </c>
      <c r="N690" s="50">
        <f t="shared" si="91"/>
        <v>241020</v>
      </c>
      <c r="O690" s="45" t="s">
        <v>244</v>
      </c>
      <c r="P690" s="47" t="s">
        <v>61</v>
      </c>
      <c r="Q690" s="61" t="s">
        <v>284</v>
      </c>
      <c r="R690" s="50">
        <v>2410301</v>
      </c>
      <c r="S690" s="54">
        <v>1</v>
      </c>
      <c r="T690" s="1">
        <f t="shared" si="89"/>
        <v>241030</v>
      </c>
      <c r="U690" s="21" t="s">
        <v>459</v>
      </c>
      <c r="V690" s="42">
        <v>12</v>
      </c>
      <c r="W690" s="54">
        <v>0</v>
      </c>
      <c r="X690" s="54">
        <v>6</v>
      </c>
      <c r="Y690" s="4" t="s">
        <v>934</v>
      </c>
      <c r="AA690" s="21" t="s">
        <v>460</v>
      </c>
      <c r="AB690" s="56" t="s">
        <v>424</v>
      </c>
      <c r="AC690" s="1">
        <v>0</v>
      </c>
    </row>
    <row r="691" spans="1:29" ht="16.5">
      <c r="A691" s="57" t="s">
        <v>419</v>
      </c>
      <c r="B691" s="1">
        <f t="shared" si="87"/>
        <v>241031</v>
      </c>
      <c r="C691" s="1" t="s">
        <v>435</v>
      </c>
      <c r="D691" s="29" t="s">
        <v>863</v>
      </c>
      <c r="E691" s="60" t="s">
        <v>962</v>
      </c>
      <c r="F691" s="60" t="s">
        <v>1327</v>
      </c>
      <c r="G691" s="68" t="s">
        <v>511</v>
      </c>
      <c r="H691" s="42">
        <f t="shared" si="90"/>
        <v>0</v>
      </c>
      <c r="I691" s="43">
        <v>349104011</v>
      </c>
      <c r="J691" s="29" t="s">
        <v>54</v>
      </c>
      <c r="K691" s="29" t="s">
        <v>54</v>
      </c>
      <c r="L691" s="42">
        <f t="shared" si="92"/>
        <v>41</v>
      </c>
      <c r="M691" s="50">
        <f t="shared" si="88"/>
        <v>0</v>
      </c>
      <c r="N691" s="50">
        <f t="shared" si="91"/>
        <v>241030</v>
      </c>
      <c r="O691" s="45" t="s">
        <v>244</v>
      </c>
      <c r="P691" s="47" t="s">
        <v>61</v>
      </c>
      <c r="Q691" s="61" t="s">
        <v>284</v>
      </c>
      <c r="R691" s="66">
        <v>2410301</v>
      </c>
      <c r="S691" s="54">
        <v>2</v>
      </c>
      <c r="T691" s="1">
        <f t="shared" si="89"/>
        <v>241031</v>
      </c>
      <c r="U691" s="21" t="s">
        <v>461</v>
      </c>
      <c r="V691" s="42">
        <v>0</v>
      </c>
      <c r="W691" s="54">
        <v>0</v>
      </c>
      <c r="X691" s="54">
        <v>0</v>
      </c>
      <c r="Y691" s="4" t="s">
        <v>823</v>
      </c>
      <c r="AA691" s="21" t="s">
        <v>462</v>
      </c>
      <c r="AB691" s="56" t="s">
        <v>438</v>
      </c>
      <c r="AC691" s="1">
        <v>0</v>
      </c>
    </row>
    <row r="692" spans="1:29" ht="16.5">
      <c r="A692" s="57" t="s">
        <v>419</v>
      </c>
      <c r="B692" s="1">
        <f t="shared" si="87"/>
        <v>241040</v>
      </c>
      <c r="C692" s="1" t="s">
        <v>420</v>
      </c>
      <c r="D692" s="29" t="s">
        <v>864</v>
      </c>
      <c r="E692" s="60" t="s">
        <v>962</v>
      </c>
      <c r="F692" s="60" t="s">
        <v>1328</v>
      </c>
      <c r="G692" s="68" t="s">
        <v>511</v>
      </c>
      <c r="H692" s="42">
        <f t="shared" si="90"/>
        <v>0</v>
      </c>
      <c r="I692" s="20">
        <v>313003900</v>
      </c>
      <c r="J692" s="29" t="s">
        <v>54</v>
      </c>
      <c r="K692" s="29" t="s">
        <v>54</v>
      </c>
      <c r="L692" s="42">
        <f t="shared" si="92"/>
        <v>41</v>
      </c>
      <c r="M692" s="50">
        <f t="shared" si="88"/>
        <v>241050</v>
      </c>
      <c r="N692" s="50">
        <f t="shared" si="91"/>
        <v>241030</v>
      </c>
      <c r="O692" s="45" t="s">
        <v>244</v>
      </c>
      <c r="P692" s="47" t="s">
        <v>61</v>
      </c>
      <c r="Q692" s="61" t="s">
        <v>284</v>
      </c>
      <c r="R692" s="50">
        <v>2410401</v>
      </c>
      <c r="S692" s="54">
        <v>1</v>
      </c>
      <c r="T692" s="1">
        <f t="shared" si="89"/>
        <v>241040</v>
      </c>
      <c r="U692" s="21" t="s">
        <v>464</v>
      </c>
      <c r="V692" s="42">
        <v>12</v>
      </c>
      <c r="W692" s="54">
        <v>0</v>
      </c>
      <c r="X692" s="54">
        <v>9</v>
      </c>
      <c r="Y692" s="4" t="s">
        <v>736</v>
      </c>
      <c r="AA692" s="21" t="s">
        <v>465</v>
      </c>
      <c r="AB692" s="56" t="s">
        <v>424</v>
      </c>
      <c r="AC692" s="1">
        <v>0</v>
      </c>
    </row>
    <row r="693" spans="1:29" ht="16.5">
      <c r="A693" s="57" t="s">
        <v>419</v>
      </c>
      <c r="B693" s="1">
        <f t="shared" si="87"/>
        <v>241041</v>
      </c>
      <c r="C693" s="56" t="s">
        <v>427</v>
      </c>
      <c r="D693" s="29" t="s">
        <v>864</v>
      </c>
      <c r="E693" s="60" t="s">
        <v>962</v>
      </c>
      <c r="F693" s="60" t="s">
        <v>1329</v>
      </c>
      <c r="G693" s="68" t="s">
        <v>511</v>
      </c>
      <c r="H693" s="42">
        <f t="shared" si="90"/>
        <v>0</v>
      </c>
      <c r="I693" s="60">
        <v>340570415</v>
      </c>
      <c r="J693" s="29" t="s">
        <v>54</v>
      </c>
      <c r="K693" s="29" t="s">
        <v>54</v>
      </c>
      <c r="L693" s="42">
        <f t="shared" si="92"/>
        <v>41</v>
      </c>
      <c r="M693" s="50">
        <f t="shared" si="88"/>
        <v>0</v>
      </c>
      <c r="N693" s="50">
        <f t="shared" si="91"/>
        <v>241040</v>
      </c>
      <c r="O693" s="45" t="s">
        <v>244</v>
      </c>
      <c r="P693" s="47" t="s">
        <v>61</v>
      </c>
      <c r="Q693" s="61" t="s">
        <v>284</v>
      </c>
      <c r="R693" t="s">
        <v>429</v>
      </c>
      <c r="S693" s="54">
        <v>5</v>
      </c>
      <c r="T693" s="1">
        <f t="shared" si="89"/>
        <v>241041</v>
      </c>
      <c r="U693" s="21" t="s">
        <v>466</v>
      </c>
      <c r="V693" s="42">
        <v>0</v>
      </c>
      <c r="W693" s="54">
        <v>0</v>
      </c>
      <c r="X693" s="54">
        <v>0</v>
      </c>
      <c r="Y693" s="4" t="s">
        <v>823</v>
      </c>
      <c r="AA693" s="21" t="s">
        <v>467</v>
      </c>
      <c r="AB693" s="56" t="s">
        <v>432</v>
      </c>
      <c r="AC693" s="1">
        <v>0</v>
      </c>
    </row>
    <row r="694" spans="1:29" ht="28.5">
      <c r="A694" s="57" t="s">
        <v>419</v>
      </c>
      <c r="B694" s="1">
        <f t="shared" si="87"/>
        <v>241050</v>
      </c>
      <c r="C694" s="1" t="s">
        <v>420</v>
      </c>
      <c r="D694" s="29" t="s">
        <v>865</v>
      </c>
      <c r="E694" s="60" t="s">
        <v>962</v>
      </c>
      <c r="F694" s="60" t="s">
        <v>1330</v>
      </c>
      <c r="G694" s="68" t="s">
        <v>511</v>
      </c>
      <c r="H694" s="42">
        <f t="shared" si="90"/>
        <v>1</v>
      </c>
      <c r="I694" s="20">
        <v>313101400</v>
      </c>
      <c r="J694" s="29" t="s">
        <v>54</v>
      </c>
      <c r="K694" s="29" t="s">
        <v>54</v>
      </c>
      <c r="L694" s="42">
        <f t="shared" si="92"/>
        <v>41</v>
      </c>
      <c r="M694" s="50">
        <f t="shared" si="88"/>
        <v>241061</v>
      </c>
      <c r="N694" s="50">
        <f t="shared" si="91"/>
        <v>241040</v>
      </c>
      <c r="O694" s="45" t="s">
        <v>244</v>
      </c>
      <c r="P694" s="47" t="s">
        <v>61</v>
      </c>
      <c r="Q694" s="61" t="s">
        <v>284</v>
      </c>
      <c r="R694" s="50">
        <v>2410501</v>
      </c>
      <c r="S694" s="54">
        <v>1</v>
      </c>
      <c r="T694" s="1">
        <f t="shared" si="89"/>
        <v>241050</v>
      </c>
      <c r="U694" s="21" t="s">
        <v>469</v>
      </c>
      <c r="V694" s="42">
        <v>12</v>
      </c>
      <c r="W694" s="54">
        <v>0</v>
      </c>
      <c r="X694" s="54">
        <v>12</v>
      </c>
      <c r="Y694" s="4" t="s">
        <v>935</v>
      </c>
      <c r="AA694" s="21" t="s">
        <v>471</v>
      </c>
      <c r="AB694" s="56" t="s">
        <v>424</v>
      </c>
      <c r="AC694" s="1">
        <v>5</v>
      </c>
    </row>
    <row r="695" spans="1:29" ht="16.5">
      <c r="A695" s="57" t="s">
        <v>419</v>
      </c>
      <c r="B695" s="1">
        <f t="shared" si="87"/>
        <v>241061</v>
      </c>
      <c r="C695" s="1" t="s">
        <v>420</v>
      </c>
      <c r="D695" s="29" t="s">
        <v>866</v>
      </c>
      <c r="E695" s="60" t="s">
        <v>962</v>
      </c>
      <c r="F695" s="60" t="s">
        <v>1331</v>
      </c>
      <c r="G695" s="68" t="s">
        <v>511</v>
      </c>
      <c r="H695" s="42">
        <f t="shared" si="90"/>
        <v>1</v>
      </c>
      <c r="I695" s="43">
        <v>313100900</v>
      </c>
      <c r="J695" s="29" t="s">
        <v>54</v>
      </c>
      <c r="K695" s="29" t="s">
        <v>54</v>
      </c>
      <c r="L695" s="42">
        <f t="shared" si="92"/>
        <v>41</v>
      </c>
      <c r="M695" s="50">
        <f t="shared" si="88"/>
        <v>0</v>
      </c>
      <c r="N695" s="50">
        <f t="shared" si="91"/>
        <v>241050</v>
      </c>
      <c r="O695" s="45" t="s">
        <v>244</v>
      </c>
      <c r="P695" s="47" t="s">
        <v>61</v>
      </c>
      <c r="Q695" s="61" t="s">
        <v>284</v>
      </c>
      <c r="R695" s="50">
        <v>0</v>
      </c>
      <c r="S695" s="54">
        <v>4</v>
      </c>
      <c r="T695" s="1">
        <f t="shared" si="89"/>
        <v>241061</v>
      </c>
      <c r="U695" s="24" t="s">
        <v>449</v>
      </c>
      <c r="V695" s="42">
        <v>0</v>
      </c>
      <c r="W695" s="54">
        <v>0</v>
      </c>
      <c r="X695" s="51">
        <v>0</v>
      </c>
      <c r="Y695" s="4" t="s">
        <v>823</v>
      </c>
      <c r="AA695" s="24" t="s">
        <v>54</v>
      </c>
      <c r="AC695" s="1">
        <v>0</v>
      </c>
    </row>
    <row r="696" spans="1:29" ht="16.5">
      <c r="A696" s="57" t="s">
        <v>419</v>
      </c>
      <c r="B696" s="1">
        <f t="shared" si="87"/>
        <v>242010</v>
      </c>
      <c r="C696" s="1" t="s">
        <v>420</v>
      </c>
      <c r="D696" s="29" t="s">
        <v>867</v>
      </c>
      <c r="E696" s="60" t="s">
        <v>962</v>
      </c>
      <c r="F696" s="60" t="s">
        <v>1332</v>
      </c>
      <c r="G696" s="68" t="s">
        <v>511</v>
      </c>
      <c r="H696" s="42">
        <f t="shared" si="90"/>
        <v>0</v>
      </c>
      <c r="I696" s="20">
        <v>313102500</v>
      </c>
      <c r="J696" s="29" t="s">
        <v>54</v>
      </c>
      <c r="K696" s="29" t="s">
        <v>54</v>
      </c>
      <c r="L696" s="42">
        <f t="shared" si="92"/>
        <v>42</v>
      </c>
      <c r="M696" s="50">
        <f t="shared" si="88"/>
        <v>242020</v>
      </c>
      <c r="N696" s="50">
        <f t="shared" si="91"/>
        <v>0</v>
      </c>
      <c r="O696" s="45" t="s">
        <v>244</v>
      </c>
      <c r="P696" s="47" t="s">
        <v>61</v>
      </c>
      <c r="Q696" s="61" t="s">
        <v>284</v>
      </c>
      <c r="R696" s="50">
        <v>2420101</v>
      </c>
      <c r="S696" s="54">
        <v>1</v>
      </c>
      <c r="T696" s="1">
        <f t="shared" si="89"/>
        <v>242010</v>
      </c>
      <c r="U696" s="21" t="s">
        <v>474</v>
      </c>
      <c r="V696" s="42">
        <v>12</v>
      </c>
      <c r="W696" s="54">
        <v>0</v>
      </c>
      <c r="X696" s="54">
        <v>0</v>
      </c>
      <c r="Y696" s="4" t="s">
        <v>455</v>
      </c>
      <c r="AA696" s="22" t="s">
        <v>54</v>
      </c>
      <c r="AB696" s="56" t="s">
        <v>424</v>
      </c>
      <c r="AC696" s="1">
        <v>0</v>
      </c>
    </row>
    <row r="697" spans="1:29" ht="28.5">
      <c r="A697" s="57" t="s">
        <v>419</v>
      </c>
      <c r="B697" s="1">
        <f t="shared" si="87"/>
        <v>242020</v>
      </c>
      <c r="C697" s="1" t="s">
        <v>420</v>
      </c>
      <c r="D697" s="29" t="s">
        <v>868</v>
      </c>
      <c r="E697" s="60" t="s">
        <v>962</v>
      </c>
      <c r="F697" s="60" t="s">
        <v>1333</v>
      </c>
      <c r="G697" s="68" t="s">
        <v>511</v>
      </c>
      <c r="H697" s="42">
        <f t="shared" si="90"/>
        <v>0</v>
      </c>
      <c r="I697" s="21" t="s">
        <v>818</v>
      </c>
      <c r="J697" s="29" t="s">
        <v>54</v>
      </c>
      <c r="K697" s="29" t="s">
        <v>54</v>
      </c>
      <c r="L697" s="42">
        <f t="shared" si="92"/>
        <v>42</v>
      </c>
      <c r="M697" s="50">
        <f t="shared" si="88"/>
        <v>242030</v>
      </c>
      <c r="N697" s="50">
        <f t="shared" si="91"/>
        <v>242010</v>
      </c>
      <c r="O697" s="45" t="s">
        <v>244</v>
      </c>
      <c r="P697" s="47" t="s">
        <v>61</v>
      </c>
      <c r="Q697" s="61" t="s">
        <v>284</v>
      </c>
      <c r="R697" s="50">
        <v>2420201</v>
      </c>
      <c r="S697" s="54">
        <v>1</v>
      </c>
      <c r="T697" s="1">
        <f t="shared" si="89"/>
        <v>242020</v>
      </c>
      <c r="U697" s="21" t="s">
        <v>476</v>
      </c>
      <c r="V697" s="42">
        <v>12</v>
      </c>
      <c r="W697" s="54">
        <v>0</v>
      </c>
      <c r="X697" s="54">
        <v>2</v>
      </c>
      <c r="Y697" s="4" t="s">
        <v>936</v>
      </c>
      <c r="AA697" s="21" t="s">
        <v>477</v>
      </c>
      <c r="AB697" s="56" t="s">
        <v>424</v>
      </c>
      <c r="AC697" s="1">
        <v>0</v>
      </c>
    </row>
    <row r="698" spans="1:29" ht="16.5">
      <c r="A698" s="57" t="s">
        <v>419</v>
      </c>
      <c r="B698" s="1">
        <f t="shared" si="87"/>
        <v>242021</v>
      </c>
      <c r="C698" s="56" t="s">
        <v>427</v>
      </c>
      <c r="D698" s="29" t="s">
        <v>868</v>
      </c>
      <c r="E698" s="60" t="s">
        <v>962</v>
      </c>
      <c r="F698" s="60" t="s">
        <v>1334</v>
      </c>
      <c r="G698" s="68" t="s">
        <v>511</v>
      </c>
      <c r="H698" s="42">
        <f t="shared" si="90"/>
        <v>0</v>
      </c>
      <c r="I698" s="60">
        <v>340570415</v>
      </c>
      <c r="J698" s="29" t="s">
        <v>54</v>
      </c>
      <c r="K698" s="29" t="s">
        <v>54</v>
      </c>
      <c r="L698" s="42">
        <f t="shared" si="92"/>
        <v>42</v>
      </c>
      <c r="M698" s="50">
        <f t="shared" si="88"/>
        <v>0</v>
      </c>
      <c r="N698" s="50">
        <f t="shared" si="91"/>
        <v>242020</v>
      </c>
      <c r="O698" s="45" t="s">
        <v>244</v>
      </c>
      <c r="P698" s="47" t="s">
        <v>61</v>
      </c>
      <c r="Q698" s="61" t="s">
        <v>284</v>
      </c>
      <c r="R698" t="s">
        <v>429</v>
      </c>
      <c r="S698" s="54">
        <v>5</v>
      </c>
      <c r="T698" s="1">
        <f t="shared" si="89"/>
        <v>242021</v>
      </c>
      <c r="U698" s="21" t="s">
        <v>478</v>
      </c>
      <c r="V698" s="42">
        <v>0</v>
      </c>
      <c r="W698" s="54">
        <v>0</v>
      </c>
      <c r="X698" s="54">
        <v>0</v>
      </c>
      <c r="Y698" s="4" t="s">
        <v>823</v>
      </c>
      <c r="AA698" s="21" t="s">
        <v>479</v>
      </c>
      <c r="AB698" s="56" t="s">
        <v>432</v>
      </c>
      <c r="AC698" s="1">
        <v>0</v>
      </c>
    </row>
    <row r="699" spans="1:29" ht="28.5">
      <c r="A699" s="57" t="s">
        <v>419</v>
      </c>
      <c r="B699" s="1">
        <f t="shared" si="87"/>
        <v>242030</v>
      </c>
      <c r="C699" s="1" t="s">
        <v>420</v>
      </c>
      <c r="D699" s="29" t="s">
        <v>869</v>
      </c>
      <c r="E699" s="60" t="s">
        <v>962</v>
      </c>
      <c r="F699" s="60" t="s">
        <v>1335</v>
      </c>
      <c r="G699" s="68" t="s">
        <v>511</v>
      </c>
      <c r="H699" s="42">
        <f t="shared" si="90"/>
        <v>0</v>
      </c>
      <c r="I699" s="20">
        <v>313100800</v>
      </c>
      <c r="J699" s="29" t="s">
        <v>54</v>
      </c>
      <c r="K699" s="29" t="s">
        <v>54</v>
      </c>
      <c r="L699" s="42">
        <f t="shared" si="92"/>
        <v>42</v>
      </c>
      <c r="M699" s="50">
        <f t="shared" si="88"/>
        <v>242040</v>
      </c>
      <c r="N699" s="50">
        <f t="shared" si="91"/>
        <v>242020</v>
      </c>
      <c r="O699" s="45" t="s">
        <v>244</v>
      </c>
      <c r="P699" s="47" t="s">
        <v>61</v>
      </c>
      <c r="Q699" s="61" t="s">
        <v>284</v>
      </c>
      <c r="R699" s="50">
        <v>2420301</v>
      </c>
      <c r="S699" s="54">
        <v>1</v>
      </c>
      <c r="T699" s="1">
        <f t="shared" si="89"/>
        <v>242030</v>
      </c>
      <c r="U699" s="21" t="s">
        <v>480</v>
      </c>
      <c r="V699" s="42">
        <v>12</v>
      </c>
      <c r="W699" s="54">
        <v>0</v>
      </c>
      <c r="X699" s="54">
        <v>6</v>
      </c>
      <c r="Y699" s="4" t="s">
        <v>937</v>
      </c>
      <c r="AA699" s="21" t="s">
        <v>482</v>
      </c>
      <c r="AB699" s="56" t="s">
        <v>424</v>
      </c>
      <c r="AC699" s="1">
        <v>0</v>
      </c>
    </row>
    <row r="700" spans="1:29" ht="16.5">
      <c r="A700" s="57" t="s">
        <v>419</v>
      </c>
      <c r="B700" s="1">
        <f t="shared" si="87"/>
        <v>242031</v>
      </c>
      <c r="C700" s="1" t="s">
        <v>435</v>
      </c>
      <c r="D700" s="29" t="s">
        <v>869</v>
      </c>
      <c r="E700" s="60" t="s">
        <v>962</v>
      </c>
      <c r="F700" s="60" t="s">
        <v>1336</v>
      </c>
      <c r="G700" s="68" t="s">
        <v>511</v>
      </c>
      <c r="H700" s="42">
        <f t="shared" si="90"/>
        <v>0</v>
      </c>
      <c r="I700" s="43">
        <v>349104011</v>
      </c>
      <c r="J700" s="29" t="s">
        <v>54</v>
      </c>
      <c r="K700" s="29" t="s">
        <v>54</v>
      </c>
      <c r="L700" s="42">
        <f t="shared" si="92"/>
        <v>42</v>
      </c>
      <c r="M700" s="50">
        <f t="shared" si="88"/>
        <v>0</v>
      </c>
      <c r="N700" s="50">
        <f t="shared" si="91"/>
        <v>242030</v>
      </c>
      <c r="O700" s="45" t="s">
        <v>244</v>
      </c>
      <c r="P700" s="47" t="s">
        <v>61</v>
      </c>
      <c r="Q700" s="61" t="s">
        <v>284</v>
      </c>
      <c r="R700" s="66">
        <v>2420301</v>
      </c>
      <c r="S700" s="54">
        <v>2</v>
      </c>
      <c r="T700" s="1">
        <f t="shared" si="89"/>
        <v>242031</v>
      </c>
      <c r="U700" s="21" t="s">
        <v>483</v>
      </c>
      <c r="V700" s="42">
        <v>0</v>
      </c>
      <c r="W700" s="54">
        <v>0</v>
      </c>
      <c r="X700" s="54">
        <v>0</v>
      </c>
      <c r="Y700" s="4" t="s">
        <v>823</v>
      </c>
      <c r="AA700" s="21" t="s">
        <v>484</v>
      </c>
      <c r="AB700" s="56" t="s">
        <v>438</v>
      </c>
      <c r="AC700" s="1">
        <v>0</v>
      </c>
    </row>
    <row r="701" spans="1:29" ht="16.5">
      <c r="A701" s="57" t="s">
        <v>419</v>
      </c>
      <c r="B701" s="1">
        <f t="shared" si="87"/>
        <v>242040</v>
      </c>
      <c r="C701" s="1" t="s">
        <v>420</v>
      </c>
      <c r="D701" s="29" t="s">
        <v>870</v>
      </c>
      <c r="E701" s="60" t="s">
        <v>962</v>
      </c>
      <c r="F701" s="60" t="s">
        <v>1337</v>
      </c>
      <c r="G701" s="68" t="s">
        <v>511</v>
      </c>
      <c r="H701" s="42">
        <f t="shared" si="90"/>
        <v>0</v>
      </c>
      <c r="I701" s="20">
        <v>313000400</v>
      </c>
      <c r="J701" s="29" t="s">
        <v>54</v>
      </c>
      <c r="K701" s="29" t="s">
        <v>54</v>
      </c>
      <c r="L701" s="42">
        <f t="shared" si="92"/>
        <v>42</v>
      </c>
      <c r="M701" s="50">
        <f t="shared" si="88"/>
        <v>242050</v>
      </c>
      <c r="N701" s="50">
        <f t="shared" si="91"/>
        <v>242030</v>
      </c>
      <c r="O701" s="45" t="s">
        <v>244</v>
      </c>
      <c r="P701" s="47" t="s">
        <v>61</v>
      </c>
      <c r="Q701" s="61" t="s">
        <v>284</v>
      </c>
      <c r="R701" s="50">
        <v>2420401</v>
      </c>
      <c r="S701" s="54">
        <v>1</v>
      </c>
      <c r="T701" s="1">
        <f t="shared" si="89"/>
        <v>242040</v>
      </c>
      <c r="U701" s="21" t="s">
        <v>486</v>
      </c>
      <c r="V701" s="42">
        <v>12</v>
      </c>
      <c r="W701" s="54">
        <v>0</v>
      </c>
      <c r="X701" s="54">
        <v>9</v>
      </c>
      <c r="Y701" s="4" t="s">
        <v>604</v>
      </c>
      <c r="AA701" s="21" t="s">
        <v>487</v>
      </c>
      <c r="AB701" s="56" t="s">
        <v>424</v>
      </c>
      <c r="AC701" s="1">
        <v>0</v>
      </c>
    </row>
    <row r="702" spans="1:29" ht="16.5">
      <c r="A702" s="57" t="s">
        <v>419</v>
      </c>
      <c r="B702" s="1">
        <f t="shared" si="87"/>
        <v>242041</v>
      </c>
      <c r="C702" s="56" t="s">
        <v>427</v>
      </c>
      <c r="D702" s="29" t="s">
        <v>870</v>
      </c>
      <c r="E702" s="60" t="s">
        <v>962</v>
      </c>
      <c r="F702" s="60" t="s">
        <v>1338</v>
      </c>
      <c r="G702" s="68" t="s">
        <v>511</v>
      </c>
      <c r="H702" s="42">
        <f t="shared" si="90"/>
        <v>0</v>
      </c>
      <c r="I702" s="60">
        <v>340570415</v>
      </c>
      <c r="J702" s="29" t="s">
        <v>54</v>
      </c>
      <c r="K702" s="29" t="s">
        <v>54</v>
      </c>
      <c r="L702" s="42">
        <f t="shared" si="92"/>
        <v>42</v>
      </c>
      <c r="M702" s="50">
        <f t="shared" si="88"/>
        <v>0</v>
      </c>
      <c r="N702" s="50">
        <f t="shared" si="91"/>
        <v>242040</v>
      </c>
      <c r="O702" s="45" t="s">
        <v>244</v>
      </c>
      <c r="P702" s="47" t="s">
        <v>61</v>
      </c>
      <c r="Q702" s="61" t="s">
        <v>284</v>
      </c>
      <c r="R702" t="s">
        <v>429</v>
      </c>
      <c r="S702" s="54">
        <v>5</v>
      </c>
      <c r="T702" s="1">
        <f t="shared" si="89"/>
        <v>242041</v>
      </c>
      <c r="U702" s="21" t="s">
        <v>488</v>
      </c>
      <c r="V702" s="42">
        <v>0</v>
      </c>
      <c r="W702" s="54">
        <v>0</v>
      </c>
      <c r="X702" s="54">
        <v>0</v>
      </c>
      <c r="Y702" s="4" t="s">
        <v>823</v>
      </c>
      <c r="AA702" s="21" t="s">
        <v>489</v>
      </c>
      <c r="AB702" s="56" t="s">
        <v>432</v>
      </c>
      <c r="AC702" s="1">
        <v>0</v>
      </c>
    </row>
    <row r="703" spans="1:29" ht="28.5">
      <c r="A703" s="57" t="s">
        <v>419</v>
      </c>
      <c r="B703" s="1">
        <f t="shared" si="87"/>
        <v>242050</v>
      </c>
      <c r="C703" s="1" t="s">
        <v>420</v>
      </c>
      <c r="D703" s="29" t="s">
        <v>871</v>
      </c>
      <c r="E703" s="60" t="s">
        <v>962</v>
      </c>
      <c r="F703" s="60" t="s">
        <v>1339</v>
      </c>
      <c r="G703" s="68" t="s">
        <v>511</v>
      </c>
      <c r="H703" s="42">
        <f t="shared" si="90"/>
        <v>1</v>
      </c>
      <c r="I703" s="20">
        <v>313101700</v>
      </c>
      <c r="J703" s="29" t="s">
        <v>54</v>
      </c>
      <c r="K703" s="29" t="s">
        <v>54</v>
      </c>
      <c r="L703" s="42">
        <f t="shared" si="92"/>
        <v>42</v>
      </c>
      <c r="M703" s="50">
        <f t="shared" si="88"/>
        <v>242061</v>
      </c>
      <c r="N703" s="50">
        <f t="shared" si="91"/>
        <v>242040</v>
      </c>
      <c r="O703" s="45" t="s">
        <v>244</v>
      </c>
      <c r="P703" s="47" t="s">
        <v>61</v>
      </c>
      <c r="Q703" s="61" t="s">
        <v>284</v>
      </c>
      <c r="R703" s="50">
        <v>2420501</v>
      </c>
      <c r="S703" s="54">
        <v>1</v>
      </c>
      <c r="T703" s="1">
        <f t="shared" si="89"/>
        <v>242050</v>
      </c>
      <c r="U703" s="21" t="s">
        <v>491</v>
      </c>
      <c r="V703" s="42">
        <v>12</v>
      </c>
      <c r="W703" s="54">
        <v>0</v>
      </c>
      <c r="X703" s="54">
        <v>12</v>
      </c>
      <c r="Y703" s="4" t="s">
        <v>678</v>
      </c>
      <c r="AA703" s="21" t="s">
        <v>492</v>
      </c>
      <c r="AB703" s="56" t="s">
        <v>424</v>
      </c>
      <c r="AC703" s="1">
        <v>5</v>
      </c>
    </row>
    <row r="704" spans="1:29" ht="16.5">
      <c r="A704" s="57" t="s">
        <v>419</v>
      </c>
      <c r="B704" s="1">
        <f t="shared" si="87"/>
        <v>242061</v>
      </c>
      <c r="C704" s="1" t="s">
        <v>420</v>
      </c>
      <c r="D704" s="29" t="s">
        <v>872</v>
      </c>
      <c r="E704" s="60" t="s">
        <v>962</v>
      </c>
      <c r="F704" s="60" t="s">
        <v>1340</v>
      </c>
      <c r="G704" s="68" t="s">
        <v>511</v>
      </c>
      <c r="H704" s="42">
        <f t="shared" si="90"/>
        <v>1</v>
      </c>
      <c r="I704" s="43">
        <v>313100900</v>
      </c>
      <c r="J704" s="29" t="s">
        <v>54</v>
      </c>
      <c r="K704" s="29" t="s">
        <v>54</v>
      </c>
      <c r="L704" s="42">
        <f t="shared" si="92"/>
        <v>42</v>
      </c>
      <c r="M704" s="50">
        <f t="shared" si="88"/>
        <v>0</v>
      </c>
      <c r="N704" s="50">
        <f t="shared" si="91"/>
        <v>242050</v>
      </c>
      <c r="O704" s="45" t="s">
        <v>244</v>
      </c>
      <c r="P704" s="47" t="s">
        <v>61</v>
      </c>
      <c r="Q704" s="61" t="s">
        <v>284</v>
      </c>
      <c r="R704" s="50">
        <v>0</v>
      </c>
      <c r="S704" s="54">
        <v>4</v>
      </c>
      <c r="T704" s="1">
        <f t="shared" si="89"/>
        <v>242061</v>
      </c>
      <c r="U704" s="24" t="s">
        <v>449</v>
      </c>
      <c r="V704" s="42">
        <v>0</v>
      </c>
      <c r="W704" s="54">
        <v>0</v>
      </c>
      <c r="X704" s="51">
        <v>0</v>
      </c>
      <c r="Y704" s="4" t="s">
        <v>823</v>
      </c>
      <c r="AA704" s="24" t="s">
        <v>54</v>
      </c>
      <c r="AC704" s="1">
        <v>0</v>
      </c>
    </row>
    <row r="705" spans="1:29" ht="28.5">
      <c r="A705" s="57" t="s">
        <v>419</v>
      </c>
      <c r="B705" s="1">
        <f t="shared" si="87"/>
        <v>243010</v>
      </c>
      <c r="C705" s="1" t="s">
        <v>420</v>
      </c>
      <c r="D705" s="29" t="s">
        <v>873</v>
      </c>
      <c r="E705" s="60" t="s">
        <v>962</v>
      </c>
      <c r="F705" s="60" t="s">
        <v>1341</v>
      </c>
      <c r="G705" s="68" t="s">
        <v>511</v>
      </c>
      <c r="H705" s="42">
        <f t="shared" si="90"/>
        <v>0</v>
      </c>
      <c r="I705" s="20" t="s">
        <v>67</v>
      </c>
      <c r="J705" s="29" t="s">
        <v>54</v>
      </c>
      <c r="K705" s="29" t="s">
        <v>54</v>
      </c>
      <c r="L705" s="42">
        <f t="shared" si="92"/>
        <v>43</v>
      </c>
      <c r="M705" s="50">
        <f t="shared" si="88"/>
        <v>243020</v>
      </c>
      <c r="N705" s="50">
        <f t="shared" si="91"/>
        <v>0</v>
      </c>
      <c r="O705" s="45" t="s">
        <v>244</v>
      </c>
      <c r="P705" s="47" t="s">
        <v>61</v>
      </c>
      <c r="Q705" s="61" t="s">
        <v>284</v>
      </c>
      <c r="R705" s="50">
        <v>2430101</v>
      </c>
      <c r="S705" s="54">
        <v>1</v>
      </c>
      <c r="T705" s="1">
        <f t="shared" si="89"/>
        <v>243010</v>
      </c>
      <c r="U705" s="21" t="s">
        <v>422</v>
      </c>
      <c r="V705" s="42">
        <v>12</v>
      </c>
      <c r="W705" s="54">
        <v>0</v>
      </c>
      <c r="X705" s="54">
        <v>0</v>
      </c>
      <c r="Y705" s="4" t="s">
        <v>951</v>
      </c>
      <c r="AA705" s="22" t="s">
        <v>54</v>
      </c>
      <c r="AB705" s="56" t="s">
        <v>424</v>
      </c>
      <c r="AC705" s="1">
        <v>0</v>
      </c>
    </row>
    <row r="706" spans="1:29" ht="16.5">
      <c r="A706" s="57" t="s">
        <v>419</v>
      </c>
      <c r="B706" s="1">
        <f t="shared" si="87"/>
        <v>243020</v>
      </c>
      <c r="C706" s="1" t="s">
        <v>420</v>
      </c>
      <c r="D706" s="29" t="s">
        <v>874</v>
      </c>
      <c r="E706" s="60" t="s">
        <v>962</v>
      </c>
      <c r="F706" s="60" t="s">
        <v>1342</v>
      </c>
      <c r="G706" s="68" t="s">
        <v>511</v>
      </c>
      <c r="H706" s="42">
        <f t="shared" si="90"/>
        <v>0</v>
      </c>
      <c r="I706" s="21" t="s">
        <v>822</v>
      </c>
      <c r="J706" s="29" t="s">
        <v>54</v>
      </c>
      <c r="K706" s="29" t="s">
        <v>54</v>
      </c>
      <c r="L706" s="42">
        <f t="shared" si="92"/>
        <v>43</v>
      </c>
      <c r="M706" s="50">
        <f t="shared" si="88"/>
        <v>243030</v>
      </c>
      <c r="N706" s="50">
        <f t="shared" si="91"/>
        <v>243010</v>
      </c>
      <c r="O706" s="45" t="s">
        <v>244</v>
      </c>
      <c r="P706" s="47" t="s">
        <v>61</v>
      </c>
      <c r="Q706" s="61" t="s">
        <v>284</v>
      </c>
      <c r="R706" s="50">
        <v>2430201</v>
      </c>
      <c r="S706" s="54">
        <v>1</v>
      </c>
      <c r="T706" s="1">
        <f t="shared" si="89"/>
        <v>243020</v>
      </c>
      <c r="U706" s="21" t="s">
        <v>425</v>
      </c>
      <c r="V706" s="42">
        <v>12</v>
      </c>
      <c r="W706" s="54">
        <v>0</v>
      </c>
      <c r="X706" s="54">
        <v>2</v>
      </c>
      <c r="Y706" s="4" t="s">
        <v>714</v>
      </c>
      <c r="AA706" s="21" t="s">
        <v>426</v>
      </c>
      <c r="AB706" s="56" t="s">
        <v>424</v>
      </c>
      <c r="AC706" s="1">
        <v>0</v>
      </c>
    </row>
    <row r="707" spans="1:29" ht="16.5">
      <c r="A707" s="57" t="s">
        <v>419</v>
      </c>
      <c r="B707" s="1">
        <f t="shared" ref="B707:B722" si="93">B698+1000</f>
        <v>243021</v>
      </c>
      <c r="C707" s="56" t="s">
        <v>427</v>
      </c>
      <c r="D707" s="29" t="s">
        <v>874</v>
      </c>
      <c r="E707" s="60" t="s">
        <v>962</v>
      </c>
      <c r="F707" s="60" t="s">
        <v>1343</v>
      </c>
      <c r="G707" s="68" t="s">
        <v>511</v>
      </c>
      <c r="H707" s="42">
        <f t="shared" si="90"/>
        <v>0</v>
      </c>
      <c r="I707" s="60">
        <v>340570415</v>
      </c>
      <c r="J707" s="29" t="s">
        <v>54</v>
      </c>
      <c r="K707" s="29" t="s">
        <v>54</v>
      </c>
      <c r="L707" s="42">
        <f t="shared" si="92"/>
        <v>43</v>
      </c>
      <c r="M707" s="50">
        <f t="shared" ref="M707:M722" si="94">IF(VALUE(RIGHT(B707,1))=1,0,IF(VALUE(RIGHT(B708,1))=1,IF(L709=L708,B709,B708),B708))</f>
        <v>0</v>
      </c>
      <c r="N707" s="50">
        <f t="shared" si="91"/>
        <v>243020</v>
      </c>
      <c r="O707" s="45" t="s">
        <v>244</v>
      </c>
      <c r="P707" s="47" t="s">
        <v>61</v>
      </c>
      <c r="Q707" s="61" t="s">
        <v>284</v>
      </c>
      <c r="R707" t="s">
        <v>429</v>
      </c>
      <c r="S707" s="54">
        <v>5</v>
      </c>
      <c r="T707" s="1">
        <f t="shared" si="89"/>
        <v>243021</v>
      </c>
      <c r="U707" s="21" t="s">
        <v>430</v>
      </c>
      <c r="V707" s="42">
        <v>0</v>
      </c>
      <c r="W707" s="54">
        <v>0</v>
      </c>
      <c r="X707" s="54">
        <v>0</v>
      </c>
      <c r="Y707" s="4" t="s">
        <v>823</v>
      </c>
      <c r="AA707" s="21" t="s">
        <v>431</v>
      </c>
      <c r="AB707" s="56" t="s">
        <v>432</v>
      </c>
      <c r="AC707" s="1">
        <v>0</v>
      </c>
    </row>
    <row r="708" spans="1:29" ht="42.75">
      <c r="A708" s="57" t="s">
        <v>419</v>
      </c>
      <c r="B708" s="1">
        <f t="shared" si="93"/>
        <v>243030</v>
      </c>
      <c r="C708" s="1" t="s">
        <v>420</v>
      </c>
      <c r="D708" s="29" t="s">
        <v>875</v>
      </c>
      <c r="E708" s="60" t="s">
        <v>962</v>
      </c>
      <c r="F708" s="60" t="s">
        <v>1344</v>
      </c>
      <c r="G708" s="68" t="s">
        <v>511</v>
      </c>
      <c r="H708" s="42">
        <f t="shared" si="90"/>
        <v>0</v>
      </c>
      <c r="I708" s="21" t="s">
        <v>953</v>
      </c>
      <c r="J708" s="29" t="s">
        <v>54</v>
      </c>
      <c r="K708" s="29" t="s">
        <v>54</v>
      </c>
      <c r="L708" s="42">
        <f t="shared" si="92"/>
        <v>43</v>
      </c>
      <c r="M708" s="50">
        <f t="shared" si="94"/>
        <v>243040</v>
      </c>
      <c r="N708" s="50">
        <f t="shared" si="91"/>
        <v>243020</v>
      </c>
      <c r="O708" s="45" t="s">
        <v>244</v>
      </c>
      <c r="P708" s="47" t="s">
        <v>61</v>
      </c>
      <c r="Q708" s="61" t="s">
        <v>284</v>
      </c>
      <c r="R708" s="50">
        <v>2430301</v>
      </c>
      <c r="S708" s="54">
        <v>1</v>
      </c>
      <c r="T708" s="1">
        <f t="shared" si="89"/>
        <v>243030</v>
      </c>
      <c r="U708" s="21" t="s">
        <v>433</v>
      </c>
      <c r="V708" s="42">
        <v>12</v>
      </c>
      <c r="W708" s="54">
        <v>0</v>
      </c>
      <c r="X708" s="54">
        <v>6</v>
      </c>
      <c r="Y708" s="4" t="s">
        <v>938</v>
      </c>
      <c r="AA708" s="21" t="s">
        <v>434</v>
      </c>
      <c r="AB708" s="56" t="s">
        <v>424</v>
      </c>
      <c r="AC708" s="1">
        <v>0</v>
      </c>
    </row>
    <row r="709" spans="1:29" ht="16.5">
      <c r="A709" s="57" t="s">
        <v>419</v>
      </c>
      <c r="B709" s="1">
        <f t="shared" si="93"/>
        <v>243031</v>
      </c>
      <c r="C709" s="1" t="s">
        <v>435</v>
      </c>
      <c r="D709" s="29" t="s">
        <v>875</v>
      </c>
      <c r="E709" s="60" t="s">
        <v>962</v>
      </c>
      <c r="F709" s="60" t="s">
        <v>1345</v>
      </c>
      <c r="G709" s="68" t="s">
        <v>511</v>
      </c>
      <c r="H709" s="42">
        <f t="shared" si="90"/>
        <v>0</v>
      </c>
      <c r="I709" s="43">
        <v>349104011</v>
      </c>
      <c r="J709" s="29" t="s">
        <v>54</v>
      </c>
      <c r="K709" s="29" t="s">
        <v>54</v>
      </c>
      <c r="L709" s="42">
        <f t="shared" si="92"/>
        <v>43</v>
      </c>
      <c r="M709" s="50">
        <f t="shared" si="94"/>
        <v>0</v>
      </c>
      <c r="N709" s="50">
        <f t="shared" si="91"/>
        <v>243030</v>
      </c>
      <c r="O709" s="45" t="s">
        <v>244</v>
      </c>
      <c r="P709" s="47" t="s">
        <v>61</v>
      </c>
      <c r="Q709" s="61" t="s">
        <v>284</v>
      </c>
      <c r="R709" s="66">
        <v>2430301</v>
      </c>
      <c r="S709" s="54">
        <v>2</v>
      </c>
      <c r="T709" s="1">
        <f t="shared" si="89"/>
        <v>243031</v>
      </c>
      <c r="U709" s="21" t="s">
        <v>436</v>
      </c>
      <c r="V709" s="42">
        <v>0</v>
      </c>
      <c r="W709" s="54">
        <v>0</v>
      </c>
      <c r="X709" s="54">
        <v>0</v>
      </c>
      <c r="Y709" s="4" t="s">
        <v>823</v>
      </c>
      <c r="AA709" s="21" t="s">
        <v>437</v>
      </c>
      <c r="AB709" s="56" t="s">
        <v>438</v>
      </c>
      <c r="AC709" s="1">
        <v>0</v>
      </c>
    </row>
    <row r="710" spans="1:29" ht="28.5">
      <c r="A710" s="57" t="s">
        <v>419</v>
      </c>
      <c r="B710" s="1">
        <f t="shared" si="93"/>
        <v>243040</v>
      </c>
      <c r="C710" s="1" t="s">
        <v>420</v>
      </c>
      <c r="D710" s="29" t="s">
        <v>876</v>
      </c>
      <c r="E710" s="60" t="s">
        <v>962</v>
      </c>
      <c r="F710" s="60" t="s">
        <v>1346</v>
      </c>
      <c r="G710" s="68" t="s">
        <v>511</v>
      </c>
      <c r="H710" s="42">
        <f t="shared" si="90"/>
        <v>0</v>
      </c>
      <c r="I710" s="20">
        <v>313000800</v>
      </c>
      <c r="J710" s="29" t="s">
        <v>54</v>
      </c>
      <c r="K710" s="29" t="s">
        <v>54</v>
      </c>
      <c r="L710" s="42">
        <f t="shared" si="92"/>
        <v>43</v>
      </c>
      <c r="M710" s="50">
        <f t="shared" si="94"/>
        <v>243050</v>
      </c>
      <c r="N710" s="50">
        <f t="shared" si="91"/>
        <v>243030</v>
      </c>
      <c r="O710" s="45" t="s">
        <v>244</v>
      </c>
      <c r="P710" s="47" t="s">
        <v>61</v>
      </c>
      <c r="Q710" s="61" t="s">
        <v>284</v>
      </c>
      <c r="R710" s="50">
        <v>2430401</v>
      </c>
      <c r="S710" s="54">
        <v>1</v>
      </c>
      <c r="T710" s="1">
        <f t="shared" si="89"/>
        <v>243040</v>
      </c>
      <c r="U710" s="21" t="s">
        <v>440</v>
      </c>
      <c r="V710" s="42">
        <v>12</v>
      </c>
      <c r="W710" s="54">
        <v>0</v>
      </c>
      <c r="X710" s="54">
        <v>9</v>
      </c>
      <c r="Y710" s="4" t="s">
        <v>949</v>
      </c>
      <c r="AA710" s="21" t="s">
        <v>441</v>
      </c>
      <c r="AB710" s="56" t="s">
        <v>424</v>
      </c>
      <c r="AC710" s="1">
        <v>0</v>
      </c>
    </row>
    <row r="711" spans="1:29" ht="16.5">
      <c r="A711" s="57" t="s">
        <v>419</v>
      </c>
      <c r="B711" s="1">
        <f t="shared" si="93"/>
        <v>243041</v>
      </c>
      <c r="C711" s="56" t="s">
        <v>427</v>
      </c>
      <c r="D711" s="29" t="s">
        <v>876</v>
      </c>
      <c r="E711" s="60" t="s">
        <v>962</v>
      </c>
      <c r="F711" s="60" t="s">
        <v>1347</v>
      </c>
      <c r="G711" s="68" t="s">
        <v>511</v>
      </c>
      <c r="H711" s="42">
        <f t="shared" si="90"/>
        <v>0</v>
      </c>
      <c r="I711" s="60">
        <v>340570415</v>
      </c>
      <c r="J711" s="29" t="s">
        <v>54</v>
      </c>
      <c r="K711" s="29" t="s">
        <v>54</v>
      </c>
      <c r="L711" s="42">
        <f t="shared" si="92"/>
        <v>43</v>
      </c>
      <c r="M711" s="50">
        <f t="shared" si="94"/>
        <v>0</v>
      </c>
      <c r="N711" s="50">
        <f t="shared" si="91"/>
        <v>243040</v>
      </c>
      <c r="O711" s="45" t="s">
        <v>244</v>
      </c>
      <c r="P711" s="47" t="s">
        <v>61</v>
      </c>
      <c r="Q711" s="61" t="s">
        <v>284</v>
      </c>
      <c r="R711" t="s">
        <v>429</v>
      </c>
      <c r="S711" s="54">
        <v>5</v>
      </c>
      <c r="T711" s="1">
        <f t="shared" ref="T711:T722" si="95">B711</f>
        <v>243041</v>
      </c>
      <c r="U711" s="21" t="s">
        <v>442</v>
      </c>
      <c r="V711" s="42">
        <v>0</v>
      </c>
      <c r="W711" s="54">
        <v>0</v>
      </c>
      <c r="X711" s="54">
        <v>0</v>
      </c>
      <c r="Y711" s="4" t="s">
        <v>823</v>
      </c>
      <c r="AA711" s="21" t="s">
        <v>443</v>
      </c>
      <c r="AB711" s="56" t="s">
        <v>432</v>
      </c>
      <c r="AC711" s="1">
        <v>0</v>
      </c>
    </row>
    <row r="712" spans="1:29" ht="28.5">
      <c r="A712" s="57" t="s">
        <v>419</v>
      </c>
      <c r="B712" s="1">
        <f t="shared" si="93"/>
        <v>243050</v>
      </c>
      <c r="C712" s="1" t="s">
        <v>420</v>
      </c>
      <c r="D712" s="29" t="s">
        <v>877</v>
      </c>
      <c r="E712" s="60" t="s">
        <v>962</v>
      </c>
      <c r="F712" s="60" t="s">
        <v>1348</v>
      </c>
      <c r="G712" s="68" t="s">
        <v>511</v>
      </c>
      <c r="H712" s="42">
        <f t="shared" si="90"/>
        <v>1</v>
      </c>
      <c r="I712" s="20">
        <v>313101400</v>
      </c>
      <c r="J712" s="29" t="s">
        <v>54</v>
      </c>
      <c r="K712" s="29" t="s">
        <v>54</v>
      </c>
      <c r="L712" s="42">
        <f t="shared" si="92"/>
        <v>43</v>
      </c>
      <c r="M712" s="50">
        <f t="shared" si="94"/>
        <v>243061</v>
      </c>
      <c r="N712" s="50">
        <f t="shared" si="91"/>
        <v>243040</v>
      </c>
      <c r="O712" s="45" t="s">
        <v>244</v>
      </c>
      <c r="P712" s="47" t="s">
        <v>61</v>
      </c>
      <c r="Q712" s="61" t="s">
        <v>284</v>
      </c>
      <c r="R712" s="50">
        <v>2430501</v>
      </c>
      <c r="S712" s="54">
        <v>1</v>
      </c>
      <c r="T712" s="1">
        <f t="shared" si="95"/>
        <v>243050</v>
      </c>
      <c r="U712" s="21" t="s">
        <v>445</v>
      </c>
      <c r="V712" s="42">
        <v>12</v>
      </c>
      <c r="W712" s="54">
        <v>0</v>
      </c>
      <c r="X712" s="54">
        <v>12</v>
      </c>
      <c r="Y712" s="4" t="s">
        <v>935</v>
      </c>
      <c r="AA712" s="21" t="s">
        <v>446</v>
      </c>
      <c r="AB712" s="56" t="s">
        <v>424</v>
      </c>
      <c r="AC712" s="1">
        <v>5</v>
      </c>
    </row>
    <row r="713" spans="1:29" ht="16.5">
      <c r="A713" s="57" t="s">
        <v>419</v>
      </c>
      <c r="B713" s="1">
        <f t="shared" si="93"/>
        <v>243061</v>
      </c>
      <c r="C713" s="1" t="s">
        <v>420</v>
      </c>
      <c r="D713" s="29" t="s">
        <v>878</v>
      </c>
      <c r="E713" s="60" t="s">
        <v>962</v>
      </c>
      <c r="F713" s="60" t="s">
        <v>1349</v>
      </c>
      <c r="G713" s="68" t="s">
        <v>511</v>
      </c>
      <c r="H713" s="42">
        <f t="shared" si="90"/>
        <v>1</v>
      </c>
      <c r="I713" s="43">
        <v>313100900</v>
      </c>
      <c r="J713" s="29" t="s">
        <v>54</v>
      </c>
      <c r="K713" s="29" t="s">
        <v>54</v>
      </c>
      <c r="L713" s="42">
        <f t="shared" si="92"/>
        <v>43</v>
      </c>
      <c r="M713" s="50">
        <f t="shared" si="94"/>
        <v>0</v>
      </c>
      <c r="N713" s="50">
        <f t="shared" si="91"/>
        <v>243050</v>
      </c>
      <c r="O713" s="45" t="s">
        <v>244</v>
      </c>
      <c r="P713" s="47" t="s">
        <v>61</v>
      </c>
      <c r="Q713" s="61" t="s">
        <v>284</v>
      </c>
      <c r="R713" s="50">
        <v>0</v>
      </c>
      <c r="S713" s="54">
        <v>4</v>
      </c>
      <c r="T713" s="1">
        <f t="shared" si="95"/>
        <v>243061</v>
      </c>
      <c r="U713" s="24" t="s">
        <v>449</v>
      </c>
      <c r="V713" s="42">
        <v>0</v>
      </c>
      <c r="W713" s="54">
        <v>0</v>
      </c>
      <c r="X713" s="51">
        <v>0</v>
      </c>
      <c r="Y713" s="4" t="s">
        <v>823</v>
      </c>
      <c r="AA713" s="24" t="s">
        <v>54</v>
      </c>
      <c r="AC713" s="1">
        <v>0</v>
      </c>
    </row>
    <row r="714" spans="1:29" ht="28.5">
      <c r="A714" s="57" t="s">
        <v>419</v>
      </c>
      <c r="B714" s="1">
        <f t="shared" si="93"/>
        <v>244010</v>
      </c>
      <c r="C714" s="1" t="s">
        <v>420</v>
      </c>
      <c r="D714" s="29" t="s">
        <v>879</v>
      </c>
      <c r="E714" s="60" t="s">
        <v>962</v>
      </c>
      <c r="F714" s="60" t="s">
        <v>1350</v>
      </c>
      <c r="G714" s="68" t="s">
        <v>511</v>
      </c>
      <c r="H714" s="42">
        <f t="shared" si="90"/>
        <v>0</v>
      </c>
      <c r="I714" s="20">
        <v>313102500</v>
      </c>
      <c r="J714" s="29" t="s">
        <v>54</v>
      </c>
      <c r="K714" s="29" t="s">
        <v>54</v>
      </c>
      <c r="L714" s="42">
        <f t="shared" si="92"/>
        <v>44</v>
      </c>
      <c r="M714" s="50">
        <f t="shared" si="94"/>
        <v>244020</v>
      </c>
      <c r="N714" s="50">
        <f t="shared" si="91"/>
        <v>0</v>
      </c>
      <c r="O714" s="45" t="s">
        <v>244</v>
      </c>
      <c r="P714" s="47" t="s">
        <v>61</v>
      </c>
      <c r="Q714" s="61" t="s">
        <v>284</v>
      </c>
      <c r="R714" s="50">
        <v>2440101</v>
      </c>
      <c r="S714" s="54">
        <v>1</v>
      </c>
      <c r="T714" s="1">
        <f t="shared" si="95"/>
        <v>244010</v>
      </c>
      <c r="U714" s="21" t="s">
        <v>451</v>
      </c>
      <c r="V714" s="42">
        <v>12</v>
      </c>
      <c r="W714" s="54">
        <v>0</v>
      </c>
      <c r="X714" s="54">
        <v>0</v>
      </c>
      <c r="Y714" s="4" t="s">
        <v>939</v>
      </c>
      <c r="AA714" s="22" t="s">
        <v>54</v>
      </c>
      <c r="AB714" s="56" t="s">
        <v>424</v>
      </c>
      <c r="AC714" s="1">
        <v>0</v>
      </c>
    </row>
    <row r="715" spans="1:29" ht="28.5">
      <c r="A715" s="57" t="s">
        <v>419</v>
      </c>
      <c r="B715" s="1">
        <f t="shared" si="93"/>
        <v>244020</v>
      </c>
      <c r="C715" s="1" t="s">
        <v>420</v>
      </c>
      <c r="D715" s="29" t="s">
        <v>880</v>
      </c>
      <c r="E715" s="60" t="s">
        <v>962</v>
      </c>
      <c r="F715" s="60" t="s">
        <v>1351</v>
      </c>
      <c r="G715" s="68" t="s">
        <v>511</v>
      </c>
      <c r="H715" s="42">
        <f t="shared" si="90"/>
        <v>0</v>
      </c>
      <c r="I715" s="21" t="s">
        <v>954</v>
      </c>
      <c r="J715" s="29" t="s">
        <v>54</v>
      </c>
      <c r="K715" s="29" t="s">
        <v>54</v>
      </c>
      <c r="L715" s="42">
        <f t="shared" si="92"/>
        <v>44</v>
      </c>
      <c r="M715" s="50">
        <f t="shared" si="94"/>
        <v>244030</v>
      </c>
      <c r="N715" s="50">
        <f t="shared" si="91"/>
        <v>244010</v>
      </c>
      <c r="O715" s="45" t="s">
        <v>244</v>
      </c>
      <c r="P715" s="47" t="s">
        <v>61</v>
      </c>
      <c r="Q715" s="61" t="s">
        <v>284</v>
      </c>
      <c r="R715" s="50">
        <v>2440201</v>
      </c>
      <c r="S715" s="54">
        <v>1</v>
      </c>
      <c r="T715" s="1">
        <f t="shared" si="95"/>
        <v>244020</v>
      </c>
      <c r="U715" s="21" t="s">
        <v>454</v>
      </c>
      <c r="V715" s="42">
        <v>12</v>
      </c>
      <c r="W715" s="54">
        <v>0</v>
      </c>
      <c r="X715" s="54">
        <v>2</v>
      </c>
      <c r="Y715" s="4" t="s">
        <v>934</v>
      </c>
      <c r="AA715" s="21" t="s">
        <v>456</v>
      </c>
      <c r="AB715" s="56" t="s">
        <v>424</v>
      </c>
      <c r="AC715" s="1">
        <v>0</v>
      </c>
    </row>
    <row r="716" spans="1:29" ht="16.5">
      <c r="A716" s="57" t="s">
        <v>419</v>
      </c>
      <c r="B716" s="1">
        <f t="shared" si="93"/>
        <v>244021</v>
      </c>
      <c r="C716" s="56" t="s">
        <v>427</v>
      </c>
      <c r="D716" s="29" t="s">
        <v>880</v>
      </c>
      <c r="E716" s="60" t="s">
        <v>962</v>
      </c>
      <c r="F716" s="60" t="s">
        <v>1352</v>
      </c>
      <c r="G716" s="68" t="s">
        <v>511</v>
      </c>
      <c r="H716" s="42">
        <f t="shared" si="90"/>
        <v>0</v>
      </c>
      <c r="I716" s="60">
        <v>340570415</v>
      </c>
      <c r="J716" s="29" t="s">
        <v>54</v>
      </c>
      <c r="K716" s="29" t="s">
        <v>54</v>
      </c>
      <c r="L716" s="42">
        <f t="shared" si="92"/>
        <v>44</v>
      </c>
      <c r="M716" s="50">
        <f t="shared" si="94"/>
        <v>0</v>
      </c>
      <c r="N716" s="50">
        <f t="shared" si="91"/>
        <v>244020</v>
      </c>
      <c r="O716" s="45" t="s">
        <v>244</v>
      </c>
      <c r="P716" s="47" t="s">
        <v>61</v>
      </c>
      <c r="Q716" s="61" t="s">
        <v>284</v>
      </c>
      <c r="R716" t="s">
        <v>429</v>
      </c>
      <c r="S716" s="54">
        <v>5</v>
      </c>
      <c r="T716" s="1">
        <f t="shared" si="95"/>
        <v>244021</v>
      </c>
      <c r="U716" s="21" t="s">
        <v>457</v>
      </c>
      <c r="V716" s="42">
        <v>0</v>
      </c>
      <c r="W716" s="54">
        <v>0</v>
      </c>
      <c r="X716" s="54">
        <v>0</v>
      </c>
      <c r="Y716" s="4" t="s">
        <v>823</v>
      </c>
      <c r="AA716" s="21" t="s">
        <v>458</v>
      </c>
      <c r="AB716" s="56" t="s">
        <v>432</v>
      </c>
      <c r="AC716" s="1">
        <v>0</v>
      </c>
    </row>
    <row r="717" spans="1:29" ht="16.5">
      <c r="A717" s="57" t="s">
        <v>419</v>
      </c>
      <c r="B717" s="1">
        <f t="shared" si="93"/>
        <v>244030</v>
      </c>
      <c r="C717" s="1" t="s">
        <v>420</v>
      </c>
      <c r="D717" s="29" t="s">
        <v>881</v>
      </c>
      <c r="E717" s="60" t="s">
        <v>962</v>
      </c>
      <c r="F717" s="60" t="s">
        <v>1353</v>
      </c>
      <c r="G717" s="68" t="s">
        <v>511</v>
      </c>
      <c r="H717" s="42">
        <f t="shared" si="90"/>
        <v>0</v>
      </c>
      <c r="I717" s="20" t="s">
        <v>819</v>
      </c>
      <c r="J717" s="29" t="s">
        <v>54</v>
      </c>
      <c r="K717" s="29" t="s">
        <v>54</v>
      </c>
      <c r="L717" s="42">
        <f t="shared" si="92"/>
        <v>44</v>
      </c>
      <c r="M717" s="50">
        <f t="shared" si="94"/>
        <v>244040</v>
      </c>
      <c r="N717" s="50">
        <f t="shared" si="91"/>
        <v>244020</v>
      </c>
      <c r="O717" s="45" t="s">
        <v>244</v>
      </c>
      <c r="P717" s="47" t="s">
        <v>61</v>
      </c>
      <c r="Q717" s="61" t="s">
        <v>284</v>
      </c>
      <c r="R717" s="50">
        <v>2440301</v>
      </c>
      <c r="S717" s="54">
        <v>1</v>
      </c>
      <c r="T717" s="1">
        <f t="shared" si="95"/>
        <v>244030</v>
      </c>
      <c r="U717" s="21" t="s">
        <v>459</v>
      </c>
      <c r="V717" s="42">
        <v>12</v>
      </c>
      <c r="W717" s="54">
        <v>0</v>
      </c>
      <c r="X717" s="54">
        <v>6</v>
      </c>
      <c r="Y717" s="4" t="s">
        <v>933</v>
      </c>
      <c r="AA717" s="21" t="s">
        <v>460</v>
      </c>
      <c r="AB717" s="56" t="s">
        <v>424</v>
      </c>
      <c r="AC717" s="1">
        <v>0</v>
      </c>
    </row>
    <row r="718" spans="1:29" ht="16.5">
      <c r="A718" s="57" t="s">
        <v>419</v>
      </c>
      <c r="B718" s="1">
        <f t="shared" si="93"/>
        <v>244031</v>
      </c>
      <c r="C718" s="1" t="s">
        <v>435</v>
      </c>
      <c r="D718" s="29" t="s">
        <v>881</v>
      </c>
      <c r="E718" s="60" t="s">
        <v>962</v>
      </c>
      <c r="F718" s="60" t="s">
        <v>1354</v>
      </c>
      <c r="G718" s="68" t="s">
        <v>511</v>
      </c>
      <c r="H718" s="42">
        <f t="shared" si="90"/>
        <v>0</v>
      </c>
      <c r="I718" s="43">
        <v>349104011</v>
      </c>
      <c r="J718" s="29" t="s">
        <v>54</v>
      </c>
      <c r="K718" s="29" t="s">
        <v>54</v>
      </c>
      <c r="L718" s="42">
        <f t="shared" si="92"/>
        <v>44</v>
      </c>
      <c r="M718" s="50">
        <f t="shared" si="94"/>
        <v>0</v>
      </c>
      <c r="N718" s="50">
        <f t="shared" si="91"/>
        <v>244030</v>
      </c>
      <c r="O718" s="45" t="s">
        <v>244</v>
      </c>
      <c r="P718" s="47" t="s">
        <v>61</v>
      </c>
      <c r="Q718" s="61" t="s">
        <v>284</v>
      </c>
      <c r="R718" s="66">
        <v>2440301</v>
      </c>
      <c r="S718" s="54">
        <v>2</v>
      </c>
      <c r="T718" s="1">
        <f t="shared" si="95"/>
        <v>244031</v>
      </c>
      <c r="U718" s="21" t="s">
        <v>461</v>
      </c>
      <c r="V718" s="42">
        <v>0</v>
      </c>
      <c r="W718" s="54">
        <v>0</v>
      </c>
      <c r="X718" s="54">
        <v>0</v>
      </c>
      <c r="Y718" s="4" t="s">
        <v>823</v>
      </c>
      <c r="AA718" s="21" t="s">
        <v>462</v>
      </c>
      <c r="AB718" s="56" t="s">
        <v>438</v>
      </c>
      <c r="AC718" s="1">
        <v>0</v>
      </c>
    </row>
    <row r="719" spans="1:29" ht="28.5">
      <c r="A719" s="57" t="s">
        <v>419</v>
      </c>
      <c r="B719" s="1">
        <f t="shared" si="93"/>
        <v>244040</v>
      </c>
      <c r="C719" s="1" t="s">
        <v>420</v>
      </c>
      <c r="D719" s="29" t="s">
        <v>882</v>
      </c>
      <c r="E719" s="60" t="s">
        <v>962</v>
      </c>
      <c r="F719" s="60" t="s">
        <v>1355</v>
      </c>
      <c r="G719" s="68" t="s">
        <v>511</v>
      </c>
      <c r="H719" s="42">
        <f t="shared" ref="H719:H722" si="96">IF(RIGHT(D719,2)="特殊",2,IF(RIGHT(D719,1)&gt;RIGHT(D721,1),1,0))</f>
        <v>0</v>
      </c>
      <c r="I719" s="20">
        <v>313002100</v>
      </c>
      <c r="J719" s="29" t="s">
        <v>54</v>
      </c>
      <c r="K719" s="29" t="s">
        <v>54</v>
      </c>
      <c r="L719" s="42">
        <f t="shared" si="92"/>
        <v>44</v>
      </c>
      <c r="M719" s="50">
        <f t="shared" si="94"/>
        <v>244050</v>
      </c>
      <c r="N719" s="50">
        <f t="shared" si="91"/>
        <v>244030</v>
      </c>
      <c r="O719" s="45" t="s">
        <v>244</v>
      </c>
      <c r="P719" s="47" t="s">
        <v>61</v>
      </c>
      <c r="Q719" s="61" t="s">
        <v>284</v>
      </c>
      <c r="R719" s="50">
        <v>2440401</v>
      </c>
      <c r="S719" s="54">
        <v>1</v>
      </c>
      <c r="T719" s="1">
        <f t="shared" si="95"/>
        <v>244040</v>
      </c>
      <c r="U719" s="21" t="s">
        <v>464</v>
      </c>
      <c r="V719" s="42">
        <v>12</v>
      </c>
      <c r="W719" s="54">
        <v>0</v>
      </c>
      <c r="X719" s="54">
        <v>9</v>
      </c>
      <c r="Y719" s="4" t="s">
        <v>932</v>
      </c>
      <c r="AA719" s="21" t="s">
        <v>465</v>
      </c>
      <c r="AB719" s="56" t="s">
        <v>424</v>
      </c>
      <c r="AC719" s="1">
        <v>0</v>
      </c>
    </row>
    <row r="720" spans="1:29" ht="16.5">
      <c r="A720" s="57" t="s">
        <v>419</v>
      </c>
      <c r="B720" s="1">
        <f t="shared" si="93"/>
        <v>244041</v>
      </c>
      <c r="C720" s="56" t="s">
        <v>427</v>
      </c>
      <c r="D720" s="29" t="s">
        <v>882</v>
      </c>
      <c r="E720" s="60" t="s">
        <v>962</v>
      </c>
      <c r="F720" s="60" t="s">
        <v>1356</v>
      </c>
      <c r="G720" s="68" t="s">
        <v>511</v>
      </c>
      <c r="H720" s="42">
        <f t="shared" si="96"/>
        <v>0</v>
      </c>
      <c r="I720" s="60">
        <v>340570415</v>
      </c>
      <c r="J720" s="29" t="s">
        <v>54</v>
      </c>
      <c r="K720" s="29" t="s">
        <v>54</v>
      </c>
      <c r="L720" s="42">
        <f t="shared" si="92"/>
        <v>44</v>
      </c>
      <c r="M720" s="50">
        <f t="shared" si="94"/>
        <v>0</v>
      </c>
      <c r="N720" s="50">
        <f t="shared" si="91"/>
        <v>244040</v>
      </c>
      <c r="O720" s="45" t="s">
        <v>244</v>
      </c>
      <c r="P720" s="47" t="s">
        <v>61</v>
      </c>
      <c r="Q720" s="61" t="s">
        <v>284</v>
      </c>
      <c r="R720" t="s">
        <v>429</v>
      </c>
      <c r="S720" s="54">
        <v>5</v>
      </c>
      <c r="T720" s="1">
        <f t="shared" si="95"/>
        <v>244041</v>
      </c>
      <c r="U720" s="21" t="s">
        <v>466</v>
      </c>
      <c r="V720" s="42">
        <v>0</v>
      </c>
      <c r="W720" s="54">
        <v>0</v>
      </c>
      <c r="X720" s="54">
        <v>0</v>
      </c>
      <c r="Y720" s="4" t="s">
        <v>823</v>
      </c>
      <c r="AA720" s="21" t="s">
        <v>467</v>
      </c>
      <c r="AB720" s="56" t="s">
        <v>432</v>
      </c>
      <c r="AC720" s="1">
        <v>0</v>
      </c>
    </row>
    <row r="721" spans="1:29" ht="42.75">
      <c r="A721" s="57" t="s">
        <v>419</v>
      </c>
      <c r="B721" s="1">
        <f t="shared" si="93"/>
        <v>244050</v>
      </c>
      <c r="C721" s="1" t="s">
        <v>420</v>
      </c>
      <c r="D721" s="29" t="s">
        <v>883</v>
      </c>
      <c r="E721" s="60" t="s">
        <v>962</v>
      </c>
      <c r="F721" s="60" t="s">
        <v>1357</v>
      </c>
      <c r="G721" s="68" t="s">
        <v>511</v>
      </c>
      <c r="H721" s="42">
        <f t="shared" si="96"/>
        <v>1</v>
      </c>
      <c r="I721" s="20">
        <v>313101500</v>
      </c>
      <c r="J721" s="29" t="s">
        <v>54</v>
      </c>
      <c r="K721" s="29" t="s">
        <v>54</v>
      </c>
      <c r="L721" s="42">
        <f t="shared" si="92"/>
        <v>44</v>
      </c>
      <c r="M721" s="50">
        <f t="shared" si="94"/>
        <v>244061</v>
      </c>
      <c r="N721" s="50">
        <f t="shared" ref="N721:N722" si="97">IF(L721=L720,IF(VALUE(RIGHT(B720,1))=1,B719,B720),0)</f>
        <v>244040</v>
      </c>
      <c r="O721" s="45" t="s">
        <v>244</v>
      </c>
      <c r="P721" s="47" t="s">
        <v>61</v>
      </c>
      <c r="Q721" s="61" t="s">
        <v>284</v>
      </c>
      <c r="R721" s="50">
        <v>2440501</v>
      </c>
      <c r="S721" s="54">
        <v>1</v>
      </c>
      <c r="T721" s="1">
        <f t="shared" si="95"/>
        <v>244050</v>
      </c>
      <c r="U721" s="21" t="s">
        <v>469</v>
      </c>
      <c r="V721" s="42">
        <v>12</v>
      </c>
      <c r="W721" s="54">
        <v>0</v>
      </c>
      <c r="X721" s="54">
        <v>12</v>
      </c>
      <c r="Y721" s="4" t="s">
        <v>952</v>
      </c>
      <c r="AA721" s="21" t="s">
        <v>471</v>
      </c>
      <c r="AB721" s="56" t="s">
        <v>424</v>
      </c>
      <c r="AC721" s="1">
        <v>5</v>
      </c>
    </row>
    <row r="722" spans="1:29" ht="16.5">
      <c r="A722" s="57" t="s">
        <v>419</v>
      </c>
      <c r="B722" s="1">
        <f t="shared" si="93"/>
        <v>244061</v>
      </c>
      <c r="C722" s="1" t="s">
        <v>420</v>
      </c>
      <c r="D722" s="60" t="s">
        <v>826</v>
      </c>
      <c r="E722" s="60" t="s">
        <v>962</v>
      </c>
      <c r="F722" s="60" t="s">
        <v>1358</v>
      </c>
      <c r="G722" s="68" t="s">
        <v>511</v>
      </c>
      <c r="H722" s="42">
        <f t="shared" si="96"/>
        <v>1</v>
      </c>
      <c r="I722" s="60" t="s">
        <v>954</v>
      </c>
      <c r="J722" s="29" t="s">
        <v>54</v>
      </c>
      <c r="K722" s="29" t="s">
        <v>54</v>
      </c>
      <c r="L722" s="42">
        <f t="shared" si="92"/>
        <v>44</v>
      </c>
      <c r="M722" s="50">
        <f t="shared" si="94"/>
        <v>0</v>
      </c>
      <c r="N722" s="50">
        <f t="shared" si="97"/>
        <v>244050</v>
      </c>
      <c r="O722" s="45" t="s">
        <v>244</v>
      </c>
      <c r="P722" s="47" t="s">
        <v>61</v>
      </c>
      <c r="Q722" s="61" t="s">
        <v>284</v>
      </c>
      <c r="R722" s="50">
        <v>0</v>
      </c>
      <c r="S722" s="54">
        <v>4</v>
      </c>
      <c r="T722" s="1">
        <f t="shared" si="95"/>
        <v>244061</v>
      </c>
      <c r="U722" s="24" t="s">
        <v>449</v>
      </c>
      <c r="V722" s="42">
        <v>0</v>
      </c>
      <c r="W722" s="54">
        <v>0</v>
      </c>
      <c r="X722" s="51">
        <v>0</v>
      </c>
      <c r="Y722" s="4" t="s">
        <v>823</v>
      </c>
      <c r="AA722" s="24" t="s">
        <v>54</v>
      </c>
      <c r="AC722" s="1">
        <v>0</v>
      </c>
    </row>
    <row r="725" spans="1:29" ht="16.5" customHeight="1">
      <c r="A725" s="57" t="s">
        <v>419</v>
      </c>
      <c r="B725" s="1">
        <v>201110</v>
      </c>
      <c r="C725" s="1" t="s">
        <v>420</v>
      </c>
      <c r="D725" s="43" t="s">
        <v>58</v>
      </c>
      <c r="E725" s="60" t="s">
        <v>1359</v>
      </c>
      <c r="F725" s="60" t="s">
        <v>1360</v>
      </c>
      <c r="G725" s="68" t="s">
        <v>421</v>
      </c>
      <c r="H725" s="42">
        <f>IF(RIGHT(D725,2)="特殊",2,IF(RIGHT(D725,1)&gt;RIGHT(D726,1),1,0))</f>
        <v>0</v>
      </c>
      <c r="I725" s="43" t="s">
        <v>314</v>
      </c>
      <c r="J725" s="29" t="s">
        <v>54</v>
      </c>
      <c r="K725" s="29" t="s">
        <v>54</v>
      </c>
      <c r="L725" s="42">
        <v>1001</v>
      </c>
      <c r="M725" s="50">
        <f t="shared" ref="M725:M788" si="98">IF(VALUE(RIGHT(B725,1))=1,0,IF(VALUE(RIGHT(B726,1))=1,IF(L727=L726,B727,B726),B726))</f>
        <v>201120</v>
      </c>
      <c r="N725" s="50">
        <f>IF(L725=L724,IF(VALUE(RIGHT(B724,1))=1,#REF!,B724),0)</f>
        <v>0</v>
      </c>
      <c r="O725" s="45" t="s">
        <v>244</v>
      </c>
      <c r="P725" s="47" t="s">
        <v>61</v>
      </c>
      <c r="Q725" s="61" t="s">
        <v>284</v>
      </c>
      <c r="R725" s="50" t="str">
        <f>IF(S725=1,B725&amp;"1",0)</f>
        <v>2011101</v>
      </c>
      <c r="S725" s="54">
        <v>1</v>
      </c>
      <c r="T725" s="1">
        <f t="shared" ref="T725:T788" si="99">B725</f>
        <v>201110</v>
      </c>
      <c r="U725" s="21" t="s">
        <v>422</v>
      </c>
      <c r="V725" s="42">
        <v>12</v>
      </c>
      <c r="W725" s="54">
        <v>0</v>
      </c>
      <c r="X725" s="51">
        <v>0</v>
      </c>
      <c r="Y725" s="63" t="s">
        <v>604</v>
      </c>
      <c r="AA725" s="22" t="s">
        <v>54</v>
      </c>
      <c r="AB725" s="56" t="s">
        <v>424</v>
      </c>
      <c r="AC725" s="1">
        <v>0</v>
      </c>
    </row>
    <row r="726" spans="1:29" ht="16.5" customHeight="1">
      <c r="A726" s="57" t="s">
        <v>419</v>
      </c>
      <c r="B726" s="1">
        <v>201120</v>
      </c>
      <c r="C726" s="1" t="s">
        <v>420</v>
      </c>
      <c r="D726" s="43" t="s">
        <v>65</v>
      </c>
      <c r="E726" s="60" t="s">
        <v>1359</v>
      </c>
      <c r="F726" s="60" t="s">
        <v>1361</v>
      </c>
      <c r="G726" s="68" t="s">
        <v>421</v>
      </c>
      <c r="H726" s="42">
        <f>IF(RIGHT(D726,2)="特殊",2,IF(RIGHT(D726,1)&gt;RIGHT(D728,1),1,0))</f>
        <v>0</v>
      </c>
      <c r="I726" s="43" t="s">
        <v>314</v>
      </c>
      <c r="J726" s="29" t="s">
        <v>54</v>
      </c>
      <c r="K726" s="29" t="s">
        <v>54</v>
      </c>
      <c r="L726" s="42">
        <v>1001</v>
      </c>
      <c r="M726" s="50">
        <f t="shared" si="98"/>
        <v>201130</v>
      </c>
      <c r="N726" s="50">
        <f t="shared" ref="N726:N732" si="100">IF(L726=L725,IF(VALUE(RIGHT(B725,1))=1,B724,B725),0)</f>
        <v>201110</v>
      </c>
      <c r="O726" s="45" t="s">
        <v>244</v>
      </c>
      <c r="P726" s="47" t="s">
        <v>61</v>
      </c>
      <c r="Q726" s="61" t="s">
        <v>284</v>
      </c>
      <c r="R726" s="50" t="str">
        <f>IF(S726=1,B726&amp;"1",0)</f>
        <v>2011201</v>
      </c>
      <c r="S726" s="54">
        <v>1</v>
      </c>
      <c r="T726" s="1">
        <f t="shared" si="99"/>
        <v>201120</v>
      </c>
      <c r="U726" s="21" t="s">
        <v>425</v>
      </c>
      <c r="V726" s="42">
        <v>12</v>
      </c>
      <c r="W726" s="54">
        <v>0</v>
      </c>
      <c r="X726" s="51">
        <v>0</v>
      </c>
      <c r="Y726" s="63" t="s">
        <v>884</v>
      </c>
      <c r="AA726" s="21" t="s">
        <v>426</v>
      </c>
      <c r="AB726" s="56" t="s">
        <v>424</v>
      </c>
      <c r="AC726" s="1">
        <v>0</v>
      </c>
    </row>
    <row r="727" spans="1:29" ht="16.5" customHeight="1">
      <c r="A727" s="57" t="s">
        <v>419</v>
      </c>
      <c r="B727" s="1">
        <v>201121</v>
      </c>
      <c r="C727" s="56" t="s">
        <v>427</v>
      </c>
      <c r="D727" s="60" t="s">
        <v>65</v>
      </c>
      <c r="E727" s="60" t="s">
        <v>1359</v>
      </c>
      <c r="F727" s="60" t="s">
        <v>1362</v>
      </c>
      <c r="G727" s="68" t="s">
        <v>421</v>
      </c>
      <c r="H727" s="42">
        <f>IF(RIGHT(D727,2)="特殊",2,IF(RIGHT(D727,1)&gt;RIGHT(D730,1),1,0))</f>
        <v>0</v>
      </c>
      <c r="I727" s="60" t="s">
        <v>428</v>
      </c>
      <c r="J727" s="29" t="s">
        <v>54</v>
      </c>
      <c r="K727" s="29" t="s">
        <v>54</v>
      </c>
      <c r="L727" s="42">
        <v>1001</v>
      </c>
      <c r="M727" s="50">
        <f t="shared" si="98"/>
        <v>0</v>
      </c>
      <c r="N727" s="50">
        <f t="shared" si="100"/>
        <v>201120</v>
      </c>
      <c r="O727" s="45" t="s">
        <v>244</v>
      </c>
      <c r="P727" s="47" t="s">
        <v>61</v>
      </c>
      <c r="Q727" s="61" t="s">
        <v>284</v>
      </c>
      <c r="R727" t="s">
        <v>429</v>
      </c>
      <c r="S727" s="54">
        <v>5</v>
      </c>
      <c r="T727" s="1">
        <f t="shared" si="99"/>
        <v>201121</v>
      </c>
      <c r="U727" s="21" t="s">
        <v>430</v>
      </c>
      <c r="V727" s="42">
        <v>0</v>
      </c>
      <c r="W727" s="54">
        <v>0</v>
      </c>
      <c r="X727" s="51">
        <v>0</v>
      </c>
      <c r="Y727" s="63"/>
      <c r="AA727" s="21" t="s">
        <v>431</v>
      </c>
      <c r="AB727" s="56" t="s">
        <v>432</v>
      </c>
      <c r="AC727" s="1">
        <v>0</v>
      </c>
    </row>
    <row r="728" spans="1:29" ht="16.5" customHeight="1">
      <c r="A728" s="57" t="s">
        <v>419</v>
      </c>
      <c r="B728" s="1">
        <v>201130</v>
      </c>
      <c r="C728" s="1" t="s">
        <v>420</v>
      </c>
      <c r="D728" s="43" t="s">
        <v>75</v>
      </c>
      <c r="E728" s="60" t="s">
        <v>1359</v>
      </c>
      <c r="F728" s="60" t="s">
        <v>1363</v>
      </c>
      <c r="G728" s="68" t="s">
        <v>421</v>
      </c>
      <c r="H728" s="42">
        <f>IF(RIGHT(D728,2)="特殊",2,IF(RIGHT(D728,1)&gt;RIGHT(D731,1),1,0))</f>
        <v>0</v>
      </c>
      <c r="I728" s="43" t="s">
        <v>247</v>
      </c>
      <c r="J728" s="29" t="s">
        <v>54</v>
      </c>
      <c r="K728" s="29" t="s">
        <v>54</v>
      </c>
      <c r="L728" s="42">
        <v>1001</v>
      </c>
      <c r="M728" s="50">
        <f t="shared" si="98"/>
        <v>201140</v>
      </c>
      <c r="N728" s="50">
        <f t="shared" si="100"/>
        <v>201120</v>
      </c>
      <c r="O728" s="45" t="s">
        <v>244</v>
      </c>
      <c r="P728" s="47" t="s">
        <v>61</v>
      </c>
      <c r="Q728" s="61" t="s">
        <v>284</v>
      </c>
      <c r="R728" s="50" t="str">
        <f>IF(S728=1,B728&amp;"1",0)</f>
        <v>2011301</v>
      </c>
      <c r="S728" s="54">
        <v>1</v>
      </c>
      <c r="T728" s="1">
        <f t="shared" si="99"/>
        <v>201130</v>
      </c>
      <c r="U728" s="21" t="s">
        <v>433</v>
      </c>
      <c r="V728" s="42">
        <v>12</v>
      </c>
      <c r="W728" s="54">
        <v>0</v>
      </c>
      <c r="X728" s="51">
        <v>0</v>
      </c>
      <c r="Y728" s="63" t="s">
        <v>532</v>
      </c>
      <c r="AA728" s="21" t="s">
        <v>434</v>
      </c>
      <c r="AB728" s="56" t="s">
        <v>424</v>
      </c>
      <c r="AC728" s="1">
        <v>0</v>
      </c>
    </row>
    <row r="729" spans="1:29" ht="16.5" customHeight="1">
      <c r="A729" s="57" t="s">
        <v>419</v>
      </c>
      <c r="B729" s="1">
        <v>201131</v>
      </c>
      <c r="C729" s="56" t="s">
        <v>427</v>
      </c>
      <c r="D729" s="60" t="s">
        <v>75</v>
      </c>
      <c r="E729" s="60" t="s">
        <v>1359</v>
      </c>
      <c r="F729" s="60" t="s">
        <v>1364</v>
      </c>
      <c r="G729" s="68" t="s">
        <v>421</v>
      </c>
      <c r="H729" s="42">
        <f>IF(RIGHT(D729,2)="特殊",2,IF(RIGHT(D729,1)&gt;RIGHT(D732,1),1,0))</f>
        <v>0</v>
      </c>
      <c r="I729" s="60" t="s">
        <v>428</v>
      </c>
      <c r="J729" s="29" t="s">
        <v>54</v>
      </c>
      <c r="K729" s="29" t="s">
        <v>54</v>
      </c>
      <c r="L729" s="42">
        <v>1001</v>
      </c>
      <c r="M729" s="50">
        <f t="shared" si="98"/>
        <v>0</v>
      </c>
      <c r="N729" s="50">
        <f t="shared" si="100"/>
        <v>201130</v>
      </c>
      <c r="O729" s="45" t="s">
        <v>244</v>
      </c>
      <c r="P729" s="47" t="s">
        <v>61</v>
      </c>
      <c r="Q729" s="61" t="s">
        <v>284</v>
      </c>
      <c r="R729" t="s">
        <v>429</v>
      </c>
      <c r="S729" s="54">
        <v>5</v>
      </c>
      <c r="T729" s="1">
        <f t="shared" si="99"/>
        <v>201131</v>
      </c>
      <c r="U729" s="21" t="s">
        <v>436</v>
      </c>
      <c r="V729" s="42">
        <v>0</v>
      </c>
      <c r="W729" s="54">
        <v>0</v>
      </c>
      <c r="X729" s="51">
        <v>0</v>
      </c>
      <c r="Y729" s="63"/>
      <c r="AA729" s="21" t="s">
        <v>437</v>
      </c>
      <c r="AB729" s="56" t="s">
        <v>432</v>
      </c>
      <c r="AC729" s="1">
        <v>0</v>
      </c>
    </row>
    <row r="730" spans="1:29" ht="16.5" customHeight="1">
      <c r="A730" s="57" t="s">
        <v>419</v>
      </c>
      <c r="B730" s="1">
        <v>201140</v>
      </c>
      <c r="C730" s="1" t="s">
        <v>420</v>
      </c>
      <c r="D730" s="43" t="s">
        <v>439</v>
      </c>
      <c r="E730" s="60" t="s">
        <v>1359</v>
      </c>
      <c r="F730" s="60" t="s">
        <v>1365</v>
      </c>
      <c r="G730" s="68" t="s">
        <v>421</v>
      </c>
      <c r="H730" s="42">
        <f>IF(RIGHT(D730,2)="特殊",2,IF(RIGHT(D730,1)&gt;RIGHT(D732,1),1,0))</f>
        <v>0</v>
      </c>
      <c r="I730" s="43" t="s">
        <v>247</v>
      </c>
      <c r="J730" s="29" t="s">
        <v>54</v>
      </c>
      <c r="K730" s="29" t="s">
        <v>54</v>
      </c>
      <c r="L730" s="42">
        <v>1001</v>
      </c>
      <c r="M730" s="50">
        <f t="shared" si="98"/>
        <v>201150</v>
      </c>
      <c r="N730" s="50">
        <f t="shared" si="100"/>
        <v>201130</v>
      </c>
      <c r="O730" s="45" t="s">
        <v>244</v>
      </c>
      <c r="P730" s="47" t="s">
        <v>61</v>
      </c>
      <c r="Q730" s="61" t="s">
        <v>284</v>
      </c>
      <c r="R730" s="50" t="str">
        <f>IF(S730=1,B730&amp;"1",0)</f>
        <v>2011401</v>
      </c>
      <c r="S730" s="54">
        <v>1</v>
      </c>
      <c r="T730" s="1">
        <f t="shared" si="99"/>
        <v>201140</v>
      </c>
      <c r="U730" s="21" t="s">
        <v>440</v>
      </c>
      <c r="V730" s="42">
        <v>12</v>
      </c>
      <c r="W730" s="54">
        <v>0</v>
      </c>
      <c r="X730" s="51">
        <v>0</v>
      </c>
      <c r="Y730" s="63" t="s">
        <v>940</v>
      </c>
      <c r="AA730" s="21" t="s">
        <v>441</v>
      </c>
      <c r="AB730" s="56" t="s">
        <v>424</v>
      </c>
      <c r="AC730" s="1">
        <v>0</v>
      </c>
    </row>
    <row r="731" spans="1:29" ht="16.5" customHeight="1">
      <c r="A731" s="57" t="s">
        <v>419</v>
      </c>
      <c r="B731" s="1">
        <v>201141</v>
      </c>
      <c r="C731" s="56" t="s">
        <v>427</v>
      </c>
      <c r="D731" s="60" t="s">
        <v>439</v>
      </c>
      <c r="E731" s="60" t="s">
        <v>1359</v>
      </c>
      <c r="F731" s="60" t="s">
        <v>1366</v>
      </c>
      <c r="G731" s="68" t="s">
        <v>421</v>
      </c>
      <c r="H731" s="42">
        <f>IF(RIGHT(D731,2)="特殊",2,IF(RIGHT(D731,1)&gt;RIGHT(D741,1),1,0))</f>
        <v>0</v>
      </c>
      <c r="I731" s="60">
        <v>340570415</v>
      </c>
      <c r="J731" s="29" t="s">
        <v>54</v>
      </c>
      <c r="K731" s="29" t="s">
        <v>54</v>
      </c>
      <c r="L731" s="42">
        <v>1001</v>
      </c>
      <c r="M731" s="50">
        <f t="shared" si="98"/>
        <v>0</v>
      </c>
      <c r="N731" s="50">
        <f t="shared" si="100"/>
        <v>201140</v>
      </c>
      <c r="O731" s="45" t="s">
        <v>244</v>
      </c>
      <c r="P731" s="47" t="s">
        <v>61</v>
      </c>
      <c r="Q731" s="61" t="s">
        <v>284</v>
      </c>
      <c r="R731" t="s">
        <v>429</v>
      </c>
      <c r="S731" s="54">
        <v>5</v>
      </c>
      <c r="T731" s="1">
        <f t="shared" si="99"/>
        <v>201141</v>
      </c>
      <c r="U731" s="21" t="s">
        <v>442</v>
      </c>
      <c r="V731" s="42">
        <v>0</v>
      </c>
      <c r="W731" s="54">
        <v>0</v>
      </c>
      <c r="X731" s="51">
        <v>0</v>
      </c>
      <c r="Y731" s="63"/>
      <c r="AA731" s="21" t="s">
        <v>443</v>
      </c>
      <c r="AB731" s="56" t="s">
        <v>432</v>
      </c>
      <c r="AC731" s="1">
        <v>0</v>
      </c>
    </row>
    <row r="732" spans="1:29" ht="28.5">
      <c r="A732" s="57" t="s">
        <v>419</v>
      </c>
      <c r="B732" s="1">
        <v>201150</v>
      </c>
      <c r="C732" s="1" t="s">
        <v>420</v>
      </c>
      <c r="D732" s="43" t="s">
        <v>444</v>
      </c>
      <c r="E732" s="60" t="s">
        <v>1359</v>
      </c>
      <c r="F732" s="60" t="s">
        <v>1367</v>
      </c>
      <c r="G732" s="68" t="s">
        <v>421</v>
      </c>
      <c r="H732" s="42">
        <f>IF(RIGHT(D732,2)="特殊",2,IF(RIGHT(D732,1)&gt;RIGHT(D742,1),1,0))</f>
        <v>0</v>
      </c>
      <c r="I732" s="60" t="s">
        <v>252</v>
      </c>
      <c r="J732" s="29" t="s">
        <v>54</v>
      </c>
      <c r="K732" s="29" t="s">
        <v>54</v>
      </c>
      <c r="L732" s="42">
        <v>1001</v>
      </c>
      <c r="M732" s="50">
        <f t="shared" si="98"/>
        <v>201161</v>
      </c>
      <c r="N732" s="50">
        <f t="shared" si="100"/>
        <v>201140</v>
      </c>
      <c r="O732" s="45" t="s">
        <v>244</v>
      </c>
      <c r="P732" s="47" t="s">
        <v>61</v>
      </c>
      <c r="Q732" s="61" t="s">
        <v>284</v>
      </c>
      <c r="R732" s="50" t="str">
        <f>IF(S732=1,B732&amp;"1",0)</f>
        <v>2011501</v>
      </c>
      <c r="S732" s="54">
        <v>1</v>
      </c>
      <c r="T732" s="1">
        <f t="shared" si="99"/>
        <v>201150</v>
      </c>
      <c r="U732" s="21" t="s">
        <v>445</v>
      </c>
      <c r="V732" s="42">
        <v>12</v>
      </c>
      <c r="W732" s="54">
        <v>0</v>
      </c>
      <c r="X732" s="51">
        <v>0</v>
      </c>
      <c r="Y732" s="63" t="s">
        <v>496</v>
      </c>
      <c r="AA732" s="21" t="s">
        <v>446</v>
      </c>
      <c r="AB732" s="56" t="s">
        <v>424</v>
      </c>
      <c r="AC732" s="1">
        <v>5</v>
      </c>
    </row>
    <row r="733" spans="1:29" ht="16.5" customHeight="1">
      <c r="A733" s="57" t="s">
        <v>419</v>
      </c>
      <c r="B733" s="1">
        <v>201161</v>
      </c>
      <c r="C733" s="1" t="s">
        <v>420</v>
      </c>
      <c r="D733" s="43" t="s">
        <v>447</v>
      </c>
      <c r="E733" s="60" t="s">
        <v>1359</v>
      </c>
      <c r="F733" s="60" t="s">
        <v>1368</v>
      </c>
      <c r="G733" s="68" t="s">
        <v>448</v>
      </c>
      <c r="H733" s="42">
        <f t="shared" ref="H733:H796" si="101">IF(RIGHT(D733,2)="特殊",2,IF(RIGHT(D733,1)&gt;RIGHT(D735,1),1,0))</f>
        <v>1</v>
      </c>
      <c r="I733" s="43" t="s">
        <v>252</v>
      </c>
      <c r="J733" s="29" t="s">
        <v>54</v>
      </c>
      <c r="K733" s="29" t="s">
        <v>54</v>
      </c>
      <c r="L733" s="42">
        <v>1001</v>
      </c>
      <c r="M733" s="50">
        <f t="shared" si="98"/>
        <v>0</v>
      </c>
      <c r="N733" s="50">
        <f>IF(L733=L732,IF(VALUE(RIGHT(B732,1))=1,#REF!,B732),0)</f>
        <v>201150</v>
      </c>
      <c r="O733" s="45" t="s">
        <v>244</v>
      </c>
      <c r="P733" s="47" t="s">
        <v>61</v>
      </c>
      <c r="Q733" s="61" t="s">
        <v>284</v>
      </c>
      <c r="R733" s="50">
        <f>IF(S733=1,B733&amp;"1",0)</f>
        <v>0</v>
      </c>
      <c r="S733" s="54">
        <v>4</v>
      </c>
      <c r="T733" s="1">
        <f t="shared" si="99"/>
        <v>201161</v>
      </c>
      <c r="U733" s="24" t="s">
        <v>449</v>
      </c>
      <c r="V733" s="42">
        <v>0</v>
      </c>
      <c r="W733" s="54">
        <v>0</v>
      </c>
      <c r="X733" s="51">
        <v>0</v>
      </c>
      <c r="Y733" s="55"/>
      <c r="AA733" s="24" t="s">
        <v>54</v>
      </c>
      <c r="AC733" s="1">
        <v>0</v>
      </c>
    </row>
    <row r="734" spans="1:29" ht="16.5" customHeight="1">
      <c r="A734" s="57" t="s">
        <v>419</v>
      </c>
      <c r="B734" s="1">
        <f>B725+1000</f>
        <v>202110</v>
      </c>
      <c r="C734" s="1" t="s">
        <v>420</v>
      </c>
      <c r="D734" s="43" t="s">
        <v>83</v>
      </c>
      <c r="E734" s="60" t="s">
        <v>1359</v>
      </c>
      <c r="F734" s="60" t="s">
        <v>1369</v>
      </c>
      <c r="G734" s="68" t="s">
        <v>450</v>
      </c>
      <c r="H734" s="42">
        <f t="shared" si="101"/>
        <v>0</v>
      </c>
      <c r="I734" s="43">
        <v>313102500</v>
      </c>
      <c r="J734" s="29" t="s">
        <v>54</v>
      </c>
      <c r="K734" s="29" t="s">
        <v>54</v>
      </c>
      <c r="L734" s="42">
        <f>L725+1</f>
        <v>1002</v>
      </c>
      <c r="M734" s="50">
        <f t="shared" si="98"/>
        <v>202120</v>
      </c>
      <c r="N734" s="50">
        <f>IF(L734=L733,IF(VALUE(RIGHT(B733,1))=1,#REF!,B733),0)</f>
        <v>0</v>
      </c>
      <c r="O734" s="45" t="s">
        <v>244</v>
      </c>
      <c r="P734" s="47" t="s">
        <v>61</v>
      </c>
      <c r="Q734" s="61" t="s">
        <v>284</v>
      </c>
      <c r="R734" s="50" t="str">
        <f>IF(S734=1,B734&amp;"1",0)</f>
        <v>2021101</v>
      </c>
      <c r="S734" s="54">
        <v>1</v>
      </c>
      <c r="T734" s="1">
        <f t="shared" si="99"/>
        <v>202110</v>
      </c>
      <c r="U734" s="21" t="s">
        <v>451</v>
      </c>
      <c r="V734" s="42">
        <v>12</v>
      </c>
      <c r="W734" s="54">
        <v>0</v>
      </c>
      <c r="X734" s="54">
        <v>0</v>
      </c>
      <c r="Y734" s="55" t="s">
        <v>536</v>
      </c>
      <c r="AA734" s="22" t="s">
        <v>54</v>
      </c>
      <c r="AB734" s="56" t="s">
        <v>424</v>
      </c>
      <c r="AC734" s="1">
        <v>0</v>
      </c>
    </row>
    <row r="735" spans="1:29" ht="16.5" customHeight="1">
      <c r="A735" s="57" t="s">
        <v>419</v>
      </c>
      <c r="B735" s="1">
        <f t="shared" ref="B735:B798" si="102">B726+1000</f>
        <v>202120</v>
      </c>
      <c r="C735" s="1" t="s">
        <v>420</v>
      </c>
      <c r="D735" s="43" t="s">
        <v>91</v>
      </c>
      <c r="E735" s="60" t="s">
        <v>1359</v>
      </c>
      <c r="F735" s="60" t="s">
        <v>1370</v>
      </c>
      <c r="G735" s="68" t="s">
        <v>453</v>
      </c>
      <c r="H735" s="42">
        <f t="shared" si="101"/>
        <v>0</v>
      </c>
      <c r="I735" s="43" t="s">
        <v>314</v>
      </c>
      <c r="J735" s="29" t="s">
        <v>54</v>
      </c>
      <c r="K735" s="29" t="s">
        <v>54</v>
      </c>
      <c r="L735" s="42">
        <f t="shared" ref="L735:L798" si="103">L726+1</f>
        <v>1002</v>
      </c>
      <c r="M735" s="50">
        <f t="shared" si="98"/>
        <v>202130</v>
      </c>
      <c r="N735" s="50">
        <f t="shared" ref="N735:N798" si="104">IF(L735=L734,IF(VALUE(RIGHT(B734,1))=1,B733,B734),0)</f>
        <v>202110</v>
      </c>
      <c r="O735" s="45" t="s">
        <v>244</v>
      </c>
      <c r="P735" s="47" t="s">
        <v>61</v>
      </c>
      <c r="Q735" s="61" t="s">
        <v>284</v>
      </c>
      <c r="R735" s="50" t="str">
        <f>IF(S735=1,B735&amp;"1",0)</f>
        <v>2021201</v>
      </c>
      <c r="S735" s="54">
        <v>1</v>
      </c>
      <c r="T735" s="1">
        <f t="shared" si="99"/>
        <v>202120</v>
      </c>
      <c r="U735" s="21" t="s">
        <v>454</v>
      </c>
      <c r="V735" s="42">
        <v>12</v>
      </c>
      <c r="W735" s="54">
        <v>0</v>
      </c>
      <c r="X735" s="54">
        <v>2</v>
      </c>
      <c r="Y735" s="55" t="s">
        <v>455</v>
      </c>
      <c r="AA735" s="21" t="s">
        <v>456</v>
      </c>
      <c r="AB735" s="56" t="s">
        <v>424</v>
      </c>
      <c r="AC735" s="1">
        <v>0</v>
      </c>
    </row>
    <row r="736" spans="1:29" ht="16.5" customHeight="1">
      <c r="A736" s="57" t="s">
        <v>419</v>
      </c>
      <c r="B736" s="1">
        <f t="shared" si="102"/>
        <v>202121</v>
      </c>
      <c r="C736" s="56" t="s">
        <v>427</v>
      </c>
      <c r="D736" s="60" t="s">
        <v>91</v>
      </c>
      <c r="E736" s="60" t="s">
        <v>1359</v>
      </c>
      <c r="F736" s="60" t="s">
        <v>1371</v>
      </c>
      <c r="G736" s="68" t="s">
        <v>453</v>
      </c>
      <c r="H736" s="42">
        <f t="shared" si="101"/>
        <v>0</v>
      </c>
      <c r="I736" s="60">
        <v>340570415</v>
      </c>
      <c r="J736" s="29" t="s">
        <v>54</v>
      </c>
      <c r="K736" s="29" t="s">
        <v>54</v>
      </c>
      <c r="L736" s="42">
        <f t="shared" si="103"/>
        <v>1002</v>
      </c>
      <c r="M736" s="50">
        <f t="shared" si="98"/>
        <v>0</v>
      </c>
      <c r="N736" s="50">
        <f t="shared" si="104"/>
        <v>202120</v>
      </c>
      <c r="O736" s="45" t="s">
        <v>244</v>
      </c>
      <c r="P736" s="47" t="s">
        <v>61</v>
      </c>
      <c r="Q736" s="61" t="s">
        <v>284</v>
      </c>
      <c r="R736" t="s">
        <v>429</v>
      </c>
      <c r="S736" s="54">
        <v>5</v>
      </c>
      <c r="T736" s="1">
        <f t="shared" si="99"/>
        <v>202121</v>
      </c>
      <c r="U736" s="21" t="s">
        <v>457</v>
      </c>
      <c r="V736" s="42">
        <v>0</v>
      </c>
      <c r="W736" s="54">
        <v>0</v>
      </c>
      <c r="X736" s="54">
        <v>0</v>
      </c>
      <c r="Y736" s="55"/>
      <c r="AA736" s="21" t="s">
        <v>458</v>
      </c>
      <c r="AB736" s="56" t="s">
        <v>432</v>
      </c>
      <c r="AC736" s="1">
        <v>0</v>
      </c>
    </row>
    <row r="737" spans="1:29" ht="16.5" customHeight="1">
      <c r="A737" s="57" t="s">
        <v>419</v>
      </c>
      <c r="B737" s="1">
        <f t="shared" si="102"/>
        <v>202130</v>
      </c>
      <c r="C737" s="1" t="s">
        <v>420</v>
      </c>
      <c r="D737" s="43" t="s">
        <v>101</v>
      </c>
      <c r="E737" s="60" t="s">
        <v>1359</v>
      </c>
      <c r="F737" s="60" t="s">
        <v>1372</v>
      </c>
      <c r="G737" s="68" t="s">
        <v>453</v>
      </c>
      <c r="H737" s="42">
        <f t="shared" si="101"/>
        <v>0</v>
      </c>
      <c r="I737" s="60" t="s">
        <v>252</v>
      </c>
      <c r="J737" s="29" t="s">
        <v>54</v>
      </c>
      <c r="K737" s="29" t="s">
        <v>54</v>
      </c>
      <c r="L737" s="42">
        <f t="shared" si="103"/>
        <v>1002</v>
      </c>
      <c r="M737" s="50">
        <f t="shared" si="98"/>
        <v>202140</v>
      </c>
      <c r="N737" s="50">
        <f t="shared" si="104"/>
        <v>202120</v>
      </c>
      <c r="O737" s="45" t="s">
        <v>244</v>
      </c>
      <c r="P737" s="47" t="s">
        <v>61</v>
      </c>
      <c r="Q737" s="61" t="s">
        <v>284</v>
      </c>
      <c r="R737" s="50" t="str">
        <f>IF(S737=1,B737&amp;"1",0)</f>
        <v>2021301</v>
      </c>
      <c r="S737" s="54">
        <v>1</v>
      </c>
      <c r="T737" s="1">
        <f t="shared" si="99"/>
        <v>202130</v>
      </c>
      <c r="U737" s="21" t="s">
        <v>459</v>
      </c>
      <c r="V737" s="42">
        <v>12</v>
      </c>
      <c r="W737" s="54">
        <v>0</v>
      </c>
      <c r="X737" s="54">
        <v>6</v>
      </c>
      <c r="Y737" s="64" t="s">
        <v>885</v>
      </c>
      <c r="AA737" s="21" t="s">
        <v>460</v>
      </c>
      <c r="AB737" s="56" t="s">
        <v>424</v>
      </c>
      <c r="AC737" s="1">
        <v>0</v>
      </c>
    </row>
    <row r="738" spans="1:29" ht="16.5" customHeight="1">
      <c r="A738" s="57" t="s">
        <v>419</v>
      </c>
      <c r="B738" s="1">
        <f t="shared" si="102"/>
        <v>202131</v>
      </c>
      <c r="C738" s="56" t="s">
        <v>427</v>
      </c>
      <c r="D738" s="60" t="s">
        <v>101</v>
      </c>
      <c r="E738" s="60" t="s">
        <v>1359</v>
      </c>
      <c r="F738" s="60" t="s">
        <v>1373</v>
      </c>
      <c r="G738" s="68" t="s">
        <v>453</v>
      </c>
      <c r="H738" s="42">
        <f t="shared" si="101"/>
        <v>0</v>
      </c>
      <c r="I738" s="60" t="s">
        <v>428</v>
      </c>
      <c r="J738" s="29" t="s">
        <v>54</v>
      </c>
      <c r="K738" s="29" t="s">
        <v>54</v>
      </c>
      <c r="L738" s="42">
        <f t="shared" si="103"/>
        <v>1002</v>
      </c>
      <c r="M738" s="50">
        <f t="shared" si="98"/>
        <v>0</v>
      </c>
      <c r="N738" s="50">
        <f t="shared" si="104"/>
        <v>202130</v>
      </c>
      <c r="O738" s="45" t="s">
        <v>244</v>
      </c>
      <c r="P738" s="47" t="s">
        <v>61</v>
      </c>
      <c r="Q738" s="61" t="s">
        <v>284</v>
      </c>
      <c r="R738" t="s">
        <v>429</v>
      </c>
      <c r="S738" s="54">
        <v>5</v>
      </c>
      <c r="T738" s="1">
        <f t="shared" si="99"/>
        <v>202131</v>
      </c>
      <c r="U738" s="21" t="s">
        <v>461</v>
      </c>
      <c r="V738" s="42">
        <v>0</v>
      </c>
      <c r="W738" s="54">
        <v>0</v>
      </c>
      <c r="X738" s="54">
        <v>0</v>
      </c>
      <c r="Y738" s="55"/>
      <c r="AA738" s="21" t="s">
        <v>462</v>
      </c>
      <c r="AB738" s="56" t="s">
        <v>432</v>
      </c>
      <c r="AC738" s="1">
        <v>0</v>
      </c>
    </row>
    <row r="739" spans="1:29" ht="16.5" customHeight="1">
      <c r="A739" s="57" t="s">
        <v>419</v>
      </c>
      <c r="B739" s="1">
        <f t="shared" si="102"/>
        <v>202140</v>
      </c>
      <c r="C739" s="1" t="s">
        <v>420</v>
      </c>
      <c r="D739" s="43" t="s">
        <v>463</v>
      </c>
      <c r="E739" s="60" t="s">
        <v>1359</v>
      </c>
      <c r="F739" s="60" t="s">
        <v>1374</v>
      </c>
      <c r="G739" s="68" t="s">
        <v>453</v>
      </c>
      <c r="H739" s="42">
        <f t="shared" si="101"/>
        <v>0</v>
      </c>
      <c r="I739" s="60" t="s">
        <v>252</v>
      </c>
      <c r="J739" s="29" t="s">
        <v>54</v>
      </c>
      <c r="K739" s="29" t="s">
        <v>54</v>
      </c>
      <c r="L739" s="42">
        <f t="shared" si="103"/>
        <v>1002</v>
      </c>
      <c r="M739" s="50">
        <f t="shared" si="98"/>
        <v>202150</v>
      </c>
      <c r="N739" s="50">
        <f t="shared" si="104"/>
        <v>202130</v>
      </c>
      <c r="O739" s="45" t="s">
        <v>244</v>
      </c>
      <c r="P739" s="47" t="s">
        <v>61</v>
      </c>
      <c r="Q739" s="61" t="s">
        <v>284</v>
      </c>
      <c r="R739" s="50" t="str">
        <f>IF(S739=1,B739&amp;"1",0)</f>
        <v>2021401</v>
      </c>
      <c r="S739" s="54">
        <v>1</v>
      </c>
      <c r="T739" s="1">
        <f t="shared" si="99"/>
        <v>202140</v>
      </c>
      <c r="U739" s="21" t="s">
        <v>464</v>
      </c>
      <c r="V739" s="42">
        <v>12</v>
      </c>
      <c r="W739" s="54">
        <v>0</v>
      </c>
      <c r="X739" s="54">
        <v>9</v>
      </c>
      <c r="Y739" s="64" t="s">
        <v>885</v>
      </c>
      <c r="AA739" s="21" t="s">
        <v>465</v>
      </c>
      <c r="AB739" s="56" t="s">
        <v>424</v>
      </c>
      <c r="AC739" s="1">
        <v>0</v>
      </c>
    </row>
    <row r="740" spans="1:29" ht="16.5" customHeight="1">
      <c r="A740" s="57" t="s">
        <v>419</v>
      </c>
      <c r="B740" s="1">
        <f t="shared" si="102"/>
        <v>202141</v>
      </c>
      <c r="C740" s="56" t="s">
        <v>427</v>
      </c>
      <c r="D740" s="60" t="s">
        <v>463</v>
      </c>
      <c r="E740" s="60" t="s">
        <v>1359</v>
      </c>
      <c r="F740" s="60" t="s">
        <v>1375</v>
      </c>
      <c r="G740" s="68" t="s">
        <v>453</v>
      </c>
      <c r="H740" s="42">
        <f t="shared" si="101"/>
        <v>0</v>
      </c>
      <c r="I740" s="60">
        <v>340570415</v>
      </c>
      <c r="J740" s="29" t="s">
        <v>54</v>
      </c>
      <c r="K740" s="29" t="s">
        <v>54</v>
      </c>
      <c r="L740" s="42">
        <f t="shared" si="103"/>
        <v>1002</v>
      </c>
      <c r="M740" s="50">
        <f t="shared" si="98"/>
        <v>0</v>
      </c>
      <c r="N740" s="50">
        <f t="shared" si="104"/>
        <v>202140</v>
      </c>
      <c r="O740" s="45" t="s">
        <v>244</v>
      </c>
      <c r="P740" s="47" t="s">
        <v>61</v>
      </c>
      <c r="Q740" s="61" t="s">
        <v>284</v>
      </c>
      <c r="R740" t="s">
        <v>429</v>
      </c>
      <c r="S740" s="54">
        <v>5</v>
      </c>
      <c r="T740" s="1">
        <f t="shared" si="99"/>
        <v>202141</v>
      </c>
      <c r="U740" s="21" t="s">
        <v>466</v>
      </c>
      <c r="V740" s="42">
        <v>0</v>
      </c>
      <c r="W740" s="54">
        <v>0</v>
      </c>
      <c r="X740" s="54">
        <v>0</v>
      </c>
      <c r="Y740" s="55"/>
      <c r="AA740" s="21" t="s">
        <v>467</v>
      </c>
      <c r="AB740" s="56" t="s">
        <v>432</v>
      </c>
      <c r="AC740" s="1">
        <v>0</v>
      </c>
    </row>
    <row r="741" spans="1:29" ht="16.5" customHeight="1">
      <c r="A741" s="57" t="s">
        <v>419</v>
      </c>
      <c r="B741" s="1">
        <f t="shared" si="102"/>
        <v>202150</v>
      </c>
      <c r="C741" s="1" t="s">
        <v>420</v>
      </c>
      <c r="D741" s="43" t="s">
        <v>468</v>
      </c>
      <c r="E741" s="60" t="s">
        <v>1359</v>
      </c>
      <c r="F741" s="60" t="s">
        <v>1376</v>
      </c>
      <c r="G741" s="68" t="s">
        <v>453</v>
      </c>
      <c r="H741" s="42">
        <f t="shared" si="101"/>
        <v>1</v>
      </c>
      <c r="I741" s="43" t="s">
        <v>67</v>
      </c>
      <c r="J741" s="29" t="s">
        <v>54</v>
      </c>
      <c r="K741" s="29" t="s">
        <v>54</v>
      </c>
      <c r="L741" s="42">
        <f t="shared" si="103"/>
        <v>1002</v>
      </c>
      <c r="M741" s="50">
        <f t="shared" si="98"/>
        <v>202161</v>
      </c>
      <c r="N741" s="50">
        <f t="shared" si="104"/>
        <v>202140</v>
      </c>
      <c r="O741" s="45" t="s">
        <v>244</v>
      </c>
      <c r="P741" s="47" t="s">
        <v>61</v>
      </c>
      <c r="Q741" s="61" t="s">
        <v>284</v>
      </c>
      <c r="R741" s="50" t="str">
        <f>IF(S741=1,B741&amp;"1",0)</f>
        <v>2021501</v>
      </c>
      <c r="S741" s="54">
        <v>1</v>
      </c>
      <c r="T741" s="1">
        <f t="shared" si="99"/>
        <v>202150</v>
      </c>
      <c r="U741" s="21" t="s">
        <v>469</v>
      </c>
      <c r="V741" s="42">
        <v>12</v>
      </c>
      <c r="W741" s="54">
        <v>0</v>
      </c>
      <c r="X741" s="54">
        <v>12</v>
      </c>
      <c r="Y741" s="55" t="s">
        <v>470</v>
      </c>
      <c r="AA741" s="21" t="s">
        <v>471</v>
      </c>
      <c r="AB741" s="56" t="s">
        <v>424</v>
      </c>
      <c r="AC741" s="1">
        <v>5</v>
      </c>
    </row>
    <row r="742" spans="1:29" ht="16.5" customHeight="1">
      <c r="A742" s="57" t="s">
        <v>419</v>
      </c>
      <c r="B742" s="1">
        <f t="shared" si="102"/>
        <v>202161</v>
      </c>
      <c r="C742" s="1" t="s">
        <v>420</v>
      </c>
      <c r="D742" s="43" t="s">
        <v>472</v>
      </c>
      <c r="E742" s="60" t="s">
        <v>1359</v>
      </c>
      <c r="F742" s="60" t="s">
        <v>1377</v>
      </c>
      <c r="G742" s="68" t="s">
        <v>473</v>
      </c>
      <c r="H742" s="42">
        <f t="shared" si="101"/>
        <v>1</v>
      </c>
      <c r="I742" s="43" t="s">
        <v>67</v>
      </c>
      <c r="J742" s="29" t="s">
        <v>54</v>
      </c>
      <c r="K742" s="29" t="s">
        <v>54</v>
      </c>
      <c r="L742" s="42">
        <f t="shared" si="103"/>
        <v>1002</v>
      </c>
      <c r="M742" s="50">
        <f t="shared" si="98"/>
        <v>0</v>
      </c>
      <c r="N742" s="50">
        <f t="shared" si="104"/>
        <v>202150</v>
      </c>
      <c r="O742" s="45" t="s">
        <v>244</v>
      </c>
      <c r="P742" s="47" t="s">
        <v>61</v>
      </c>
      <c r="Q742" s="61" t="s">
        <v>284</v>
      </c>
      <c r="R742" s="50">
        <f>IF(S742=1,B742&amp;"1",0)</f>
        <v>0</v>
      </c>
      <c r="S742" s="54">
        <v>4</v>
      </c>
      <c r="T742" s="1">
        <f t="shared" si="99"/>
        <v>202161</v>
      </c>
      <c r="U742" s="24" t="s">
        <v>449</v>
      </c>
      <c r="V742" s="42">
        <v>0</v>
      </c>
      <c r="W742" s="54">
        <v>0</v>
      </c>
      <c r="X742" s="51">
        <v>0</v>
      </c>
      <c r="Y742" s="55"/>
      <c r="AA742" s="24" t="s">
        <v>54</v>
      </c>
      <c r="AC742" s="1">
        <v>0</v>
      </c>
    </row>
    <row r="743" spans="1:29" ht="16.5" customHeight="1">
      <c r="A743" s="57" t="s">
        <v>419</v>
      </c>
      <c r="B743" s="1">
        <f t="shared" si="102"/>
        <v>203110</v>
      </c>
      <c r="C743" s="1" t="s">
        <v>420</v>
      </c>
      <c r="D743" s="43" t="s">
        <v>109</v>
      </c>
      <c r="E743" s="60" t="s">
        <v>1359</v>
      </c>
      <c r="F743" s="60" t="s">
        <v>1378</v>
      </c>
      <c r="G743" s="68" t="s">
        <v>450</v>
      </c>
      <c r="H743" s="42">
        <f t="shared" si="101"/>
        <v>0</v>
      </c>
      <c r="I743" s="43" t="s">
        <v>247</v>
      </c>
      <c r="J743" s="29" t="s">
        <v>54</v>
      </c>
      <c r="K743" s="29" t="s">
        <v>54</v>
      </c>
      <c r="L743" s="42">
        <f t="shared" si="103"/>
        <v>1003</v>
      </c>
      <c r="M743" s="50">
        <f t="shared" si="98"/>
        <v>203120</v>
      </c>
      <c r="N743" s="50">
        <f t="shared" si="104"/>
        <v>0</v>
      </c>
      <c r="O743" s="45" t="s">
        <v>244</v>
      </c>
      <c r="P743" s="47" t="s">
        <v>61</v>
      </c>
      <c r="Q743" s="61" t="s">
        <v>284</v>
      </c>
      <c r="R743" s="50" t="str">
        <f>IF(S743=1,B743&amp;"1",0)</f>
        <v>2031101</v>
      </c>
      <c r="S743" s="54">
        <v>1</v>
      </c>
      <c r="T743" s="1">
        <f t="shared" si="99"/>
        <v>203110</v>
      </c>
      <c r="U743" s="21" t="s">
        <v>474</v>
      </c>
      <c r="V743" s="42">
        <v>12</v>
      </c>
      <c r="W743" s="54">
        <v>0</v>
      </c>
      <c r="X743" s="54">
        <v>0</v>
      </c>
      <c r="Y743" s="55" t="s">
        <v>455</v>
      </c>
      <c r="AA743" s="22" t="s">
        <v>54</v>
      </c>
      <c r="AB743" s="56" t="s">
        <v>424</v>
      </c>
      <c r="AC743" s="1">
        <v>0</v>
      </c>
    </row>
    <row r="744" spans="1:29" ht="16.5" customHeight="1">
      <c r="A744" s="57" t="s">
        <v>419</v>
      </c>
      <c r="B744" s="1">
        <f t="shared" si="102"/>
        <v>203120</v>
      </c>
      <c r="C744" s="1" t="s">
        <v>420</v>
      </c>
      <c r="D744" s="43" t="s">
        <v>120</v>
      </c>
      <c r="E744" s="60" t="s">
        <v>1359</v>
      </c>
      <c r="F744" s="60" t="s">
        <v>1379</v>
      </c>
      <c r="G744" s="68" t="s">
        <v>453</v>
      </c>
      <c r="H744" s="42">
        <f t="shared" si="101"/>
        <v>0</v>
      </c>
      <c r="I744" s="43" t="s">
        <v>475</v>
      </c>
      <c r="J744" s="29" t="s">
        <v>54</v>
      </c>
      <c r="K744" s="29" t="s">
        <v>54</v>
      </c>
      <c r="L744" s="42">
        <f t="shared" si="103"/>
        <v>1003</v>
      </c>
      <c r="M744" s="50">
        <f t="shared" si="98"/>
        <v>203130</v>
      </c>
      <c r="N744" s="50">
        <f t="shared" si="104"/>
        <v>203110</v>
      </c>
      <c r="O744" s="45" t="s">
        <v>244</v>
      </c>
      <c r="P744" s="47" t="s">
        <v>61</v>
      </c>
      <c r="Q744" s="61" t="s">
        <v>284</v>
      </c>
      <c r="R744" s="50" t="str">
        <f>IF(S744=1,B744&amp;"1",0)</f>
        <v>2031201</v>
      </c>
      <c r="S744" s="54">
        <v>1</v>
      </c>
      <c r="T744" s="1">
        <f t="shared" si="99"/>
        <v>203120</v>
      </c>
      <c r="U744" s="21" t="s">
        <v>476</v>
      </c>
      <c r="V744" s="42">
        <v>12</v>
      </c>
      <c r="W744" s="54">
        <v>0</v>
      </c>
      <c r="X744" s="54">
        <v>2</v>
      </c>
      <c r="Y744" s="55" t="s">
        <v>455</v>
      </c>
      <c r="AA744" s="21" t="s">
        <v>477</v>
      </c>
      <c r="AB744" s="56" t="s">
        <v>424</v>
      </c>
      <c r="AC744" s="1">
        <v>0</v>
      </c>
    </row>
    <row r="745" spans="1:29" ht="16.5" customHeight="1">
      <c r="A745" s="57" t="s">
        <v>419</v>
      </c>
      <c r="B745" s="1">
        <f t="shared" si="102"/>
        <v>203121</v>
      </c>
      <c r="C745" s="56" t="s">
        <v>427</v>
      </c>
      <c r="D745" s="60" t="s">
        <v>120</v>
      </c>
      <c r="E745" s="60" t="s">
        <v>1359</v>
      </c>
      <c r="F745" s="60" t="s">
        <v>1380</v>
      </c>
      <c r="G745" s="68" t="s">
        <v>453</v>
      </c>
      <c r="H745" s="42">
        <f t="shared" si="101"/>
        <v>0</v>
      </c>
      <c r="I745" s="60">
        <v>340570415</v>
      </c>
      <c r="J745" s="29" t="s">
        <v>54</v>
      </c>
      <c r="K745" s="29" t="s">
        <v>54</v>
      </c>
      <c r="L745" s="42">
        <f t="shared" si="103"/>
        <v>1003</v>
      </c>
      <c r="M745" s="50">
        <f t="shared" si="98"/>
        <v>0</v>
      </c>
      <c r="N745" s="50">
        <f t="shared" si="104"/>
        <v>203120</v>
      </c>
      <c r="O745" s="45" t="s">
        <v>244</v>
      </c>
      <c r="P745" s="47" t="s">
        <v>61</v>
      </c>
      <c r="Q745" s="61" t="s">
        <v>284</v>
      </c>
      <c r="R745" t="s">
        <v>429</v>
      </c>
      <c r="S745" s="54">
        <v>5</v>
      </c>
      <c r="T745" s="1">
        <f t="shared" si="99"/>
        <v>203121</v>
      </c>
      <c r="U745" s="21" t="s">
        <v>478</v>
      </c>
      <c r="V745" s="42">
        <v>0</v>
      </c>
      <c r="W745" s="54">
        <v>0</v>
      </c>
      <c r="X745" s="54">
        <v>0</v>
      </c>
      <c r="Y745" s="55"/>
      <c r="AA745" s="21" t="s">
        <v>479</v>
      </c>
      <c r="AB745" s="56" t="s">
        <v>432</v>
      </c>
      <c r="AC745" s="1">
        <v>0</v>
      </c>
    </row>
    <row r="746" spans="1:29" ht="16.5" customHeight="1">
      <c r="A746" s="57" t="s">
        <v>419</v>
      </c>
      <c r="B746" s="1">
        <f t="shared" si="102"/>
        <v>203130</v>
      </c>
      <c r="C746" s="1" t="s">
        <v>420</v>
      </c>
      <c r="D746" s="43" t="s">
        <v>128</v>
      </c>
      <c r="E746" s="60" t="s">
        <v>1359</v>
      </c>
      <c r="F746" s="60" t="s">
        <v>1381</v>
      </c>
      <c r="G746" s="68" t="s">
        <v>473</v>
      </c>
      <c r="H746" s="42">
        <f t="shared" si="101"/>
        <v>0</v>
      </c>
      <c r="I746" s="43" t="s">
        <v>283</v>
      </c>
      <c r="J746" s="29" t="s">
        <v>54</v>
      </c>
      <c r="K746" s="29" t="s">
        <v>54</v>
      </c>
      <c r="L746" s="42">
        <f t="shared" si="103"/>
        <v>1003</v>
      </c>
      <c r="M746" s="50">
        <f t="shared" si="98"/>
        <v>203140</v>
      </c>
      <c r="N746" s="50">
        <f t="shared" si="104"/>
        <v>203120</v>
      </c>
      <c r="O746" s="45" t="s">
        <v>244</v>
      </c>
      <c r="P746" s="47" t="s">
        <v>61</v>
      </c>
      <c r="Q746" s="61" t="s">
        <v>284</v>
      </c>
      <c r="R746" s="50" t="str">
        <f>IF(S746=1,B746&amp;"1",0)</f>
        <v>2031301</v>
      </c>
      <c r="S746" s="54">
        <v>1</v>
      </c>
      <c r="T746" s="1">
        <f t="shared" si="99"/>
        <v>203130</v>
      </c>
      <c r="U746" s="21" t="s">
        <v>480</v>
      </c>
      <c r="V746" s="42">
        <v>12</v>
      </c>
      <c r="W746" s="54">
        <v>0</v>
      </c>
      <c r="X746" s="54">
        <v>6</v>
      </c>
      <c r="Y746" s="55" t="s">
        <v>481</v>
      </c>
      <c r="AA746" s="21" t="s">
        <v>482</v>
      </c>
      <c r="AB746" s="56" t="s">
        <v>424</v>
      </c>
      <c r="AC746" s="1">
        <v>0</v>
      </c>
    </row>
    <row r="747" spans="1:29" ht="16.5" customHeight="1">
      <c r="A747" s="57" t="s">
        <v>419</v>
      </c>
      <c r="B747" s="1">
        <f t="shared" si="102"/>
        <v>203131</v>
      </c>
      <c r="C747" s="56" t="s">
        <v>427</v>
      </c>
      <c r="D747" s="60" t="s">
        <v>128</v>
      </c>
      <c r="E747" s="60" t="s">
        <v>1359</v>
      </c>
      <c r="F747" s="60" t="s">
        <v>1382</v>
      </c>
      <c r="G747" s="68" t="s">
        <v>450</v>
      </c>
      <c r="H747" s="42">
        <f t="shared" si="101"/>
        <v>0</v>
      </c>
      <c r="I747" s="60" t="s">
        <v>428</v>
      </c>
      <c r="J747" s="29" t="s">
        <v>54</v>
      </c>
      <c r="K747" s="29" t="s">
        <v>54</v>
      </c>
      <c r="L747" s="42">
        <f t="shared" si="103"/>
        <v>1003</v>
      </c>
      <c r="M747" s="50">
        <f t="shared" si="98"/>
        <v>0</v>
      </c>
      <c r="N747" s="50">
        <f t="shared" si="104"/>
        <v>203130</v>
      </c>
      <c r="O747" s="45" t="s">
        <v>244</v>
      </c>
      <c r="P747" s="47" t="s">
        <v>61</v>
      </c>
      <c r="Q747" s="61" t="s">
        <v>284</v>
      </c>
      <c r="R747" t="s">
        <v>429</v>
      </c>
      <c r="S747" s="54">
        <v>5</v>
      </c>
      <c r="T747" s="1">
        <f t="shared" si="99"/>
        <v>203131</v>
      </c>
      <c r="U747" s="21" t="s">
        <v>483</v>
      </c>
      <c r="V747" s="42">
        <v>0</v>
      </c>
      <c r="W747" s="54">
        <v>0</v>
      </c>
      <c r="X747" s="54">
        <v>0</v>
      </c>
      <c r="Y747" s="55"/>
      <c r="AA747" s="21" t="s">
        <v>484</v>
      </c>
      <c r="AB747" s="56" t="s">
        <v>432</v>
      </c>
      <c r="AC747" s="1">
        <v>0</v>
      </c>
    </row>
    <row r="748" spans="1:29" ht="16.5" customHeight="1">
      <c r="A748" s="57" t="s">
        <v>419</v>
      </c>
      <c r="B748" s="1">
        <f t="shared" si="102"/>
        <v>203140</v>
      </c>
      <c r="C748" s="1" t="s">
        <v>420</v>
      </c>
      <c r="D748" s="43" t="s">
        <v>485</v>
      </c>
      <c r="E748" s="60" t="s">
        <v>1359</v>
      </c>
      <c r="F748" s="60" t="s">
        <v>1383</v>
      </c>
      <c r="G748" s="68" t="s">
        <v>450</v>
      </c>
      <c r="H748" s="42">
        <f t="shared" si="101"/>
        <v>0</v>
      </c>
      <c r="I748" s="60" t="s">
        <v>267</v>
      </c>
      <c r="J748" s="29" t="s">
        <v>54</v>
      </c>
      <c r="K748" s="29" t="s">
        <v>54</v>
      </c>
      <c r="L748" s="42">
        <f t="shared" si="103"/>
        <v>1003</v>
      </c>
      <c r="M748" s="50">
        <f t="shared" si="98"/>
        <v>203150</v>
      </c>
      <c r="N748" s="50">
        <f t="shared" si="104"/>
        <v>203130</v>
      </c>
      <c r="O748" s="45" t="s">
        <v>244</v>
      </c>
      <c r="P748" s="47" t="s">
        <v>61</v>
      </c>
      <c r="Q748" s="61" t="s">
        <v>284</v>
      </c>
      <c r="R748" s="50" t="str">
        <f>IF(S748=1,B748&amp;"1",0)</f>
        <v>2031401</v>
      </c>
      <c r="S748" s="54">
        <v>1</v>
      </c>
      <c r="T748" s="1">
        <f t="shared" si="99"/>
        <v>203140</v>
      </c>
      <c r="U748" s="21" t="s">
        <v>486</v>
      </c>
      <c r="V748" s="42">
        <v>12</v>
      </c>
      <c r="W748" s="54">
        <v>0</v>
      </c>
      <c r="X748" s="54">
        <v>9</v>
      </c>
      <c r="Y748" s="55" t="s">
        <v>470</v>
      </c>
      <c r="AA748" s="21" t="s">
        <v>487</v>
      </c>
      <c r="AB748" s="56" t="s">
        <v>424</v>
      </c>
      <c r="AC748" s="1">
        <v>0</v>
      </c>
    </row>
    <row r="749" spans="1:29" ht="16.5" customHeight="1">
      <c r="A749" s="57" t="s">
        <v>419</v>
      </c>
      <c r="B749" s="1">
        <f t="shared" si="102"/>
        <v>203141</v>
      </c>
      <c r="C749" s="56" t="s">
        <v>427</v>
      </c>
      <c r="D749" s="60" t="s">
        <v>485</v>
      </c>
      <c r="E749" s="60" t="s">
        <v>1359</v>
      </c>
      <c r="F749" s="60" t="s">
        <v>1384</v>
      </c>
      <c r="G749" s="68" t="s">
        <v>453</v>
      </c>
      <c r="H749" s="42">
        <f t="shared" si="101"/>
        <v>0</v>
      </c>
      <c r="I749" s="60">
        <v>340570415</v>
      </c>
      <c r="J749" s="29" t="s">
        <v>54</v>
      </c>
      <c r="K749" s="29" t="s">
        <v>54</v>
      </c>
      <c r="L749" s="42">
        <f t="shared" si="103"/>
        <v>1003</v>
      </c>
      <c r="M749" s="50">
        <f t="shared" si="98"/>
        <v>0</v>
      </c>
      <c r="N749" s="50">
        <f t="shared" si="104"/>
        <v>203140</v>
      </c>
      <c r="O749" s="45" t="s">
        <v>244</v>
      </c>
      <c r="P749" s="47" t="s">
        <v>61</v>
      </c>
      <c r="Q749" s="61" t="s">
        <v>284</v>
      </c>
      <c r="R749" t="s">
        <v>429</v>
      </c>
      <c r="S749" s="54">
        <v>5</v>
      </c>
      <c r="T749" s="1">
        <f t="shared" si="99"/>
        <v>203141</v>
      </c>
      <c r="U749" s="21" t="s">
        <v>488</v>
      </c>
      <c r="V749" s="42">
        <v>0</v>
      </c>
      <c r="W749" s="54">
        <v>0</v>
      </c>
      <c r="X749" s="54">
        <v>0</v>
      </c>
      <c r="Y749" s="55"/>
      <c r="AA749" s="21" t="s">
        <v>489</v>
      </c>
      <c r="AB749" s="56" t="s">
        <v>432</v>
      </c>
      <c r="AC749" s="1">
        <v>0</v>
      </c>
    </row>
    <row r="750" spans="1:29" ht="16.5" customHeight="1">
      <c r="A750" s="57" t="s">
        <v>419</v>
      </c>
      <c r="B750" s="1">
        <f t="shared" si="102"/>
        <v>203150</v>
      </c>
      <c r="C750" s="1" t="s">
        <v>420</v>
      </c>
      <c r="D750" s="43" t="s">
        <v>490</v>
      </c>
      <c r="E750" s="60" t="s">
        <v>1359</v>
      </c>
      <c r="F750" s="60" t="s">
        <v>1385</v>
      </c>
      <c r="G750" s="68" t="s">
        <v>448</v>
      </c>
      <c r="H750" s="42">
        <f t="shared" si="101"/>
        <v>1</v>
      </c>
      <c r="I750" s="43" t="s">
        <v>252</v>
      </c>
      <c r="J750" s="29" t="s">
        <v>54</v>
      </c>
      <c r="K750" s="29" t="s">
        <v>54</v>
      </c>
      <c r="L750" s="42">
        <f t="shared" si="103"/>
        <v>1003</v>
      </c>
      <c r="M750" s="50">
        <f t="shared" si="98"/>
        <v>203161</v>
      </c>
      <c r="N750" s="50">
        <f t="shared" si="104"/>
        <v>203140</v>
      </c>
      <c r="O750" s="45" t="s">
        <v>244</v>
      </c>
      <c r="P750" s="47" t="s">
        <v>61</v>
      </c>
      <c r="Q750" s="61" t="s">
        <v>284</v>
      </c>
      <c r="R750" s="50" t="str">
        <f>IF(S750=1,B750&amp;"1",0)</f>
        <v>2031501</v>
      </c>
      <c r="S750" s="54">
        <v>1</v>
      </c>
      <c r="T750" s="1">
        <f t="shared" si="99"/>
        <v>203150</v>
      </c>
      <c r="U750" s="21" t="s">
        <v>491</v>
      </c>
      <c r="V750" s="42">
        <v>12</v>
      </c>
      <c r="W750" s="54">
        <v>0</v>
      </c>
      <c r="X750" s="54">
        <v>12</v>
      </c>
      <c r="Y750" s="63" t="s">
        <v>455</v>
      </c>
      <c r="AA750" s="21" t="s">
        <v>492</v>
      </c>
      <c r="AB750" s="56" t="s">
        <v>424</v>
      </c>
      <c r="AC750" s="1">
        <v>5</v>
      </c>
    </row>
    <row r="751" spans="1:29" ht="16.5" customHeight="1">
      <c r="A751" s="57" t="s">
        <v>419</v>
      </c>
      <c r="B751" s="1">
        <f t="shared" si="102"/>
        <v>203161</v>
      </c>
      <c r="C751" s="1" t="s">
        <v>420</v>
      </c>
      <c r="D751" s="43" t="s">
        <v>493</v>
      </c>
      <c r="E751" s="60" t="s">
        <v>1359</v>
      </c>
      <c r="F751" s="60" t="s">
        <v>1386</v>
      </c>
      <c r="G751" s="68" t="s">
        <v>448</v>
      </c>
      <c r="H751" s="42">
        <f t="shared" si="101"/>
        <v>1</v>
      </c>
      <c r="I751" s="43" t="s">
        <v>252</v>
      </c>
      <c r="J751" s="29" t="s">
        <v>54</v>
      </c>
      <c r="K751" s="29" t="s">
        <v>54</v>
      </c>
      <c r="L751" s="42">
        <f t="shared" si="103"/>
        <v>1003</v>
      </c>
      <c r="M751" s="50">
        <f t="shared" si="98"/>
        <v>0</v>
      </c>
      <c r="N751" s="50">
        <f t="shared" si="104"/>
        <v>203150</v>
      </c>
      <c r="O751" s="45" t="s">
        <v>244</v>
      </c>
      <c r="P751" s="47" t="s">
        <v>61</v>
      </c>
      <c r="Q751" s="61" t="s">
        <v>284</v>
      </c>
      <c r="R751" s="50">
        <f>IF(S751=1,B751&amp;"1",0)</f>
        <v>0</v>
      </c>
      <c r="S751" s="54">
        <v>4</v>
      </c>
      <c r="T751" s="1">
        <f t="shared" si="99"/>
        <v>203161</v>
      </c>
      <c r="U751" s="24" t="s">
        <v>449</v>
      </c>
      <c r="V751" s="42">
        <v>0</v>
      </c>
      <c r="W751" s="54">
        <v>0</v>
      </c>
      <c r="X751" s="51">
        <v>0</v>
      </c>
      <c r="Y751" s="55"/>
      <c r="AA751" s="24" t="s">
        <v>54</v>
      </c>
      <c r="AC751" s="1">
        <v>0</v>
      </c>
    </row>
    <row r="752" spans="1:29" ht="28.5" customHeight="1">
      <c r="A752" s="57" t="s">
        <v>419</v>
      </c>
      <c r="B752" s="1">
        <f t="shared" si="102"/>
        <v>204110</v>
      </c>
      <c r="C752" s="1" t="s">
        <v>420</v>
      </c>
      <c r="D752" s="43" t="s">
        <v>136</v>
      </c>
      <c r="E752" s="60" t="s">
        <v>1359</v>
      </c>
      <c r="F752" s="60" t="s">
        <v>1387</v>
      </c>
      <c r="G752" s="68" t="s">
        <v>421</v>
      </c>
      <c r="H752" s="42">
        <f t="shared" si="101"/>
        <v>0</v>
      </c>
      <c r="I752" s="60" t="s">
        <v>267</v>
      </c>
      <c r="J752" s="29" t="s">
        <v>54</v>
      </c>
      <c r="K752" s="29" t="s">
        <v>54</v>
      </c>
      <c r="L752" s="42">
        <f t="shared" si="103"/>
        <v>1004</v>
      </c>
      <c r="M752" s="50">
        <f t="shared" si="98"/>
        <v>204120</v>
      </c>
      <c r="N752" s="50">
        <f t="shared" si="104"/>
        <v>0</v>
      </c>
      <c r="O752" s="45" t="s">
        <v>244</v>
      </c>
      <c r="P752" s="47" t="s">
        <v>61</v>
      </c>
      <c r="Q752" s="61" t="s">
        <v>284</v>
      </c>
      <c r="R752" s="50" t="str">
        <f>IF(S752=1,B752&amp;"1",0)</f>
        <v>2041101</v>
      </c>
      <c r="S752" s="54">
        <v>1</v>
      </c>
      <c r="T752" s="1">
        <f t="shared" si="99"/>
        <v>204110</v>
      </c>
      <c r="U752" s="21" t="s">
        <v>422</v>
      </c>
      <c r="V752" s="42">
        <v>12</v>
      </c>
      <c r="W752" s="54">
        <v>0</v>
      </c>
      <c r="X752" s="54">
        <v>0</v>
      </c>
      <c r="Y752" s="55" t="s">
        <v>494</v>
      </c>
      <c r="AA752" s="22" t="s">
        <v>54</v>
      </c>
      <c r="AB752" s="56" t="s">
        <v>424</v>
      </c>
      <c r="AC752" s="1">
        <v>0</v>
      </c>
    </row>
    <row r="753" spans="1:29" ht="16.5" customHeight="1">
      <c r="A753" s="57" t="s">
        <v>419</v>
      </c>
      <c r="B753" s="1">
        <f t="shared" si="102"/>
        <v>204120</v>
      </c>
      <c r="C753" s="1" t="s">
        <v>420</v>
      </c>
      <c r="D753" s="43" t="s">
        <v>144</v>
      </c>
      <c r="E753" s="60" t="s">
        <v>1359</v>
      </c>
      <c r="F753" s="60" t="s">
        <v>1388</v>
      </c>
      <c r="G753" s="68" t="s">
        <v>495</v>
      </c>
      <c r="H753" s="42">
        <f t="shared" si="101"/>
        <v>0</v>
      </c>
      <c r="I753" s="43" t="s">
        <v>314</v>
      </c>
      <c r="J753" s="29" t="s">
        <v>54</v>
      </c>
      <c r="K753" s="29" t="s">
        <v>54</v>
      </c>
      <c r="L753" s="42">
        <f t="shared" si="103"/>
        <v>1004</v>
      </c>
      <c r="M753" s="50">
        <f t="shared" si="98"/>
        <v>204130</v>
      </c>
      <c r="N753" s="50">
        <f t="shared" si="104"/>
        <v>204110</v>
      </c>
      <c r="O753" s="45" t="s">
        <v>244</v>
      </c>
      <c r="P753" s="47" t="s">
        <v>61</v>
      </c>
      <c r="Q753" s="61" t="s">
        <v>284</v>
      </c>
      <c r="R753" s="50" t="str">
        <f>IF(S753=1,B753&amp;"1",0)</f>
        <v>2041201</v>
      </c>
      <c r="S753" s="54">
        <v>1</v>
      </c>
      <c r="T753" s="1">
        <f t="shared" si="99"/>
        <v>204120</v>
      </c>
      <c r="U753" s="21" t="s">
        <v>425</v>
      </c>
      <c r="V753" s="42">
        <v>12</v>
      </c>
      <c r="W753" s="54">
        <v>0</v>
      </c>
      <c r="X753" s="54">
        <v>2</v>
      </c>
      <c r="Y753" s="55" t="s">
        <v>470</v>
      </c>
      <c r="AA753" s="21" t="s">
        <v>426</v>
      </c>
      <c r="AB753" s="56" t="s">
        <v>424</v>
      </c>
      <c r="AC753" s="1">
        <v>0</v>
      </c>
    </row>
    <row r="754" spans="1:29" ht="16.5" customHeight="1">
      <c r="A754" s="57" t="s">
        <v>419</v>
      </c>
      <c r="B754" s="1">
        <f t="shared" si="102"/>
        <v>204121</v>
      </c>
      <c r="C754" s="56" t="s">
        <v>427</v>
      </c>
      <c r="D754" s="60" t="s">
        <v>144</v>
      </c>
      <c r="E754" s="60" t="s">
        <v>1359</v>
      </c>
      <c r="F754" s="60" t="s">
        <v>1389</v>
      </c>
      <c r="G754" s="68" t="s">
        <v>495</v>
      </c>
      <c r="H754" s="42">
        <f t="shared" si="101"/>
        <v>0</v>
      </c>
      <c r="I754" s="60">
        <v>340570415</v>
      </c>
      <c r="J754" s="29" t="s">
        <v>54</v>
      </c>
      <c r="K754" s="29" t="s">
        <v>54</v>
      </c>
      <c r="L754" s="42">
        <f t="shared" si="103"/>
        <v>1004</v>
      </c>
      <c r="M754" s="50">
        <f t="shared" si="98"/>
        <v>0</v>
      </c>
      <c r="N754" s="50">
        <f t="shared" si="104"/>
        <v>204120</v>
      </c>
      <c r="O754" s="45" t="s">
        <v>244</v>
      </c>
      <c r="P754" s="47" t="s">
        <v>61</v>
      </c>
      <c r="Q754" s="61" t="s">
        <v>284</v>
      </c>
      <c r="R754" t="s">
        <v>429</v>
      </c>
      <c r="S754" s="54">
        <v>5</v>
      </c>
      <c r="T754" s="1">
        <f t="shared" si="99"/>
        <v>204121</v>
      </c>
      <c r="U754" s="21" t="s">
        <v>430</v>
      </c>
      <c r="V754" s="42">
        <v>0</v>
      </c>
      <c r="W754" s="54">
        <v>0</v>
      </c>
      <c r="X754" s="54">
        <v>0</v>
      </c>
      <c r="Y754" s="55"/>
      <c r="AA754" s="21" t="s">
        <v>431</v>
      </c>
      <c r="AB754" s="56" t="s">
        <v>432</v>
      </c>
      <c r="AC754" s="1">
        <v>0</v>
      </c>
    </row>
    <row r="755" spans="1:29" ht="28.5" customHeight="1">
      <c r="A755" s="57" t="s">
        <v>419</v>
      </c>
      <c r="B755" s="1">
        <f t="shared" si="102"/>
        <v>204130</v>
      </c>
      <c r="C755" s="1" t="s">
        <v>420</v>
      </c>
      <c r="D755" s="43" t="s">
        <v>150</v>
      </c>
      <c r="E755" s="60" t="s">
        <v>1359</v>
      </c>
      <c r="F755" s="60" t="s">
        <v>1390</v>
      </c>
      <c r="G755" s="68" t="s">
        <v>448</v>
      </c>
      <c r="H755" s="42">
        <f t="shared" si="101"/>
        <v>0</v>
      </c>
      <c r="I755" s="43" t="s">
        <v>255</v>
      </c>
      <c r="J755" s="29" t="s">
        <v>54</v>
      </c>
      <c r="K755" s="29" t="s">
        <v>54</v>
      </c>
      <c r="L755" s="42">
        <f t="shared" si="103"/>
        <v>1004</v>
      </c>
      <c r="M755" s="50">
        <f t="shared" si="98"/>
        <v>204140</v>
      </c>
      <c r="N755" s="50">
        <f t="shared" si="104"/>
        <v>204120</v>
      </c>
      <c r="O755" s="45" t="s">
        <v>244</v>
      </c>
      <c r="P755" s="47" t="s">
        <v>61</v>
      </c>
      <c r="Q755" s="61" t="s">
        <v>284</v>
      </c>
      <c r="R755" s="50" t="str">
        <f>IF(S755=1,B755&amp;"1",0)</f>
        <v>2041301</v>
      </c>
      <c r="S755" s="54">
        <v>1</v>
      </c>
      <c r="T755" s="1">
        <f t="shared" si="99"/>
        <v>204130</v>
      </c>
      <c r="U755" s="21" t="s">
        <v>433</v>
      </c>
      <c r="V755" s="42">
        <v>12</v>
      </c>
      <c r="W755" s="54">
        <v>0</v>
      </c>
      <c r="X755" s="54">
        <v>6</v>
      </c>
      <c r="Y755" s="55" t="s">
        <v>496</v>
      </c>
      <c r="AA755" s="21" t="s">
        <v>434</v>
      </c>
      <c r="AB755" s="56" t="s">
        <v>424</v>
      </c>
      <c r="AC755" s="1">
        <v>0</v>
      </c>
    </row>
    <row r="756" spans="1:29" ht="16.5" customHeight="1">
      <c r="A756" s="57" t="s">
        <v>419</v>
      </c>
      <c r="B756" s="1">
        <f t="shared" si="102"/>
        <v>204131</v>
      </c>
      <c r="C756" s="56" t="s">
        <v>427</v>
      </c>
      <c r="D756" s="60" t="s">
        <v>150</v>
      </c>
      <c r="E756" s="60" t="s">
        <v>1359</v>
      </c>
      <c r="F756" s="60" t="s">
        <v>1391</v>
      </c>
      <c r="G756" s="68" t="s">
        <v>450</v>
      </c>
      <c r="H756" s="42">
        <f t="shared" si="101"/>
        <v>0</v>
      </c>
      <c r="I756" s="60" t="s">
        <v>428</v>
      </c>
      <c r="J756" s="29" t="s">
        <v>54</v>
      </c>
      <c r="K756" s="29" t="s">
        <v>54</v>
      </c>
      <c r="L756" s="42">
        <f t="shared" si="103"/>
        <v>1004</v>
      </c>
      <c r="M756" s="50">
        <f t="shared" si="98"/>
        <v>0</v>
      </c>
      <c r="N756" s="50">
        <f t="shared" si="104"/>
        <v>204130</v>
      </c>
      <c r="O756" s="45" t="s">
        <v>244</v>
      </c>
      <c r="P756" s="47" t="s">
        <v>61</v>
      </c>
      <c r="Q756" s="61" t="s">
        <v>284</v>
      </c>
      <c r="R756" t="s">
        <v>429</v>
      </c>
      <c r="S756" s="54">
        <v>5</v>
      </c>
      <c r="T756" s="1">
        <f t="shared" si="99"/>
        <v>204131</v>
      </c>
      <c r="U756" s="21" t="s">
        <v>436</v>
      </c>
      <c r="V756" s="42">
        <v>0</v>
      </c>
      <c r="W756" s="54">
        <v>0</v>
      </c>
      <c r="X756" s="54">
        <v>0</v>
      </c>
      <c r="Y756" s="55"/>
      <c r="AA756" s="21" t="s">
        <v>437</v>
      </c>
      <c r="AB756" s="56" t="s">
        <v>432</v>
      </c>
      <c r="AC756" s="1">
        <v>0</v>
      </c>
    </row>
    <row r="757" spans="1:29" ht="16.5" customHeight="1">
      <c r="A757" s="57" t="s">
        <v>419</v>
      </c>
      <c r="B757" s="1">
        <f t="shared" si="102"/>
        <v>204140</v>
      </c>
      <c r="C757" s="1" t="s">
        <v>420</v>
      </c>
      <c r="D757" s="43" t="s">
        <v>159</v>
      </c>
      <c r="E757" s="60" t="s">
        <v>1359</v>
      </c>
      <c r="F757" s="60" t="s">
        <v>1392</v>
      </c>
      <c r="G757" s="68" t="s">
        <v>450</v>
      </c>
      <c r="H757" s="42">
        <f t="shared" si="101"/>
        <v>0</v>
      </c>
      <c r="I757" s="43" t="s">
        <v>217</v>
      </c>
      <c r="J757" s="29" t="s">
        <v>54</v>
      </c>
      <c r="K757" s="29" t="s">
        <v>54</v>
      </c>
      <c r="L757" s="42">
        <f t="shared" si="103"/>
        <v>1004</v>
      </c>
      <c r="M757" s="50">
        <f t="shared" si="98"/>
        <v>204150</v>
      </c>
      <c r="N757" s="50">
        <f t="shared" si="104"/>
        <v>204130</v>
      </c>
      <c r="O757" s="45" t="s">
        <v>244</v>
      </c>
      <c r="P757" s="47" t="s">
        <v>61</v>
      </c>
      <c r="Q757" s="61" t="s">
        <v>284</v>
      </c>
      <c r="R757" s="50" t="str">
        <f>IF(S757=1,B757&amp;"1",0)</f>
        <v>2041401</v>
      </c>
      <c r="S757" s="54">
        <v>1</v>
      </c>
      <c r="T757" s="1">
        <f t="shared" si="99"/>
        <v>204140</v>
      </c>
      <c r="U757" s="21" t="s">
        <v>440</v>
      </c>
      <c r="V757" s="42">
        <v>12</v>
      </c>
      <c r="W757" s="54">
        <v>0</v>
      </c>
      <c r="X757" s="54">
        <v>9</v>
      </c>
      <c r="Y757" s="64" t="s">
        <v>885</v>
      </c>
      <c r="AA757" s="21" t="s">
        <v>441</v>
      </c>
      <c r="AB757" s="56" t="s">
        <v>424</v>
      </c>
      <c r="AC757" s="1">
        <v>0</v>
      </c>
    </row>
    <row r="758" spans="1:29" ht="16.5" customHeight="1">
      <c r="A758" s="57" t="s">
        <v>419</v>
      </c>
      <c r="B758" s="1">
        <f t="shared" si="102"/>
        <v>204141</v>
      </c>
      <c r="C758" s="56" t="s">
        <v>427</v>
      </c>
      <c r="D758" s="60" t="s">
        <v>159</v>
      </c>
      <c r="E758" s="60" t="s">
        <v>1359</v>
      </c>
      <c r="F758" s="60" t="s">
        <v>1393</v>
      </c>
      <c r="G758" s="68" t="s">
        <v>495</v>
      </c>
      <c r="H758" s="42">
        <f t="shared" si="101"/>
        <v>0</v>
      </c>
      <c r="I758" s="60">
        <v>340570415</v>
      </c>
      <c r="J758" s="29" t="s">
        <v>54</v>
      </c>
      <c r="K758" s="29" t="s">
        <v>54</v>
      </c>
      <c r="L758" s="42">
        <f t="shared" si="103"/>
        <v>1004</v>
      </c>
      <c r="M758" s="50">
        <f t="shared" si="98"/>
        <v>0</v>
      </c>
      <c r="N758" s="50">
        <f t="shared" si="104"/>
        <v>204140</v>
      </c>
      <c r="O758" s="45" t="s">
        <v>244</v>
      </c>
      <c r="P758" s="47" t="s">
        <v>61</v>
      </c>
      <c r="Q758" s="61" t="s">
        <v>284</v>
      </c>
      <c r="R758" t="s">
        <v>429</v>
      </c>
      <c r="S758" s="54">
        <v>5</v>
      </c>
      <c r="T758" s="1">
        <f t="shared" si="99"/>
        <v>204141</v>
      </c>
      <c r="U758" s="21" t="s">
        <v>442</v>
      </c>
      <c r="V758" s="42">
        <v>0</v>
      </c>
      <c r="W758" s="54">
        <v>0</v>
      </c>
      <c r="X758" s="54">
        <v>0</v>
      </c>
      <c r="Y758" s="55"/>
      <c r="AA758" s="21" t="s">
        <v>443</v>
      </c>
      <c r="AB758" s="56" t="s">
        <v>432</v>
      </c>
      <c r="AC758" s="1">
        <v>0</v>
      </c>
    </row>
    <row r="759" spans="1:29" ht="16.5" customHeight="1">
      <c r="A759" s="57" t="s">
        <v>419</v>
      </c>
      <c r="B759" s="1">
        <f t="shared" si="102"/>
        <v>204150</v>
      </c>
      <c r="C759" s="1" t="s">
        <v>420</v>
      </c>
      <c r="D759" s="43" t="s">
        <v>165</v>
      </c>
      <c r="E759" s="60" t="s">
        <v>1359</v>
      </c>
      <c r="F759" s="60" t="s">
        <v>1394</v>
      </c>
      <c r="G759" s="68" t="s">
        <v>497</v>
      </c>
      <c r="H759" s="42">
        <f t="shared" si="101"/>
        <v>1</v>
      </c>
      <c r="I759" s="43" t="s">
        <v>311</v>
      </c>
      <c r="J759" s="29" t="s">
        <v>54</v>
      </c>
      <c r="K759" s="29" t="s">
        <v>54</v>
      </c>
      <c r="L759" s="42">
        <f t="shared" si="103"/>
        <v>1004</v>
      </c>
      <c r="M759" s="50">
        <f t="shared" si="98"/>
        <v>204161</v>
      </c>
      <c r="N759" s="50">
        <f t="shared" si="104"/>
        <v>204140</v>
      </c>
      <c r="O759" s="45" t="s">
        <v>244</v>
      </c>
      <c r="P759" s="47" t="s">
        <v>61</v>
      </c>
      <c r="Q759" s="61" t="s">
        <v>284</v>
      </c>
      <c r="R759" s="50" t="str">
        <f>IF(S759=1,B759&amp;"1",0)</f>
        <v>2041501</v>
      </c>
      <c r="S759" s="54">
        <v>1</v>
      </c>
      <c r="T759" s="1">
        <f t="shared" si="99"/>
        <v>204150</v>
      </c>
      <c r="U759" s="21" t="s">
        <v>445</v>
      </c>
      <c r="V759" s="42">
        <v>12</v>
      </c>
      <c r="W759" s="54">
        <v>0</v>
      </c>
      <c r="X759" s="54">
        <v>12</v>
      </c>
      <c r="Y759" s="55" t="s">
        <v>498</v>
      </c>
      <c r="AA759" s="21" t="s">
        <v>446</v>
      </c>
      <c r="AB759" s="56" t="s">
        <v>424</v>
      </c>
      <c r="AC759" s="1">
        <v>5</v>
      </c>
    </row>
    <row r="760" spans="1:29" ht="16.5" customHeight="1">
      <c r="A760" s="57" t="s">
        <v>419</v>
      </c>
      <c r="B760" s="1">
        <f t="shared" si="102"/>
        <v>204161</v>
      </c>
      <c r="C760" s="1" t="s">
        <v>420</v>
      </c>
      <c r="D760" s="43" t="s">
        <v>500</v>
      </c>
      <c r="E760" s="60" t="s">
        <v>1359</v>
      </c>
      <c r="F760" s="60" t="s">
        <v>1395</v>
      </c>
      <c r="G760" s="68" t="s">
        <v>497</v>
      </c>
      <c r="H760" s="42">
        <f t="shared" si="101"/>
        <v>1</v>
      </c>
      <c r="I760" s="43" t="s">
        <v>311</v>
      </c>
      <c r="J760" s="29" t="s">
        <v>54</v>
      </c>
      <c r="K760" s="29" t="s">
        <v>54</v>
      </c>
      <c r="L760" s="42">
        <f t="shared" si="103"/>
        <v>1004</v>
      </c>
      <c r="M760" s="50">
        <f t="shared" si="98"/>
        <v>0</v>
      </c>
      <c r="N760" s="50">
        <f t="shared" si="104"/>
        <v>204150</v>
      </c>
      <c r="O760" s="45" t="s">
        <v>244</v>
      </c>
      <c r="P760" s="47" t="s">
        <v>61</v>
      </c>
      <c r="Q760" s="61" t="s">
        <v>284</v>
      </c>
      <c r="R760" s="50">
        <f>IF(S760=1,B760&amp;"1",0)</f>
        <v>0</v>
      </c>
      <c r="S760" s="54">
        <v>4</v>
      </c>
      <c r="T760" s="1">
        <f t="shared" si="99"/>
        <v>204161</v>
      </c>
      <c r="U760" s="24" t="s">
        <v>449</v>
      </c>
      <c r="V760" s="42">
        <v>0</v>
      </c>
      <c r="W760" s="54">
        <v>0</v>
      </c>
      <c r="X760" s="51">
        <v>0</v>
      </c>
      <c r="Y760" s="55"/>
      <c r="AA760" s="24" t="s">
        <v>54</v>
      </c>
      <c r="AC760" s="1">
        <v>0</v>
      </c>
    </row>
    <row r="761" spans="1:29" ht="28.5" customHeight="1">
      <c r="A761" s="57" t="s">
        <v>419</v>
      </c>
      <c r="B761" s="1">
        <f t="shared" si="102"/>
        <v>205110</v>
      </c>
      <c r="C761" s="1" t="s">
        <v>420</v>
      </c>
      <c r="D761" s="43" t="s">
        <v>173</v>
      </c>
      <c r="E761" s="60" t="s">
        <v>1359</v>
      </c>
      <c r="F761" s="60" t="s">
        <v>1396</v>
      </c>
      <c r="G761" s="68" t="s">
        <v>448</v>
      </c>
      <c r="H761" s="42">
        <f t="shared" si="101"/>
        <v>0</v>
      </c>
      <c r="I761" s="43" t="s">
        <v>252</v>
      </c>
      <c r="J761" s="29" t="s">
        <v>54</v>
      </c>
      <c r="K761" s="29" t="s">
        <v>54</v>
      </c>
      <c r="L761" s="42">
        <f t="shared" si="103"/>
        <v>1005</v>
      </c>
      <c r="M761" s="50">
        <f t="shared" si="98"/>
        <v>205120</v>
      </c>
      <c r="N761" s="50">
        <f t="shared" si="104"/>
        <v>0</v>
      </c>
      <c r="O761" s="45" t="s">
        <v>244</v>
      </c>
      <c r="P761" s="47" t="s">
        <v>61</v>
      </c>
      <c r="Q761" s="61" t="s">
        <v>284</v>
      </c>
      <c r="R761" s="50" t="str">
        <f>IF(S761=1,B761&amp;"1",0)</f>
        <v>2051101</v>
      </c>
      <c r="S761" s="54">
        <v>1</v>
      </c>
      <c r="T761" s="1">
        <f t="shared" si="99"/>
        <v>205110</v>
      </c>
      <c r="U761" s="21" t="s">
        <v>451</v>
      </c>
      <c r="V761" s="42">
        <v>12</v>
      </c>
      <c r="W761" s="54">
        <v>0</v>
      </c>
      <c r="X761" s="54">
        <v>0</v>
      </c>
      <c r="Y761" s="55" t="s">
        <v>501</v>
      </c>
      <c r="AA761" s="22" t="s">
        <v>54</v>
      </c>
      <c r="AB761" s="56" t="s">
        <v>424</v>
      </c>
      <c r="AC761" s="1">
        <v>0</v>
      </c>
    </row>
    <row r="762" spans="1:29" ht="16.5" customHeight="1">
      <c r="A762" s="57" t="s">
        <v>419</v>
      </c>
      <c r="B762" s="1">
        <f t="shared" si="102"/>
        <v>205120</v>
      </c>
      <c r="C762" s="1" t="s">
        <v>420</v>
      </c>
      <c r="D762" s="43" t="s">
        <v>177</v>
      </c>
      <c r="E762" s="60" t="s">
        <v>1359</v>
      </c>
      <c r="F762" s="60" t="s">
        <v>1397</v>
      </c>
      <c r="G762" s="68" t="s">
        <v>495</v>
      </c>
      <c r="H762" s="42">
        <f t="shared" si="101"/>
        <v>0</v>
      </c>
      <c r="I762" s="43">
        <v>313100700</v>
      </c>
      <c r="J762" s="29" t="s">
        <v>54</v>
      </c>
      <c r="K762" s="29" t="s">
        <v>54</v>
      </c>
      <c r="L762" s="42">
        <f t="shared" si="103"/>
        <v>1005</v>
      </c>
      <c r="M762" s="50">
        <f t="shared" si="98"/>
        <v>205130</v>
      </c>
      <c r="N762" s="50">
        <f t="shared" si="104"/>
        <v>205110</v>
      </c>
      <c r="O762" s="45" t="s">
        <v>244</v>
      </c>
      <c r="P762" s="47" t="s">
        <v>61</v>
      </c>
      <c r="Q762" s="61" t="s">
        <v>284</v>
      </c>
      <c r="R762" s="50" t="str">
        <f>IF(S762=1,B762&amp;"1",0)</f>
        <v>2051201</v>
      </c>
      <c r="S762" s="54">
        <v>1</v>
      </c>
      <c r="T762" s="1">
        <f t="shared" si="99"/>
        <v>205120</v>
      </c>
      <c r="U762" s="21" t="s">
        <v>454</v>
      </c>
      <c r="V762" s="42">
        <v>12</v>
      </c>
      <c r="W762" s="54">
        <v>0</v>
      </c>
      <c r="X762" s="54">
        <v>2</v>
      </c>
      <c r="Y762" s="55" t="s">
        <v>502</v>
      </c>
      <c r="AA762" s="21" t="s">
        <v>456</v>
      </c>
      <c r="AB762" s="56" t="s">
        <v>424</v>
      </c>
      <c r="AC762" s="1">
        <v>0</v>
      </c>
    </row>
    <row r="763" spans="1:29" ht="16.5" customHeight="1">
      <c r="A763" s="57" t="s">
        <v>419</v>
      </c>
      <c r="B763" s="1">
        <f t="shared" si="102"/>
        <v>205121</v>
      </c>
      <c r="C763" s="56" t="s">
        <v>427</v>
      </c>
      <c r="D763" s="60" t="s">
        <v>177</v>
      </c>
      <c r="E763" s="60" t="s">
        <v>1359</v>
      </c>
      <c r="F763" s="60" t="s">
        <v>1398</v>
      </c>
      <c r="G763" s="68" t="s">
        <v>495</v>
      </c>
      <c r="H763" s="42">
        <f t="shared" si="101"/>
        <v>0</v>
      </c>
      <c r="I763" s="60">
        <v>340570415</v>
      </c>
      <c r="J763" s="29" t="s">
        <v>54</v>
      </c>
      <c r="K763" s="29" t="s">
        <v>54</v>
      </c>
      <c r="L763" s="42">
        <f t="shared" si="103"/>
        <v>1005</v>
      </c>
      <c r="M763" s="50">
        <f t="shared" si="98"/>
        <v>0</v>
      </c>
      <c r="N763" s="50">
        <f t="shared" si="104"/>
        <v>205120</v>
      </c>
      <c r="O763" s="45" t="s">
        <v>244</v>
      </c>
      <c r="P763" s="47" t="s">
        <v>61</v>
      </c>
      <c r="Q763" s="61" t="s">
        <v>284</v>
      </c>
      <c r="R763" t="s">
        <v>429</v>
      </c>
      <c r="S763" s="54">
        <v>5</v>
      </c>
      <c r="T763" s="1">
        <f t="shared" si="99"/>
        <v>205121</v>
      </c>
      <c r="U763" s="21" t="s">
        <v>457</v>
      </c>
      <c r="V763" s="42">
        <v>0</v>
      </c>
      <c r="W763" s="54">
        <v>0</v>
      </c>
      <c r="X763" s="54">
        <v>0</v>
      </c>
      <c r="Y763" s="55"/>
      <c r="AA763" s="21" t="s">
        <v>458</v>
      </c>
      <c r="AB763" s="56" t="s">
        <v>432</v>
      </c>
      <c r="AC763" s="1">
        <v>0</v>
      </c>
    </row>
    <row r="764" spans="1:29" ht="42.75" customHeight="1">
      <c r="A764" s="57" t="s">
        <v>419</v>
      </c>
      <c r="B764" s="1">
        <f t="shared" si="102"/>
        <v>205130</v>
      </c>
      <c r="C764" s="1" t="s">
        <v>420</v>
      </c>
      <c r="D764" s="43" t="s">
        <v>178</v>
      </c>
      <c r="E764" s="60" t="s">
        <v>1359</v>
      </c>
      <c r="F764" s="60" t="s">
        <v>1399</v>
      </c>
      <c r="G764" s="68" t="s">
        <v>448</v>
      </c>
      <c r="H764" s="42">
        <f t="shared" si="101"/>
        <v>0</v>
      </c>
      <c r="I764" s="43" t="s">
        <v>138</v>
      </c>
      <c r="J764" s="29" t="s">
        <v>54</v>
      </c>
      <c r="K764" s="29" t="s">
        <v>54</v>
      </c>
      <c r="L764" s="42">
        <f t="shared" si="103"/>
        <v>1005</v>
      </c>
      <c r="M764" s="50">
        <f t="shared" si="98"/>
        <v>205140</v>
      </c>
      <c r="N764" s="50">
        <f t="shared" si="104"/>
        <v>205120</v>
      </c>
      <c r="O764" s="45" t="s">
        <v>244</v>
      </c>
      <c r="P764" s="47" t="s">
        <v>61</v>
      </c>
      <c r="Q764" s="61" t="s">
        <v>284</v>
      </c>
      <c r="R764" s="50" t="str">
        <f>IF(S764=1,B764&amp;"1",0)</f>
        <v>2051301</v>
      </c>
      <c r="S764" s="54">
        <v>1</v>
      </c>
      <c r="T764" s="1">
        <f t="shared" si="99"/>
        <v>205130</v>
      </c>
      <c r="U764" s="21" t="s">
        <v>459</v>
      </c>
      <c r="V764" s="42">
        <v>12</v>
      </c>
      <c r="W764" s="54">
        <v>0</v>
      </c>
      <c r="X764" s="54">
        <v>6</v>
      </c>
      <c r="Y764" s="55" t="s">
        <v>503</v>
      </c>
      <c r="AA764" s="21" t="s">
        <v>460</v>
      </c>
      <c r="AB764" s="56" t="s">
        <v>424</v>
      </c>
      <c r="AC764" s="1">
        <v>0</v>
      </c>
    </row>
    <row r="765" spans="1:29" ht="16.5" customHeight="1">
      <c r="A765" s="57" t="s">
        <v>419</v>
      </c>
      <c r="B765" s="1">
        <f t="shared" si="102"/>
        <v>205131</v>
      </c>
      <c r="C765" s="56" t="s">
        <v>427</v>
      </c>
      <c r="D765" s="60" t="s">
        <v>178</v>
      </c>
      <c r="E765" s="60" t="s">
        <v>1359</v>
      </c>
      <c r="F765" s="60" t="s">
        <v>1400</v>
      </c>
      <c r="G765" s="68" t="s">
        <v>450</v>
      </c>
      <c r="H765" s="42">
        <f t="shared" si="101"/>
        <v>0</v>
      </c>
      <c r="I765" s="60" t="s">
        <v>428</v>
      </c>
      <c r="J765" s="29" t="s">
        <v>54</v>
      </c>
      <c r="K765" s="29" t="s">
        <v>54</v>
      </c>
      <c r="L765" s="42">
        <f t="shared" si="103"/>
        <v>1005</v>
      </c>
      <c r="M765" s="50">
        <f t="shared" si="98"/>
        <v>0</v>
      </c>
      <c r="N765" s="50">
        <f t="shared" si="104"/>
        <v>205130</v>
      </c>
      <c r="O765" s="45" t="s">
        <v>244</v>
      </c>
      <c r="P765" s="47" t="s">
        <v>61</v>
      </c>
      <c r="Q765" s="61" t="s">
        <v>284</v>
      </c>
      <c r="R765" t="s">
        <v>429</v>
      </c>
      <c r="S765" s="54">
        <v>5</v>
      </c>
      <c r="T765" s="1">
        <f t="shared" si="99"/>
        <v>205131</v>
      </c>
      <c r="U765" s="21" t="s">
        <v>461</v>
      </c>
      <c r="V765" s="42">
        <v>0</v>
      </c>
      <c r="W765" s="54">
        <v>0</v>
      </c>
      <c r="X765" s="54">
        <v>0</v>
      </c>
      <c r="Y765" s="55"/>
      <c r="AA765" s="21" t="s">
        <v>462</v>
      </c>
      <c r="AB765" s="56" t="s">
        <v>432</v>
      </c>
      <c r="AC765" s="1">
        <v>0</v>
      </c>
    </row>
    <row r="766" spans="1:29" ht="16.5" customHeight="1">
      <c r="A766" s="57" t="s">
        <v>419</v>
      </c>
      <c r="B766" s="1">
        <f t="shared" si="102"/>
        <v>205140</v>
      </c>
      <c r="C766" s="1" t="s">
        <v>420</v>
      </c>
      <c r="D766" s="43" t="s">
        <v>183</v>
      </c>
      <c r="E766" s="60" t="s">
        <v>1359</v>
      </c>
      <c r="F766" s="60" t="s">
        <v>1401</v>
      </c>
      <c r="G766" s="68" t="s">
        <v>473</v>
      </c>
      <c r="H766" s="42">
        <f t="shared" si="101"/>
        <v>0</v>
      </c>
      <c r="I766" s="43" t="s">
        <v>185</v>
      </c>
      <c r="J766" s="29" t="s">
        <v>54</v>
      </c>
      <c r="K766" s="29" t="s">
        <v>54</v>
      </c>
      <c r="L766" s="42">
        <f t="shared" si="103"/>
        <v>1005</v>
      </c>
      <c r="M766" s="50">
        <f t="shared" si="98"/>
        <v>205150</v>
      </c>
      <c r="N766" s="50">
        <f t="shared" si="104"/>
        <v>205130</v>
      </c>
      <c r="O766" s="45" t="s">
        <v>244</v>
      </c>
      <c r="P766" s="47" t="s">
        <v>61</v>
      </c>
      <c r="Q766" s="61" t="s">
        <v>284</v>
      </c>
      <c r="R766" s="50" t="str">
        <f>IF(S766=1,B766&amp;"1",0)</f>
        <v>2051401</v>
      </c>
      <c r="S766" s="54">
        <v>1</v>
      </c>
      <c r="T766" s="1">
        <f t="shared" si="99"/>
        <v>205140</v>
      </c>
      <c r="U766" s="21" t="s">
        <v>464</v>
      </c>
      <c r="V766" s="42">
        <v>12</v>
      </c>
      <c r="W766" s="54">
        <v>0</v>
      </c>
      <c r="X766" s="54">
        <v>9</v>
      </c>
      <c r="Y766" s="55" t="s">
        <v>504</v>
      </c>
      <c r="AA766" s="21" t="s">
        <v>465</v>
      </c>
      <c r="AB766" s="56" t="s">
        <v>424</v>
      </c>
      <c r="AC766" s="1">
        <v>0</v>
      </c>
    </row>
    <row r="767" spans="1:29" ht="16.5" customHeight="1">
      <c r="A767" s="57" t="s">
        <v>419</v>
      </c>
      <c r="B767" s="1">
        <f t="shared" si="102"/>
        <v>205141</v>
      </c>
      <c r="C767" s="56" t="s">
        <v>427</v>
      </c>
      <c r="D767" s="60" t="s">
        <v>183</v>
      </c>
      <c r="E767" s="60" t="s">
        <v>1359</v>
      </c>
      <c r="F767" s="60" t="s">
        <v>1402</v>
      </c>
      <c r="G767" s="68" t="s">
        <v>473</v>
      </c>
      <c r="H767" s="42">
        <f t="shared" si="101"/>
        <v>0</v>
      </c>
      <c r="I767" s="60">
        <v>340570415</v>
      </c>
      <c r="J767" s="29" t="s">
        <v>54</v>
      </c>
      <c r="K767" s="29" t="s">
        <v>54</v>
      </c>
      <c r="L767" s="42">
        <f t="shared" si="103"/>
        <v>1005</v>
      </c>
      <c r="M767" s="50">
        <f t="shared" si="98"/>
        <v>0</v>
      </c>
      <c r="N767" s="50">
        <f t="shared" si="104"/>
        <v>205140</v>
      </c>
      <c r="O767" s="45" t="s">
        <v>244</v>
      </c>
      <c r="P767" s="47" t="s">
        <v>61</v>
      </c>
      <c r="Q767" s="61" t="s">
        <v>284</v>
      </c>
      <c r="R767" t="s">
        <v>429</v>
      </c>
      <c r="S767" s="54">
        <v>5</v>
      </c>
      <c r="T767" s="1">
        <f t="shared" si="99"/>
        <v>205141</v>
      </c>
      <c r="U767" s="21" t="s">
        <v>466</v>
      </c>
      <c r="V767" s="42">
        <v>0</v>
      </c>
      <c r="W767" s="54">
        <v>0</v>
      </c>
      <c r="X767" s="54">
        <v>0</v>
      </c>
      <c r="Y767" s="55"/>
      <c r="AA767" s="21" t="s">
        <v>467</v>
      </c>
      <c r="AB767" s="56" t="s">
        <v>432</v>
      </c>
      <c r="AC767" s="1">
        <v>0</v>
      </c>
    </row>
    <row r="768" spans="1:29" ht="28.5" customHeight="1">
      <c r="A768" s="57" t="s">
        <v>419</v>
      </c>
      <c r="B768" s="1">
        <f t="shared" si="102"/>
        <v>205150</v>
      </c>
      <c r="C768" s="1" t="s">
        <v>420</v>
      </c>
      <c r="D768" s="43" t="s">
        <v>184</v>
      </c>
      <c r="E768" s="60" t="s">
        <v>1359</v>
      </c>
      <c r="F768" s="60" t="s">
        <v>1403</v>
      </c>
      <c r="G768" s="68" t="s">
        <v>497</v>
      </c>
      <c r="H768" s="42">
        <f t="shared" si="101"/>
        <v>1</v>
      </c>
      <c r="I768" s="43" t="s">
        <v>146</v>
      </c>
      <c r="J768" s="29" t="s">
        <v>54</v>
      </c>
      <c r="K768" s="29" t="s">
        <v>54</v>
      </c>
      <c r="L768" s="42">
        <f t="shared" si="103"/>
        <v>1005</v>
      </c>
      <c r="M768" s="50">
        <f t="shared" si="98"/>
        <v>205161</v>
      </c>
      <c r="N768" s="50">
        <f t="shared" si="104"/>
        <v>205140</v>
      </c>
      <c r="O768" s="45" t="s">
        <v>244</v>
      </c>
      <c r="P768" s="47" t="s">
        <v>61</v>
      </c>
      <c r="Q768" s="61" t="s">
        <v>284</v>
      </c>
      <c r="R768" s="50" t="str">
        <f>IF(S768=1,B768&amp;"1",0)</f>
        <v>2051501</v>
      </c>
      <c r="S768" s="54">
        <v>1</v>
      </c>
      <c r="T768" s="1">
        <f t="shared" si="99"/>
        <v>205150</v>
      </c>
      <c r="U768" s="21" t="s">
        <v>469</v>
      </c>
      <c r="V768" s="42">
        <v>12</v>
      </c>
      <c r="W768" s="54">
        <v>0</v>
      </c>
      <c r="X768" s="54">
        <v>12</v>
      </c>
      <c r="Y768" s="55" t="s">
        <v>505</v>
      </c>
      <c r="AA768" s="21" t="s">
        <v>471</v>
      </c>
      <c r="AB768" s="56" t="s">
        <v>424</v>
      </c>
      <c r="AC768" s="1">
        <v>5</v>
      </c>
    </row>
    <row r="769" spans="1:29" ht="16.5" customHeight="1">
      <c r="A769" s="57" t="s">
        <v>419</v>
      </c>
      <c r="B769" s="1">
        <f t="shared" si="102"/>
        <v>205161</v>
      </c>
      <c r="C769" s="1" t="s">
        <v>420</v>
      </c>
      <c r="D769" s="43" t="s">
        <v>506</v>
      </c>
      <c r="E769" s="60" t="s">
        <v>1359</v>
      </c>
      <c r="F769" s="60" t="s">
        <v>1404</v>
      </c>
      <c r="G769" s="68" t="s">
        <v>497</v>
      </c>
      <c r="H769" s="42">
        <f t="shared" si="101"/>
        <v>1</v>
      </c>
      <c r="I769" s="43" t="s">
        <v>311</v>
      </c>
      <c r="J769" s="29" t="s">
        <v>54</v>
      </c>
      <c r="K769" s="29" t="s">
        <v>54</v>
      </c>
      <c r="L769" s="42">
        <f t="shared" si="103"/>
        <v>1005</v>
      </c>
      <c r="M769" s="50">
        <f t="shared" si="98"/>
        <v>0</v>
      </c>
      <c r="N769" s="50">
        <f t="shared" si="104"/>
        <v>205150</v>
      </c>
      <c r="O769" s="45" t="s">
        <v>244</v>
      </c>
      <c r="P769" s="47" t="s">
        <v>61</v>
      </c>
      <c r="Q769" s="61" t="s">
        <v>284</v>
      </c>
      <c r="R769" s="50">
        <f>IF(S769=1,B769&amp;"1",0)</f>
        <v>0</v>
      </c>
      <c r="S769" s="54">
        <v>4</v>
      </c>
      <c r="T769" s="1">
        <f t="shared" si="99"/>
        <v>205161</v>
      </c>
      <c r="U769" s="24" t="s">
        <v>449</v>
      </c>
      <c r="V769" s="42">
        <v>0</v>
      </c>
      <c r="W769" s="54">
        <v>0</v>
      </c>
      <c r="X769" s="51">
        <v>0</v>
      </c>
      <c r="Y769" s="55"/>
      <c r="AA769" s="24" t="s">
        <v>54</v>
      </c>
      <c r="AC769" s="1">
        <v>0</v>
      </c>
    </row>
    <row r="770" spans="1:29" ht="16.5" customHeight="1">
      <c r="A770" s="57" t="s">
        <v>419</v>
      </c>
      <c r="B770" s="1">
        <f t="shared" si="102"/>
        <v>206110</v>
      </c>
      <c r="C770" s="1" t="s">
        <v>420</v>
      </c>
      <c r="D770" s="43" t="s">
        <v>188</v>
      </c>
      <c r="E770" s="60" t="s">
        <v>1359</v>
      </c>
      <c r="F770" s="60" t="s">
        <v>1405</v>
      </c>
      <c r="G770" s="68" t="s">
        <v>448</v>
      </c>
      <c r="H770" s="42">
        <f t="shared" si="101"/>
        <v>0</v>
      </c>
      <c r="I770" s="43" t="s">
        <v>314</v>
      </c>
      <c r="J770" s="29" t="s">
        <v>54</v>
      </c>
      <c r="K770" s="29" t="s">
        <v>54</v>
      </c>
      <c r="L770" s="42">
        <f t="shared" si="103"/>
        <v>1006</v>
      </c>
      <c r="M770" s="50">
        <f t="shared" si="98"/>
        <v>206120</v>
      </c>
      <c r="N770" s="50">
        <f t="shared" si="104"/>
        <v>0</v>
      </c>
      <c r="O770" s="45" t="s">
        <v>244</v>
      </c>
      <c r="P770" s="47" t="s">
        <v>61</v>
      </c>
      <c r="Q770" s="61" t="s">
        <v>284</v>
      </c>
      <c r="R770" s="50" t="str">
        <f>IF(S770=1,B770&amp;"1",0)</f>
        <v>2061101</v>
      </c>
      <c r="S770" s="54">
        <v>1</v>
      </c>
      <c r="T770" s="1">
        <f t="shared" si="99"/>
        <v>206110</v>
      </c>
      <c r="U770" s="21" t="s">
        <v>474</v>
      </c>
      <c r="V770" s="42">
        <v>12</v>
      </c>
      <c r="W770" s="54">
        <v>0</v>
      </c>
      <c r="X770" s="54">
        <v>0</v>
      </c>
      <c r="Y770" s="55" t="s">
        <v>507</v>
      </c>
      <c r="AA770" s="22" t="s">
        <v>54</v>
      </c>
      <c r="AB770" s="56" t="s">
        <v>424</v>
      </c>
      <c r="AC770" s="1">
        <v>0</v>
      </c>
    </row>
    <row r="771" spans="1:29" ht="16.5" customHeight="1">
      <c r="A771" s="57" t="s">
        <v>419</v>
      </c>
      <c r="B771" s="1">
        <f t="shared" si="102"/>
        <v>206120</v>
      </c>
      <c r="C771" s="1" t="s">
        <v>420</v>
      </c>
      <c r="D771" s="43" t="s">
        <v>191</v>
      </c>
      <c r="E771" s="60" t="s">
        <v>1359</v>
      </c>
      <c r="F771" s="60" t="s">
        <v>1406</v>
      </c>
      <c r="G771" s="68" t="s">
        <v>497</v>
      </c>
      <c r="H771" s="42">
        <f t="shared" si="101"/>
        <v>0</v>
      </c>
      <c r="I771" s="43" t="s">
        <v>267</v>
      </c>
      <c r="J771" s="29" t="s">
        <v>54</v>
      </c>
      <c r="K771" s="29" t="s">
        <v>54</v>
      </c>
      <c r="L771" s="42">
        <f t="shared" si="103"/>
        <v>1006</v>
      </c>
      <c r="M771" s="50">
        <f t="shared" si="98"/>
        <v>206130</v>
      </c>
      <c r="N771" s="50">
        <f t="shared" si="104"/>
        <v>206110</v>
      </c>
      <c r="O771" s="45" t="s">
        <v>244</v>
      </c>
      <c r="P771" s="47" t="s">
        <v>61</v>
      </c>
      <c r="Q771" s="61" t="s">
        <v>284</v>
      </c>
      <c r="R771" s="50" t="str">
        <f>IF(S771=1,B771&amp;"1",0)</f>
        <v>2061201</v>
      </c>
      <c r="S771" s="54">
        <v>1</v>
      </c>
      <c r="T771" s="1">
        <f t="shared" si="99"/>
        <v>206120</v>
      </c>
      <c r="U771" s="21" t="s">
        <v>476</v>
      </c>
      <c r="V771" s="42">
        <v>12</v>
      </c>
      <c r="W771" s="54">
        <v>0</v>
      </c>
      <c r="X771" s="54">
        <v>2</v>
      </c>
      <c r="Y771" s="55" t="s">
        <v>508</v>
      </c>
      <c r="AA771" s="21" t="s">
        <v>477</v>
      </c>
      <c r="AB771" s="56" t="s">
        <v>424</v>
      </c>
      <c r="AC771" s="1">
        <v>0</v>
      </c>
    </row>
    <row r="772" spans="1:29" ht="16.5" customHeight="1">
      <c r="A772" s="57" t="s">
        <v>419</v>
      </c>
      <c r="B772" s="1">
        <f t="shared" si="102"/>
        <v>206121</v>
      </c>
      <c r="C772" s="56" t="s">
        <v>427</v>
      </c>
      <c r="D772" s="60" t="s">
        <v>191</v>
      </c>
      <c r="E772" s="60" t="s">
        <v>1359</v>
      </c>
      <c r="F772" s="60" t="s">
        <v>1407</v>
      </c>
      <c r="G772" s="68" t="s">
        <v>497</v>
      </c>
      <c r="H772" s="42">
        <f t="shared" si="101"/>
        <v>0</v>
      </c>
      <c r="I772" s="60">
        <v>340570415</v>
      </c>
      <c r="J772" s="29" t="s">
        <v>54</v>
      </c>
      <c r="K772" s="29" t="s">
        <v>54</v>
      </c>
      <c r="L772" s="42">
        <f t="shared" si="103"/>
        <v>1006</v>
      </c>
      <c r="M772" s="50">
        <f t="shared" si="98"/>
        <v>0</v>
      </c>
      <c r="N772" s="50">
        <f t="shared" si="104"/>
        <v>206120</v>
      </c>
      <c r="O772" s="45" t="s">
        <v>244</v>
      </c>
      <c r="P772" s="47" t="s">
        <v>61</v>
      </c>
      <c r="Q772" s="61" t="s">
        <v>284</v>
      </c>
      <c r="R772" t="s">
        <v>429</v>
      </c>
      <c r="S772" s="54">
        <v>5</v>
      </c>
      <c r="T772" s="1">
        <f t="shared" si="99"/>
        <v>206121</v>
      </c>
      <c r="U772" s="21" t="s">
        <v>478</v>
      </c>
      <c r="V772" s="42">
        <v>0</v>
      </c>
      <c r="W772" s="54">
        <v>0</v>
      </c>
      <c r="X772" s="54">
        <v>0</v>
      </c>
      <c r="Y772" s="55"/>
      <c r="AA772" s="21" t="s">
        <v>479</v>
      </c>
      <c r="AB772" s="56" t="s">
        <v>432</v>
      </c>
      <c r="AC772" s="1">
        <v>0</v>
      </c>
    </row>
    <row r="773" spans="1:29" ht="28.5" customHeight="1">
      <c r="A773" s="57" t="s">
        <v>419</v>
      </c>
      <c r="B773" s="1">
        <f t="shared" si="102"/>
        <v>206130</v>
      </c>
      <c r="C773" s="1" t="s">
        <v>420</v>
      </c>
      <c r="D773" s="43" t="s">
        <v>196</v>
      </c>
      <c r="E773" s="60" t="s">
        <v>1359</v>
      </c>
      <c r="F773" s="60" t="s">
        <v>1408</v>
      </c>
      <c r="G773" s="68" t="s">
        <v>450</v>
      </c>
      <c r="H773" s="42">
        <f t="shared" si="101"/>
        <v>0</v>
      </c>
      <c r="I773" s="43" t="s">
        <v>138</v>
      </c>
      <c r="J773" s="29" t="s">
        <v>54</v>
      </c>
      <c r="K773" s="29" t="s">
        <v>54</v>
      </c>
      <c r="L773" s="42">
        <f t="shared" si="103"/>
        <v>1006</v>
      </c>
      <c r="M773" s="50">
        <f t="shared" si="98"/>
        <v>206140</v>
      </c>
      <c r="N773" s="50">
        <f t="shared" si="104"/>
        <v>206120</v>
      </c>
      <c r="O773" s="45" t="s">
        <v>244</v>
      </c>
      <c r="P773" s="47" t="s">
        <v>61</v>
      </c>
      <c r="Q773" s="61" t="s">
        <v>284</v>
      </c>
      <c r="R773" s="50" t="str">
        <f>IF(S773=1,B773&amp;"1",0)</f>
        <v>2061301</v>
      </c>
      <c r="S773" s="54">
        <v>1</v>
      </c>
      <c r="T773" s="1">
        <f t="shared" si="99"/>
        <v>206130</v>
      </c>
      <c r="U773" s="21" t="s">
        <v>480</v>
      </c>
      <c r="V773" s="42">
        <v>12</v>
      </c>
      <c r="W773" s="54">
        <v>0</v>
      </c>
      <c r="X773" s="54">
        <v>6</v>
      </c>
      <c r="Y773" s="64" t="s">
        <v>509</v>
      </c>
      <c r="AA773" s="21" t="s">
        <v>482</v>
      </c>
      <c r="AB773" s="56" t="s">
        <v>424</v>
      </c>
      <c r="AC773" s="1">
        <v>0</v>
      </c>
    </row>
    <row r="774" spans="1:29" ht="16.5" customHeight="1">
      <c r="A774" s="57" t="s">
        <v>419</v>
      </c>
      <c r="B774" s="1">
        <f t="shared" si="102"/>
        <v>206131</v>
      </c>
      <c r="C774" s="56" t="s">
        <v>427</v>
      </c>
      <c r="D774" s="60" t="s">
        <v>196</v>
      </c>
      <c r="E774" s="60" t="s">
        <v>1359</v>
      </c>
      <c r="F774" s="60" t="s">
        <v>1409</v>
      </c>
      <c r="G774" s="68" t="s">
        <v>450</v>
      </c>
      <c r="H774" s="42">
        <f t="shared" si="101"/>
        <v>0</v>
      </c>
      <c r="I774" s="60" t="s">
        <v>428</v>
      </c>
      <c r="J774" s="29" t="s">
        <v>54</v>
      </c>
      <c r="K774" s="29" t="s">
        <v>54</v>
      </c>
      <c r="L774" s="42">
        <f t="shared" si="103"/>
        <v>1006</v>
      </c>
      <c r="M774" s="50">
        <f t="shared" si="98"/>
        <v>0</v>
      </c>
      <c r="N774" s="50">
        <f t="shared" si="104"/>
        <v>206130</v>
      </c>
      <c r="O774" s="45" t="s">
        <v>244</v>
      </c>
      <c r="P774" s="47" t="s">
        <v>61</v>
      </c>
      <c r="Q774" s="61" t="s">
        <v>284</v>
      </c>
      <c r="R774" t="s">
        <v>429</v>
      </c>
      <c r="S774" s="54">
        <v>5</v>
      </c>
      <c r="T774" s="1">
        <f t="shared" si="99"/>
        <v>206131</v>
      </c>
      <c r="U774" s="21" t="s">
        <v>483</v>
      </c>
      <c r="V774" s="42">
        <v>0</v>
      </c>
      <c r="W774" s="54">
        <v>0</v>
      </c>
      <c r="X774" s="54">
        <v>0</v>
      </c>
      <c r="Y774" s="55"/>
      <c r="AA774" s="21" t="s">
        <v>484</v>
      </c>
      <c r="AB774" s="56" t="s">
        <v>432</v>
      </c>
      <c r="AC774" s="1">
        <v>0</v>
      </c>
    </row>
    <row r="775" spans="1:29" ht="16.5" customHeight="1">
      <c r="A775" s="57" t="s">
        <v>419</v>
      </c>
      <c r="B775" s="1">
        <f t="shared" si="102"/>
        <v>206140</v>
      </c>
      <c r="C775" s="1" t="s">
        <v>420</v>
      </c>
      <c r="D775" s="43" t="s">
        <v>198</v>
      </c>
      <c r="E775" s="60" t="s">
        <v>1359</v>
      </c>
      <c r="F775" s="60" t="s">
        <v>1410</v>
      </c>
      <c r="G775" s="68" t="s">
        <v>497</v>
      </c>
      <c r="H775" s="42">
        <f t="shared" si="101"/>
        <v>0</v>
      </c>
      <c r="I775" s="43" t="s">
        <v>247</v>
      </c>
      <c r="J775" s="29" t="s">
        <v>54</v>
      </c>
      <c r="K775" s="29" t="s">
        <v>54</v>
      </c>
      <c r="L775" s="42">
        <f t="shared" si="103"/>
        <v>1006</v>
      </c>
      <c r="M775" s="50">
        <f t="shared" si="98"/>
        <v>206150</v>
      </c>
      <c r="N775" s="50">
        <f t="shared" si="104"/>
        <v>206130</v>
      </c>
      <c r="O775" s="45" t="s">
        <v>244</v>
      </c>
      <c r="P775" s="47" t="s">
        <v>61</v>
      </c>
      <c r="Q775" s="61" t="s">
        <v>284</v>
      </c>
      <c r="R775" s="50" t="str">
        <f>IF(S775=1,B775&amp;"1",0)</f>
        <v>2061401</v>
      </c>
      <c r="S775" s="54">
        <v>1</v>
      </c>
      <c r="T775" s="1">
        <f t="shared" si="99"/>
        <v>206140</v>
      </c>
      <c r="U775" s="21" t="s">
        <v>486</v>
      </c>
      <c r="V775" s="42">
        <v>12</v>
      </c>
      <c r="W775" s="54">
        <v>0</v>
      </c>
      <c r="X775" s="54">
        <v>9</v>
      </c>
      <c r="Y775" s="55" t="s">
        <v>510</v>
      </c>
      <c r="AA775" s="21" t="s">
        <v>487</v>
      </c>
      <c r="AB775" s="56" t="s">
        <v>424</v>
      </c>
      <c r="AC775" s="1">
        <v>0</v>
      </c>
    </row>
    <row r="776" spans="1:29" ht="16.5" customHeight="1">
      <c r="A776" s="57" t="s">
        <v>419</v>
      </c>
      <c r="B776" s="1">
        <f t="shared" si="102"/>
        <v>206141</v>
      </c>
      <c r="C776" s="56" t="s">
        <v>427</v>
      </c>
      <c r="D776" s="60" t="s">
        <v>198</v>
      </c>
      <c r="E776" s="60" t="s">
        <v>1359</v>
      </c>
      <c r="F776" s="60" t="s">
        <v>1411</v>
      </c>
      <c r="G776" s="68" t="s">
        <v>497</v>
      </c>
      <c r="H776" s="42">
        <f t="shared" si="101"/>
        <v>0</v>
      </c>
      <c r="I776" s="60">
        <v>340570415</v>
      </c>
      <c r="J776" s="29" t="s">
        <v>54</v>
      </c>
      <c r="K776" s="29" t="s">
        <v>54</v>
      </c>
      <c r="L776" s="42">
        <f t="shared" si="103"/>
        <v>1006</v>
      </c>
      <c r="M776" s="50">
        <f t="shared" si="98"/>
        <v>0</v>
      </c>
      <c r="N776" s="50">
        <f t="shared" si="104"/>
        <v>206140</v>
      </c>
      <c r="O776" s="45" t="s">
        <v>244</v>
      </c>
      <c r="P776" s="47" t="s">
        <v>61</v>
      </c>
      <c r="Q776" s="61" t="s">
        <v>284</v>
      </c>
      <c r="R776" t="s">
        <v>429</v>
      </c>
      <c r="S776" s="54">
        <v>5</v>
      </c>
      <c r="T776" s="1">
        <f t="shared" si="99"/>
        <v>206141</v>
      </c>
      <c r="U776" s="21" t="s">
        <v>488</v>
      </c>
      <c r="V776" s="42">
        <v>0</v>
      </c>
      <c r="W776" s="54">
        <v>0</v>
      </c>
      <c r="X776" s="54">
        <v>0</v>
      </c>
      <c r="Y776" s="55"/>
      <c r="AA776" s="21" t="s">
        <v>489</v>
      </c>
      <c r="AB776" s="56" t="s">
        <v>432</v>
      </c>
      <c r="AC776" s="1">
        <v>0</v>
      </c>
    </row>
    <row r="777" spans="1:29" ht="16.5" customHeight="1">
      <c r="A777" s="57" t="s">
        <v>419</v>
      </c>
      <c r="B777" s="1">
        <f t="shared" si="102"/>
        <v>206150</v>
      </c>
      <c r="C777" s="1" t="s">
        <v>420</v>
      </c>
      <c r="D777" s="43" t="s">
        <v>199</v>
      </c>
      <c r="E777" s="60" t="s">
        <v>1359</v>
      </c>
      <c r="F777" s="60" t="s">
        <v>1412</v>
      </c>
      <c r="G777" s="68" t="s">
        <v>511</v>
      </c>
      <c r="H777" s="42">
        <f t="shared" si="101"/>
        <v>1</v>
      </c>
      <c r="I777" s="43" t="s">
        <v>512</v>
      </c>
      <c r="J777" s="29" t="s">
        <v>54</v>
      </c>
      <c r="K777" s="29" t="s">
        <v>54</v>
      </c>
      <c r="L777" s="42">
        <f t="shared" si="103"/>
        <v>1006</v>
      </c>
      <c r="M777" s="50">
        <f t="shared" si="98"/>
        <v>206161</v>
      </c>
      <c r="N777" s="50">
        <f t="shared" si="104"/>
        <v>206140</v>
      </c>
      <c r="O777" s="45" t="s">
        <v>244</v>
      </c>
      <c r="P777" s="47" t="s">
        <v>61</v>
      </c>
      <c r="Q777" s="61" t="s">
        <v>284</v>
      </c>
      <c r="R777" s="50" t="str">
        <f>IF(S777=1,B777&amp;"1",0)</f>
        <v>2061501</v>
      </c>
      <c r="S777" s="54">
        <v>1</v>
      </c>
      <c r="T777" s="1">
        <f t="shared" si="99"/>
        <v>206150</v>
      </c>
      <c r="U777" s="21" t="s">
        <v>491</v>
      </c>
      <c r="V777" s="42">
        <v>12</v>
      </c>
      <c r="W777" s="54">
        <v>0</v>
      </c>
      <c r="X777" s="54">
        <v>12</v>
      </c>
      <c r="Y777" s="55" t="s">
        <v>513</v>
      </c>
      <c r="AA777" s="21" t="s">
        <v>492</v>
      </c>
      <c r="AB777" s="56" t="s">
        <v>424</v>
      </c>
      <c r="AC777" s="1">
        <v>5</v>
      </c>
    </row>
    <row r="778" spans="1:29" ht="16.5" customHeight="1">
      <c r="A778" s="57" t="s">
        <v>419</v>
      </c>
      <c r="B778" s="1">
        <f t="shared" si="102"/>
        <v>206161</v>
      </c>
      <c r="C778" s="1" t="s">
        <v>420</v>
      </c>
      <c r="D778" s="43" t="s">
        <v>515</v>
      </c>
      <c r="E778" s="60" t="s">
        <v>1359</v>
      </c>
      <c r="F778" s="60" t="s">
        <v>1413</v>
      </c>
      <c r="G778" s="68" t="s">
        <v>511</v>
      </c>
      <c r="H778" s="42">
        <f t="shared" si="101"/>
        <v>1</v>
      </c>
      <c r="I778" s="43">
        <v>313100900</v>
      </c>
      <c r="J778" s="29" t="s">
        <v>54</v>
      </c>
      <c r="K778" s="29" t="s">
        <v>54</v>
      </c>
      <c r="L778" s="42">
        <f t="shared" si="103"/>
        <v>1006</v>
      </c>
      <c r="M778" s="50">
        <f t="shared" si="98"/>
        <v>0</v>
      </c>
      <c r="N778" s="50">
        <f t="shared" si="104"/>
        <v>206150</v>
      </c>
      <c r="O778" s="45" t="s">
        <v>244</v>
      </c>
      <c r="P778" s="47" t="s">
        <v>61</v>
      </c>
      <c r="Q778" s="61" t="s">
        <v>284</v>
      </c>
      <c r="R778" s="50">
        <f>IF(S778=1,B778&amp;"1",0)</f>
        <v>0</v>
      </c>
      <c r="S778" s="54">
        <v>4</v>
      </c>
      <c r="T778" s="1">
        <f t="shared" si="99"/>
        <v>206161</v>
      </c>
      <c r="U778" s="24" t="s">
        <v>449</v>
      </c>
      <c r="V778" s="42">
        <v>0</v>
      </c>
      <c r="W778" s="54">
        <v>0</v>
      </c>
      <c r="X778" s="51">
        <v>0</v>
      </c>
      <c r="Y778" s="55"/>
      <c r="AA778" s="24" t="s">
        <v>54</v>
      </c>
      <c r="AC778" s="1">
        <v>0</v>
      </c>
    </row>
    <row r="779" spans="1:29" ht="16.5" customHeight="1">
      <c r="A779" s="57" t="s">
        <v>419</v>
      </c>
      <c r="B779" s="1">
        <f t="shared" si="102"/>
        <v>207110</v>
      </c>
      <c r="C779" s="1" t="s">
        <v>420</v>
      </c>
      <c r="D779" s="43" t="s">
        <v>204</v>
      </c>
      <c r="E779" s="60" t="s">
        <v>1359</v>
      </c>
      <c r="F779" s="60" t="s">
        <v>1414</v>
      </c>
      <c r="G779" s="68" t="s">
        <v>473</v>
      </c>
      <c r="H779" s="42">
        <f t="shared" si="101"/>
        <v>0</v>
      </c>
      <c r="I779" s="43" t="s">
        <v>314</v>
      </c>
      <c r="J779" s="29" t="s">
        <v>54</v>
      </c>
      <c r="K779" s="29" t="s">
        <v>54</v>
      </c>
      <c r="L779" s="42">
        <f t="shared" si="103"/>
        <v>1007</v>
      </c>
      <c r="M779" s="50">
        <f t="shared" si="98"/>
        <v>207120</v>
      </c>
      <c r="N779" s="50">
        <f t="shared" si="104"/>
        <v>0</v>
      </c>
      <c r="O779" s="45" t="s">
        <v>244</v>
      </c>
      <c r="P779" s="47" t="s">
        <v>61</v>
      </c>
      <c r="Q779" s="61" t="s">
        <v>284</v>
      </c>
      <c r="R779" s="50" t="str">
        <f>IF(S779=1,B779&amp;"1",0)</f>
        <v>2071101</v>
      </c>
      <c r="S779" s="54">
        <v>1</v>
      </c>
      <c r="T779" s="1">
        <f t="shared" si="99"/>
        <v>207110</v>
      </c>
      <c r="U779" s="21" t="s">
        <v>422</v>
      </c>
      <c r="V779" s="42">
        <v>12</v>
      </c>
      <c r="W779" s="54">
        <v>0</v>
      </c>
      <c r="X779" s="54">
        <v>0</v>
      </c>
      <c r="Y779" s="55" t="s">
        <v>502</v>
      </c>
      <c r="AA779" s="22" t="s">
        <v>54</v>
      </c>
      <c r="AB779" s="56" t="s">
        <v>424</v>
      </c>
      <c r="AC779" s="1">
        <v>0</v>
      </c>
    </row>
    <row r="780" spans="1:29" ht="28.5" customHeight="1">
      <c r="A780" s="57" t="s">
        <v>419</v>
      </c>
      <c r="B780" s="1">
        <f t="shared" si="102"/>
        <v>207120</v>
      </c>
      <c r="C780" s="1" t="s">
        <v>420</v>
      </c>
      <c r="D780" s="43" t="s">
        <v>208</v>
      </c>
      <c r="E780" s="60" t="s">
        <v>1359</v>
      </c>
      <c r="F780" s="60" t="s">
        <v>1415</v>
      </c>
      <c r="G780" s="68" t="s">
        <v>448</v>
      </c>
      <c r="H780" s="42">
        <f t="shared" si="101"/>
        <v>0</v>
      </c>
      <c r="I780" s="43" t="s">
        <v>255</v>
      </c>
      <c r="J780" s="29" t="s">
        <v>54</v>
      </c>
      <c r="K780" s="29" t="s">
        <v>54</v>
      </c>
      <c r="L780" s="42">
        <f t="shared" si="103"/>
        <v>1007</v>
      </c>
      <c r="M780" s="50">
        <f t="shared" si="98"/>
        <v>207130</v>
      </c>
      <c r="N780" s="50">
        <f t="shared" si="104"/>
        <v>207110</v>
      </c>
      <c r="O780" s="45" t="s">
        <v>244</v>
      </c>
      <c r="P780" s="47" t="s">
        <v>61</v>
      </c>
      <c r="Q780" s="61" t="s">
        <v>284</v>
      </c>
      <c r="R780" s="50" t="str">
        <f>IF(S780=1,B780&amp;"1",0)</f>
        <v>2071201</v>
      </c>
      <c r="S780" s="54">
        <v>1</v>
      </c>
      <c r="T780" s="1">
        <f t="shared" si="99"/>
        <v>207120</v>
      </c>
      <c r="U780" s="21" t="s">
        <v>425</v>
      </c>
      <c r="V780" s="42">
        <v>12</v>
      </c>
      <c r="W780" s="54">
        <v>0</v>
      </c>
      <c r="X780" s="54">
        <v>2</v>
      </c>
      <c r="Y780" s="55" t="s">
        <v>496</v>
      </c>
      <c r="AA780" s="21" t="s">
        <v>426</v>
      </c>
      <c r="AB780" s="56" t="s">
        <v>424</v>
      </c>
      <c r="AC780" s="1">
        <v>0</v>
      </c>
    </row>
    <row r="781" spans="1:29" ht="28.5" customHeight="1">
      <c r="A781" s="57" t="s">
        <v>419</v>
      </c>
      <c r="B781" s="1">
        <f t="shared" si="102"/>
        <v>207121</v>
      </c>
      <c r="C781" s="56" t="s">
        <v>427</v>
      </c>
      <c r="D781" s="60" t="s">
        <v>208</v>
      </c>
      <c r="E781" s="60" t="s">
        <v>1359</v>
      </c>
      <c r="F781" s="60" t="s">
        <v>1416</v>
      </c>
      <c r="G781" s="68" t="s">
        <v>448</v>
      </c>
      <c r="H781" s="42">
        <f t="shared" si="101"/>
        <v>0</v>
      </c>
      <c r="I781" s="60">
        <v>340570415</v>
      </c>
      <c r="J781" s="29" t="s">
        <v>54</v>
      </c>
      <c r="K781" s="29" t="s">
        <v>54</v>
      </c>
      <c r="L781" s="42">
        <f t="shared" si="103"/>
        <v>1007</v>
      </c>
      <c r="M781" s="50">
        <f t="shared" si="98"/>
        <v>0</v>
      </c>
      <c r="N781" s="50">
        <f t="shared" si="104"/>
        <v>207120</v>
      </c>
      <c r="O781" s="45" t="s">
        <v>244</v>
      </c>
      <c r="P781" s="47" t="s">
        <v>61</v>
      </c>
      <c r="Q781" s="61" t="s">
        <v>284</v>
      </c>
      <c r="R781" t="s">
        <v>429</v>
      </c>
      <c r="S781" s="54">
        <v>5</v>
      </c>
      <c r="T781" s="1">
        <f t="shared" si="99"/>
        <v>207121</v>
      </c>
      <c r="U781" s="21" t="s">
        <v>430</v>
      </c>
      <c r="V781" s="42">
        <v>0</v>
      </c>
      <c r="W781" s="54">
        <v>0</v>
      </c>
      <c r="X781" s="54">
        <v>0</v>
      </c>
      <c r="Y781" s="55"/>
      <c r="AA781" s="21" t="s">
        <v>431</v>
      </c>
      <c r="AB781" s="56" t="s">
        <v>432</v>
      </c>
      <c r="AC781" s="1">
        <v>0</v>
      </c>
    </row>
    <row r="782" spans="1:29" ht="28.5" customHeight="1">
      <c r="A782" s="57" t="s">
        <v>419</v>
      </c>
      <c r="B782" s="1">
        <f t="shared" si="102"/>
        <v>207130</v>
      </c>
      <c r="C782" s="1" t="s">
        <v>420</v>
      </c>
      <c r="D782" s="43" t="s">
        <v>209</v>
      </c>
      <c r="E782" s="60" t="s">
        <v>1359</v>
      </c>
      <c r="F782" s="60" t="s">
        <v>1417</v>
      </c>
      <c r="G782" s="68" t="s">
        <v>497</v>
      </c>
      <c r="H782" s="42">
        <f t="shared" si="101"/>
        <v>0</v>
      </c>
      <c r="I782" s="43" t="s">
        <v>138</v>
      </c>
      <c r="J782" s="29" t="s">
        <v>54</v>
      </c>
      <c r="K782" s="29" t="s">
        <v>54</v>
      </c>
      <c r="L782" s="42">
        <f t="shared" si="103"/>
        <v>1007</v>
      </c>
      <c r="M782" s="50">
        <f t="shared" si="98"/>
        <v>207140</v>
      </c>
      <c r="N782" s="50">
        <f t="shared" si="104"/>
        <v>207120</v>
      </c>
      <c r="O782" s="45" t="s">
        <v>244</v>
      </c>
      <c r="P782" s="47" t="s">
        <v>61</v>
      </c>
      <c r="Q782" s="61" t="s">
        <v>284</v>
      </c>
      <c r="R782" s="50" t="str">
        <f>IF(S782=1,B782&amp;"1",0)</f>
        <v>2071301</v>
      </c>
      <c r="S782" s="54">
        <v>1</v>
      </c>
      <c r="T782" s="1">
        <f t="shared" si="99"/>
        <v>207130</v>
      </c>
      <c r="U782" s="21" t="s">
        <v>433</v>
      </c>
      <c r="V782" s="42">
        <v>12</v>
      </c>
      <c r="W782" s="54">
        <v>0</v>
      </c>
      <c r="X782" s="54">
        <v>6</v>
      </c>
      <c r="Y782" s="64" t="s">
        <v>509</v>
      </c>
      <c r="AA782" s="21" t="s">
        <v>434</v>
      </c>
      <c r="AB782" s="56" t="s">
        <v>424</v>
      </c>
      <c r="AC782" s="1">
        <v>0</v>
      </c>
    </row>
    <row r="783" spans="1:29" ht="28.5" customHeight="1">
      <c r="A783" s="57" t="s">
        <v>419</v>
      </c>
      <c r="B783" s="1">
        <f t="shared" si="102"/>
        <v>207131</v>
      </c>
      <c r="C783" s="56" t="s">
        <v>427</v>
      </c>
      <c r="D783" s="60" t="s">
        <v>209</v>
      </c>
      <c r="E783" s="60" t="s">
        <v>1359</v>
      </c>
      <c r="F783" s="60" t="s">
        <v>1418</v>
      </c>
      <c r="G783" s="68" t="s">
        <v>497</v>
      </c>
      <c r="H783" s="42">
        <f t="shared" si="101"/>
        <v>0</v>
      </c>
      <c r="I783" s="60" t="s">
        <v>428</v>
      </c>
      <c r="J783" s="29" t="s">
        <v>54</v>
      </c>
      <c r="K783" s="29" t="s">
        <v>54</v>
      </c>
      <c r="L783" s="42">
        <f t="shared" si="103"/>
        <v>1007</v>
      </c>
      <c r="M783" s="50">
        <f t="shared" si="98"/>
        <v>0</v>
      </c>
      <c r="N783" s="50">
        <f t="shared" si="104"/>
        <v>207130</v>
      </c>
      <c r="O783" s="45" t="s">
        <v>244</v>
      </c>
      <c r="P783" s="47" t="s">
        <v>61</v>
      </c>
      <c r="Q783" s="61" t="s">
        <v>284</v>
      </c>
      <c r="R783" t="s">
        <v>429</v>
      </c>
      <c r="S783" s="54">
        <v>5</v>
      </c>
      <c r="T783" s="1">
        <f t="shared" si="99"/>
        <v>207131</v>
      </c>
      <c r="U783" s="21" t="s">
        <v>436</v>
      </c>
      <c r="V783" s="42">
        <v>0</v>
      </c>
      <c r="W783" s="54">
        <v>0</v>
      </c>
      <c r="X783" s="54">
        <v>0</v>
      </c>
      <c r="Y783" s="55"/>
      <c r="AA783" s="21" t="s">
        <v>437</v>
      </c>
      <c r="AB783" s="56" t="s">
        <v>432</v>
      </c>
      <c r="AC783" s="1">
        <v>0</v>
      </c>
    </row>
    <row r="784" spans="1:29" ht="28.5" customHeight="1">
      <c r="A784" s="57" t="s">
        <v>419</v>
      </c>
      <c r="B784" s="1">
        <f t="shared" si="102"/>
        <v>207140</v>
      </c>
      <c r="C784" s="1" t="s">
        <v>420</v>
      </c>
      <c r="D784" s="43" t="s">
        <v>212</v>
      </c>
      <c r="E784" s="60" t="s">
        <v>1359</v>
      </c>
      <c r="F784" s="60" t="s">
        <v>1419</v>
      </c>
      <c r="G784" s="68" t="s">
        <v>497</v>
      </c>
      <c r="H784" s="42">
        <f t="shared" si="101"/>
        <v>0</v>
      </c>
      <c r="I784" s="43" t="s">
        <v>146</v>
      </c>
      <c r="J784" s="29" t="s">
        <v>54</v>
      </c>
      <c r="K784" s="29" t="s">
        <v>54</v>
      </c>
      <c r="L784" s="42">
        <f t="shared" si="103"/>
        <v>1007</v>
      </c>
      <c r="M784" s="50">
        <f t="shared" si="98"/>
        <v>207150</v>
      </c>
      <c r="N784" s="50">
        <f t="shared" si="104"/>
        <v>207130</v>
      </c>
      <c r="O784" s="45" t="s">
        <v>244</v>
      </c>
      <c r="P784" s="47" t="s">
        <v>61</v>
      </c>
      <c r="Q784" s="61" t="s">
        <v>284</v>
      </c>
      <c r="R784" s="50" t="str">
        <f>IF(S784=1,B784&amp;"1",0)</f>
        <v>2071401</v>
      </c>
      <c r="S784" s="54">
        <v>1</v>
      </c>
      <c r="T784" s="1">
        <f t="shared" si="99"/>
        <v>207140</v>
      </c>
      <c r="U784" s="21" t="s">
        <v>440</v>
      </c>
      <c r="V784" s="42">
        <v>12</v>
      </c>
      <c r="W784" s="54">
        <v>0</v>
      </c>
      <c r="X784" s="54">
        <v>9</v>
      </c>
      <c r="Y784" s="55" t="s">
        <v>505</v>
      </c>
      <c r="AA784" s="21" t="s">
        <v>441</v>
      </c>
      <c r="AB784" s="56" t="s">
        <v>424</v>
      </c>
      <c r="AC784" s="1">
        <v>0</v>
      </c>
    </row>
    <row r="785" spans="1:29" ht="28.5" customHeight="1">
      <c r="A785" s="57" t="s">
        <v>419</v>
      </c>
      <c r="B785" s="1">
        <f t="shared" si="102"/>
        <v>207141</v>
      </c>
      <c r="C785" s="56" t="s">
        <v>427</v>
      </c>
      <c r="D785" s="60" t="s">
        <v>212</v>
      </c>
      <c r="E785" s="60" t="s">
        <v>1359</v>
      </c>
      <c r="F785" s="60" t="s">
        <v>1420</v>
      </c>
      <c r="G785" s="68" t="s">
        <v>497</v>
      </c>
      <c r="H785" s="42">
        <f t="shared" si="101"/>
        <v>0</v>
      </c>
      <c r="I785" s="60">
        <v>340570415</v>
      </c>
      <c r="J785" s="29" t="s">
        <v>54</v>
      </c>
      <c r="K785" s="29" t="s">
        <v>54</v>
      </c>
      <c r="L785" s="42">
        <f t="shared" si="103"/>
        <v>1007</v>
      </c>
      <c r="M785" s="50">
        <f t="shared" si="98"/>
        <v>0</v>
      </c>
      <c r="N785" s="50">
        <f t="shared" si="104"/>
        <v>207140</v>
      </c>
      <c r="O785" s="45" t="s">
        <v>244</v>
      </c>
      <c r="P785" s="47" t="s">
        <v>61</v>
      </c>
      <c r="Q785" s="61" t="s">
        <v>284</v>
      </c>
      <c r="R785" t="s">
        <v>429</v>
      </c>
      <c r="S785" s="54">
        <v>5</v>
      </c>
      <c r="T785" s="1">
        <f t="shared" si="99"/>
        <v>207141</v>
      </c>
      <c r="U785" s="21" t="s">
        <v>442</v>
      </c>
      <c r="V785" s="42">
        <v>0</v>
      </c>
      <c r="W785" s="54">
        <v>0</v>
      </c>
      <c r="X785" s="54">
        <v>0</v>
      </c>
      <c r="Y785" s="55"/>
      <c r="AA785" s="21" t="s">
        <v>443</v>
      </c>
      <c r="AB785" s="56" t="s">
        <v>432</v>
      </c>
      <c r="AC785" s="1">
        <v>0</v>
      </c>
    </row>
    <row r="786" spans="1:29" ht="28.5" customHeight="1">
      <c r="A786" s="57" t="s">
        <v>419</v>
      </c>
      <c r="B786" s="1">
        <f t="shared" si="102"/>
        <v>207150</v>
      </c>
      <c r="C786" s="1" t="s">
        <v>420</v>
      </c>
      <c r="D786" s="43" t="s">
        <v>213</v>
      </c>
      <c r="E786" s="60" t="s">
        <v>1359</v>
      </c>
      <c r="F786" s="60" t="s">
        <v>1421</v>
      </c>
      <c r="G786" s="68" t="s">
        <v>511</v>
      </c>
      <c r="H786" s="42">
        <f t="shared" si="101"/>
        <v>1</v>
      </c>
      <c r="I786" s="43">
        <v>313100800</v>
      </c>
      <c r="J786" s="29" t="s">
        <v>54</v>
      </c>
      <c r="K786" s="29" t="s">
        <v>54</v>
      </c>
      <c r="L786" s="42">
        <f t="shared" si="103"/>
        <v>1007</v>
      </c>
      <c r="M786" s="50">
        <f t="shared" si="98"/>
        <v>207161</v>
      </c>
      <c r="N786" s="50">
        <f t="shared" si="104"/>
        <v>207140</v>
      </c>
      <c r="O786" s="45" t="s">
        <v>244</v>
      </c>
      <c r="P786" s="47" t="s">
        <v>61</v>
      </c>
      <c r="Q786" s="61" t="s">
        <v>284</v>
      </c>
      <c r="R786" s="50" t="str">
        <f>IF(S786=1,B786&amp;"1",0)</f>
        <v>2071501</v>
      </c>
      <c r="S786" s="54">
        <v>1</v>
      </c>
      <c r="T786" s="1">
        <f t="shared" si="99"/>
        <v>207150</v>
      </c>
      <c r="U786" s="21" t="s">
        <v>445</v>
      </c>
      <c r="V786" s="42">
        <v>12</v>
      </c>
      <c r="W786" s="54">
        <v>0</v>
      </c>
      <c r="X786" s="54">
        <v>12</v>
      </c>
      <c r="Y786" s="55" t="s">
        <v>516</v>
      </c>
      <c r="AA786" s="21" t="s">
        <v>446</v>
      </c>
      <c r="AB786" s="56" t="s">
        <v>424</v>
      </c>
      <c r="AC786" s="1">
        <v>5</v>
      </c>
    </row>
    <row r="787" spans="1:29" ht="16.5" customHeight="1">
      <c r="A787" s="57" t="s">
        <v>419</v>
      </c>
      <c r="B787" s="1">
        <f t="shared" si="102"/>
        <v>207161</v>
      </c>
      <c r="C787" s="1" t="s">
        <v>420</v>
      </c>
      <c r="D787" s="43" t="s">
        <v>518</v>
      </c>
      <c r="E787" s="60" t="s">
        <v>1359</v>
      </c>
      <c r="F787" s="60" t="s">
        <v>1422</v>
      </c>
      <c r="G787" s="68" t="s">
        <v>511</v>
      </c>
      <c r="H787" s="42">
        <f t="shared" si="101"/>
        <v>1</v>
      </c>
      <c r="I787" s="43">
        <v>313100900</v>
      </c>
      <c r="J787" s="29" t="s">
        <v>54</v>
      </c>
      <c r="K787" s="29" t="s">
        <v>54</v>
      </c>
      <c r="L787" s="42">
        <f t="shared" si="103"/>
        <v>1007</v>
      </c>
      <c r="M787" s="50">
        <f t="shared" si="98"/>
        <v>0</v>
      </c>
      <c r="N787" s="50">
        <f t="shared" si="104"/>
        <v>207150</v>
      </c>
      <c r="O787" s="45" t="s">
        <v>244</v>
      </c>
      <c r="P787" s="47" t="s">
        <v>61</v>
      </c>
      <c r="Q787" s="61" t="s">
        <v>284</v>
      </c>
      <c r="R787" s="50">
        <f>IF(S787=1,B787&amp;"1",0)</f>
        <v>0</v>
      </c>
      <c r="S787" s="54">
        <v>4</v>
      </c>
      <c r="T787" s="1">
        <f t="shared" si="99"/>
        <v>207161</v>
      </c>
      <c r="U787" s="24" t="s">
        <v>449</v>
      </c>
      <c r="V787" s="42">
        <v>0</v>
      </c>
      <c r="W787" s="54">
        <v>0</v>
      </c>
      <c r="X787" s="51">
        <v>0</v>
      </c>
      <c r="Y787" s="55"/>
      <c r="AA787" s="24" t="s">
        <v>54</v>
      </c>
      <c r="AC787" s="1">
        <v>0</v>
      </c>
    </row>
    <row r="788" spans="1:29" ht="16.5" customHeight="1">
      <c r="A788" s="57" t="s">
        <v>419</v>
      </c>
      <c r="B788" s="1">
        <f t="shared" si="102"/>
        <v>208110</v>
      </c>
      <c r="C788" s="1" t="s">
        <v>420</v>
      </c>
      <c r="D788" s="43" t="s">
        <v>216</v>
      </c>
      <c r="E788" s="60" t="s">
        <v>1359</v>
      </c>
      <c r="F788" s="60" t="s">
        <v>1423</v>
      </c>
      <c r="G788" s="68" t="s">
        <v>421</v>
      </c>
      <c r="H788" s="42">
        <f t="shared" si="101"/>
        <v>0</v>
      </c>
      <c r="I788" s="43">
        <v>313100800</v>
      </c>
      <c r="J788" s="29" t="s">
        <v>54</v>
      </c>
      <c r="K788" s="29" t="s">
        <v>54</v>
      </c>
      <c r="L788" s="42">
        <f t="shared" si="103"/>
        <v>1008</v>
      </c>
      <c r="M788" s="50">
        <f t="shared" si="98"/>
        <v>208120</v>
      </c>
      <c r="N788" s="50">
        <f t="shared" si="104"/>
        <v>0</v>
      </c>
      <c r="O788" s="45" t="s">
        <v>244</v>
      </c>
      <c r="P788" s="47" t="s">
        <v>61</v>
      </c>
      <c r="Q788" s="61" t="s">
        <v>284</v>
      </c>
      <c r="R788" s="50" t="str">
        <f>IF(S788=1,B788&amp;"1",0)</f>
        <v>2081101</v>
      </c>
      <c r="S788" s="54">
        <v>1</v>
      </c>
      <c r="T788" s="1">
        <f t="shared" si="99"/>
        <v>208110</v>
      </c>
      <c r="U788" s="21" t="s">
        <v>451</v>
      </c>
      <c r="V788" s="42">
        <v>12</v>
      </c>
      <c r="W788" s="54">
        <v>0</v>
      </c>
      <c r="X788" s="54">
        <v>0</v>
      </c>
      <c r="Y788" s="55" t="s">
        <v>519</v>
      </c>
      <c r="AA788" s="22" t="s">
        <v>54</v>
      </c>
      <c r="AB788" s="56" t="s">
        <v>424</v>
      </c>
      <c r="AC788" s="1">
        <v>0</v>
      </c>
    </row>
    <row r="789" spans="1:29" ht="16.5" customHeight="1">
      <c r="A789" s="57" t="s">
        <v>419</v>
      </c>
      <c r="B789" s="1">
        <f t="shared" si="102"/>
        <v>208120</v>
      </c>
      <c r="C789" s="1" t="s">
        <v>420</v>
      </c>
      <c r="D789" s="43" t="s">
        <v>220</v>
      </c>
      <c r="E789" s="60" t="s">
        <v>1359</v>
      </c>
      <c r="F789" s="60" t="s">
        <v>1424</v>
      </c>
      <c r="G789" s="68" t="s">
        <v>421</v>
      </c>
      <c r="H789" s="42">
        <f t="shared" si="101"/>
        <v>0</v>
      </c>
      <c r="I789" s="43" t="s">
        <v>77</v>
      </c>
      <c r="J789" s="29" t="s">
        <v>54</v>
      </c>
      <c r="K789" s="29" t="s">
        <v>54</v>
      </c>
      <c r="L789" s="42">
        <f t="shared" si="103"/>
        <v>1008</v>
      </c>
      <c r="M789" s="50">
        <f t="shared" ref="M789:M852" si="105">IF(VALUE(RIGHT(B789,1))=1,0,IF(VALUE(RIGHT(B790,1))=1,IF(L791=L790,B791,B790),B790))</f>
        <v>208130</v>
      </c>
      <c r="N789" s="50">
        <f t="shared" si="104"/>
        <v>208110</v>
      </c>
      <c r="O789" s="45" t="s">
        <v>244</v>
      </c>
      <c r="P789" s="47" t="s">
        <v>61</v>
      </c>
      <c r="Q789" s="61" t="s">
        <v>284</v>
      </c>
      <c r="R789" s="50" t="str">
        <f>IF(S789=1,B789&amp;"1",0)</f>
        <v>2081201</v>
      </c>
      <c r="S789" s="54">
        <v>1</v>
      </c>
      <c r="T789" s="1">
        <f t="shared" ref="T789:T852" si="106">B789</f>
        <v>208120</v>
      </c>
      <c r="U789" s="21" t="s">
        <v>454</v>
      </c>
      <c r="V789" s="42">
        <v>12</v>
      </c>
      <c r="W789" s="54">
        <v>0</v>
      </c>
      <c r="X789" s="54">
        <v>2</v>
      </c>
      <c r="Y789" s="55" t="s">
        <v>520</v>
      </c>
      <c r="AA789" s="21" t="s">
        <v>456</v>
      </c>
      <c r="AB789" s="56" t="s">
        <v>424</v>
      </c>
      <c r="AC789" s="1">
        <v>0</v>
      </c>
    </row>
    <row r="790" spans="1:29" ht="16.5" customHeight="1">
      <c r="A790" s="57" t="s">
        <v>419</v>
      </c>
      <c r="B790" s="1">
        <f t="shared" si="102"/>
        <v>208121</v>
      </c>
      <c r="C790" s="56" t="s">
        <v>427</v>
      </c>
      <c r="D790" s="60" t="s">
        <v>220</v>
      </c>
      <c r="E790" s="60" t="s">
        <v>1359</v>
      </c>
      <c r="F790" s="60" t="s">
        <v>1425</v>
      </c>
      <c r="G790" s="68"/>
      <c r="H790" s="42">
        <f t="shared" si="101"/>
        <v>0</v>
      </c>
      <c r="I790" s="60">
        <v>340570415</v>
      </c>
      <c r="J790" s="29" t="s">
        <v>54</v>
      </c>
      <c r="K790" s="29" t="s">
        <v>54</v>
      </c>
      <c r="L790" s="42">
        <f t="shared" si="103"/>
        <v>1008</v>
      </c>
      <c r="M790" s="50">
        <f t="shared" si="105"/>
        <v>0</v>
      </c>
      <c r="N790" s="50">
        <f t="shared" si="104"/>
        <v>208120</v>
      </c>
      <c r="O790" s="45" t="s">
        <v>244</v>
      </c>
      <c r="P790" s="47" t="s">
        <v>61</v>
      </c>
      <c r="Q790" s="61" t="s">
        <v>284</v>
      </c>
      <c r="R790" t="s">
        <v>429</v>
      </c>
      <c r="S790" s="54">
        <v>5</v>
      </c>
      <c r="T790" s="1">
        <f t="shared" si="106"/>
        <v>208121</v>
      </c>
      <c r="U790" s="21" t="s">
        <v>457</v>
      </c>
      <c r="V790" s="42">
        <v>0</v>
      </c>
      <c r="W790" s="54">
        <v>0</v>
      </c>
      <c r="X790" s="54">
        <v>0</v>
      </c>
      <c r="Y790" s="55"/>
      <c r="AA790" s="21" t="s">
        <v>458</v>
      </c>
      <c r="AB790" s="56" t="s">
        <v>432</v>
      </c>
      <c r="AC790" s="1">
        <v>0</v>
      </c>
    </row>
    <row r="791" spans="1:29" ht="16.5" customHeight="1">
      <c r="A791" s="57" t="s">
        <v>419</v>
      </c>
      <c r="B791" s="1">
        <f t="shared" si="102"/>
        <v>208130</v>
      </c>
      <c r="C791" s="1" t="s">
        <v>420</v>
      </c>
      <c r="D791" s="43" t="s">
        <v>221</v>
      </c>
      <c r="E791" s="60" t="s">
        <v>1359</v>
      </c>
      <c r="F791" s="60" t="s">
        <v>1426</v>
      </c>
      <c r="G791" s="68" t="s">
        <v>521</v>
      </c>
      <c r="H791" s="42">
        <f t="shared" si="101"/>
        <v>0</v>
      </c>
      <c r="I791" s="43">
        <v>313100400</v>
      </c>
      <c r="J791" s="29" t="s">
        <v>54</v>
      </c>
      <c r="K791" s="29" t="s">
        <v>54</v>
      </c>
      <c r="L791" s="42">
        <f t="shared" si="103"/>
        <v>1008</v>
      </c>
      <c r="M791" s="50">
        <f t="shared" si="105"/>
        <v>208140</v>
      </c>
      <c r="N791" s="50">
        <f t="shared" si="104"/>
        <v>208120</v>
      </c>
      <c r="O791" s="45" t="s">
        <v>244</v>
      </c>
      <c r="P791" s="47" t="s">
        <v>61</v>
      </c>
      <c r="Q791" s="61" t="s">
        <v>284</v>
      </c>
      <c r="R791" s="50" t="str">
        <f>IF(S791=1,B791&amp;"1",0)</f>
        <v>2081301</v>
      </c>
      <c r="S791" s="54">
        <v>1</v>
      </c>
      <c r="T791" s="1">
        <f t="shared" si="106"/>
        <v>208130</v>
      </c>
      <c r="U791" s="21" t="s">
        <v>459</v>
      </c>
      <c r="V791" s="42">
        <v>12</v>
      </c>
      <c r="W791" s="54">
        <v>0</v>
      </c>
      <c r="X791" s="54">
        <v>6</v>
      </c>
      <c r="Y791" s="55" t="s">
        <v>522</v>
      </c>
      <c r="AA791" s="21" t="s">
        <v>460</v>
      </c>
      <c r="AB791" s="56" t="s">
        <v>424</v>
      </c>
      <c r="AC791" s="1">
        <v>0</v>
      </c>
    </row>
    <row r="792" spans="1:29" ht="16.5" customHeight="1">
      <c r="A792" s="57" t="s">
        <v>419</v>
      </c>
      <c r="B792" s="1">
        <f t="shared" si="102"/>
        <v>208131</v>
      </c>
      <c r="C792" s="56" t="s">
        <v>427</v>
      </c>
      <c r="D792" s="60" t="s">
        <v>221</v>
      </c>
      <c r="E792" s="60" t="s">
        <v>1359</v>
      </c>
      <c r="F792" s="60" t="s">
        <v>1427</v>
      </c>
      <c r="G792" s="68" t="s">
        <v>495</v>
      </c>
      <c r="H792" s="42">
        <f t="shared" si="101"/>
        <v>0</v>
      </c>
      <c r="I792" s="60" t="s">
        <v>428</v>
      </c>
      <c r="J792" s="29" t="s">
        <v>54</v>
      </c>
      <c r="K792" s="29" t="s">
        <v>54</v>
      </c>
      <c r="L792" s="42">
        <f t="shared" si="103"/>
        <v>1008</v>
      </c>
      <c r="M792" s="50">
        <f t="shared" si="105"/>
        <v>0</v>
      </c>
      <c r="N792" s="50">
        <f t="shared" si="104"/>
        <v>208130</v>
      </c>
      <c r="O792" s="45" t="s">
        <v>244</v>
      </c>
      <c r="P792" s="47" t="s">
        <v>61</v>
      </c>
      <c r="Q792" s="61" t="s">
        <v>284</v>
      </c>
      <c r="R792" t="s">
        <v>429</v>
      </c>
      <c r="S792" s="54">
        <v>5</v>
      </c>
      <c r="T792" s="1">
        <f t="shared" si="106"/>
        <v>208131</v>
      </c>
      <c r="U792" s="21" t="s">
        <v>461</v>
      </c>
      <c r="V792" s="42">
        <v>0</v>
      </c>
      <c r="W792" s="54">
        <v>0</v>
      </c>
      <c r="X792" s="54">
        <v>0</v>
      </c>
      <c r="Y792" s="55"/>
      <c r="AA792" s="21" t="s">
        <v>462</v>
      </c>
      <c r="AB792" s="56" t="s">
        <v>432</v>
      </c>
      <c r="AC792" s="1">
        <v>0</v>
      </c>
    </row>
    <row r="793" spans="1:29" ht="42.75" customHeight="1">
      <c r="A793" s="57" t="s">
        <v>419</v>
      </c>
      <c r="B793" s="1">
        <f t="shared" si="102"/>
        <v>208140</v>
      </c>
      <c r="C793" s="1" t="s">
        <v>420</v>
      </c>
      <c r="D793" s="43" t="s">
        <v>223</v>
      </c>
      <c r="E793" s="60" t="s">
        <v>1359</v>
      </c>
      <c r="F793" s="60" t="s">
        <v>1428</v>
      </c>
      <c r="G793" s="68" t="s">
        <v>448</v>
      </c>
      <c r="H793" s="42">
        <f t="shared" si="101"/>
        <v>0</v>
      </c>
      <c r="I793" s="43" t="s">
        <v>267</v>
      </c>
      <c r="J793" s="29" t="s">
        <v>54</v>
      </c>
      <c r="K793" s="29" t="s">
        <v>54</v>
      </c>
      <c r="L793" s="42">
        <f t="shared" si="103"/>
        <v>1008</v>
      </c>
      <c r="M793" s="50">
        <f t="shared" si="105"/>
        <v>208150</v>
      </c>
      <c r="N793" s="50">
        <f t="shared" si="104"/>
        <v>208130</v>
      </c>
      <c r="O793" s="45" t="s">
        <v>244</v>
      </c>
      <c r="P793" s="47" t="s">
        <v>61</v>
      </c>
      <c r="Q793" s="61" t="s">
        <v>284</v>
      </c>
      <c r="R793" s="50" t="str">
        <f>IF(S793=1,B793&amp;"1",0)</f>
        <v>2081401</v>
      </c>
      <c r="S793" s="54">
        <v>1</v>
      </c>
      <c r="T793" s="1">
        <f t="shared" si="106"/>
        <v>208140</v>
      </c>
      <c r="U793" s="21" t="s">
        <v>464</v>
      </c>
      <c r="V793" s="42">
        <v>12</v>
      </c>
      <c r="W793" s="54">
        <v>0</v>
      </c>
      <c r="X793" s="54">
        <v>9</v>
      </c>
      <c r="Y793" s="55" t="s">
        <v>523</v>
      </c>
      <c r="AA793" s="21" t="s">
        <v>465</v>
      </c>
      <c r="AB793" s="56" t="s">
        <v>424</v>
      </c>
      <c r="AC793" s="1">
        <v>0</v>
      </c>
    </row>
    <row r="794" spans="1:29" ht="42.75" customHeight="1">
      <c r="A794" s="57" t="s">
        <v>419</v>
      </c>
      <c r="B794" s="1">
        <f t="shared" si="102"/>
        <v>208141</v>
      </c>
      <c r="C794" s="56" t="s">
        <v>427</v>
      </c>
      <c r="D794" s="60" t="s">
        <v>223</v>
      </c>
      <c r="E794" s="60" t="s">
        <v>1359</v>
      </c>
      <c r="F794" s="60" t="s">
        <v>1429</v>
      </c>
      <c r="G794" s="68" t="s">
        <v>448</v>
      </c>
      <c r="H794" s="42">
        <f t="shared" si="101"/>
        <v>0</v>
      </c>
      <c r="I794" s="60">
        <v>340570415</v>
      </c>
      <c r="J794" s="29" t="s">
        <v>54</v>
      </c>
      <c r="K794" s="29" t="s">
        <v>54</v>
      </c>
      <c r="L794" s="42">
        <f t="shared" si="103"/>
        <v>1008</v>
      </c>
      <c r="M794" s="50">
        <f t="shared" si="105"/>
        <v>0</v>
      </c>
      <c r="N794" s="50">
        <f t="shared" si="104"/>
        <v>208140</v>
      </c>
      <c r="O794" s="45" t="s">
        <v>244</v>
      </c>
      <c r="P794" s="47" t="s">
        <v>61</v>
      </c>
      <c r="Q794" s="61" t="s">
        <v>284</v>
      </c>
      <c r="R794" t="s">
        <v>429</v>
      </c>
      <c r="S794" s="54">
        <v>5</v>
      </c>
      <c r="T794" s="1">
        <f t="shared" si="106"/>
        <v>208141</v>
      </c>
      <c r="U794" s="21" t="s">
        <v>466</v>
      </c>
      <c r="V794" s="42">
        <v>0</v>
      </c>
      <c r="W794" s="54">
        <v>0</v>
      </c>
      <c r="X794" s="54">
        <v>0</v>
      </c>
      <c r="Y794" s="55"/>
      <c r="AA794" s="21" t="s">
        <v>467</v>
      </c>
      <c r="AB794" s="56" t="s">
        <v>432</v>
      </c>
      <c r="AC794" s="1">
        <v>0</v>
      </c>
    </row>
    <row r="795" spans="1:29" ht="28.5" customHeight="1">
      <c r="A795" s="57" t="s">
        <v>419</v>
      </c>
      <c r="B795" s="1">
        <f t="shared" si="102"/>
        <v>208150</v>
      </c>
      <c r="C795" s="1" t="s">
        <v>420</v>
      </c>
      <c r="D795" s="43" t="s">
        <v>227</v>
      </c>
      <c r="E795" s="60" t="s">
        <v>1359</v>
      </c>
      <c r="F795" s="60" t="s">
        <v>1430</v>
      </c>
      <c r="G795" s="68" t="s">
        <v>524</v>
      </c>
      <c r="H795" s="42">
        <f t="shared" si="101"/>
        <v>1</v>
      </c>
      <c r="I795" s="43">
        <v>313100400</v>
      </c>
      <c r="J795" s="29" t="s">
        <v>54</v>
      </c>
      <c r="K795" s="29" t="s">
        <v>54</v>
      </c>
      <c r="L795" s="42">
        <f t="shared" si="103"/>
        <v>1008</v>
      </c>
      <c r="M795" s="50">
        <f t="shared" si="105"/>
        <v>208161</v>
      </c>
      <c r="N795" s="50">
        <f t="shared" si="104"/>
        <v>208140</v>
      </c>
      <c r="O795" s="45" t="s">
        <v>244</v>
      </c>
      <c r="P795" s="47" t="s">
        <v>61</v>
      </c>
      <c r="Q795" s="61" t="s">
        <v>284</v>
      </c>
      <c r="R795" s="50" t="str">
        <f>IF(S795=1,B795&amp;"1",0)</f>
        <v>2081501</v>
      </c>
      <c r="S795" s="54">
        <v>1</v>
      </c>
      <c r="T795" s="1">
        <f t="shared" si="106"/>
        <v>208150</v>
      </c>
      <c r="U795" s="21" t="s">
        <v>469</v>
      </c>
      <c r="V795" s="42">
        <v>12</v>
      </c>
      <c r="W795" s="54">
        <v>0</v>
      </c>
      <c r="X795" s="54">
        <v>12</v>
      </c>
      <c r="Y795" s="55" t="s">
        <v>525</v>
      </c>
      <c r="AA795" s="21" t="s">
        <v>471</v>
      </c>
      <c r="AB795" s="56" t="s">
        <v>424</v>
      </c>
      <c r="AC795" s="1">
        <v>5</v>
      </c>
    </row>
    <row r="796" spans="1:29" ht="16.5" customHeight="1">
      <c r="A796" s="57" t="s">
        <v>419</v>
      </c>
      <c r="B796" s="1">
        <f t="shared" si="102"/>
        <v>208161</v>
      </c>
      <c r="C796" s="1" t="s">
        <v>420</v>
      </c>
      <c r="D796" s="43" t="s">
        <v>527</v>
      </c>
      <c r="E796" s="60" t="s">
        <v>1359</v>
      </c>
      <c r="F796" s="60" t="s">
        <v>1431</v>
      </c>
      <c r="G796" s="68" t="s">
        <v>511</v>
      </c>
      <c r="H796" s="42">
        <f t="shared" si="101"/>
        <v>1</v>
      </c>
      <c r="I796" s="43">
        <v>313100900</v>
      </c>
      <c r="J796" s="29" t="s">
        <v>54</v>
      </c>
      <c r="K796" s="29" t="s">
        <v>54</v>
      </c>
      <c r="L796" s="42">
        <f t="shared" si="103"/>
        <v>1008</v>
      </c>
      <c r="M796" s="50">
        <f t="shared" si="105"/>
        <v>0</v>
      </c>
      <c r="N796" s="50">
        <f t="shared" si="104"/>
        <v>208150</v>
      </c>
      <c r="O796" s="45" t="s">
        <v>244</v>
      </c>
      <c r="P796" s="47" t="s">
        <v>61</v>
      </c>
      <c r="Q796" s="61" t="s">
        <v>284</v>
      </c>
      <c r="R796" s="50">
        <f>IF(S796=1,B796&amp;"1",0)</f>
        <v>0</v>
      </c>
      <c r="S796" s="54">
        <v>4</v>
      </c>
      <c r="T796" s="1">
        <f t="shared" si="106"/>
        <v>208161</v>
      </c>
      <c r="U796" s="24" t="s">
        <v>449</v>
      </c>
      <c r="V796" s="42">
        <v>0</v>
      </c>
      <c r="W796" s="54">
        <v>0</v>
      </c>
      <c r="X796" s="51">
        <v>0</v>
      </c>
      <c r="Y796" s="55"/>
      <c r="AA796" s="24" t="s">
        <v>54</v>
      </c>
      <c r="AC796" s="1">
        <v>0</v>
      </c>
    </row>
    <row r="797" spans="1:29" ht="16.5" customHeight="1">
      <c r="A797" s="57" t="s">
        <v>419</v>
      </c>
      <c r="B797" s="1">
        <f t="shared" si="102"/>
        <v>209110</v>
      </c>
      <c r="C797" s="1" t="s">
        <v>420</v>
      </c>
      <c r="D797" s="43" t="s">
        <v>528</v>
      </c>
      <c r="E797" s="60" t="s">
        <v>1359</v>
      </c>
      <c r="F797" s="60" t="s">
        <v>1432</v>
      </c>
      <c r="G797" s="68" t="s">
        <v>497</v>
      </c>
      <c r="H797" s="42">
        <f t="shared" ref="H797:H860" si="107">IF(RIGHT(D797,2)="特殊",2,IF(RIGHT(D797,1)&gt;RIGHT(D799,1),1,0))</f>
        <v>0</v>
      </c>
      <c r="I797" s="43" t="s">
        <v>283</v>
      </c>
      <c r="J797" s="29" t="s">
        <v>54</v>
      </c>
      <c r="K797" s="29" t="s">
        <v>54</v>
      </c>
      <c r="L797" s="42">
        <f t="shared" si="103"/>
        <v>1009</v>
      </c>
      <c r="M797" s="50">
        <f t="shared" si="105"/>
        <v>209120</v>
      </c>
      <c r="N797" s="50">
        <f t="shared" si="104"/>
        <v>0</v>
      </c>
      <c r="O797" s="45" t="s">
        <v>244</v>
      </c>
      <c r="P797" s="47" t="s">
        <v>61</v>
      </c>
      <c r="Q797" s="61" t="s">
        <v>284</v>
      </c>
      <c r="R797" s="50" t="str">
        <f>IF(S797=1,B797&amp;"1",0)</f>
        <v>2091101</v>
      </c>
      <c r="S797" s="54">
        <v>1</v>
      </c>
      <c r="T797" s="1">
        <f t="shared" si="106"/>
        <v>209110</v>
      </c>
      <c r="U797" s="21" t="s">
        <v>474</v>
      </c>
      <c r="V797" s="42">
        <v>12</v>
      </c>
      <c r="W797" s="54">
        <v>0</v>
      </c>
      <c r="X797" s="54">
        <v>0</v>
      </c>
      <c r="Y797" s="55" t="s">
        <v>529</v>
      </c>
      <c r="AA797" s="22" t="s">
        <v>54</v>
      </c>
      <c r="AB797" s="56" t="s">
        <v>424</v>
      </c>
      <c r="AC797" s="1">
        <v>0</v>
      </c>
    </row>
    <row r="798" spans="1:29" ht="16.5" customHeight="1">
      <c r="A798" s="57" t="s">
        <v>419</v>
      </c>
      <c r="B798" s="1">
        <f t="shared" si="102"/>
        <v>209120</v>
      </c>
      <c r="C798" s="1" t="s">
        <v>420</v>
      </c>
      <c r="D798" s="43" t="s">
        <v>530</v>
      </c>
      <c r="E798" s="60" t="s">
        <v>1359</v>
      </c>
      <c r="F798" s="60" t="s">
        <v>1433</v>
      </c>
      <c r="G798" s="68" t="s">
        <v>497</v>
      </c>
      <c r="H798" s="42">
        <f t="shared" si="107"/>
        <v>0</v>
      </c>
      <c r="I798" s="43">
        <v>313100400</v>
      </c>
      <c r="J798" s="29" t="s">
        <v>54</v>
      </c>
      <c r="K798" s="29" t="s">
        <v>54</v>
      </c>
      <c r="L798" s="42">
        <f t="shared" si="103"/>
        <v>1009</v>
      </c>
      <c r="M798" s="50">
        <f t="shared" si="105"/>
        <v>209130</v>
      </c>
      <c r="N798" s="50">
        <f t="shared" si="104"/>
        <v>209110</v>
      </c>
      <c r="O798" s="45" t="s">
        <v>244</v>
      </c>
      <c r="P798" s="47" t="s">
        <v>61</v>
      </c>
      <c r="Q798" s="61" t="s">
        <v>284</v>
      </c>
      <c r="R798" s="50" t="str">
        <f>IF(S798=1,B798&amp;"1",0)</f>
        <v>2091201</v>
      </c>
      <c r="S798" s="54">
        <v>1</v>
      </c>
      <c r="T798" s="1">
        <f t="shared" si="106"/>
        <v>209120</v>
      </c>
      <c r="U798" s="21" t="s">
        <v>476</v>
      </c>
      <c r="V798" s="42">
        <v>12</v>
      </c>
      <c r="W798" s="54">
        <v>0</v>
      </c>
      <c r="X798" s="54">
        <v>2</v>
      </c>
      <c r="Y798" s="55" t="s">
        <v>520</v>
      </c>
      <c r="AA798" s="21" t="s">
        <v>477</v>
      </c>
      <c r="AB798" s="56" t="s">
        <v>424</v>
      </c>
      <c r="AC798" s="1">
        <v>0</v>
      </c>
    </row>
    <row r="799" spans="1:29" ht="16.5" customHeight="1">
      <c r="A799" s="57" t="s">
        <v>419</v>
      </c>
      <c r="B799" s="1">
        <f t="shared" ref="B799:B862" si="108">B790+1000</f>
        <v>209121</v>
      </c>
      <c r="C799" s="56" t="s">
        <v>427</v>
      </c>
      <c r="D799" s="65" t="s">
        <v>530</v>
      </c>
      <c r="E799" s="60" t="s">
        <v>1359</v>
      </c>
      <c r="F799" s="60" t="s">
        <v>1434</v>
      </c>
      <c r="G799" s="68" t="s">
        <v>497</v>
      </c>
      <c r="H799" s="42">
        <f t="shared" si="107"/>
        <v>0</v>
      </c>
      <c r="I799" s="60">
        <v>340570415</v>
      </c>
      <c r="J799" s="29" t="s">
        <v>54</v>
      </c>
      <c r="K799" s="29" t="s">
        <v>54</v>
      </c>
      <c r="L799" s="42">
        <f t="shared" ref="L799:L862" si="109">L790+1</f>
        <v>1009</v>
      </c>
      <c r="M799" s="50">
        <f t="shared" si="105"/>
        <v>0</v>
      </c>
      <c r="N799" s="50">
        <f t="shared" ref="N799:N862" si="110">IF(L799=L798,IF(VALUE(RIGHT(B798,1))=1,B797,B798),0)</f>
        <v>209120</v>
      </c>
      <c r="O799" s="45" t="s">
        <v>244</v>
      </c>
      <c r="P799" s="47" t="s">
        <v>61</v>
      </c>
      <c r="Q799" s="61" t="s">
        <v>284</v>
      </c>
      <c r="R799" t="s">
        <v>429</v>
      </c>
      <c r="S799" s="54">
        <v>5</v>
      </c>
      <c r="T799" s="1">
        <f t="shared" si="106"/>
        <v>209121</v>
      </c>
      <c r="U799" s="21" t="s">
        <v>478</v>
      </c>
      <c r="V799" s="42">
        <v>0</v>
      </c>
      <c r="W799" s="54">
        <v>0</v>
      </c>
      <c r="X799" s="54">
        <v>0</v>
      </c>
      <c r="Y799" s="55"/>
      <c r="AA799" s="21" t="s">
        <v>479</v>
      </c>
      <c r="AB799" s="56" t="s">
        <v>432</v>
      </c>
      <c r="AC799" s="1">
        <v>0</v>
      </c>
    </row>
    <row r="800" spans="1:29" ht="16.5" customHeight="1">
      <c r="A800" s="57" t="s">
        <v>419</v>
      </c>
      <c r="B800" s="1">
        <f t="shared" si="108"/>
        <v>209130</v>
      </c>
      <c r="C800" s="1" t="s">
        <v>420</v>
      </c>
      <c r="D800" s="43" t="s">
        <v>531</v>
      </c>
      <c r="E800" s="60" t="s">
        <v>1359</v>
      </c>
      <c r="F800" s="60" t="s">
        <v>1435</v>
      </c>
      <c r="G800" s="68" t="s">
        <v>511</v>
      </c>
      <c r="H800" s="42">
        <f t="shared" si="107"/>
        <v>0</v>
      </c>
      <c r="I800" s="43" t="s">
        <v>77</v>
      </c>
      <c r="J800" s="29" t="s">
        <v>54</v>
      </c>
      <c r="K800" s="29" t="s">
        <v>54</v>
      </c>
      <c r="L800" s="42">
        <f t="shared" si="109"/>
        <v>1009</v>
      </c>
      <c r="M800" s="50">
        <f t="shared" si="105"/>
        <v>209140</v>
      </c>
      <c r="N800" s="50">
        <f t="shared" si="110"/>
        <v>209120</v>
      </c>
      <c r="O800" s="45" t="s">
        <v>244</v>
      </c>
      <c r="P800" s="47" t="s">
        <v>61</v>
      </c>
      <c r="Q800" s="61" t="s">
        <v>284</v>
      </c>
      <c r="R800" s="50" t="str">
        <f>IF(S800=1,B800&amp;"1",0)</f>
        <v>2091301</v>
      </c>
      <c r="S800" s="54">
        <v>1</v>
      </c>
      <c r="T800" s="1">
        <f t="shared" si="106"/>
        <v>209130</v>
      </c>
      <c r="U800" s="21" t="s">
        <v>480</v>
      </c>
      <c r="V800" s="42">
        <v>12</v>
      </c>
      <c r="W800" s="54">
        <v>0</v>
      </c>
      <c r="X800" s="54">
        <v>6</v>
      </c>
      <c r="Y800" s="55" t="s">
        <v>532</v>
      </c>
      <c r="AA800" s="21" t="s">
        <v>482</v>
      </c>
      <c r="AB800" s="56" t="s">
        <v>424</v>
      </c>
      <c r="AC800" s="1">
        <v>0</v>
      </c>
    </row>
    <row r="801" spans="1:29" ht="16.5" customHeight="1">
      <c r="A801" s="57" t="s">
        <v>419</v>
      </c>
      <c r="B801" s="1">
        <f t="shared" si="108"/>
        <v>209131</v>
      </c>
      <c r="C801" s="56" t="s">
        <v>427</v>
      </c>
      <c r="D801" s="65" t="s">
        <v>531</v>
      </c>
      <c r="E801" s="60" t="s">
        <v>1359</v>
      </c>
      <c r="F801" s="60" t="s">
        <v>1436</v>
      </c>
      <c r="G801" s="68" t="s">
        <v>421</v>
      </c>
      <c r="H801" s="42">
        <f t="shared" si="107"/>
        <v>0</v>
      </c>
      <c r="I801" s="60" t="s">
        <v>428</v>
      </c>
      <c r="J801" s="29" t="s">
        <v>54</v>
      </c>
      <c r="K801" s="29" t="s">
        <v>54</v>
      </c>
      <c r="L801" s="42">
        <f t="shared" si="109"/>
        <v>1009</v>
      </c>
      <c r="M801" s="50">
        <f t="shared" si="105"/>
        <v>0</v>
      </c>
      <c r="N801" s="50">
        <f t="shared" si="110"/>
        <v>209130</v>
      </c>
      <c r="O801" s="45" t="s">
        <v>244</v>
      </c>
      <c r="P801" s="47" t="s">
        <v>61</v>
      </c>
      <c r="Q801" s="61" t="s">
        <v>284</v>
      </c>
      <c r="R801" t="s">
        <v>429</v>
      </c>
      <c r="S801" s="54">
        <v>5</v>
      </c>
      <c r="T801" s="1">
        <f t="shared" si="106"/>
        <v>209131</v>
      </c>
      <c r="U801" s="21" t="s">
        <v>483</v>
      </c>
      <c r="V801" s="42">
        <v>0</v>
      </c>
      <c r="W801" s="54">
        <v>0</v>
      </c>
      <c r="X801" s="54">
        <v>0</v>
      </c>
      <c r="Y801" s="55"/>
      <c r="AA801" s="21" t="s">
        <v>484</v>
      </c>
      <c r="AB801" s="56" t="s">
        <v>432</v>
      </c>
      <c r="AC801" s="1">
        <v>0</v>
      </c>
    </row>
    <row r="802" spans="1:29" ht="28.5" customHeight="1">
      <c r="A802" s="57" t="s">
        <v>419</v>
      </c>
      <c r="B802" s="1">
        <f t="shared" si="108"/>
        <v>209140</v>
      </c>
      <c r="C802" s="1" t="s">
        <v>420</v>
      </c>
      <c r="D802" s="43" t="s">
        <v>533</v>
      </c>
      <c r="E802" s="60" t="s">
        <v>1359</v>
      </c>
      <c r="F802" s="60" t="s">
        <v>1437</v>
      </c>
      <c r="G802" s="68" t="s">
        <v>495</v>
      </c>
      <c r="H802" s="42">
        <f t="shared" si="107"/>
        <v>0</v>
      </c>
      <c r="I802" s="43" t="s">
        <v>185</v>
      </c>
      <c r="J802" s="29" t="s">
        <v>54</v>
      </c>
      <c r="K802" s="29" t="s">
        <v>54</v>
      </c>
      <c r="L802" s="42">
        <f t="shared" si="109"/>
        <v>1009</v>
      </c>
      <c r="M802" s="50">
        <f t="shared" si="105"/>
        <v>209150</v>
      </c>
      <c r="N802" s="50">
        <f t="shared" si="110"/>
        <v>209130</v>
      </c>
      <c r="O802" s="45" t="s">
        <v>244</v>
      </c>
      <c r="P802" s="47" t="s">
        <v>61</v>
      </c>
      <c r="Q802" s="61" t="s">
        <v>284</v>
      </c>
      <c r="R802" s="50" t="str">
        <f>IF(S802=1,B802&amp;"1",0)</f>
        <v>2091401</v>
      </c>
      <c r="S802" s="54">
        <v>1</v>
      </c>
      <c r="T802" s="1">
        <f t="shared" si="106"/>
        <v>209140</v>
      </c>
      <c r="U802" s="21" t="s">
        <v>486</v>
      </c>
      <c r="V802" s="42">
        <v>12</v>
      </c>
      <c r="W802" s="54">
        <v>0</v>
      </c>
      <c r="X802" s="54">
        <v>9</v>
      </c>
      <c r="Y802" s="55" t="s">
        <v>534</v>
      </c>
      <c r="AA802" s="21" t="s">
        <v>487</v>
      </c>
      <c r="AB802" s="56" t="s">
        <v>424</v>
      </c>
      <c r="AC802" s="1">
        <v>0</v>
      </c>
    </row>
    <row r="803" spans="1:29" ht="28.5" customHeight="1">
      <c r="A803" s="57" t="s">
        <v>419</v>
      </c>
      <c r="B803" s="1">
        <f t="shared" si="108"/>
        <v>209141</v>
      </c>
      <c r="C803" s="56" t="s">
        <v>427</v>
      </c>
      <c r="D803" s="65" t="s">
        <v>533</v>
      </c>
      <c r="E803" s="60" t="s">
        <v>1359</v>
      </c>
      <c r="F803" s="60" t="s">
        <v>1438</v>
      </c>
      <c r="G803" s="68" t="s">
        <v>495</v>
      </c>
      <c r="H803" s="42">
        <f t="shared" si="107"/>
        <v>0</v>
      </c>
      <c r="I803" s="60">
        <v>340570415</v>
      </c>
      <c r="J803" s="29" t="s">
        <v>54</v>
      </c>
      <c r="K803" s="29" t="s">
        <v>54</v>
      </c>
      <c r="L803" s="42">
        <f t="shared" si="109"/>
        <v>1009</v>
      </c>
      <c r="M803" s="50">
        <f t="shared" si="105"/>
        <v>0</v>
      </c>
      <c r="N803" s="50">
        <f t="shared" si="110"/>
        <v>209140</v>
      </c>
      <c r="O803" s="45" t="s">
        <v>244</v>
      </c>
      <c r="P803" s="47" t="s">
        <v>61</v>
      </c>
      <c r="Q803" s="61" t="s">
        <v>284</v>
      </c>
      <c r="R803" t="s">
        <v>429</v>
      </c>
      <c r="S803" s="54">
        <v>5</v>
      </c>
      <c r="T803" s="1">
        <f t="shared" si="106"/>
        <v>209141</v>
      </c>
      <c r="U803" s="21" t="s">
        <v>488</v>
      </c>
      <c r="V803" s="42">
        <v>0</v>
      </c>
      <c r="W803" s="54">
        <v>0</v>
      </c>
      <c r="X803" s="54">
        <v>0</v>
      </c>
      <c r="Y803" s="55"/>
      <c r="AA803" s="21" t="s">
        <v>489</v>
      </c>
      <c r="AB803" s="56" t="s">
        <v>432</v>
      </c>
      <c r="AC803" s="1">
        <v>0</v>
      </c>
    </row>
    <row r="804" spans="1:29" ht="16.5" customHeight="1">
      <c r="A804" s="57" t="s">
        <v>419</v>
      </c>
      <c r="B804" s="1">
        <f t="shared" si="108"/>
        <v>209150</v>
      </c>
      <c r="C804" s="1" t="s">
        <v>420</v>
      </c>
      <c r="D804" s="43" t="s">
        <v>535</v>
      </c>
      <c r="E804" s="60" t="s">
        <v>1359</v>
      </c>
      <c r="F804" s="60" t="s">
        <v>1439</v>
      </c>
      <c r="G804" s="68" t="s">
        <v>524</v>
      </c>
      <c r="H804" s="42">
        <f t="shared" si="107"/>
        <v>1</v>
      </c>
      <c r="I804" s="43">
        <v>313101000</v>
      </c>
      <c r="J804" s="29" t="s">
        <v>54</v>
      </c>
      <c r="K804" s="29" t="s">
        <v>54</v>
      </c>
      <c r="L804" s="42">
        <f t="shared" si="109"/>
        <v>1009</v>
      </c>
      <c r="M804" s="50">
        <f t="shared" si="105"/>
        <v>209161</v>
      </c>
      <c r="N804" s="50">
        <f t="shared" si="110"/>
        <v>209140</v>
      </c>
      <c r="O804" s="45" t="s">
        <v>244</v>
      </c>
      <c r="P804" s="47" t="s">
        <v>61</v>
      </c>
      <c r="Q804" s="61" t="s">
        <v>284</v>
      </c>
      <c r="R804" s="50" t="str">
        <f>IF(S804=1,B804&amp;"1",0)</f>
        <v>2091501</v>
      </c>
      <c r="S804" s="54">
        <v>1</v>
      </c>
      <c r="T804" s="1">
        <f t="shared" si="106"/>
        <v>209150</v>
      </c>
      <c r="U804" s="21" t="s">
        <v>491</v>
      </c>
      <c r="V804" s="42">
        <v>12</v>
      </c>
      <c r="W804" s="54">
        <v>0</v>
      </c>
      <c r="X804" s="54">
        <v>12</v>
      </c>
      <c r="Y804" s="55" t="s">
        <v>536</v>
      </c>
      <c r="AA804" s="21" t="s">
        <v>492</v>
      </c>
      <c r="AB804" s="56" t="s">
        <v>424</v>
      </c>
      <c r="AC804" s="1">
        <v>5</v>
      </c>
    </row>
    <row r="805" spans="1:29" ht="16.5" customHeight="1">
      <c r="A805" s="57" t="s">
        <v>419</v>
      </c>
      <c r="B805" s="1">
        <f t="shared" si="108"/>
        <v>209161</v>
      </c>
      <c r="C805" s="1" t="s">
        <v>420</v>
      </c>
      <c r="D805" s="43" t="s">
        <v>538</v>
      </c>
      <c r="E805" s="60" t="s">
        <v>1359</v>
      </c>
      <c r="F805" s="60" t="s">
        <v>1440</v>
      </c>
      <c r="G805" s="68" t="s">
        <v>511</v>
      </c>
      <c r="H805" s="42">
        <f t="shared" si="107"/>
        <v>1</v>
      </c>
      <c r="I805" s="43">
        <v>313100900</v>
      </c>
      <c r="J805" s="29" t="s">
        <v>54</v>
      </c>
      <c r="K805" s="29" t="s">
        <v>54</v>
      </c>
      <c r="L805" s="42">
        <f t="shared" si="109"/>
        <v>1009</v>
      </c>
      <c r="M805" s="50">
        <f t="shared" si="105"/>
        <v>0</v>
      </c>
      <c r="N805" s="50">
        <f t="shared" si="110"/>
        <v>209150</v>
      </c>
      <c r="O805" s="45" t="s">
        <v>244</v>
      </c>
      <c r="P805" s="47" t="s">
        <v>61</v>
      </c>
      <c r="Q805" s="61" t="s">
        <v>284</v>
      </c>
      <c r="R805" s="50">
        <f>IF(S805=1,B805&amp;"1",0)</f>
        <v>0</v>
      </c>
      <c r="S805" s="54">
        <v>4</v>
      </c>
      <c r="T805" s="1">
        <f t="shared" si="106"/>
        <v>209161</v>
      </c>
      <c r="U805" s="24" t="s">
        <v>449</v>
      </c>
      <c r="V805" s="42">
        <v>0</v>
      </c>
      <c r="W805" s="54">
        <v>0</v>
      </c>
      <c r="X805" s="51">
        <v>0</v>
      </c>
      <c r="Y805" s="55"/>
      <c r="AA805" s="24" t="s">
        <v>54</v>
      </c>
      <c r="AC805" s="1">
        <v>0</v>
      </c>
    </row>
    <row r="806" spans="1:29" ht="16.5" customHeight="1">
      <c r="A806" s="57" t="s">
        <v>419</v>
      </c>
      <c r="B806" s="1">
        <f t="shared" si="108"/>
        <v>210110</v>
      </c>
      <c r="C806" s="1" t="s">
        <v>420</v>
      </c>
      <c r="D806" s="43" t="s">
        <v>539</v>
      </c>
      <c r="E806" s="60" t="s">
        <v>1359</v>
      </c>
      <c r="F806" s="60" t="s">
        <v>1441</v>
      </c>
      <c r="G806" s="68" t="s">
        <v>448</v>
      </c>
      <c r="H806" s="42">
        <f t="shared" si="107"/>
        <v>0</v>
      </c>
      <c r="I806" s="43" t="s">
        <v>138</v>
      </c>
      <c r="J806" s="29" t="s">
        <v>54</v>
      </c>
      <c r="K806" s="29" t="s">
        <v>54</v>
      </c>
      <c r="L806" s="42">
        <f t="shared" si="109"/>
        <v>1010</v>
      </c>
      <c r="M806" s="50">
        <f t="shared" si="105"/>
        <v>210120</v>
      </c>
      <c r="N806" s="50">
        <f t="shared" si="110"/>
        <v>0</v>
      </c>
      <c r="O806" s="45" t="s">
        <v>244</v>
      </c>
      <c r="P806" s="47" t="s">
        <v>61</v>
      </c>
      <c r="Q806" s="61" t="s">
        <v>284</v>
      </c>
      <c r="R806" s="50" t="str">
        <f>IF(S806=1,B806&amp;"1",0)</f>
        <v>2101101</v>
      </c>
      <c r="S806" s="54">
        <v>1</v>
      </c>
      <c r="T806" s="1">
        <f t="shared" si="106"/>
        <v>210110</v>
      </c>
      <c r="U806" s="21" t="s">
        <v>422</v>
      </c>
      <c r="V806" s="42">
        <v>12</v>
      </c>
      <c r="W806" s="54">
        <v>0</v>
      </c>
      <c r="X806" s="54">
        <v>0</v>
      </c>
      <c r="Y806" s="55" t="s">
        <v>540</v>
      </c>
      <c r="AA806" s="22" t="s">
        <v>54</v>
      </c>
      <c r="AB806" s="56" t="s">
        <v>424</v>
      </c>
      <c r="AC806" s="1">
        <v>0</v>
      </c>
    </row>
    <row r="807" spans="1:29" ht="42.75" customHeight="1">
      <c r="A807" s="57" t="s">
        <v>419</v>
      </c>
      <c r="B807" s="1">
        <f t="shared" si="108"/>
        <v>210120</v>
      </c>
      <c r="C807" s="1" t="s">
        <v>420</v>
      </c>
      <c r="D807" s="43" t="s">
        <v>541</v>
      </c>
      <c r="E807" s="60" t="s">
        <v>1359</v>
      </c>
      <c r="F807" s="60" t="s">
        <v>1442</v>
      </c>
      <c r="G807" s="68" t="s">
        <v>448</v>
      </c>
      <c r="H807" s="42">
        <f t="shared" si="107"/>
        <v>0</v>
      </c>
      <c r="I807" s="43" t="s">
        <v>512</v>
      </c>
      <c r="J807" s="29" t="s">
        <v>54</v>
      </c>
      <c r="K807" s="29" t="s">
        <v>54</v>
      </c>
      <c r="L807" s="42">
        <f t="shared" si="109"/>
        <v>1010</v>
      </c>
      <c r="M807" s="50">
        <f t="shared" si="105"/>
        <v>210130</v>
      </c>
      <c r="N807" s="50">
        <f t="shared" si="110"/>
        <v>210110</v>
      </c>
      <c r="O807" s="45" t="s">
        <v>244</v>
      </c>
      <c r="P807" s="47" t="s">
        <v>61</v>
      </c>
      <c r="Q807" s="61" t="s">
        <v>284</v>
      </c>
      <c r="R807" s="50" t="str">
        <f>IF(S807=1,B807&amp;"1",0)</f>
        <v>2101201</v>
      </c>
      <c r="S807" s="54">
        <v>1</v>
      </c>
      <c r="T807" s="1">
        <f t="shared" si="106"/>
        <v>210120</v>
      </c>
      <c r="U807" s="21" t="s">
        <v>425</v>
      </c>
      <c r="V807" s="42">
        <v>12</v>
      </c>
      <c r="W807" s="54">
        <v>0</v>
      </c>
      <c r="X807" s="54">
        <v>2</v>
      </c>
      <c r="Y807" s="55" t="s">
        <v>542</v>
      </c>
      <c r="AA807" s="21" t="s">
        <v>426</v>
      </c>
      <c r="AB807" s="56" t="s">
        <v>424</v>
      </c>
      <c r="AC807" s="1">
        <v>0</v>
      </c>
    </row>
    <row r="808" spans="1:29" ht="42.75" customHeight="1">
      <c r="A808" s="57" t="s">
        <v>419</v>
      </c>
      <c r="B808" s="1">
        <f t="shared" si="108"/>
        <v>210121</v>
      </c>
      <c r="C808" s="56" t="s">
        <v>427</v>
      </c>
      <c r="D808" s="65" t="s">
        <v>541</v>
      </c>
      <c r="E808" s="60" t="s">
        <v>1359</v>
      </c>
      <c r="F808" s="60" t="s">
        <v>1443</v>
      </c>
      <c r="G808" s="68" t="s">
        <v>448</v>
      </c>
      <c r="H808" s="42">
        <f t="shared" si="107"/>
        <v>0</v>
      </c>
      <c r="I808" s="60">
        <v>340570415</v>
      </c>
      <c r="J808" s="29" t="s">
        <v>54</v>
      </c>
      <c r="K808" s="29" t="s">
        <v>54</v>
      </c>
      <c r="L808" s="42">
        <f t="shared" si="109"/>
        <v>1010</v>
      </c>
      <c r="M808" s="50">
        <f t="shared" si="105"/>
        <v>0</v>
      </c>
      <c r="N808" s="50">
        <f t="shared" si="110"/>
        <v>210120</v>
      </c>
      <c r="O808" s="45" t="s">
        <v>244</v>
      </c>
      <c r="P808" s="47" t="s">
        <v>61</v>
      </c>
      <c r="Q808" s="61" t="s">
        <v>284</v>
      </c>
      <c r="R808" t="s">
        <v>429</v>
      </c>
      <c r="S808" s="54">
        <v>5</v>
      </c>
      <c r="T808" s="1">
        <f t="shared" si="106"/>
        <v>210121</v>
      </c>
      <c r="U808" s="21" t="s">
        <v>430</v>
      </c>
      <c r="V808" s="42">
        <v>0</v>
      </c>
      <c r="W808" s="54">
        <v>0</v>
      </c>
      <c r="X808" s="54">
        <v>0</v>
      </c>
      <c r="Y808" s="55"/>
      <c r="AA808" s="21" t="s">
        <v>431</v>
      </c>
      <c r="AB808" s="56" t="s">
        <v>432</v>
      </c>
      <c r="AC808" s="1">
        <v>0</v>
      </c>
    </row>
    <row r="809" spans="1:29" ht="16.5" customHeight="1">
      <c r="A809" s="57" t="s">
        <v>419</v>
      </c>
      <c r="B809" s="1">
        <f t="shared" si="108"/>
        <v>210130</v>
      </c>
      <c r="C809" s="1" t="s">
        <v>420</v>
      </c>
      <c r="D809" s="43" t="s">
        <v>543</v>
      </c>
      <c r="E809" s="60" t="s">
        <v>1359</v>
      </c>
      <c r="F809" s="60" t="s">
        <v>1444</v>
      </c>
      <c r="G809" s="68" t="s">
        <v>511</v>
      </c>
      <c r="H809" s="42">
        <f t="shared" si="107"/>
        <v>0</v>
      </c>
      <c r="I809" s="43" t="s">
        <v>247</v>
      </c>
      <c r="J809" s="29" t="s">
        <v>54</v>
      </c>
      <c r="K809" s="29" t="s">
        <v>54</v>
      </c>
      <c r="L809" s="42">
        <f t="shared" si="109"/>
        <v>1010</v>
      </c>
      <c r="M809" s="50">
        <f t="shared" si="105"/>
        <v>210140</v>
      </c>
      <c r="N809" s="50">
        <f t="shared" si="110"/>
        <v>210120</v>
      </c>
      <c r="O809" s="45" t="s">
        <v>244</v>
      </c>
      <c r="P809" s="47" t="s">
        <v>61</v>
      </c>
      <c r="Q809" s="61" t="s">
        <v>284</v>
      </c>
      <c r="R809" s="50" t="str">
        <f>IF(S809=1,B809&amp;"1",0)</f>
        <v>2101301</v>
      </c>
      <c r="S809" s="54">
        <v>1</v>
      </c>
      <c r="T809" s="1">
        <f t="shared" si="106"/>
        <v>210130</v>
      </c>
      <c r="U809" s="21" t="s">
        <v>433</v>
      </c>
      <c r="V809" s="42">
        <v>12</v>
      </c>
      <c r="W809" s="54">
        <v>0</v>
      </c>
      <c r="X809" s="54">
        <v>6</v>
      </c>
      <c r="Y809" s="55" t="s">
        <v>544</v>
      </c>
      <c r="AA809" s="21" t="s">
        <v>434</v>
      </c>
      <c r="AB809" s="56" t="s">
        <v>424</v>
      </c>
      <c r="AC809" s="1">
        <v>0</v>
      </c>
    </row>
    <row r="810" spans="1:29" ht="16.5" customHeight="1">
      <c r="A810" s="57" t="s">
        <v>419</v>
      </c>
      <c r="B810" s="1">
        <f t="shared" si="108"/>
        <v>210131</v>
      </c>
      <c r="C810" s="56" t="s">
        <v>427</v>
      </c>
      <c r="D810" s="65" t="s">
        <v>543</v>
      </c>
      <c r="E810" s="60" t="s">
        <v>1359</v>
      </c>
      <c r="F810" s="60" t="s">
        <v>1445</v>
      </c>
      <c r="G810" s="68" t="s">
        <v>421</v>
      </c>
      <c r="H810" s="42">
        <f t="shared" si="107"/>
        <v>0</v>
      </c>
      <c r="I810" s="60" t="s">
        <v>428</v>
      </c>
      <c r="J810" s="29" t="s">
        <v>54</v>
      </c>
      <c r="K810" s="29" t="s">
        <v>54</v>
      </c>
      <c r="L810" s="42">
        <f t="shared" si="109"/>
        <v>1010</v>
      </c>
      <c r="M810" s="50">
        <f t="shared" si="105"/>
        <v>0</v>
      </c>
      <c r="N810" s="50">
        <f t="shared" si="110"/>
        <v>210130</v>
      </c>
      <c r="O810" s="45" t="s">
        <v>244</v>
      </c>
      <c r="P810" s="47" t="s">
        <v>61</v>
      </c>
      <c r="Q810" s="61" t="s">
        <v>284</v>
      </c>
      <c r="R810" t="s">
        <v>429</v>
      </c>
      <c r="S810" s="54">
        <v>5</v>
      </c>
      <c r="T810" s="1">
        <f t="shared" si="106"/>
        <v>210131</v>
      </c>
      <c r="U810" s="21" t="s">
        <v>436</v>
      </c>
      <c r="V810" s="42">
        <v>0</v>
      </c>
      <c r="W810" s="54">
        <v>0</v>
      </c>
      <c r="X810" s="54">
        <v>0</v>
      </c>
      <c r="Y810" s="55"/>
      <c r="AA810" s="21" t="s">
        <v>437</v>
      </c>
      <c r="AB810" s="56" t="s">
        <v>432</v>
      </c>
      <c r="AC810" s="1">
        <v>0</v>
      </c>
    </row>
    <row r="811" spans="1:29" ht="16.5" customHeight="1">
      <c r="A811" s="57" t="s">
        <v>419</v>
      </c>
      <c r="B811" s="1">
        <f t="shared" si="108"/>
        <v>210140</v>
      </c>
      <c r="C811" s="1" t="s">
        <v>420</v>
      </c>
      <c r="D811" s="43" t="s">
        <v>545</v>
      </c>
      <c r="E811" s="60" t="s">
        <v>1359</v>
      </c>
      <c r="F811" s="60" t="s">
        <v>1446</v>
      </c>
      <c r="G811" s="68" t="s">
        <v>421</v>
      </c>
      <c r="H811" s="42">
        <f t="shared" si="107"/>
        <v>0</v>
      </c>
      <c r="I811" s="43" t="s">
        <v>546</v>
      </c>
      <c r="J811" s="29" t="s">
        <v>54</v>
      </c>
      <c r="K811" s="29" t="s">
        <v>54</v>
      </c>
      <c r="L811" s="42">
        <f t="shared" si="109"/>
        <v>1010</v>
      </c>
      <c r="M811" s="50">
        <f t="shared" si="105"/>
        <v>210150</v>
      </c>
      <c r="N811" s="50">
        <f t="shared" si="110"/>
        <v>210130</v>
      </c>
      <c r="O811" s="45" t="s">
        <v>244</v>
      </c>
      <c r="P811" s="47" t="s">
        <v>61</v>
      </c>
      <c r="Q811" s="61" t="s">
        <v>284</v>
      </c>
      <c r="R811" s="50" t="str">
        <f>IF(S811=1,B811&amp;"1",0)</f>
        <v>2101401</v>
      </c>
      <c r="S811" s="54">
        <v>1</v>
      </c>
      <c r="T811" s="1">
        <f t="shared" si="106"/>
        <v>210140</v>
      </c>
      <c r="U811" s="21" t="s">
        <v>440</v>
      </c>
      <c r="V811" s="42">
        <v>12</v>
      </c>
      <c r="W811" s="54">
        <v>0</v>
      </c>
      <c r="X811" s="54">
        <v>9</v>
      </c>
      <c r="Y811" s="55" t="s">
        <v>547</v>
      </c>
      <c r="AA811" s="21" t="s">
        <v>441</v>
      </c>
      <c r="AB811" s="56" t="s">
        <v>424</v>
      </c>
      <c r="AC811" s="1">
        <v>0</v>
      </c>
    </row>
    <row r="812" spans="1:29" ht="16.5" customHeight="1">
      <c r="A812" s="57" t="s">
        <v>419</v>
      </c>
      <c r="B812" s="1">
        <f t="shared" si="108"/>
        <v>210141</v>
      </c>
      <c r="C812" s="56" t="s">
        <v>427</v>
      </c>
      <c r="D812" s="65" t="s">
        <v>545</v>
      </c>
      <c r="E812" s="60" t="s">
        <v>1359</v>
      </c>
      <c r="F812" s="60" t="s">
        <v>1447</v>
      </c>
      <c r="G812" s="68" t="s">
        <v>421</v>
      </c>
      <c r="H812" s="42">
        <f t="shared" si="107"/>
        <v>0</v>
      </c>
      <c r="I812" s="60">
        <v>340570415</v>
      </c>
      <c r="J812" s="29" t="s">
        <v>54</v>
      </c>
      <c r="K812" s="29" t="s">
        <v>54</v>
      </c>
      <c r="L812" s="42">
        <f t="shared" si="109"/>
        <v>1010</v>
      </c>
      <c r="M812" s="50">
        <f t="shared" si="105"/>
        <v>0</v>
      </c>
      <c r="N812" s="50">
        <f t="shared" si="110"/>
        <v>210140</v>
      </c>
      <c r="O812" s="45" t="s">
        <v>244</v>
      </c>
      <c r="P812" s="47" t="s">
        <v>61</v>
      </c>
      <c r="Q812" s="61" t="s">
        <v>284</v>
      </c>
      <c r="R812" t="s">
        <v>429</v>
      </c>
      <c r="S812" s="54">
        <v>5</v>
      </c>
      <c r="T812" s="1">
        <f t="shared" si="106"/>
        <v>210141</v>
      </c>
      <c r="U812" s="21" t="s">
        <v>442</v>
      </c>
      <c r="V812" s="42">
        <v>0</v>
      </c>
      <c r="W812" s="54">
        <v>0</v>
      </c>
      <c r="X812" s="54">
        <v>0</v>
      </c>
      <c r="Y812" s="55"/>
      <c r="AA812" s="21" t="s">
        <v>443</v>
      </c>
      <c r="AB812" s="56" t="s">
        <v>432</v>
      </c>
      <c r="AC812" s="1">
        <v>0</v>
      </c>
    </row>
    <row r="813" spans="1:29" ht="28.5" customHeight="1">
      <c r="A813" s="57" t="s">
        <v>419</v>
      </c>
      <c r="B813" s="1">
        <f t="shared" si="108"/>
        <v>210150</v>
      </c>
      <c r="C813" s="1" t="s">
        <v>420</v>
      </c>
      <c r="D813" s="43" t="s">
        <v>548</v>
      </c>
      <c r="E813" s="60" t="s">
        <v>1359</v>
      </c>
      <c r="F813" s="60" t="s">
        <v>1448</v>
      </c>
      <c r="G813" s="68" t="s">
        <v>497</v>
      </c>
      <c r="H813" s="42">
        <f t="shared" si="107"/>
        <v>1</v>
      </c>
      <c r="I813" s="43" t="s">
        <v>351</v>
      </c>
      <c r="J813" s="29" t="s">
        <v>54</v>
      </c>
      <c r="K813" s="29" t="s">
        <v>54</v>
      </c>
      <c r="L813" s="42">
        <f t="shared" si="109"/>
        <v>1010</v>
      </c>
      <c r="M813" s="50">
        <f t="shared" si="105"/>
        <v>210161</v>
      </c>
      <c r="N813" s="50">
        <f t="shared" si="110"/>
        <v>210140</v>
      </c>
      <c r="O813" s="45" t="s">
        <v>244</v>
      </c>
      <c r="P813" s="47" t="s">
        <v>61</v>
      </c>
      <c r="Q813" s="61" t="s">
        <v>284</v>
      </c>
      <c r="R813" s="50" t="str">
        <f>IF(S813=1,B813&amp;"1",0)</f>
        <v>2101501</v>
      </c>
      <c r="S813" s="54">
        <v>1</v>
      </c>
      <c r="T813" s="1">
        <f t="shared" si="106"/>
        <v>210150</v>
      </c>
      <c r="U813" s="21" t="s">
        <v>445</v>
      </c>
      <c r="V813" s="42">
        <v>12</v>
      </c>
      <c r="W813" s="54">
        <v>0</v>
      </c>
      <c r="X813" s="54">
        <v>12</v>
      </c>
      <c r="Y813" s="55" t="s">
        <v>549</v>
      </c>
      <c r="AA813" s="21" t="s">
        <v>446</v>
      </c>
      <c r="AB813" s="56" t="s">
        <v>424</v>
      </c>
      <c r="AC813" s="1">
        <v>5</v>
      </c>
    </row>
    <row r="814" spans="1:29" ht="16.5" customHeight="1">
      <c r="A814" s="57" t="s">
        <v>419</v>
      </c>
      <c r="B814" s="1">
        <f t="shared" si="108"/>
        <v>210161</v>
      </c>
      <c r="C814" s="1" t="s">
        <v>420</v>
      </c>
      <c r="D814" s="43" t="s">
        <v>551</v>
      </c>
      <c r="E814" s="60" t="s">
        <v>1359</v>
      </c>
      <c r="F814" s="60" t="s">
        <v>1449</v>
      </c>
      <c r="G814" s="68" t="s">
        <v>511</v>
      </c>
      <c r="H814" s="42">
        <f t="shared" si="107"/>
        <v>1</v>
      </c>
      <c r="I814" s="43">
        <v>313100900</v>
      </c>
      <c r="J814" s="29" t="s">
        <v>54</v>
      </c>
      <c r="K814" s="29" t="s">
        <v>54</v>
      </c>
      <c r="L814" s="42">
        <f t="shared" si="109"/>
        <v>1010</v>
      </c>
      <c r="M814" s="50">
        <f t="shared" si="105"/>
        <v>0</v>
      </c>
      <c r="N814" s="50">
        <f t="shared" si="110"/>
        <v>210150</v>
      </c>
      <c r="O814" s="45" t="s">
        <v>244</v>
      </c>
      <c r="P814" s="47" t="s">
        <v>61</v>
      </c>
      <c r="Q814" s="61" t="s">
        <v>284</v>
      </c>
      <c r="R814" s="50">
        <f>IF(S814=1,B814&amp;"1",0)</f>
        <v>0</v>
      </c>
      <c r="S814" s="54">
        <v>4</v>
      </c>
      <c r="T814" s="1">
        <f t="shared" si="106"/>
        <v>210161</v>
      </c>
      <c r="U814" s="24" t="s">
        <v>449</v>
      </c>
      <c r="V814" s="42">
        <v>0</v>
      </c>
      <c r="W814" s="54">
        <v>0</v>
      </c>
      <c r="X814" s="51">
        <v>0</v>
      </c>
      <c r="Y814" s="55"/>
      <c r="AA814" s="24" t="s">
        <v>54</v>
      </c>
      <c r="AC814" s="1">
        <v>0</v>
      </c>
    </row>
    <row r="815" spans="1:29" ht="28.5" customHeight="1">
      <c r="A815" s="57" t="s">
        <v>419</v>
      </c>
      <c r="B815" s="1">
        <f t="shared" si="108"/>
        <v>211110</v>
      </c>
      <c r="C815" s="1" t="s">
        <v>420</v>
      </c>
      <c r="D815" s="43" t="s">
        <v>552</v>
      </c>
      <c r="E815" s="60" t="s">
        <v>1359</v>
      </c>
      <c r="F815" s="60" t="s">
        <v>1450</v>
      </c>
      <c r="G815" s="68" t="s">
        <v>421</v>
      </c>
      <c r="H815" s="42">
        <f t="shared" si="107"/>
        <v>0</v>
      </c>
      <c r="I815" s="43" t="s">
        <v>138</v>
      </c>
      <c r="J815" s="29" t="s">
        <v>54</v>
      </c>
      <c r="K815" s="29" t="s">
        <v>54</v>
      </c>
      <c r="L815" s="42">
        <f t="shared" si="109"/>
        <v>1011</v>
      </c>
      <c r="M815" s="50">
        <f t="shared" si="105"/>
        <v>211120</v>
      </c>
      <c r="N815" s="50">
        <f t="shared" si="110"/>
        <v>0</v>
      </c>
      <c r="O815" s="45" t="s">
        <v>244</v>
      </c>
      <c r="P815" s="47" t="s">
        <v>61</v>
      </c>
      <c r="Q815" s="61" t="s">
        <v>284</v>
      </c>
      <c r="R815" s="50" t="str">
        <f>IF(S815=1,B815&amp;"1",0)</f>
        <v>2111101</v>
      </c>
      <c r="S815" s="54">
        <v>1</v>
      </c>
      <c r="T815" s="1">
        <f t="shared" si="106"/>
        <v>211110</v>
      </c>
      <c r="U815" s="21" t="s">
        <v>451</v>
      </c>
      <c r="V815" s="42">
        <v>12</v>
      </c>
      <c r="W815" s="54">
        <v>0</v>
      </c>
      <c r="X815" s="54">
        <v>0</v>
      </c>
      <c r="Y815" s="55" t="s">
        <v>553</v>
      </c>
      <c r="AA815" s="22" t="s">
        <v>54</v>
      </c>
      <c r="AB815" s="56" t="s">
        <v>424</v>
      </c>
      <c r="AC815" s="1">
        <v>0</v>
      </c>
    </row>
    <row r="816" spans="1:29" ht="28.5" customHeight="1">
      <c r="A816" s="57" t="s">
        <v>419</v>
      </c>
      <c r="B816" s="1">
        <f t="shared" si="108"/>
        <v>211120</v>
      </c>
      <c r="C816" s="1" t="s">
        <v>420</v>
      </c>
      <c r="D816" s="43" t="s">
        <v>554</v>
      </c>
      <c r="E816" s="60" t="s">
        <v>1359</v>
      </c>
      <c r="F816" s="60" t="s">
        <v>1451</v>
      </c>
      <c r="G816" s="68" t="s">
        <v>511</v>
      </c>
      <c r="H816" s="42">
        <f t="shared" si="107"/>
        <v>0</v>
      </c>
      <c r="I816" s="43">
        <v>313100900</v>
      </c>
      <c r="J816" s="29" t="s">
        <v>54</v>
      </c>
      <c r="K816" s="29" t="s">
        <v>54</v>
      </c>
      <c r="L816" s="42">
        <f t="shared" si="109"/>
        <v>1011</v>
      </c>
      <c r="M816" s="50">
        <f t="shared" si="105"/>
        <v>211130</v>
      </c>
      <c r="N816" s="50">
        <f t="shared" si="110"/>
        <v>211110</v>
      </c>
      <c r="O816" s="45" t="s">
        <v>244</v>
      </c>
      <c r="P816" s="47" t="s">
        <v>61</v>
      </c>
      <c r="Q816" s="61" t="s">
        <v>284</v>
      </c>
      <c r="R816" s="50" t="str">
        <f>IF(S816=1,B816&amp;"1",0)</f>
        <v>2111201</v>
      </c>
      <c r="S816" s="54">
        <v>1</v>
      </c>
      <c r="T816" s="1">
        <f t="shared" si="106"/>
        <v>211120</v>
      </c>
      <c r="U816" s="21" t="s">
        <v>454</v>
      </c>
      <c r="V816" s="42">
        <v>12</v>
      </c>
      <c r="W816" s="54">
        <v>0</v>
      </c>
      <c r="X816" s="54">
        <v>2</v>
      </c>
      <c r="Y816" s="55" t="s">
        <v>555</v>
      </c>
      <c r="AA816" s="21" t="s">
        <v>456</v>
      </c>
      <c r="AB816" s="56" t="s">
        <v>424</v>
      </c>
      <c r="AC816" s="1">
        <v>0</v>
      </c>
    </row>
    <row r="817" spans="1:29" ht="28.5" customHeight="1">
      <c r="A817" s="57" t="s">
        <v>419</v>
      </c>
      <c r="B817" s="1">
        <f t="shared" si="108"/>
        <v>211121</v>
      </c>
      <c r="C817" s="56" t="s">
        <v>427</v>
      </c>
      <c r="D817" s="65" t="s">
        <v>554</v>
      </c>
      <c r="E817" s="60" t="s">
        <v>1359</v>
      </c>
      <c r="F817" s="60" t="s">
        <v>1452</v>
      </c>
      <c r="G817" s="68" t="s">
        <v>421</v>
      </c>
      <c r="H817" s="42">
        <f t="shared" si="107"/>
        <v>0</v>
      </c>
      <c r="I817" s="60">
        <v>340570415</v>
      </c>
      <c r="J817" s="29" t="s">
        <v>54</v>
      </c>
      <c r="K817" s="29" t="s">
        <v>54</v>
      </c>
      <c r="L817" s="42">
        <f t="shared" si="109"/>
        <v>1011</v>
      </c>
      <c r="M817" s="50">
        <f t="shared" si="105"/>
        <v>0</v>
      </c>
      <c r="N817" s="50">
        <f t="shared" si="110"/>
        <v>211120</v>
      </c>
      <c r="O817" s="45" t="s">
        <v>244</v>
      </c>
      <c r="P817" s="47" t="s">
        <v>61</v>
      </c>
      <c r="Q817" s="61" t="s">
        <v>284</v>
      </c>
      <c r="R817" t="s">
        <v>429</v>
      </c>
      <c r="S817" s="54">
        <v>5</v>
      </c>
      <c r="T817" s="1">
        <f t="shared" si="106"/>
        <v>211121</v>
      </c>
      <c r="U817" s="21" t="s">
        <v>457</v>
      </c>
      <c r="V817" s="42">
        <v>0</v>
      </c>
      <c r="W817" s="54">
        <v>0</v>
      </c>
      <c r="X817" s="54">
        <v>0</v>
      </c>
      <c r="Y817" s="55"/>
      <c r="AA817" s="21" t="s">
        <v>458</v>
      </c>
      <c r="AB817" s="56" t="s">
        <v>432</v>
      </c>
      <c r="AC817" s="1">
        <v>0</v>
      </c>
    </row>
    <row r="818" spans="1:29" ht="42.75" customHeight="1">
      <c r="A818" s="57" t="s">
        <v>419</v>
      </c>
      <c r="B818" s="1">
        <f t="shared" si="108"/>
        <v>211130</v>
      </c>
      <c r="C818" s="1" t="s">
        <v>420</v>
      </c>
      <c r="D818" s="43" t="s">
        <v>556</v>
      </c>
      <c r="E818" s="60" t="s">
        <v>1359</v>
      </c>
      <c r="F818" s="60" t="s">
        <v>1453</v>
      </c>
      <c r="G818" s="68" t="s">
        <v>497</v>
      </c>
      <c r="H818" s="42">
        <f t="shared" si="107"/>
        <v>0</v>
      </c>
      <c r="I818" s="43" t="s">
        <v>351</v>
      </c>
      <c r="J818" s="29" t="s">
        <v>54</v>
      </c>
      <c r="K818" s="29" t="s">
        <v>54</v>
      </c>
      <c r="L818" s="42">
        <f t="shared" si="109"/>
        <v>1011</v>
      </c>
      <c r="M818" s="50">
        <f t="shared" si="105"/>
        <v>211140</v>
      </c>
      <c r="N818" s="50">
        <f t="shared" si="110"/>
        <v>211120</v>
      </c>
      <c r="O818" s="45" t="s">
        <v>244</v>
      </c>
      <c r="P818" s="47" t="s">
        <v>61</v>
      </c>
      <c r="Q818" s="61" t="s">
        <v>284</v>
      </c>
      <c r="R818" s="50" t="str">
        <f>IF(S818=1,B818&amp;"1",0)</f>
        <v>2111301</v>
      </c>
      <c r="S818" s="54">
        <v>1</v>
      </c>
      <c r="T818" s="1">
        <f t="shared" si="106"/>
        <v>211130</v>
      </c>
      <c r="U818" s="21" t="s">
        <v>459</v>
      </c>
      <c r="V818" s="42">
        <v>12</v>
      </c>
      <c r="W818" s="54">
        <v>0</v>
      </c>
      <c r="X818" s="54">
        <v>6</v>
      </c>
      <c r="Y818" s="55" t="s">
        <v>557</v>
      </c>
      <c r="AA818" s="21" t="s">
        <v>460</v>
      </c>
      <c r="AB818" s="56" t="s">
        <v>424</v>
      </c>
      <c r="AC818" s="1">
        <v>0</v>
      </c>
    </row>
    <row r="819" spans="1:29" ht="16.5" customHeight="1">
      <c r="A819" s="57" t="s">
        <v>419</v>
      </c>
      <c r="B819" s="1">
        <f t="shared" si="108"/>
        <v>211131</v>
      </c>
      <c r="C819" s="56" t="s">
        <v>427</v>
      </c>
      <c r="D819" s="65" t="s">
        <v>556</v>
      </c>
      <c r="E819" s="60" t="s">
        <v>1359</v>
      </c>
      <c r="F819" s="60" t="s">
        <v>1454</v>
      </c>
      <c r="G819" s="68" t="s">
        <v>450</v>
      </c>
      <c r="H819" s="42">
        <f t="shared" si="107"/>
        <v>0</v>
      </c>
      <c r="I819" s="60" t="s">
        <v>428</v>
      </c>
      <c r="J819" s="29" t="s">
        <v>54</v>
      </c>
      <c r="K819" s="29" t="s">
        <v>54</v>
      </c>
      <c r="L819" s="42">
        <f t="shared" si="109"/>
        <v>1011</v>
      </c>
      <c r="M819" s="50">
        <f t="shared" si="105"/>
        <v>0</v>
      </c>
      <c r="N819" s="50">
        <f t="shared" si="110"/>
        <v>211130</v>
      </c>
      <c r="O819" s="45" t="s">
        <v>244</v>
      </c>
      <c r="P819" s="47" t="s">
        <v>61</v>
      </c>
      <c r="Q819" s="61" t="s">
        <v>284</v>
      </c>
      <c r="R819" t="s">
        <v>429</v>
      </c>
      <c r="S819" s="54">
        <v>5</v>
      </c>
      <c r="T819" s="1">
        <f t="shared" si="106"/>
        <v>211131</v>
      </c>
      <c r="U819" s="21" t="s">
        <v>461</v>
      </c>
      <c r="V819" s="42">
        <v>0</v>
      </c>
      <c r="W819" s="54">
        <v>0</v>
      </c>
      <c r="X819" s="54">
        <v>0</v>
      </c>
      <c r="Y819" s="55"/>
      <c r="AA819" s="21" t="s">
        <v>462</v>
      </c>
      <c r="AB819" s="56" t="s">
        <v>432</v>
      </c>
      <c r="AC819" s="1">
        <v>0</v>
      </c>
    </row>
    <row r="820" spans="1:29" ht="16.5" customHeight="1">
      <c r="A820" s="57" t="s">
        <v>419</v>
      </c>
      <c r="B820" s="1">
        <f t="shared" si="108"/>
        <v>211140</v>
      </c>
      <c r="C820" s="1" t="s">
        <v>420</v>
      </c>
      <c r="D820" s="43" t="s">
        <v>558</v>
      </c>
      <c r="E820" s="60" t="s">
        <v>1359</v>
      </c>
      <c r="F820" s="60" t="s">
        <v>1455</v>
      </c>
      <c r="G820" s="68" t="s">
        <v>421</v>
      </c>
      <c r="H820" s="42">
        <f t="shared" si="107"/>
        <v>0</v>
      </c>
      <c r="I820" s="43" t="s">
        <v>546</v>
      </c>
      <c r="J820" s="29" t="s">
        <v>54</v>
      </c>
      <c r="K820" s="29" t="s">
        <v>54</v>
      </c>
      <c r="L820" s="42">
        <f t="shared" si="109"/>
        <v>1011</v>
      </c>
      <c r="M820" s="50">
        <f t="shared" si="105"/>
        <v>211150</v>
      </c>
      <c r="N820" s="50">
        <f t="shared" si="110"/>
        <v>211130</v>
      </c>
      <c r="O820" s="45" t="s">
        <v>244</v>
      </c>
      <c r="P820" s="47" t="s">
        <v>61</v>
      </c>
      <c r="Q820" s="61" t="s">
        <v>284</v>
      </c>
      <c r="R820" s="50" t="str">
        <f>IF(S820=1,B820&amp;"1",0)</f>
        <v>2111401</v>
      </c>
      <c r="S820" s="54">
        <v>1</v>
      </c>
      <c r="T820" s="1">
        <f t="shared" si="106"/>
        <v>211140</v>
      </c>
      <c r="U820" s="21" t="s">
        <v>464</v>
      </c>
      <c r="V820" s="42">
        <v>12</v>
      </c>
      <c r="W820" s="54">
        <v>0</v>
      </c>
      <c r="X820" s="54">
        <v>9</v>
      </c>
      <c r="Y820" s="55" t="s">
        <v>559</v>
      </c>
      <c r="AA820" s="21" t="s">
        <v>465</v>
      </c>
      <c r="AB820" s="56" t="s">
        <v>424</v>
      </c>
      <c r="AC820" s="1">
        <v>0</v>
      </c>
    </row>
    <row r="821" spans="1:29" ht="16.5" customHeight="1">
      <c r="A821" s="57" t="s">
        <v>419</v>
      </c>
      <c r="B821" s="1">
        <f t="shared" si="108"/>
        <v>211141</v>
      </c>
      <c r="C821" s="56" t="s">
        <v>427</v>
      </c>
      <c r="D821" s="65" t="s">
        <v>558</v>
      </c>
      <c r="E821" s="60" t="s">
        <v>1359</v>
      </c>
      <c r="F821" s="60" t="s">
        <v>1456</v>
      </c>
      <c r="G821" s="68"/>
      <c r="H821" s="42">
        <f t="shared" si="107"/>
        <v>0</v>
      </c>
      <c r="I821" s="60">
        <v>340570415</v>
      </c>
      <c r="J821" s="29" t="s">
        <v>54</v>
      </c>
      <c r="K821" s="29" t="s">
        <v>54</v>
      </c>
      <c r="L821" s="42">
        <f t="shared" si="109"/>
        <v>1011</v>
      </c>
      <c r="M821" s="50">
        <f t="shared" si="105"/>
        <v>0</v>
      </c>
      <c r="N821" s="50">
        <f t="shared" si="110"/>
        <v>211140</v>
      </c>
      <c r="O821" s="45" t="s">
        <v>244</v>
      </c>
      <c r="P821" s="47" t="s">
        <v>61</v>
      </c>
      <c r="Q821" s="61" t="s">
        <v>284</v>
      </c>
      <c r="R821" t="s">
        <v>429</v>
      </c>
      <c r="S821" s="54">
        <v>5</v>
      </c>
      <c r="T821" s="1">
        <f t="shared" si="106"/>
        <v>211141</v>
      </c>
      <c r="U821" s="21" t="s">
        <v>466</v>
      </c>
      <c r="V821" s="42">
        <v>0</v>
      </c>
      <c r="W821" s="54">
        <v>0</v>
      </c>
      <c r="X821" s="54">
        <v>0</v>
      </c>
      <c r="Y821" s="55"/>
      <c r="AA821" s="21" t="s">
        <v>467</v>
      </c>
      <c r="AB821" s="56" t="s">
        <v>432</v>
      </c>
      <c r="AC821" s="1">
        <v>0</v>
      </c>
    </row>
    <row r="822" spans="1:29" ht="28.5" customHeight="1">
      <c r="A822" s="57" t="s">
        <v>419</v>
      </c>
      <c r="B822" s="1">
        <f t="shared" si="108"/>
        <v>211150</v>
      </c>
      <c r="C822" s="1" t="s">
        <v>420</v>
      </c>
      <c r="D822" s="43" t="s">
        <v>560</v>
      </c>
      <c r="E822" s="60" t="s">
        <v>1359</v>
      </c>
      <c r="F822" s="60" t="s">
        <v>1457</v>
      </c>
      <c r="G822" s="68" t="s">
        <v>524</v>
      </c>
      <c r="H822" s="42">
        <f t="shared" si="107"/>
        <v>1</v>
      </c>
      <c r="I822" s="43">
        <v>313101000</v>
      </c>
      <c r="J822" s="29" t="s">
        <v>54</v>
      </c>
      <c r="K822" s="29" t="s">
        <v>54</v>
      </c>
      <c r="L822" s="42">
        <f t="shared" si="109"/>
        <v>1011</v>
      </c>
      <c r="M822" s="50">
        <f t="shared" si="105"/>
        <v>211161</v>
      </c>
      <c r="N822" s="50">
        <f t="shared" si="110"/>
        <v>211140</v>
      </c>
      <c r="O822" s="45" t="s">
        <v>244</v>
      </c>
      <c r="P822" s="47" t="s">
        <v>61</v>
      </c>
      <c r="Q822" s="61" t="s">
        <v>284</v>
      </c>
      <c r="R822" s="50" t="str">
        <f>IF(S822=1,B822&amp;"1",0)</f>
        <v>2111501</v>
      </c>
      <c r="S822" s="54">
        <v>1</v>
      </c>
      <c r="T822" s="1">
        <f t="shared" si="106"/>
        <v>211150</v>
      </c>
      <c r="U822" s="21" t="s">
        <v>469</v>
      </c>
      <c r="V822" s="42">
        <v>12</v>
      </c>
      <c r="W822" s="54">
        <v>0</v>
      </c>
      <c r="X822" s="54">
        <v>12</v>
      </c>
      <c r="Y822" s="55" t="s">
        <v>549</v>
      </c>
      <c r="AA822" s="21" t="s">
        <v>471</v>
      </c>
      <c r="AB822" s="56" t="s">
        <v>424</v>
      </c>
      <c r="AC822" s="1">
        <v>5</v>
      </c>
    </row>
    <row r="823" spans="1:29" ht="16.5" customHeight="1">
      <c r="A823" s="57" t="s">
        <v>419</v>
      </c>
      <c r="B823" s="1">
        <f t="shared" si="108"/>
        <v>211161</v>
      </c>
      <c r="C823" s="1" t="s">
        <v>420</v>
      </c>
      <c r="D823" s="43" t="s">
        <v>562</v>
      </c>
      <c r="E823" s="60" t="s">
        <v>1359</v>
      </c>
      <c r="F823" s="60" t="s">
        <v>1458</v>
      </c>
      <c r="G823" s="68" t="s">
        <v>511</v>
      </c>
      <c r="H823" s="42">
        <f t="shared" si="107"/>
        <v>1</v>
      </c>
      <c r="I823" s="43">
        <v>313100900</v>
      </c>
      <c r="J823" s="29" t="s">
        <v>54</v>
      </c>
      <c r="K823" s="29" t="s">
        <v>54</v>
      </c>
      <c r="L823" s="42">
        <f t="shared" si="109"/>
        <v>1011</v>
      </c>
      <c r="M823" s="50">
        <f t="shared" si="105"/>
        <v>0</v>
      </c>
      <c r="N823" s="50">
        <f t="shared" si="110"/>
        <v>211150</v>
      </c>
      <c r="O823" s="45" t="s">
        <v>244</v>
      </c>
      <c r="P823" s="47" t="s">
        <v>61</v>
      </c>
      <c r="Q823" s="61" t="s">
        <v>284</v>
      </c>
      <c r="R823" s="50">
        <f>IF(S823=1,B823&amp;"1",0)</f>
        <v>0</v>
      </c>
      <c r="S823" s="54">
        <v>4</v>
      </c>
      <c r="T823" s="1">
        <f t="shared" si="106"/>
        <v>211161</v>
      </c>
      <c r="U823" s="24" t="s">
        <v>449</v>
      </c>
      <c r="V823" s="42">
        <v>0</v>
      </c>
      <c r="W823" s="54">
        <v>0</v>
      </c>
      <c r="X823" s="51">
        <v>0</v>
      </c>
      <c r="Y823" s="55"/>
      <c r="AA823" s="24" t="s">
        <v>54</v>
      </c>
      <c r="AC823" s="1">
        <v>0</v>
      </c>
    </row>
    <row r="824" spans="1:29" ht="28.5" customHeight="1">
      <c r="A824" s="57" t="s">
        <v>419</v>
      </c>
      <c r="B824" s="1">
        <f t="shared" si="108"/>
        <v>212110</v>
      </c>
      <c r="C824" s="1" t="s">
        <v>420</v>
      </c>
      <c r="D824" s="43" t="s">
        <v>563</v>
      </c>
      <c r="E824" s="60" t="s">
        <v>1359</v>
      </c>
      <c r="F824" s="60" t="s">
        <v>1459</v>
      </c>
      <c r="G824" s="68" t="s">
        <v>421</v>
      </c>
      <c r="H824" s="42">
        <f t="shared" si="107"/>
        <v>0</v>
      </c>
      <c r="I824" s="43" t="s">
        <v>138</v>
      </c>
      <c r="J824" s="29" t="s">
        <v>54</v>
      </c>
      <c r="K824" s="29" t="s">
        <v>54</v>
      </c>
      <c r="L824" s="42">
        <f t="shared" si="109"/>
        <v>1012</v>
      </c>
      <c r="M824" s="50">
        <f t="shared" si="105"/>
        <v>212120</v>
      </c>
      <c r="N824" s="50">
        <f t="shared" si="110"/>
        <v>0</v>
      </c>
      <c r="O824" s="45" t="s">
        <v>244</v>
      </c>
      <c r="P824" s="47" t="s">
        <v>61</v>
      </c>
      <c r="Q824" s="61" t="s">
        <v>284</v>
      </c>
      <c r="R824" s="50" t="str">
        <f>IF(S824=1,B824&amp;"1",0)</f>
        <v>2121101</v>
      </c>
      <c r="S824" s="54">
        <v>1</v>
      </c>
      <c r="T824" s="1">
        <f t="shared" si="106"/>
        <v>212110</v>
      </c>
      <c r="U824" s="21" t="s">
        <v>474</v>
      </c>
      <c r="V824" s="42">
        <v>12</v>
      </c>
      <c r="W824" s="54">
        <v>0</v>
      </c>
      <c r="X824" s="54">
        <v>0</v>
      </c>
      <c r="Y824" s="64" t="s">
        <v>564</v>
      </c>
      <c r="AA824" s="22" t="s">
        <v>54</v>
      </c>
      <c r="AB824" s="56" t="s">
        <v>424</v>
      </c>
      <c r="AC824" s="1">
        <v>0</v>
      </c>
    </row>
    <row r="825" spans="1:29" ht="28.5" customHeight="1">
      <c r="A825" s="57" t="s">
        <v>419</v>
      </c>
      <c r="B825" s="1">
        <f t="shared" si="108"/>
        <v>212120</v>
      </c>
      <c r="C825" s="1" t="s">
        <v>420</v>
      </c>
      <c r="D825" s="43" t="s">
        <v>565</v>
      </c>
      <c r="E825" s="60" t="s">
        <v>1359</v>
      </c>
      <c r="F825" s="60" t="s">
        <v>1460</v>
      </c>
      <c r="G825" s="68" t="s">
        <v>421</v>
      </c>
      <c r="H825" s="42">
        <f t="shared" si="107"/>
        <v>0</v>
      </c>
      <c r="I825" s="43" t="s">
        <v>267</v>
      </c>
      <c r="J825" s="29" t="s">
        <v>54</v>
      </c>
      <c r="K825" s="29" t="s">
        <v>54</v>
      </c>
      <c r="L825" s="42">
        <f t="shared" si="109"/>
        <v>1012</v>
      </c>
      <c r="M825" s="50">
        <f t="shared" si="105"/>
        <v>212130</v>
      </c>
      <c r="N825" s="50">
        <f t="shared" si="110"/>
        <v>212110</v>
      </c>
      <c r="O825" s="45" t="s">
        <v>244</v>
      </c>
      <c r="P825" s="47" t="s">
        <v>61</v>
      </c>
      <c r="Q825" s="61" t="s">
        <v>284</v>
      </c>
      <c r="R825" s="50" t="str">
        <f>IF(S825=1,B825&amp;"1",0)</f>
        <v>2121201</v>
      </c>
      <c r="S825" s="54">
        <v>1</v>
      </c>
      <c r="T825" s="1">
        <f t="shared" si="106"/>
        <v>212120</v>
      </c>
      <c r="U825" s="21" t="s">
        <v>476</v>
      </c>
      <c r="V825" s="42">
        <v>12</v>
      </c>
      <c r="W825" s="54">
        <v>0</v>
      </c>
      <c r="X825" s="54">
        <v>2</v>
      </c>
      <c r="Y825" s="55" t="s">
        <v>566</v>
      </c>
      <c r="AA825" s="21" t="s">
        <v>477</v>
      </c>
      <c r="AB825" s="56" t="s">
        <v>424</v>
      </c>
      <c r="AC825" s="1">
        <v>0</v>
      </c>
    </row>
    <row r="826" spans="1:29" ht="28.5" customHeight="1">
      <c r="A826" s="57" t="s">
        <v>419</v>
      </c>
      <c r="B826" s="1">
        <f t="shared" si="108"/>
        <v>212121</v>
      </c>
      <c r="C826" s="56" t="s">
        <v>427</v>
      </c>
      <c r="D826" s="65" t="s">
        <v>565</v>
      </c>
      <c r="E826" s="60" t="s">
        <v>1359</v>
      </c>
      <c r="F826" s="60" t="s">
        <v>1461</v>
      </c>
      <c r="G826" s="68" t="s">
        <v>421</v>
      </c>
      <c r="H826" s="42">
        <f t="shared" si="107"/>
        <v>0</v>
      </c>
      <c r="I826" s="60">
        <v>340570415</v>
      </c>
      <c r="J826" s="29" t="s">
        <v>54</v>
      </c>
      <c r="K826" s="29" t="s">
        <v>54</v>
      </c>
      <c r="L826" s="42">
        <f t="shared" si="109"/>
        <v>1012</v>
      </c>
      <c r="M826" s="50">
        <f t="shared" si="105"/>
        <v>0</v>
      </c>
      <c r="N826" s="50">
        <f t="shared" si="110"/>
        <v>212120</v>
      </c>
      <c r="O826" s="45" t="s">
        <v>244</v>
      </c>
      <c r="P826" s="47" t="s">
        <v>61</v>
      </c>
      <c r="Q826" s="61" t="s">
        <v>284</v>
      </c>
      <c r="R826" t="s">
        <v>429</v>
      </c>
      <c r="S826" s="54">
        <v>5</v>
      </c>
      <c r="T826" s="1">
        <f t="shared" si="106"/>
        <v>212121</v>
      </c>
      <c r="U826" s="21" t="s">
        <v>478</v>
      </c>
      <c r="V826" s="42">
        <v>0</v>
      </c>
      <c r="W826" s="54">
        <v>0</v>
      </c>
      <c r="X826" s="54">
        <v>0</v>
      </c>
      <c r="Y826" s="55"/>
      <c r="AA826" s="21" t="s">
        <v>479</v>
      </c>
      <c r="AB826" s="56" t="s">
        <v>432</v>
      </c>
      <c r="AC826" s="1">
        <v>0</v>
      </c>
    </row>
    <row r="827" spans="1:29" ht="16.5" customHeight="1">
      <c r="A827" s="57" t="s">
        <v>419</v>
      </c>
      <c r="B827" s="1">
        <f t="shared" si="108"/>
        <v>212130</v>
      </c>
      <c r="C827" s="1" t="s">
        <v>420</v>
      </c>
      <c r="D827" s="43" t="s">
        <v>567</v>
      </c>
      <c r="E827" s="60" t="s">
        <v>1359</v>
      </c>
      <c r="F827" s="60" t="s">
        <v>1462</v>
      </c>
      <c r="G827" s="68" t="s">
        <v>511</v>
      </c>
      <c r="H827" s="42">
        <f t="shared" si="107"/>
        <v>0</v>
      </c>
      <c r="I827" s="43" t="s">
        <v>512</v>
      </c>
      <c r="J827" s="29" t="s">
        <v>54</v>
      </c>
      <c r="K827" s="29" t="s">
        <v>54</v>
      </c>
      <c r="L827" s="42">
        <f t="shared" si="109"/>
        <v>1012</v>
      </c>
      <c r="M827" s="50">
        <f t="shared" si="105"/>
        <v>212140</v>
      </c>
      <c r="N827" s="50">
        <f t="shared" si="110"/>
        <v>212120</v>
      </c>
      <c r="O827" s="45" t="s">
        <v>244</v>
      </c>
      <c r="P827" s="47" t="s">
        <v>61</v>
      </c>
      <c r="Q827" s="61" t="s">
        <v>284</v>
      </c>
      <c r="R827" s="50" t="str">
        <f>IF(S827=1,B827&amp;"1",0)</f>
        <v>2121301</v>
      </c>
      <c r="S827" s="54">
        <v>1</v>
      </c>
      <c r="T827" s="1">
        <f t="shared" si="106"/>
        <v>212130</v>
      </c>
      <c r="U827" s="21" t="s">
        <v>480</v>
      </c>
      <c r="V827" s="42">
        <v>12</v>
      </c>
      <c r="W827" s="54">
        <v>0</v>
      </c>
      <c r="X827" s="54">
        <v>6</v>
      </c>
      <c r="Y827" s="55" t="s">
        <v>568</v>
      </c>
      <c r="AA827" s="21" t="s">
        <v>482</v>
      </c>
      <c r="AB827" s="56" t="s">
        <v>424</v>
      </c>
      <c r="AC827" s="1">
        <v>0</v>
      </c>
    </row>
    <row r="828" spans="1:29" ht="16.5" customHeight="1">
      <c r="A828" s="57" t="s">
        <v>419</v>
      </c>
      <c r="B828" s="1">
        <f t="shared" si="108"/>
        <v>212131</v>
      </c>
      <c r="C828" s="1" t="s">
        <v>427</v>
      </c>
      <c r="D828" s="65" t="s">
        <v>567</v>
      </c>
      <c r="E828" s="60" t="s">
        <v>1359</v>
      </c>
      <c r="F828" s="60" t="s">
        <v>1463</v>
      </c>
      <c r="G828" s="68" t="s">
        <v>450</v>
      </c>
      <c r="H828" s="42">
        <f t="shared" si="107"/>
        <v>0</v>
      </c>
      <c r="I828" s="60" t="s">
        <v>428</v>
      </c>
      <c r="J828" s="29" t="s">
        <v>54</v>
      </c>
      <c r="K828" s="29" t="s">
        <v>54</v>
      </c>
      <c r="L828" s="42">
        <f t="shared" si="109"/>
        <v>1012</v>
      </c>
      <c r="M828" s="50">
        <f t="shared" si="105"/>
        <v>0</v>
      </c>
      <c r="N828" s="50">
        <f t="shared" si="110"/>
        <v>212130</v>
      </c>
      <c r="O828" s="45" t="s">
        <v>244</v>
      </c>
      <c r="P828" s="47" t="s">
        <v>61</v>
      </c>
      <c r="Q828" s="61" t="s">
        <v>284</v>
      </c>
      <c r="R828" t="s">
        <v>429</v>
      </c>
      <c r="S828" s="54">
        <v>5</v>
      </c>
      <c r="T828" s="1">
        <f t="shared" si="106"/>
        <v>212131</v>
      </c>
      <c r="U828" s="21" t="s">
        <v>483</v>
      </c>
      <c r="V828" s="42">
        <v>0</v>
      </c>
      <c r="W828" s="54">
        <v>0</v>
      </c>
      <c r="X828" s="54">
        <v>0</v>
      </c>
      <c r="Y828" s="55"/>
      <c r="AA828" s="21" t="s">
        <v>484</v>
      </c>
      <c r="AB828" s="56" t="s">
        <v>432</v>
      </c>
      <c r="AC828" s="1">
        <v>0</v>
      </c>
    </row>
    <row r="829" spans="1:29" ht="28.5" customHeight="1">
      <c r="A829" s="57" t="s">
        <v>419</v>
      </c>
      <c r="B829" s="1">
        <f t="shared" si="108"/>
        <v>212140</v>
      </c>
      <c r="C829" s="1" t="s">
        <v>420</v>
      </c>
      <c r="D829" s="43" t="s">
        <v>569</v>
      </c>
      <c r="E829" s="60" t="s">
        <v>1359</v>
      </c>
      <c r="F829" s="60" t="s">
        <v>1464</v>
      </c>
      <c r="G829" s="68" t="s">
        <v>497</v>
      </c>
      <c r="H829" s="42">
        <f t="shared" si="107"/>
        <v>0</v>
      </c>
      <c r="I829" s="43" t="s">
        <v>185</v>
      </c>
      <c r="J829" s="29" t="s">
        <v>54</v>
      </c>
      <c r="K829" s="29" t="s">
        <v>54</v>
      </c>
      <c r="L829" s="42">
        <f t="shared" si="109"/>
        <v>1012</v>
      </c>
      <c r="M829" s="50">
        <f t="shared" si="105"/>
        <v>212150</v>
      </c>
      <c r="N829" s="50">
        <f t="shared" si="110"/>
        <v>212130</v>
      </c>
      <c r="O829" s="45" t="s">
        <v>244</v>
      </c>
      <c r="P829" s="47" t="s">
        <v>61</v>
      </c>
      <c r="Q829" s="61" t="s">
        <v>284</v>
      </c>
      <c r="R829" s="50" t="str">
        <f>IF(S829=1,B829&amp;"1",0)</f>
        <v>2121401</v>
      </c>
      <c r="S829" s="54">
        <v>1</v>
      </c>
      <c r="T829" s="1">
        <f t="shared" si="106"/>
        <v>212140</v>
      </c>
      <c r="U829" s="21" t="s">
        <v>486</v>
      </c>
      <c r="V829" s="42">
        <v>12</v>
      </c>
      <c r="W829" s="54">
        <v>0</v>
      </c>
      <c r="X829" s="54">
        <v>9</v>
      </c>
      <c r="Y829" s="55" t="s">
        <v>570</v>
      </c>
      <c r="AA829" s="21" t="s">
        <v>487</v>
      </c>
      <c r="AB829" s="56" t="s">
        <v>424</v>
      </c>
      <c r="AC829" s="1">
        <v>0</v>
      </c>
    </row>
    <row r="830" spans="1:29" ht="28.5" customHeight="1">
      <c r="A830" s="57" t="s">
        <v>419</v>
      </c>
      <c r="B830" s="1">
        <f t="shared" si="108"/>
        <v>212141</v>
      </c>
      <c r="C830" s="56" t="s">
        <v>427</v>
      </c>
      <c r="D830" s="65" t="s">
        <v>569</v>
      </c>
      <c r="E830" s="60" t="s">
        <v>1359</v>
      </c>
      <c r="F830" s="60" t="s">
        <v>1465</v>
      </c>
      <c r="G830" s="68" t="s">
        <v>421</v>
      </c>
      <c r="H830" s="42">
        <f t="shared" si="107"/>
        <v>0</v>
      </c>
      <c r="I830" s="60">
        <v>340570415</v>
      </c>
      <c r="J830" s="29" t="s">
        <v>54</v>
      </c>
      <c r="K830" s="29" t="s">
        <v>54</v>
      </c>
      <c r="L830" s="42">
        <f t="shared" si="109"/>
        <v>1012</v>
      </c>
      <c r="M830" s="50">
        <f t="shared" si="105"/>
        <v>0</v>
      </c>
      <c r="N830" s="50">
        <f t="shared" si="110"/>
        <v>212140</v>
      </c>
      <c r="O830" s="45" t="s">
        <v>244</v>
      </c>
      <c r="P830" s="47" t="s">
        <v>61</v>
      </c>
      <c r="Q830" s="61" t="s">
        <v>284</v>
      </c>
      <c r="R830" t="s">
        <v>429</v>
      </c>
      <c r="S830" s="54">
        <v>5</v>
      </c>
      <c r="T830" s="1">
        <f t="shared" si="106"/>
        <v>212141</v>
      </c>
      <c r="U830" s="21" t="s">
        <v>488</v>
      </c>
      <c r="V830" s="42">
        <v>0</v>
      </c>
      <c r="W830" s="54">
        <v>0</v>
      </c>
      <c r="X830" s="54">
        <v>0</v>
      </c>
      <c r="Y830" s="55"/>
      <c r="AA830" s="21" t="s">
        <v>489</v>
      </c>
      <c r="AB830" s="56" t="s">
        <v>432</v>
      </c>
      <c r="AC830" s="1">
        <v>0</v>
      </c>
    </row>
    <row r="831" spans="1:29" ht="28.5" customHeight="1">
      <c r="A831" s="57" t="s">
        <v>419</v>
      </c>
      <c r="B831" s="1">
        <f t="shared" si="108"/>
        <v>212150</v>
      </c>
      <c r="C831" s="1" t="s">
        <v>420</v>
      </c>
      <c r="D831" s="43" t="s">
        <v>571</v>
      </c>
      <c r="E831" s="60" t="s">
        <v>1359</v>
      </c>
      <c r="F831" s="60" t="s">
        <v>1466</v>
      </c>
      <c r="G831" s="68" t="s">
        <v>453</v>
      </c>
      <c r="H831" s="42">
        <f t="shared" si="107"/>
        <v>1</v>
      </c>
      <c r="I831" s="43" t="s">
        <v>247</v>
      </c>
      <c r="J831" s="29" t="s">
        <v>54</v>
      </c>
      <c r="K831" s="29" t="s">
        <v>54</v>
      </c>
      <c r="L831" s="42">
        <f t="shared" si="109"/>
        <v>1012</v>
      </c>
      <c r="M831" s="50">
        <f t="shared" si="105"/>
        <v>212161</v>
      </c>
      <c r="N831" s="50">
        <f t="shared" si="110"/>
        <v>212140</v>
      </c>
      <c r="O831" s="45" t="s">
        <v>244</v>
      </c>
      <c r="P831" s="47" t="s">
        <v>61</v>
      </c>
      <c r="Q831" s="61" t="s">
        <v>284</v>
      </c>
      <c r="R831" s="50" t="str">
        <f>IF(S831=1,B831&amp;"1",0)</f>
        <v>2121501</v>
      </c>
      <c r="S831" s="54">
        <v>1</v>
      </c>
      <c r="T831" s="1">
        <f t="shared" si="106"/>
        <v>212150</v>
      </c>
      <c r="U831" s="21" t="s">
        <v>491</v>
      </c>
      <c r="V831" s="42">
        <v>12</v>
      </c>
      <c r="W831" s="54">
        <v>0</v>
      </c>
      <c r="X831" s="54">
        <v>12</v>
      </c>
      <c r="Y831" s="55" t="s">
        <v>572</v>
      </c>
      <c r="AA831" s="21" t="s">
        <v>492</v>
      </c>
      <c r="AB831" s="56" t="s">
        <v>424</v>
      </c>
      <c r="AC831" s="1">
        <v>5</v>
      </c>
    </row>
    <row r="832" spans="1:29" ht="16.5" customHeight="1">
      <c r="A832" s="57" t="s">
        <v>419</v>
      </c>
      <c r="B832" s="1">
        <f t="shared" si="108"/>
        <v>212161</v>
      </c>
      <c r="C832" s="1" t="s">
        <v>420</v>
      </c>
      <c r="D832" s="43" t="s">
        <v>574</v>
      </c>
      <c r="E832" s="60" t="s">
        <v>1359</v>
      </c>
      <c r="F832" s="60" t="s">
        <v>1467</v>
      </c>
      <c r="G832" s="68" t="s">
        <v>511</v>
      </c>
      <c r="H832" s="42">
        <f t="shared" si="107"/>
        <v>1</v>
      </c>
      <c r="I832" s="43">
        <v>313100900</v>
      </c>
      <c r="J832" s="29" t="s">
        <v>54</v>
      </c>
      <c r="K832" s="29" t="s">
        <v>54</v>
      </c>
      <c r="L832" s="42">
        <f t="shared" si="109"/>
        <v>1012</v>
      </c>
      <c r="M832" s="50">
        <f t="shared" si="105"/>
        <v>0</v>
      </c>
      <c r="N832" s="50">
        <f t="shared" si="110"/>
        <v>212150</v>
      </c>
      <c r="O832" s="45" t="s">
        <v>244</v>
      </c>
      <c r="P832" s="47" t="s">
        <v>61</v>
      </c>
      <c r="Q832" s="61" t="s">
        <v>284</v>
      </c>
      <c r="R832" s="50">
        <f>IF(S832=1,B832&amp;"1",0)</f>
        <v>0</v>
      </c>
      <c r="S832" s="54">
        <v>4</v>
      </c>
      <c r="T832" s="1">
        <f t="shared" si="106"/>
        <v>212161</v>
      </c>
      <c r="U832" s="24" t="s">
        <v>449</v>
      </c>
      <c r="V832" s="42">
        <v>0</v>
      </c>
      <c r="W832" s="54">
        <v>0</v>
      </c>
      <c r="X832" s="51">
        <v>0</v>
      </c>
      <c r="Y832" s="55"/>
      <c r="AA832" s="24" t="s">
        <v>54</v>
      </c>
      <c r="AC832" s="1">
        <v>0</v>
      </c>
    </row>
    <row r="833" spans="1:29" ht="16.5" customHeight="1">
      <c r="A833" s="57" t="s">
        <v>419</v>
      </c>
      <c r="B833" s="1">
        <f t="shared" si="108"/>
        <v>213110</v>
      </c>
      <c r="C833" s="1" t="s">
        <v>420</v>
      </c>
      <c r="D833" s="43" t="s">
        <v>575</v>
      </c>
      <c r="E833" s="60" t="s">
        <v>1359</v>
      </c>
      <c r="F833" s="60" t="s">
        <v>1468</v>
      </c>
      <c r="G833" s="68" t="s">
        <v>421</v>
      </c>
      <c r="H833" s="42">
        <f t="shared" si="107"/>
        <v>0</v>
      </c>
      <c r="I833" s="43">
        <v>313100700</v>
      </c>
      <c r="J833" s="29" t="s">
        <v>54</v>
      </c>
      <c r="K833" s="29" t="s">
        <v>54</v>
      </c>
      <c r="L833" s="42">
        <f t="shared" si="109"/>
        <v>1013</v>
      </c>
      <c r="M833" s="50">
        <f t="shared" si="105"/>
        <v>213120</v>
      </c>
      <c r="N833" s="50">
        <f t="shared" si="110"/>
        <v>0</v>
      </c>
      <c r="O833" s="45" t="s">
        <v>244</v>
      </c>
      <c r="P833" s="47" t="s">
        <v>61</v>
      </c>
      <c r="Q833" s="61" t="s">
        <v>284</v>
      </c>
      <c r="R833" s="50" t="str">
        <f>IF(S833=1,B833&amp;"1",0)</f>
        <v>2131101</v>
      </c>
      <c r="S833" s="54">
        <v>1</v>
      </c>
      <c r="T833" s="1">
        <f t="shared" si="106"/>
        <v>213110</v>
      </c>
      <c r="U833" s="21" t="s">
        <v>422</v>
      </c>
      <c r="V833" s="42">
        <v>12</v>
      </c>
      <c r="W833" s="54">
        <v>0</v>
      </c>
      <c r="X833" s="54">
        <v>0</v>
      </c>
      <c r="Y833" s="55" t="s">
        <v>502</v>
      </c>
      <c r="AA833" s="22" t="s">
        <v>54</v>
      </c>
      <c r="AB833" s="56" t="s">
        <v>424</v>
      </c>
      <c r="AC833" s="1">
        <v>0</v>
      </c>
    </row>
    <row r="834" spans="1:29" ht="16.5" customHeight="1">
      <c r="A834" s="57" t="s">
        <v>419</v>
      </c>
      <c r="B834" s="1">
        <f t="shared" si="108"/>
        <v>213120</v>
      </c>
      <c r="C834" s="1" t="s">
        <v>420</v>
      </c>
      <c r="D834" s="43" t="s">
        <v>576</v>
      </c>
      <c r="E834" s="60" t="s">
        <v>1359</v>
      </c>
      <c r="F834" s="60" t="s">
        <v>1469</v>
      </c>
      <c r="G834" s="68" t="s">
        <v>497</v>
      </c>
      <c r="H834" s="42">
        <f t="shared" si="107"/>
        <v>0</v>
      </c>
      <c r="I834" s="43" t="s">
        <v>311</v>
      </c>
      <c r="J834" s="29" t="s">
        <v>54</v>
      </c>
      <c r="K834" s="29" t="s">
        <v>54</v>
      </c>
      <c r="L834" s="42">
        <f t="shared" si="109"/>
        <v>1013</v>
      </c>
      <c r="M834" s="50">
        <f t="shared" si="105"/>
        <v>213130</v>
      </c>
      <c r="N834" s="50">
        <f t="shared" si="110"/>
        <v>213110</v>
      </c>
      <c r="O834" s="45" t="s">
        <v>244</v>
      </c>
      <c r="P834" s="47" t="s">
        <v>61</v>
      </c>
      <c r="Q834" s="61" t="s">
        <v>284</v>
      </c>
      <c r="R834" s="50" t="str">
        <f>IF(S834=1,B834&amp;"1",0)</f>
        <v>2131201</v>
      </c>
      <c r="S834" s="54">
        <v>1</v>
      </c>
      <c r="T834" s="1">
        <f t="shared" si="106"/>
        <v>213120</v>
      </c>
      <c r="U834" s="21" t="s">
        <v>425</v>
      </c>
      <c r="V834" s="42">
        <v>12</v>
      </c>
      <c r="W834" s="54">
        <v>0</v>
      </c>
      <c r="X834" s="54">
        <v>2</v>
      </c>
      <c r="Y834" s="55" t="s">
        <v>502</v>
      </c>
      <c r="AA834" s="21" t="s">
        <v>426</v>
      </c>
      <c r="AB834" s="56" t="s">
        <v>424</v>
      </c>
      <c r="AC834" s="1">
        <v>0</v>
      </c>
    </row>
    <row r="835" spans="1:29" ht="16.5" customHeight="1">
      <c r="A835" s="57" t="s">
        <v>419</v>
      </c>
      <c r="B835" s="1">
        <f t="shared" si="108"/>
        <v>213121</v>
      </c>
      <c r="C835" s="56" t="s">
        <v>427</v>
      </c>
      <c r="D835" s="65" t="s">
        <v>576</v>
      </c>
      <c r="E835" s="60" t="s">
        <v>1359</v>
      </c>
      <c r="F835" s="60" t="s">
        <v>1470</v>
      </c>
      <c r="G835" s="68" t="s">
        <v>497</v>
      </c>
      <c r="H835" s="42">
        <f t="shared" si="107"/>
        <v>0</v>
      </c>
      <c r="I835" s="60">
        <v>340570415</v>
      </c>
      <c r="J835" s="29" t="s">
        <v>54</v>
      </c>
      <c r="K835" s="29" t="s">
        <v>54</v>
      </c>
      <c r="L835" s="42">
        <f t="shared" si="109"/>
        <v>1013</v>
      </c>
      <c r="M835" s="50">
        <f t="shared" si="105"/>
        <v>0</v>
      </c>
      <c r="N835" s="50">
        <f t="shared" si="110"/>
        <v>213120</v>
      </c>
      <c r="O835" s="45" t="s">
        <v>244</v>
      </c>
      <c r="P835" s="47" t="s">
        <v>61</v>
      </c>
      <c r="Q835" s="61" t="s">
        <v>284</v>
      </c>
      <c r="R835" t="s">
        <v>429</v>
      </c>
      <c r="S835" s="54">
        <v>5</v>
      </c>
      <c r="T835" s="1">
        <f t="shared" si="106"/>
        <v>213121</v>
      </c>
      <c r="U835" s="21" t="s">
        <v>430</v>
      </c>
      <c r="V835" s="42">
        <v>0</v>
      </c>
      <c r="W835" s="54">
        <v>0</v>
      </c>
      <c r="X835" s="54">
        <v>0</v>
      </c>
      <c r="Y835" s="55"/>
      <c r="AA835" s="21" t="s">
        <v>431</v>
      </c>
      <c r="AB835" s="56" t="s">
        <v>432</v>
      </c>
      <c r="AC835" s="1">
        <v>0</v>
      </c>
    </row>
    <row r="836" spans="1:29" ht="16.5" customHeight="1">
      <c r="A836" s="57" t="s">
        <v>419</v>
      </c>
      <c r="B836" s="1">
        <f t="shared" si="108"/>
        <v>213130</v>
      </c>
      <c r="C836" s="1" t="s">
        <v>420</v>
      </c>
      <c r="D836" s="43" t="s">
        <v>577</v>
      </c>
      <c r="E836" s="60" t="s">
        <v>1359</v>
      </c>
      <c r="F836" s="60" t="s">
        <v>1471</v>
      </c>
      <c r="G836" s="68" t="s">
        <v>473</v>
      </c>
      <c r="H836" s="42">
        <f t="shared" si="107"/>
        <v>0</v>
      </c>
      <c r="I836" s="43" t="s">
        <v>314</v>
      </c>
      <c r="J836" s="29" t="s">
        <v>54</v>
      </c>
      <c r="K836" s="29" t="s">
        <v>54</v>
      </c>
      <c r="L836" s="42">
        <f t="shared" si="109"/>
        <v>1013</v>
      </c>
      <c r="M836" s="50">
        <f t="shared" si="105"/>
        <v>213140</v>
      </c>
      <c r="N836" s="50">
        <f t="shared" si="110"/>
        <v>213120</v>
      </c>
      <c r="O836" s="45" t="s">
        <v>244</v>
      </c>
      <c r="P836" s="47" t="s">
        <v>61</v>
      </c>
      <c r="Q836" s="61" t="s">
        <v>284</v>
      </c>
      <c r="R836" s="50" t="str">
        <f>IF(S836=1,B836&amp;"1",0)</f>
        <v>2131301</v>
      </c>
      <c r="S836" s="54">
        <v>1</v>
      </c>
      <c r="T836" s="1">
        <f t="shared" si="106"/>
        <v>213130</v>
      </c>
      <c r="U836" s="21" t="s">
        <v>433</v>
      </c>
      <c r="V836" s="42">
        <v>12</v>
      </c>
      <c r="W836" s="54">
        <v>0</v>
      </c>
      <c r="X836" s="54">
        <v>6</v>
      </c>
      <c r="Y836" s="55" t="s">
        <v>522</v>
      </c>
      <c r="AA836" s="21" t="s">
        <v>434</v>
      </c>
      <c r="AB836" s="56" t="s">
        <v>424</v>
      </c>
      <c r="AC836" s="1">
        <v>0</v>
      </c>
    </row>
    <row r="837" spans="1:29" ht="16.5" customHeight="1">
      <c r="A837" s="57" t="s">
        <v>419</v>
      </c>
      <c r="B837" s="1">
        <f t="shared" si="108"/>
        <v>213131</v>
      </c>
      <c r="C837" s="1" t="s">
        <v>427</v>
      </c>
      <c r="D837" s="65" t="s">
        <v>577</v>
      </c>
      <c r="E837" s="60" t="s">
        <v>1359</v>
      </c>
      <c r="F837" s="60" t="s">
        <v>1472</v>
      </c>
      <c r="G837" s="68" t="s">
        <v>450</v>
      </c>
      <c r="H837" s="42">
        <f t="shared" si="107"/>
        <v>0</v>
      </c>
      <c r="I837" s="60" t="s">
        <v>428</v>
      </c>
      <c r="J837" s="29" t="s">
        <v>54</v>
      </c>
      <c r="K837" s="29" t="s">
        <v>54</v>
      </c>
      <c r="L837" s="42">
        <f t="shared" si="109"/>
        <v>1013</v>
      </c>
      <c r="M837" s="50">
        <f t="shared" si="105"/>
        <v>0</v>
      </c>
      <c r="N837" s="50">
        <f t="shared" si="110"/>
        <v>213130</v>
      </c>
      <c r="O837" s="45" t="s">
        <v>244</v>
      </c>
      <c r="P837" s="47" t="s">
        <v>61</v>
      </c>
      <c r="Q837" s="61" t="s">
        <v>284</v>
      </c>
      <c r="R837" t="s">
        <v>429</v>
      </c>
      <c r="S837" s="54">
        <v>5</v>
      </c>
      <c r="T837" s="1">
        <f t="shared" si="106"/>
        <v>213131</v>
      </c>
      <c r="U837" s="21" t="s">
        <v>436</v>
      </c>
      <c r="V837" s="42">
        <v>0</v>
      </c>
      <c r="W837" s="54">
        <v>0</v>
      </c>
      <c r="X837" s="54">
        <v>0</v>
      </c>
      <c r="Y837" s="55"/>
      <c r="AA837" s="21" t="s">
        <v>437</v>
      </c>
      <c r="AB837" s="56" t="s">
        <v>432</v>
      </c>
      <c r="AC837" s="1">
        <v>0</v>
      </c>
    </row>
    <row r="838" spans="1:29" ht="16.5" customHeight="1">
      <c r="A838" s="57" t="s">
        <v>419</v>
      </c>
      <c r="B838" s="1">
        <f t="shared" si="108"/>
        <v>213140</v>
      </c>
      <c r="C838" s="1" t="s">
        <v>420</v>
      </c>
      <c r="D838" s="43" t="s">
        <v>578</v>
      </c>
      <c r="E838" s="60" t="s">
        <v>1359</v>
      </c>
      <c r="F838" s="60" t="s">
        <v>1473</v>
      </c>
      <c r="G838" s="68" t="s">
        <v>511</v>
      </c>
      <c r="H838" s="42">
        <f t="shared" si="107"/>
        <v>0</v>
      </c>
      <c r="I838" s="43">
        <v>313100900</v>
      </c>
      <c r="J838" s="29" t="s">
        <v>54</v>
      </c>
      <c r="K838" s="29" t="s">
        <v>54</v>
      </c>
      <c r="L838" s="42">
        <f t="shared" si="109"/>
        <v>1013</v>
      </c>
      <c r="M838" s="50">
        <f t="shared" si="105"/>
        <v>213150</v>
      </c>
      <c r="N838" s="50">
        <f t="shared" si="110"/>
        <v>213130</v>
      </c>
      <c r="O838" s="45" t="s">
        <v>244</v>
      </c>
      <c r="P838" s="47" t="s">
        <v>61</v>
      </c>
      <c r="Q838" s="61" t="s">
        <v>284</v>
      </c>
      <c r="R838" s="50" t="str">
        <f>IF(S838=1,B838&amp;"1",0)</f>
        <v>2131401</v>
      </c>
      <c r="S838" s="54">
        <v>1</v>
      </c>
      <c r="T838" s="1">
        <f t="shared" si="106"/>
        <v>213140</v>
      </c>
      <c r="U838" s="21" t="s">
        <v>440</v>
      </c>
      <c r="V838" s="42">
        <v>12</v>
      </c>
      <c r="W838" s="54">
        <v>0</v>
      </c>
      <c r="X838" s="54">
        <v>9</v>
      </c>
      <c r="Y838" s="55" t="s">
        <v>579</v>
      </c>
      <c r="AA838" s="21" t="s">
        <v>441</v>
      </c>
      <c r="AB838" s="56" t="s">
        <v>424</v>
      </c>
      <c r="AC838" s="1">
        <v>0</v>
      </c>
    </row>
    <row r="839" spans="1:29" ht="16.5" customHeight="1">
      <c r="A839" s="57" t="s">
        <v>419</v>
      </c>
      <c r="B839" s="1">
        <f t="shared" si="108"/>
        <v>213141</v>
      </c>
      <c r="C839" s="56" t="s">
        <v>427</v>
      </c>
      <c r="D839" s="65" t="s">
        <v>578</v>
      </c>
      <c r="E839" s="60" t="s">
        <v>1359</v>
      </c>
      <c r="F839" s="60" t="s">
        <v>1474</v>
      </c>
      <c r="G839" s="68" t="s">
        <v>497</v>
      </c>
      <c r="H839" s="42">
        <f t="shared" si="107"/>
        <v>0</v>
      </c>
      <c r="I839" s="60">
        <v>340570415</v>
      </c>
      <c r="J839" s="29" t="s">
        <v>54</v>
      </c>
      <c r="K839" s="29" t="s">
        <v>54</v>
      </c>
      <c r="L839" s="42">
        <f t="shared" si="109"/>
        <v>1013</v>
      </c>
      <c r="M839" s="50">
        <f t="shared" si="105"/>
        <v>0</v>
      </c>
      <c r="N839" s="50">
        <f t="shared" si="110"/>
        <v>213140</v>
      </c>
      <c r="O839" s="45" t="s">
        <v>244</v>
      </c>
      <c r="P839" s="47" t="s">
        <v>61</v>
      </c>
      <c r="Q839" s="61" t="s">
        <v>284</v>
      </c>
      <c r="R839" t="s">
        <v>429</v>
      </c>
      <c r="S839" s="54">
        <v>5</v>
      </c>
      <c r="T839" s="1">
        <f t="shared" si="106"/>
        <v>213141</v>
      </c>
      <c r="U839" s="21" t="s">
        <v>442</v>
      </c>
      <c r="V839" s="42">
        <v>0</v>
      </c>
      <c r="W839" s="54">
        <v>0</v>
      </c>
      <c r="X839" s="54">
        <v>0</v>
      </c>
      <c r="Y839" s="55"/>
      <c r="AA839" s="21" t="s">
        <v>443</v>
      </c>
      <c r="AB839" s="56" t="s">
        <v>432</v>
      </c>
      <c r="AC839" s="1">
        <v>0</v>
      </c>
    </row>
    <row r="840" spans="1:29" ht="28.5" customHeight="1">
      <c r="A840" s="57" t="s">
        <v>419</v>
      </c>
      <c r="B840" s="1">
        <f t="shared" si="108"/>
        <v>213150</v>
      </c>
      <c r="C840" s="1" t="s">
        <v>420</v>
      </c>
      <c r="D840" s="43" t="s">
        <v>580</v>
      </c>
      <c r="E840" s="60" t="s">
        <v>1359</v>
      </c>
      <c r="F840" s="60" t="s">
        <v>1475</v>
      </c>
      <c r="G840" s="68" t="s">
        <v>453</v>
      </c>
      <c r="H840" s="42">
        <f t="shared" si="107"/>
        <v>1</v>
      </c>
      <c r="I840" s="43">
        <v>313004000</v>
      </c>
      <c r="J840" s="29" t="s">
        <v>54</v>
      </c>
      <c r="K840" s="29" t="s">
        <v>54</v>
      </c>
      <c r="L840" s="42">
        <f t="shared" si="109"/>
        <v>1013</v>
      </c>
      <c r="M840" s="50">
        <f t="shared" si="105"/>
        <v>213161</v>
      </c>
      <c r="N840" s="50">
        <f t="shared" si="110"/>
        <v>213140</v>
      </c>
      <c r="O840" s="45" t="s">
        <v>244</v>
      </c>
      <c r="P840" s="47" t="s">
        <v>61</v>
      </c>
      <c r="Q840" s="61" t="s">
        <v>284</v>
      </c>
      <c r="R840" s="50" t="str">
        <f>IF(S840=1,B840&amp;"1",0)</f>
        <v>2131501</v>
      </c>
      <c r="S840" s="54">
        <v>1</v>
      </c>
      <c r="T840" s="1">
        <f t="shared" si="106"/>
        <v>213150</v>
      </c>
      <c r="U840" s="21" t="s">
        <v>445</v>
      </c>
      <c r="V840" s="42">
        <v>12</v>
      </c>
      <c r="W840" s="54">
        <v>0</v>
      </c>
      <c r="X840" s="54">
        <v>12</v>
      </c>
      <c r="Y840" s="55" t="s">
        <v>581</v>
      </c>
      <c r="AA840" s="21" t="s">
        <v>446</v>
      </c>
      <c r="AB840" s="56" t="s">
        <v>424</v>
      </c>
      <c r="AC840" s="1">
        <v>5</v>
      </c>
    </row>
    <row r="841" spans="1:29" ht="16.5" customHeight="1">
      <c r="A841" s="57" t="s">
        <v>419</v>
      </c>
      <c r="B841" s="1">
        <f t="shared" si="108"/>
        <v>213161</v>
      </c>
      <c r="C841" s="1" t="s">
        <v>420</v>
      </c>
      <c r="D841" s="43" t="s">
        <v>583</v>
      </c>
      <c r="E841" s="60" t="s">
        <v>1359</v>
      </c>
      <c r="F841" s="60" t="s">
        <v>1476</v>
      </c>
      <c r="G841" s="68" t="s">
        <v>511</v>
      </c>
      <c r="H841" s="42">
        <f t="shared" si="107"/>
        <v>1</v>
      </c>
      <c r="I841" s="43">
        <v>313100900</v>
      </c>
      <c r="J841" s="29" t="s">
        <v>54</v>
      </c>
      <c r="K841" s="29" t="s">
        <v>54</v>
      </c>
      <c r="L841" s="42">
        <f t="shared" si="109"/>
        <v>1013</v>
      </c>
      <c r="M841" s="50">
        <f t="shared" si="105"/>
        <v>0</v>
      </c>
      <c r="N841" s="50">
        <f t="shared" si="110"/>
        <v>213150</v>
      </c>
      <c r="O841" s="45" t="s">
        <v>244</v>
      </c>
      <c r="P841" s="47" t="s">
        <v>61</v>
      </c>
      <c r="Q841" s="61" t="s">
        <v>284</v>
      </c>
      <c r="R841" s="50">
        <f>IF(S841=1,B841&amp;"1",0)</f>
        <v>0</v>
      </c>
      <c r="S841" s="54">
        <v>4</v>
      </c>
      <c r="T841" s="1">
        <f t="shared" si="106"/>
        <v>213161</v>
      </c>
      <c r="U841" s="24" t="s">
        <v>449</v>
      </c>
      <c r="V841" s="42">
        <v>0</v>
      </c>
      <c r="W841" s="54">
        <v>0</v>
      </c>
      <c r="X841" s="51">
        <v>0</v>
      </c>
      <c r="Y841" s="55"/>
      <c r="AA841" s="24" t="s">
        <v>54</v>
      </c>
      <c r="AC841" s="1">
        <v>0</v>
      </c>
    </row>
    <row r="842" spans="1:29" ht="16.5" customHeight="1">
      <c r="A842" s="57" t="s">
        <v>419</v>
      </c>
      <c r="B842" s="1">
        <f t="shared" si="108"/>
        <v>214110</v>
      </c>
      <c r="C842" s="1" t="s">
        <v>420</v>
      </c>
      <c r="D842" s="43" t="s">
        <v>584</v>
      </c>
      <c r="E842" s="60" t="s">
        <v>1359</v>
      </c>
      <c r="F842" s="60" t="s">
        <v>1477</v>
      </c>
      <c r="G842" s="68" t="s">
        <v>448</v>
      </c>
      <c r="H842" s="42">
        <f t="shared" si="107"/>
        <v>0</v>
      </c>
      <c r="I842" s="43">
        <v>313100800</v>
      </c>
      <c r="J842" s="29" t="s">
        <v>54</v>
      </c>
      <c r="K842" s="29" t="s">
        <v>54</v>
      </c>
      <c r="L842" s="42">
        <f t="shared" si="109"/>
        <v>1014</v>
      </c>
      <c r="M842" s="50">
        <f t="shared" si="105"/>
        <v>214120</v>
      </c>
      <c r="N842" s="50">
        <f t="shared" si="110"/>
        <v>0</v>
      </c>
      <c r="O842" s="45" t="s">
        <v>244</v>
      </c>
      <c r="P842" s="47" t="s">
        <v>61</v>
      </c>
      <c r="Q842" s="61" t="s">
        <v>284</v>
      </c>
      <c r="R842" s="50" t="str">
        <f>IF(S842=1,B842&amp;"1",0)</f>
        <v>2141101</v>
      </c>
      <c r="S842" s="54">
        <v>1</v>
      </c>
      <c r="T842" s="1">
        <f t="shared" si="106"/>
        <v>214110</v>
      </c>
      <c r="U842" s="21" t="s">
        <v>451</v>
      </c>
      <c r="V842" s="42">
        <v>12</v>
      </c>
      <c r="W842" s="54">
        <v>0</v>
      </c>
      <c r="X842" s="54">
        <v>0</v>
      </c>
      <c r="Y842" s="55" t="s">
        <v>585</v>
      </c>
      <c r="AA842" s="22" t="s">
        <v>54</v>
      </c>
      <c r="AB842" s="56" t="s">
        <v>424</v>
      </c>
      <c r="AC842" s="1">
        <v>0</v>
      </c>
    </row>
    <row r="843" spans="1:29" ht="28.5" customHeight="1">
      <c r="A843" s="57" t="s">
        <v>419</v>
      </c>
      <c r="B843" s="1">
        <f t="shared" si="108"/>
        <v>214120</v>
      </c>
      <c r="C843" s="1" t="s">
        <v>420</v>
      </c>
      <c r="D843" s="43" t="s">
        <v>586</v>
      </c>
      <c r="E843" s="60" t="s">
        <v>1359</v>
      </c>
      <c r="F843" s="60" t="s">
        <v>1478</v>
      </c>
      <c r="G843" s="68" t="s">
        <v>473</v>
      </c>
      <c r="H843" s="42">
        <f t="shared" si="107"/>
        <v>0</v>
      </c>
      <c r="I843" s="43">
        <v>313102500</v>
      </c>
      <c r="J843" s="29" t="s">
        <v>54</v>
      </c>
      <c r="K843" s="29" t="s">
        <v>54</v>
      </c>
      <c r="L843" s="42">
        <f t="shared" si="109"/>
        <v>1014</v>
      </c>
      <c r="M843" s="50">
        <f t="shared" si="105"/>
        <v>214130</v>
      </c>
      <c r="N843" s="50">
        <f t="shared" si="110"/>
        <v>214110</v>
      </c>
      <c r="O843" s="45" t="s">
        <v>244</v>
      </c>
      <c r="P843" s="47" t="s">
        <v>61</v>
      </c>
      <c r="Q843" s="61" t="s">
        <v>284</v>
      </c>
      <c r="R843" s="50" t="str">
        <f>IF(S843=1,B843&amp;"1",0)</f>
        <v>2141201</v>
      </c>
      <c r="S843" s="54">
        <v>1</v>
      </c>
      <c r="T843" s="1">
        <f t="shared" si="106"/>
        <v>214120</v>
      </c>
      <c r="U843" s="21" t="s">
        <v>454</v>
      </c>
      <c r="V843" s="42">
        <v>12</v>
      </c>
      <c r="W843" s="54">
        <v>0</v>
      </c>
      <c r="X843" s="54">
        <v>2</v>
      </c>
      <c r="Y843" s="55" t="s">
        <v>697</v>
      </c>
      <c r="AA843" s="21" t="s">
        <v>456</v>
      </c>
      <c r="AB843" s="56" t="s">
        <v>424</v>
      </c>
      <c r="AC843" s="1">
        <v>0</v>
      </c>
    </row>
    <row r="844" spans="1:29" ht="28.5" customHeight="1">
      <c r="A844" s="57" t="s">
        <v>419</v>
      </c>
      <c r="B844" s="1">
        <f t="shared" si="108"/>
        <v>214121</v>
      </c>
      <c r="C844" s="56" t="s">
        <v>427</v>
      </c>
      <c r="D844" s="65" t="s">
        <v>586</v>
      </c>
      <c r="E844" s="60" t="s">
        <v>1359</v>
      </c>
      <c r="F844" s="60" t="s">
        <v>1479</v>
      </c>
      <c r="G844" s="68" t="s">
        <v>473</v>
      </c>
      <c r="H844" s="42">
        <f t="shared" si="107"/>
        <v>0</v>
      </c>
      <c r="I844" s="60">
        <v>340570415</v>
      </c>
      <c r="J844" s="29" t="s">
        <v>54</v>
      </c>
      <c r="K844" s="29" t="s">
        <v>54</v>
      </c>
      <c r="L844" s="42">
        <f t="shared" si="109"/>
        <v>1014</v>
      </c>
      <c r="M844" s="50">
        <f t="shared" si="105"/>
        <v>0</v>
      </c>
      <c r="N844" s="50">
        <f t="shared" si="110"/>
        <v>214120</v>
      </c>
      <c r="O844" s="45" t="s">
        <v>244</v>
      </c>
      <c r="P844" s="47" t="s">
        <v>61</v>
      </c>
      <c r="Q844" s="61" t="s">
        <v>284</v>
      </c>
      <c r="R844" t="s">
        <v>429</v>
      </c>
      <c r="S844" s="54">
        <v>5</v>
      </c>
      <c r="T844" s="1">
        <f t="shared" si="106"/>
        <v>214121</v>
      </c>
      <c r="U844" s="21" t="s">
        <v>457</v>
      </c>
      <c r="V844" s="42">
        <v>0</v>
      </c>
      <c r="W844" s="54">
        <v>0</v>
      </c>
      <c r="X844" s="54">
        <v>0</v>
      </c>
      <c r="Y844" s="55"/>
      <c r="AA844" s="21" t="s">
        <v>458</v>
      </c>
      <c r="AB844" s="56" t="s">
        <v>432</v>
      </c>
      <c r="AC844" s="1">
        <v>0</v>
      </c>
    </row>
    <row r="845" spans="1:29" ht="16.5" customHeight="1">
      <c r="A845" s="57" t="s">
        <v>419</v>
      </c>
      <c r="B845" s="1">
        <f t="shared" si="108"/>
        <v>214130</v>
      </c>
      <c r="C845" s="1" t="s">
        <v>420</v>
      </c>
      <c r="D845" s="43" t="s">
        <v>587</v>
      </c>
      <c r="E845" s="60" t="s">
        <v>1359</v>
      </c>
      <c r="F845" s="60" t="s">
        <v>1480</v>
      </c>
      <c r="G845" s="68" t="s">
        <v>521</v>
      </c>
      <c r="H845" s="42">
        <f t="shared" si="107"/>
        <v>0</v>
      </c>
      <c r="I845" s="43">
        <v>313101000</v>
      </c>
      <c r="J845" s="29" t="s">
        <v>54</v>
      </c>
      <c r="K845" s="29" t="s">
        <v>54</v>
      </c>
      <c r="L845" s="42">
        <f t="shared" si="109"/>
        <v>1014</v>
      </c>
      <c r="M845" s="50">
        <f t="shared" si="105"/>
        <v>214140</v>
      </c>
      <c r="N845" s="50">
        <f t="shared" si="110"/>
        <v>214120</v>
      </c>
      <c r="O845" s="45" t="s">
        <v>244</v>
      </c>
      <c r="P845" s="47" t="s">
        <v>61</v>
      </c>
      <c r="Q845" s="61" t="s">
        <v>284</v>
      </c>
      <c r="R845" s="50" t="str">
        <f>IF(S845=1,B845&amp;"1",0)</f>
        <v>2141301</v>
      </c>
      <c r="S845" s="54">
        <v>1</v>
      </c>
      <c r="T845" s="1">
        <f t="shared" si="106"/>
        <v>214130</v>
      </c>
      <c r="U845" s="21" t="s">
        <v>459</v>
      </c>
      <c r="V845" s="42">
        <v>12</v>
      </c>
      <c r="W845" s="54">
        <v>0</v>
      </c>
      <c r="X845" s="54">
        <v>6</v>
      </c>
      <c r="Y845" s="55" t="s">
        <v>588</v>
      </c>
      <c r="AA845" s="21" t="s">
        <v>460</v>
      </c>
      <c r="AB845" s="56" t="s">
        <v>424</v>
      </c>
      <c r="AC845" s="1">
        <v>0</v>
      </c>
    </row>
    <row r="846" spans="1:29" ht="16.5" customHeight="1">
      <c r="A846" s="57" t="s">
        <v>419</v>
      </c>
      <c r="B846" s="1">
        <f t="shared" si="108"/>
        <v>214131</v>
      </c>
      <c r="C846" s="1" t="s">
        <v>427</v>
      </c>
      <c r="D846" s="65" t="s">
        <v>587</v>
      </c>
      <c r="E846" s="60" t="s">
        <v>1359</v>
      </c>
      <c r="F846" s="60" t="s">
        <v>1481</v>
      </c>
      <c r="G846" s="68" t="s">
        <v>450</v>
      </c>
      <c r="H846" s="42">
        <f t="shared" si="107"/>
        <v>0</v>
      </c>
      <c r="I846" s="60" t="s">
        <v>428</v>
      </c>
      <c r="J846" s="29" t="s">
        <v>54</v>
      </c>
      <c r="K846" s="29" t="s">
        <v>54</v>
      </c>
      <c r="L846" s="42">
        <f t="shared" si="109"/>
        <v>1014</v>
      </c>
      <c r="M846" s="50">
        <f t="shared" si="105"/>
        <v>0</v>
      </c>
      <c r="N846" s="50">
        <f t="shared" si="110"/>
        <v>214130</v>
      </c>
      <c r="O846" s="45" t="s">
        <v>244</v>
      </c>
      <c r="P846" s="47" t="s">
        <v>61</v>
      </c>
      <c r="Q846" s="61" t="s">
        <v>284</v>
      </c>
      <c r="R846" t="s">
        <v>429</v>
      </c>
      <c r="S846" s="54">
        <v>5</v>
      </c>
      <c r="T846" s="1">
        <f t="shared" si="106"/>
        <v>214131</v>
      </c>
      <c r="U846" s="21" t="s">
        <v>461</v>
      </c>
      <c r="V846" s="42">
        <v>0</v>
      </c>
      <c r="W846" s="54">
        <v>0</v>
      </c>
      <c r="X846" s="54">
        <v>0</v>
      </c>
      <c r="Y846" s="55"/>
      <c r="AA846" s="21" t="s">
        <v>462</v>
      </c>
      <c r="AB846" s="56" t="s">
        <v>432</v>
      </c>
      <c r="AC846" s="1">
        <v>0</v>
      </c>
    </row>
    <row r="847" spans="1:29" ht="28.5" customHeight="1">
      <c r="A847" s="57" t="s">
        <v>419</v>
      </c>
      <c r="B847" s="1">
        <f t="shared" si="108"/>
        <v>214140</v>
      </c>
      <c r="C847" s="1" t="s">
        <v>420</v>
      </c>
      <c r="D847" s="43" t="s">
        <v>589</v>
      </c>
      <c r="E847" s="60" t="s">
        <v>1359</v>
      </c>
      <c r="F847" s="60" t="s">
        <v>1482</v>
      </c>
      <c r="G847" s="68" t="s">
        <v>524</v>
      </c>
      <c r="H847" s="42">
        <f t="shared" si="107"/>
        <v>0</v>
      </c>
      <c r="I847" s="43">
        <v>313004000</v>
      </c>
      <c r="J847" s="29" t="s">
        <v>54</v>
      </c>
      <c r="K847" s="29" t="s">
        <v>54</v>
      </c>
      <c r="L847" s="42">
        <f t="shared" si="109"/>
        <v>1014</v>
      </c>
      <c r="M847" s="50">
        <f t="shared" si="105"/>
        <v>214150</v>
      </c>
      <c r="N847" s="50">
        <f t="shared" si="110"/>
        <v>214130</v>
      </c>
      <c r="O847" s="45" t="s">
        <v>244</v>
      </c>
      <c r="P847" s="47" t="s">
        <v>61</v>
      </c>
      <c r="Q847" s="61" t="s">
        <v>284</v>
      </c>
      <c r="R847" s="50" t="str">
        <f>IF(S847=1,B847&amp;"1",0)</f>
        <v>2141401</v>
      </c>
      <c r="S847" s="54">
        <v>1</v>
      </c>
      <c r="T847" s="1">
        <f t="shared" si="106"/>
        <v>214140</v>
      </c>
      <c r="U847" s="21" t="s">
        <v>464</v>
      </c>
      <c r="V847" s="42">
        <v>12</v>
      </c>
      <c r="W847" s="54">
        <v>0</v>
      </c>
      <c r="X847" s="54">
        <v>9</v>
      </c>
      <c r="Y847" s="55" t="s">
        <v>590</v>
      </c>
      <c r="AA847" s="21" t="s">
        <v>465</v>
      </c>
      <c r="AB847" s="56" t="s">
        <v>424</v>
      </c>
      <c r="AC847" s="1">
        <v>0</v>
      </c>
    </row>
    <row r="848" spans="1:29" ht="28.5" customHeight="1">
      <c r="A848" s="57" t="s">
        <v>419</v>
      </c>
      <c r="B848" s="1">
        <f t="shared" si="108"/>
        <v>214141</v>
      </c>
      <c r="C848" s="56" t="s">
        <v>427</v>
      </c>
      <c r="D848" s="65" t="s">
        <v>589</v>
      </c>
      <c r="E848" s="60" t="s">
        <v>1359</v>
      </c>
      <c r="F848" s="60" t="s">
        <v>1483</v>
      </c>
      <c r="G848" s="68" t="s">
        <v>473</v>
      </c>
      <c r="H848" s="42">
        <f t="shared" si="107"/>
        <v>0</v>
      </c>
      <c r="I848" s="60">
        <v>340570415</v>
      </c>
      <c r="J848" s="29" t="s">
        <v>54</v>
      </c>
      <c r="K848" s="29" t="s">
        <v>54</v>
      </c>
      <c r="L848" s="42">
        <f t="shared" si="109"/>
        <v>1014</v>
      </c>
      <c r="M848" s="50">
        <f t="shared" si="105"/>
        <v>0</v>
      </c>
      <c r="N848" s="50">
        <f t="shared" si="110"/>
        <v>214140</v>
      </c>
      <c r="O848" s="45" t="s">
        <v>244</v>
      </c>
      <c r="P848" s="47" t="s">
        <v>61</v>
      </c>
      <c r="Q848" s="61" t="s">
        <v>284</v>
      </c>
      <c r="R848" t="s">
        <v>429</v>
      </c>
      <c r="S848" s="54">
        <v>5</v>
      </c>
      <c r="T848" s="1">
        <f t="shared" si="106"/>
        <v>214141</v>
      </c>
      <c r="U848" s="21" t="s">
        <v>466</v>
      </c>
      <c r="V848" s="42">
        <v>0</v>
      </c>
      <c r="W848" s="54">
        <v>0</v>
      </c>
      <c r="X848" s="54">
        <v>0</v>
      </c>
      <c r="Y848" s="55"/>
      <c r="AA848" s="21" t="s">
        <v>467</v>
      </c>
      <c r="AB848" s="56" t="s">
        <v>432</v>
      </c>
      <c r="AC848" s="1">
        <v>0</v>
      </c>
    </row>
    <row r="849" spans="1:29" ht="16.5" customHeight="1">
      <c r="A849" s="57" t="s">
        <v>419</v>
      </c>
      <c r="B849" s="1">
        <f t="shared" si="108"/>
        <v>214150</v>
      </c>
      <c r="C849" s="1" t="s">
        <v>420</v>
      </c>
      <c r="D849" s="43" t="s">
        <v>591</v>
      </c>
      <c r="E849" s="60" t="s">
        <v>1359</v>
      </c>
      <c r="F849" s="60" t="s">
        <v>1484</v>
      </c>
      <c r="G849" s="68" t="s">
        <v>453</v>
      </c>
      <c r="H849" s="42">
        <f t="shared" si="107"/>
        <v>1</v>
      </c>
      <c r="I849" s="43">
        <v>313003900</v>
      </c>
      <c r="J849" s="29" t="s">
        <v>54</v>
      </c>
      <c r="K849" s="29" t="s">
        <v>54</v>
      </c>
      <c r="L849" s="42">
        <f t="shared" si="109"/>
        <v>1014</v>
      </c>
      <c r="M849" s="50">
        <f t="shared" si="105"/>
        <v>214161</v>
      </c>
      <c r="N849" s="50">
        <f t="shared" si="110"/>
        <v>214140</v>
      </c>
      <c r="O849" s="45" t="s">
        <v>244</v>
      </c>
      <c r="P849" s="47" t="s">
        <v>61</v>
      </c>
      <c r="Q849" s="61" t="s">
        <v>284</v>
      </c>
      <c r="R849" s="50" t="str">
        <f>IF(S849=1,B849&amp;"1",0)</f>
        <v>2141501</v>
      </c>
      <c r="S849" s="54">
        <v>1</v>
      </c>
      <c r="T849" s="1">
        <f t="shared" si="106"/>
        <v>214150</v>
      </c>
      <c r="U849" s="21" t="s">
        <v>469</v>
      </c>
      <c r="V849" s="42">
        <v>12</v>
      </c>
      <c r="W849" s="54">
        <v>0</v>
      </c>
      <c r="X849" s="54">
        <v>12</v>
      </c>
      <c r="Y849" s="55" t="s">
        <v>592</v>
      </c>
      <c r="AA849" s="21" t="s">
        <v>471</v>
      </c>
      <c r="AB849" s="56" t="s">
        <v>424</v>
      </c>
      <c r="AC849" s="1">
        <v>5</v>
      </c>
    </row>
    <row r="850" spans="1:29" ht="16.5" customHeight="1">
      <c r="A850" s="57" t="s">
        <v>419</v>
      </c>
      <c r="B850" s="1">
        <f t="shared" si="108"/>
        <v>214161</v>
      </c>
      <c r="C850" s="1" t="s">
        <v>420</v>
      </c>
      <c r="D850" s="43" t="s">
        <v>594</v>
      </c>
      <c r="E850" s="60" t="s">
        <v>1359</v>
      </c>
      <c r="F850" s="60" t="s">
        <v>1485</v>
      </c>
      <c r="G850" s="68" t="s">
        <v>511</v>
      </c>
      <c r="H850" s="42">
        <f t="shared" si="107"/>
        <v>1</v>
      </c>
      <c r="I850" s="43">
        <v>313100900</v>
      </c>
      <c r="J850" s="29" t="s">
        <v>54</v>
      </c>
      <c r="K850" s="29" t="s">
        <v>54</v>
      </c>
      <c r="L850" s="42">
        <f t="shared" si="109"/>
        <v>1014</v>
      </c>
      <c r="M850" s="50">
        <f t="shared" si="105"/>
        <v>0</v>
      </c>
      <c r="N850" s="50">
        <f t="shared" si="110"/>
        <v>214150</v>
      </c>
      <c r="O850" s="45" t="s">
        <v>244</v>
      </c>
      <c r="P850" s="47" t="s">
        <v>61</v>
      </c>
      <c r="Q850" s="61" t="s">
        <v>284</v>
      </c>
      <c r="R850" s="50">
        <f>IF(S850=1,B850&amp;"1",0)</f>
        <v>0</v>
      </c>
      <c r="S850" s="54">
        <v>4</v>
      </c>
      <c r="T850" s="1">
        <f t="shared" si="106"/>
        <v>214161</v>
      </c>
      <c r="U850" s="24" t="s">
        <v>449</v>
      </c>
      <c r="V850" s="42">
        <v>0</v>
      </c>
      <c r="W850" s="54">
        <v>0</v>
      </c>
      <c r="X850" s="51">
        <v>0</v>
      </c>
      <c r="Y850" s="55"/>
      <c r="AA850" s="24" t="s">
        <v>54</v>
      </c>
      <c r="AC850" s="1">
        <v>0</v>
      </c>
    </row>
    <row r="851" spans="1:29" ht="28.5" customHeight="1">
      <c r="A851" s="57" t="s">
        <v>419</v>
      </c>
      <c r="B851" s="1">
        <f t="shared" si="108"/>
        <v>215110</v>
      </c>
      <c r="C851" s="1" t="s">
        <v>420</v>
      </c>
      <c r="D851" s="43" t="s">
        <v>595</v>
      </c>
      <c r="E851" s="60" t="s">
        <v>1359</v>
      </c>
      <c r="F851" s="60" t="s">
        <v>1486</v>
      </c>
      <c r="G851" s="68" t="s">
        <v>473</v>
      </c>
      <c r="H851" s="42">
        <f t="shared" si="107"/>
        <v>0</v>
      </c>
      <c r="I851" s="43" t="s">
        <v>267</v>
      </c>
      <c r="J851" s="29" t="s">
        <v>54</v>
      </c>
      <c r="K851" s="29" t="s">
        <v>54</v>
      </c>
      <c r="L851" s="42">
        <f t="shared" si="109"/>
        <v>1015</v>
      </c>
      <c r="M851" s="50">
        <f t="shared" si="105"/>
        <v>215120</v>
      </c>
      <c r="N851" s="50">
        <f t="shared" si="110"/>
        <v>0</v>
      </c>
      <c r="O851" s="45" t="s">
        <v>244</v>
      </c>
      <c r="P851" s="47" t="s">
        <v>61</v>
      </c>
      <c r="Q851" s="61" t="s">
        <v>284</v>
      </c>
      <c r="R851" s="50" t="str">
        <f>IF(S851=1,B851&amp;"1",0)</f>
        <v>2151101</v>
      </c>
      <c r="S851" s="54">
        <v>1</v>
      </c>
      <c r="T851" s="1">
        <f t="shared" si="106"/>
        <v>215110</v>
      </c>
      <c r="U851" s="21" t="s">
        <v>474</v>
      </c>
      <c r="V851" s="42">
        <v>12</v>
      </c>
      <c r="W851" s="54">
        <v>0</v>
      </c>
      <c r="X851" s="54">
        <v>0</v>
      </c>
      <c r="Y851" s="55" t="s">
        <v>596</v>
      </c>
      <c r="AA851" s="22" t="s">
        <v>54</v>
      </c>
      <c r="AB851" s="56" t="s">
        <v>424</v>
      </c>
      <c r="AC851" s="1">
        <v>0</v>
      </c>
    </row>
    <row r="852" spans="1:29" ht="16.5" customHeight="1">
      <c r="A852" s="57" t="s">
        <v>419</v>
      </c>
      <c r="B852" s="1">
        <f t="shared" si="108"/>
        <v>215120</v>
      </c>
      <c r="C852" s="1" t="s">
        <v>420</v>
      </c>
      <c r="D852" s="43" t="s">
        <v>597</v>
      </c>
      <c r="E852" s="60" t="s">
        <v>1359</v>
      </c>
      <c r="F852" s="60" t="s">
        <v>1487</v>
      </c>
      <c r="G852" s="68" t="s">
        <v>495</v>
      </c>
      <c r="H852" s="42">
        <f t="shared" si="107"/>
        <v>0</v>
      </c>
      <c r="I852" s="43" t="s">
        <v>252</v>
      </c>
      <c r="J852" s="29" t="s">
        <v>54</v>
      </c>
      <c r="K852" s="29" t="s">
        <v>54</v>
      </c>
      <c r="L852" s="42">
        <f t="shared" si="109"/>
        <v>1015</v>
      </c>
      <c r="M852" s="50">
        <f t="shared" si="105"/>
        <v>215130</v>
      </c>
      <c r="N852" s="50">
        <f t="shared" si="110"/>
        <v>215110</v>
      </c>
      <c r="O852" s="45" t="s">
        <v>244</v>
      </c>
      <c r="P852" s="47" t="s">
        <v>61</v>
      </c>
      <c r="Q852" s="61" t="s">
        <v>284</v>
      </c>
      <c r="R852" s="50" t="str">
        <f>IF(S852=1,B852&amp;"1",0)</f>
        <v>2151201</v>
      </c>
      <c r="S852" s="54">
        <v>1</v>
      </c>
      <c r="T852" s="1">
        <f t="shared" si="106"/>
        <v>215120</v>
      </c>
      <c r="U852" s="21" t="s">
        <v>476</v>
      </c>
      <c r="V852" s="42">
        <v>12</v>
      </c>
      <c r="W852" s="54">
        <v>0</v>
      </c>
      <c r="X852" s="54">
        <v>2</v>
      </c>
      <c r="Y852" s="55" t="s">
        <v>598</v>
      </c>
      <c r="AA852" s="21" t="s">
        <v>477</v>
      </c>
      <c r="AB852" s="56" t="s">
        <v>424</v>
      </c>
      <c r="AC852" s="1">
        <v>0</v>
      </c>
    </row>
    <row r="853" spans="1:29" ht="16.5" customHeight="1">
      <c r="A853" s="57" t="s">
        <v>419</v>
      </c>
      <c r="B853" s="1">
        <f t="shared" si="108"/>
        <v>215121</v>
      </c>
      <c r="C853" s="56" t="s">
        <v>427</v>
      </c>
      <c r="D853" s="65" t="s">
        <v>597</v>
      </c>
      <c r="E853" s="60" t="s">
        <v>1359</v>
      </c>
      <c r="F853" s="60" t="s">
        <v>1488</v>
      </c>
      <c r="G853" s="68" t="s">
        <v>473</v>
      </c>
      <c r="H853" s="42">
        <f t="shared" si="107"/>
        <v>0</v>
      </c>
      <c r="I853" s="60">
        <v>340570415</v>
      </c>
      <c r="J853" s="29" t="s">
        <v>54</v>
      </c>
      <c r="K853" s="29" t="s">
        <v>54</v>
      </c>
      <c r="L853" s="42">
        <f t="shared" si="109"/>
        <v>1015</v>
      </c>
      <c r="M853" s="50">
        <f t="shared" ref="M853:M904" si="111">IF(VALUE(RIGHT(B853,1))=1,0,IF(VALUE(RIGHT(B854,1))=1,IF(L855=L854,B855,B854),B854))</f>
        <v>0</v>
      </c>
      <c r="N853" s="50">
        <f t="shared" si="110"/>
        <v>215120</v>
      </c>
      <c r="O853" s="45" t="s">
        <v>244</v>
      </c>
      <c r="P853" s="47" t="s">
        <v>61</v>
      </c>
      <c r="Q853" s="61" t="s">
        <v>284</v>
      </c>
      <c r="R853" t="s">
        <v>429</v>
      </c>
      <c r="S853" s="54">
        <v>5</v>
      </c>
      <c r="T853" s="1">
        <f t="shared" ref="T853:T904" si="112">B853</f>
        <v>215121</v>
      </c>
      <c r="U853" s="21" t="s">
        <v>478</v>
      </c>
      <c r="V853" s="42">
        <v>0</v>
      </c>
      <c r="W853" s="54">
        <v>0</v>
      </c>
      <c r="X853" s="54">
        <v>0</v>
      </c>
      <c r="Y853" s="55"/>
      <c r="AA853" s="21" t="s">
        <v>479</v>
      </c>
      <c r="AB853" s="56" t="s">
        <v>432</v>
      </c>
      <c r="AC853" s="1">
        <v>0</v>
      </c>
    </row>
    <row r="854" spans="1:29" ht="16.5" customHeight="1">
      <c r="A854" s="57" t="s">
        <v>419</v>
      </c>
      <c r="B854" s="1">
        <f t="shared" si="108"/>
        <v>215130</v>
      </c>
      <c r="C854" s="1" t="s">
        <v>420</v>
      </c>
      <c r="D854" s="43" t="s">
        <v>599</v>
      </c>
      <c r="E854" s="60" t="s">
        <v>1359</v>
      </c>
      <c r="F854" s="60" t="s">
        <v>1489</v>
      </c>
      <c r="G854" s="68" t="s">
        <v>473</v>
      </c>
      <c r="H854" s="42">
        <f t="shared" si="107"/>
        <v>0</v>
      </c>
      <c r="I854" s="43" t="s">
        <v>255</v>
      </c>
      <c r="J854" s="29" t="s">
        <v>54</v>
      </c>
      <c r="K854" s="29" t="s">
        <v>54</v>
      </c>
      <c r="L854" s="42">
        <f t="shared" si="109"/>
        <v>1015</v>
      </c>
      <c r="M854" s="50">
        <f t="shared" si="111"/>
        <v>215140</v>
      </c>
      <c r="N854" s="50">
        <f t="shared" si="110"/>
        <v>215120</v>
      </c>
      <c r="O854" s="45" t="s">
        <v>244</v>
      </c>
      <c r="P854" s="47" t="s">
        <v>61</v>
      </c>
      <c r="Q854" s="61" t="s">
        <v>284</v>
      </c>
      <c r="R854" s="50" t="str">
        <f>IF(S854=1,B854&amp;"1",0)</f>
        <v>2151301</v>
      </c>
      <c r="S854" s="54">
        <v>1</v>
      </c>
      <c r="T854" s="1">
        <f t="shared" si="112"/>
        <v>215130</v>
      </c>
      <c r="U854" s="21" t="s">
        <v>480</v>
      </c>
      <c r="V854" s="42">
        <v>12</v>
      </c>
      <c r="W854" s="54">
        <v>0</v>
      </c>
      <c r="X854" s="54">
        <v>6</v>
      </c>
      <c r="Y854" s="55" t="s">
        <v>600</v>
      </c>
      <c r="AA854" s="21" t="s">
        <v>482</v>
      </c>
      <c r="AB854" s="56" t="s">
        <v>424</v>
      </c>
      <c r="AC854" s="1">
        <v>0</v>
      </c>
    </row>
    <row r="855" spans="1:29" ht="16.5" customHeight="1">
      <c r="A855" s="57" t="s">
        <v>419</v>
      </c>
      <c r="B855" s="1">
        <f t="shared" si="108"/>
        <v>215131</v>
      </c>
      <c r="C855" s="1" t="s">
        <v>427</v>
      </c>
      <c r="D855" s="65" t="s">
        <v>599</v>
      </c>
      <c r="E855" s="60" t="s">
        <v>1359</v>
      </c>
      <c r="F855" s="60" t="s">
        <v>1490</v>
      </c>
      <c r="G855" s="68" t="s">
        <v>450</v>
      </c>
      <c r="H855" s="42">
        <f t="shared" si="107"/>
        <v>0</v>
      </c>
      <c r="I855" s="60" t="s">
        <v>428</v>
      </c>
      <c r="J855" s="29" t="s">
        <v>54</v>
      </c>
      <c r="K855" s="29" t="s">
        <v>54</v>
      </c>
      <c r="L855" s="42">
        <f t="shared" si="109"/>
        <v>1015</v>
      </c>
      <c r="M855" s="50">
        <f t="shared" si="111"/>
        <v>0</v>
      </c>
      <c r="N855" s="50">
        <f t="shared" si="110"/>
        <v>215130</v>
      </c>
      <c r="O855" s="45" t="s">
        <v>244</v>
      </c>
      <c r="P855" s="47" t="s">
        <v>61</v>
      </c>
      <c r="Q855" s="61" t="s">
        <v>284</v>
      </c>
      <c r="R855" t="s">
        <v>429</v>
      </c>
      <c r="S855" s="54">
        <v>5</v>
      </c>
      <c r="T855" s="1">
        <f t="shared" si="112"/>
        <v>215131</v>
      </c>
      <c r="U855" s="21" t="s">
        <v>483</v>
      </c>
      <c r="V855" s="42">
        <v>0</v>
      </c>
      <c r="W855" s="54">
        <v>0</v>
      </c>
      <c r="X855" s="54">
        <v>0</v>
      </c>
      <c r="Y855" s="55"/>
      <c r="AA855" s="21" t="s">
        <v>484</v>
      </c>
      <c r="AB855" s="56" t="s">
        <v>432</v>
      </c>
      <c r="AC855" s="1">
        <v>0</v>
      </c>
    </row>
    <row r="856" spans="1:29" ht="28.5" customHeight="1">
      <c r="A856" s="57" t="s">
        <v>419</v>
      </c>
      <c r="B856" s="1">
        <f t="shared" si="108"/>
        <v>215140</v>
      </c>
      <c r="C856" s="1" t="s">
        <v>420</v>
      </c>
      <c r="D856" s="43" t="s">
        <v>601</v>
      </c>
      <c r="E856" s="60" t="s">
        <v>1359</v>
      </c>
      <c r="F856" s="60" t="s">
        <v>1491</v>
      </c>
      <c r="G856" s="68" t="s">
        <v>521</v>
      </c>
      <c r="H856" s="42">
        <f t="shared" si="107"/>
        <v>0</v>
      </c>
      <c r="I856" s="43">
        <v>313101000</v>
      </c>
      <c r="J856" s="29" t="s">
        <v>54</v>
      </c>
      <c r="K856" s="29" t="s">
        <v>54</v>
      </c>
      <c r="L856" s="42">
        <f t="shared" si="109"/>
        <v>1015</v>
      </c>
      <c r="M856" s="50">
        <f t="shared" si="111"/>
        <v>215150</v>
      </c>
      <c r="N856" s="50">
        <f t="shared" si="110"/>
        <v>215130</v>
      </c>
      <c r="O856" s="45" t="s">
        <v>244</v>
      </c>
      <c r="P856" s="47" t="s">
        <v>61</v>
      </c>
      <c r="Q856" s="61" t="s">
        <v>284</v>
      </c>
      <c r="R856" s="50" t="str">
        <f>IF(S856=1,B856&amp;"1",0)</f>
        <v>2151401</v>
      </c>
      <c r="S856" s="54">
        <v>1</v>
      </c>
      <c r="T856" s="1">
        <f t="shared" si="112"/>
        <v>215140</v>
      </c>
      <c r="U856" s="21" t="s">
        <v>486</v>
      </c>
      <c r="V856" s="42">
        <v>12</v>
      </c>
      <c r="W856" s="54">
        <v>0</v>
      </c>
      <c r="X856" s="54">
        <v>9</v>
      </c>
      <c r="Y856" s="55" t="s">
        <v>602</v>
      </c>
      <c r="AA856" s="21" t="s">
        <v>487</v>
      </c>
      <c r="AB856" s="56" t="s">
        <v>424</v>
      </c>
      <c r="AC856" s="1">
        <v>0</v>
      </c>
    </row>
    <row r="857" spans="1:29" ht="28.5" customHeight="1">
      <c r="A857" s="57" t="s">
        <v>419</v>
      </c>
      <c r="B857" s="1">
        <f t="shared" si="108"/>
        <v>215141</v>
      </c>
      <c r="C857" s="56" t="s">
        <v>427</v>
      </c>
      <c r="D857" s="65" t="s">
        <v>601</v>
      </c>
      <c r="E857" s="60" t="s">
        <v>1359</v>
      </c>
      <c r="F857" s="60" t="s">
        <v>1492</v>
      </c>
      <c r="G857" s="68" t="s">
        <v>473</v>
      </c>
      <c r="H857" s="42">
        <f t="shared" si="107"/>
        <v>0</v>
      </c>
      <c r="I857" s="60">
        <v>340570415</v>
      </c>
      <c r="J857" s="29" t="s">
        <v>54</v>
      </c>
      <c r="K857" s="29" t="s">
        <v>54</v>
      </c>
      <c r="L857" s="42">
        <f t="shared" si="109"/>
        <v>1015</v>
      </c>
      <c r="M857" s="50">
        <f t="shared" si="111"/>
        <v>0</v>
      </c>
      <c r="N857" s="50">
        <f t="shared" si="110"/>
        <v>215140</v>
      </c>
      <c r="O857" s="45" t="s">
        <v>244</v>
      </c>
      <c r="P857" s="47" t="s">
        <v>61</v>
      </c>
      <c r="Q857" s="61" t="s">
        <v>284</v>
      </c>
      <c r="R857" t="s">
        <v>429</v>
      </c>
      <c r="S857" s="54">
        <v>5</v>
      </c>
      <c r="T857" s="1">
        <f t="shared" si="112"/>
        <v>215141</v>
      </c>
      <c r="U857" s="21" t="s">
        <v>488</v>
      </c>
      <c r="V857" s="42">
        <v>0</v>
      </c>
      <c r="W857" s="54">
        <v>0</v>
      </c>
      <c r="X857" s="54">
        <v>0</v>
      </c>
      <c r="Y857" s="55"/>
      <c r="AA857" s="21" t="s">
        <v>489</v>
      </c>
      <c r="AB857" s="56" t="s">
        <v>432</v>
      </c>
      <c r="AC857" s="1">
        <v>0</v>
      </c>
    </row>
    <row r="858" spans="1:29" ht="16.5" customHeight="1">
      <c r="A858" s="57" t="s">
        <v>419</v>
      </c>
      <c r="B858" s="1">
        <f t="shared" si="108"/>
        <v>215150</v>
      </c>
      <c r="C858" s="1" t="s">
        <v>420</v>
      </c>
      <c r="D858" s="43" t="s">
        <v>603</v>
      </c>
      <c r="E858" s="60" t="s">
        <v>1359</v>
      </c>
      <c r="F858" s="60" t="s">
        <v>1493</v>
      </c>
      <c r="G858" s="68" t="s">
        <v>524</v>
      </c>
      <c r="H858" s="42">
        <f t="shared" si="107"/>
        <v>1</v>
      </c>
      <c r="I858" s="43">
        <v>313001600</v>
      </c>
      <c r="J858" s="29" t="s">
        <v>54</v>
      </c>
      <c r="K858" s="29" t="s">
        <v>54</v>
      </c>
      <c r="L858" s="42">
        <f t="shared" si="109"/>
        <v>1015</v>
      </c>
      <c r="M858" s="50">
        <f t="shared" si="111"/>
        <v>215161</v>
      </c>
      <c r="N858" s="50">
        <f t="shared" si="110"/>
        <v>215140</v>
      </c>
      <c r="O858" s="45" t="s">
        <v>244</v>
      </c>
      <c r="P858" s="47" t="s">
        <v>61</v>
      </c>
      <c r="Q858" s="61" t="s">
        <v>284</v>
      </c>
      <c r="R858" s="50" t="str">
        <f>IF(S858=1,B858&amp;"1",0)</f>
        <v>2151501</v>
      </c>
      <c r="S858" s="54">
        <v>1</v>
      </c>
      <c r="T858" s="1">
        <f t="shared" si="112"/>
        <v>215150</v>
      </c>
      <c r="U858" s="21" t="s">
        <v>491</v>
      </c>
      <c r="V858" s="42">
        <v>12</v>
      </c>
      <c r="W858" s="54">
        <v>0</v>
      </c>
      <c r="X858" s="54">
        <v>12</v>
      </c>
      <c r="Y858" s="55" t="s">
        <v>604</v>
      </c>
      <c r="AA858" s="21" t="s">
        <v>492</v>
      </c>
      <c r="AB858" s="56" t="s">
        <v>424</v>
      </c>
      <c r="AC858" s="1">
        <v>5</v>
      </c>
    </row>
    <row r="859" spans="1:29" ht="16.5" customHeight="1">
      <c r="A859" s="57" t="s">
        <v>419</v>
      </c>
      <c r="B859" s="1">
        <f t="shared" si="108"/>
        <v>215161</v>
      </c>
      <c r="C859" s="1" t="s">
        <v>420</v>
      </c>
      <c r="D859" s="43" t="s">
        <v>606</v>
      </c>
      <c r="E859" s="60" t="s">
        <v>1359</v>
      </c>
      <c r="F859" s="60" t="s">
        <v>1494</v>
      </c>
      <c r="G859" s="68" t="s">
        <v>511</v>
      </c>
      <c r="H859" s="42">
        <f t="shared" si="107"/>
        <v>1</v>
      </c>
      <c r="I859" s="43">
        <v>313100900</v>
      </c>
      <c r="J859" s="29" t="s">
        <v>54</v>
      </c>
      <c r="K859" s="29" t="s">
        <v>54</v>
      </c>
      <c r="L859" s="42">
        <f t="shared" si="109"/>
        <v>1015</v>
      </c>
      <c r="M859" s="50">
        <f t="shared" si="111"/>
        <v>0</v>
      </c>
      <c r="N859" s="50">
        <f t="shared" si="110"/>
        <v>215150</v>
      </c>
      <c r="O859" s="45" t="s">
        <v>244</v>
      </c>
      <c r="P859" s="47" t="s">
        <v>61</v>
      </c>
      <c r="Q859" s="61" t="s">
        <v>284</v>
      </c>
      <c r="R859" s="50">
        <f>IF(S859=1,B859&amp;"1",0)</f>
        <v>0</v>
      </c>
      <c r="S859" s="54">
        <v>4</v>
      </c>
      <c r="T859" s="1">
        <f t="shared" si="112"/>
        <v>215161</v>
      </c>
      <c r="U859" s="24" t="s">
        <v>449</v>
      </c>
      <c r="V859" s="42">
        <v>0</v>
      </c>
      <c r="W859" s="54">
        <v>0</v>
      </c>
      <c r="X859" s="51">
        <v>0</v>
      </c>
      <c r="Y859" s="55"/>
      <c r="AA859" s="24" t="s">
        <v>54</v>
      </c>
      <c r="AC859" s="1">
        <v>0</v>
      </c>
    </row>
    <row r="860" spans="1:29" ht="16.5" customHeight="1">
      <c r="A860" s="57" t="s">
        <v>419</v>
      </c>
      <c r="B860" s="1">
        <f t="shared" si="108"/>
        <v>216110</v>
      </c>
      <c r="C860" s="1" t="s">
        <v>420</v>
      </c>
      <c r="D860" s="43" t="s">
        <v>607</v>
      </c>
      <c r="E860" s="60" t="s">
        <v>1359</v>
      </c>
      <c r="F860" s="60" t="s">
        <v>1495</v>
      </c>
      <c r="G860" s="68" t="s">
        <v>448</v>
      </c>
      <c r="H860" s="42">
        <f t="shared" si="107"/>
        <v>0</v>
      </c>
      <c r="I860" s="43">
        <v>313100400</v>
      </c>
      <c r="J860" s="29" t="s">
        <v>54</v>
      </c>
      <c r="K860" s="29" t="s">
        <v>54</v>
      </c>
      <c r="L860" s="42">
        <f t="shared" si="109"/>
        <v>1016</v>
      </c>
      <c r="M860" s="50">
        <f t="shared" si="111"/>
        <v>216120</v>
      </c>
      <c r="N860" s="50">
        <f t="shared" si="110"/>
        <v>0</v>
      </c>
      <c r="O860" s="45" t="s">
        <v>244</v>
      </c>
      <c r="P860" s="47" t="s">
        <v>61</v>
      </c>
      <c r="Q860" s="61" t="s">
        <v>284</v>
      </c>
      <c r="R860" s="50" t="str">
        <f>IF(S860=1,B860&amp;"1",0)</f>
        <v>2161101</v>
      </c>
      <c r="S860" s="54">
        <v>1</v>
      </c>
      <c r="T860" s="1">
        <f t="shared" si="112"/>
        <v>216110</v>
      </c>
      <c r="U860" s="21" t="s">
        <v>422</v>
      </c>
      <c r="V860" s="42">
        <v>12</v>
      </c>
      <c r="W860" s="54">
        <v>0</v>
      </c>
      <c r="X860" s="54">
        <v>0</v>
      </c>
      <c r="Y860" s="55" t="s">
        <v>520</v>
      </c>
      <c r="AA860" s="22" t="s">
        <v>54</v>
      </c>
      <c r="AB860" s="56" t="s">
        <v>424</v>
      </c>
      <c r="AC860" s="1">
        <v>0</v>
      </c>
    </row>
    <row r="861" spans="1:29" ht="16.5" customHeight="1">
      <c r="A861" s="57" t="s">
        <v>419</v>
      </c>
      <c r="B861" s="1">
        <f t="shared" si="108"/>
        <v>216120</v>
      </c>
      <c r="C861" s="1" t="s">
        <v>420</v>
      </c>
      <c r="D861" s="43" t="s">
        <v>608</v>
      </c>
      <c r="E861" s="60" t="s">
        <v>1359</v>
      </c>
      <c r="F861" s="60" t="s">
        <v>1496</v>
      </c>
      <c r="G861" s="68" t="s">
        <v>524</v>
      </c>
      <c r="H861" s="42">
        <f t="shared" ref="H861:H904" si="113">IF(RIGHT(D861,2)="特殊",2,IF(RIGHT(D861,1)&gt;RIGHT(D863,1),1,0))</f>
        <v>0</v>
      </c>
      <c r="I861" s="43" t="s">
        <v>267</v>
      </c>
      <c r="J861" s="29" t="s">
        <v>54</v>
      </c>
      <c r="K861" s="29" t="s">
        <v>54</v>
      </c>
      <c r="L861" s="42">
        <f t="shared" si="109"/>
        <v>1016</v>
      </c>
      <c r="M861" s="50">
        <f t="shared" si="111"/>
        <v>216130</v>
      </c>
      <c r="N861" s="50">
        <f t="shared" si="110"/>
        <v>216110</v>
      </c>
      <c r="O861" s="45" t="s">
        <v>244</v>
      </c>
      <c r="P861" s="47" t="s">
        <v>61</v>
      </c>
      <c r="Q861" s="61" t="s">
        <v>284</v>
      </c>
      <c r="R861" s="50" t="str">
        <f>IF(S861=1,B861&amp;"1",0)</f>
        <v>2161201</v>
      </c>
      <c r="S861" s="54">
        <v>1</v>
      </c>
      <c r="T861" s="1">
        <f t="shared" si="112"/>
        <v>216120</v>
      </c>
      <c r="U861" s="21" t="s">
        <v>425</v>
      </c>
      <c r="V861" s="42">
        <v>12</v>
      </c>
      <c r="W861" s="54">
        <v>0</v>
      </c>
      <c r="X861" s="54">
        <v>2</v>
      </c>
      <c r="Y861" s="55" t="s">
        <v>609</v>
      </c>
      <c r="AA861" s="21" t="s">
        <v>426</v>
      </c>
      <c r="AB861" s="56" t="s">
        <v>424</v>
      </c>
      <c r="AC861" s="1">
        <v>0</v>
      </c>
    </row>
    <row r="862" spans="1:29" ht="16.5" customHeight="1">
      <c r="A862" s="57" t="s">
        <v>419</v>
      </c>
      <c r="B862" s="1">
        <f t="shared" si="108"/>
        <v>216121</v>
      </c>
      <c r="C862" s="56" t="s">
        <v>427</v>
      </c>
      <c r="D862" s="65" t="s">
        <v>608</v>
      </c>
      <c r="E862" s="60" t="s">
        <v>1359</v>
      </c>
      <c r="F862" s="60" t="s">
        <v>1497</v>
      </c>
      <c r="G862" s="68" t="s">
        <v>473</v>
      </c>
      <c r="H862" s="42">
        <f t="shared" si="113"/>
        <v>0</v>
      </c>
      <c r="I862" s="60">
        <v>340570415</v>
      </c>
      <c r="J862" s="29" t="s">
        <v>54</v>
      </c>
      <c r="K862" s="29" t="s">
        <v>54</v>
      </c>
      <c r="L862" s="42">
        <f t="shared" si="109"/>
        <v>1016</v>
      </c>
      <c r="M862" s="50">
        <f t="shared" si="111"/>
        <v>0</v>
      </c>
      <c r="N862" s="50">
        <f t="shared" si="110"/>
        <v>216120</v>
      </c>
      <c r="O862" s="45" t="s">
        <v>244</v>
      </c>
      <c r="P862" s="47" t="s">
        <v>61</v>
      </c>
      <c r="Q862" s="61" t="s">
        <v>284</v>
      </c>
      <c r="R862" t="s">
        <v>429</v>
      </c>
      <c r="S862" s="54">
        <v>5</v>
      </c>
      <c r="T862" s="1">
        <f t="shared" si="112"/>
        <v>216121</v>
      </c>
      <c r="U862" s="21" t="s">
        <v>430</v>
      </c>
      <c r="V862" s="42">
        <v>0</v>
      </c>
      <c r="W862" s="54">
        <v>0</v>
      </c>
      <c r="X862" s="54">
        <v>0</v>
      </c>
      <c r="Y862" s="55"/>
      <c r="AA862" s="21" t="s">
        <v>431</v>
      </c>
      <c r="AB862" s="56" t="s">
        <v>432</v>
      </c>
      <c r="AC862" s="1">
        <v>0</v>
      </c>
    </row>
    <row r="863" spans="1:29" ht="16.5" customHeight="1">
      <c r="A863" s="57" t="s">
        <v>419</v>
      </c>
      <c r="B863" s="1">
        <f t="shared" ref="B863:B904" si="114">B854+1000</f>
        <v>216130</v>
      </c>
      <c r="C863" s="1" t="s">
        <v>420</v>
      </c>
      <c r="D863" s="43" t="s">
        <v>610</v>
      </c>
      <c r="E863" s="60" t="s">
        <v>1359</v>
      </c>
      <c r="F863" s="60" t="s">
        <v>1498</v>
      </c>
      <c r="G863" s="68" t="s">
        <v>521</v>
      </c>
      <c r="H863" s="42">
        <f t="shared" si="113"/>
        <v>0</v>
      </c>
      <c r="I863" s="43">
        <v>313101000</v>
      </c>
      <c r="J863" s="29" t="s">
        <v>54</v>
      </c>
      <c r="K863" s="29" t="s">
        <v>54</v>
      </c>
      <c r="L863" s="42">
        <f t="shared" ref="L863:L904" si="115">L854+1</f>
        <v>1016</v>
      </c>
      <c r="M863" s="50">
        <f t="shared" si="111"/>
        <v>216140</v>
      </c>
      <c r="N863" s="50">
        <f t="shared" ref="N863:N904" si="116">IF(L863=L862,IF(VALUE(RIGHT(B862,1))=1,B861,B862),0)</f>
        <v>216120</v>
      </c>
      <c r="O863" s="45" t="s">
        <v>244</v>
      </c>
      <c r="P863" s="47" t="s">
        <v>61</v>
      </c>
      <c r="Q863" s="61" t="s">
        <v>284</v>
      </c>
      <c r="R863" s="50" t="str">
        <f>IF(S863=1,B863&amp;"1",0)</f>
        <v>2161301</v>
      </c>
      <c r="S863" s="54">
        <v>1</v>
      </c>
      <c r="T863" s="1">
        <f t="shared" si="112"/>
        <v>216130</v>
      </c>
      <c r="U863" s="21" t="s">
        <v>433</v>
      </c>
      <c r="V863" s="42">
        <v>12</v>
      </c>
      <c r="W863" s="54">
        <v>0</v>
      </c>
      <c r="X863" s="54">
        <v>6</v>
      </c>
      <c r="Y863" s="55" t="s">
        <v>611</v>
      </c>
      <c r="AA863" s="21" t="s">
        <v>434</v>
      </c>
      <c r="AB863" s="56" t="s">
        <v>424</v>
      </c>
      <c r="AC863" s="1">
        <v>0</v>
      </c>
    </row>
    <row r="864" spans="1:29" ht="16.5" customHeight="1">
      <c r="A864" s="57" t="s">
        <v>419</v>
      </c>
      <c r="B864" s="1">
        <f t="shared" si="114"/>
        <v>216131</v>
      </c>
      <c r="C864" s="1" t="s">
        <v>427</v>
      </c>
      <c r="D864" s="65" t="s">
        <v>610</v>
      </c>
      <c r="E864" s="60" t="s">
        <v>1359</v>
      </c>
      <c r="F864" s="60" t="s">
        <v>1499</v>
      </c>
      <c r="G864" s="68" t="s">
        <v>450</v>
      </c>
      <c r="H864" s="42">
        <f t="shared" si="113"/>
        <v>0</v>
      </c>
      <c r="I864" s="60" t="s">
        <v>428</v>
      </c>
      <c r="J864" s="29" t="s">
        <v>54</v>
      </c>
      <c r="K864" s="29" t="s">
        <v>54</v>
      </c>
      <c r="L864" s="42">
        <f t="shared" si="115"/>
        <v>1016</v>
      </c>
      <c r="M864" s="50">
        <f t="shared" si="111"/>
        <v>0</v>
      </c>
      <c r="N864" s="50">
        <f t="shared" si="116"/>
        <v>216130</v>
      </c>
      <c r="O864" s="45" t="s">
        <v>244</v>
      </c>
      <c r="P864" s="47" t="s">
        <v>61</v>
      </c>
      <c r="Q864" s="61" t="s">
        <v>284</v>
      </c>
      <c r="R864" t="s">
        <v>429</v>
      </c>
      <c r="S864" s="54">
        <v>5</v>
      </c>
      <c r="T864" s="1">
        <f t="shared" si="112"/>
        <v>216131</v>
      </c>
      <c r="U864" s="21" t="s">
        <v>436</v>
      </c>
      <c r="V864" s="42">
        <v>0</v>
      </c>
      <c r="W864" s="54">
        <v>0</v>
      </c>
      <c r="X864" s="54">
        <v>0</v>
      </c>
      <c r="Y864" s="55"/>
      <c r="AA864" s="21" t="s">
        <v>437</v>
      </c>
      <c r="AB864" s="56" t="s">
        <v>432</v>
      </c>
      <c r="AC864" s="1">
        <v>0</v>
      </c>
    </row>
    <row r="865" spans="1:29" ht="28.5" customHeight="1">
      <c r="A865" s="57" t="s">
        <v>419</v>
      </c>
      <c r="B865" s="1">
        <f t="shared" si="114"/>
        <v>216140</v>
      </c>
      <c r="C865" s="1" t="s">
        <v>420</v>
      </c>
      <c r="D865" s="43" t="s">
        <v>612</v>
      </c>
      <c r="E865" s="60" t="s">
        <v>1359</v>
      </c>
      <c r="F865" s="60" t="s">
        <v>1500</v>
      </c>
      <c r="G865" s="68" t="s">
        <v>511</v>
      </c>
      <c r="H865" s="42">
        <f t="shared" si="113"/>
        <v>0</v>
      </c>
      <c r="I865" s="43" t="s">
        <v>185</v>
      </c>
      <c r="J865" s="29" t="s">
        <v>54</v>
      </c>
      <c r="K865" s="29" t="s">
        <v>54</v>
      </c>
      <c r="L865" s="42">
        <f t="shared" si="115"/>
        <v>1016</v>
      </c>
      <c r="M865" s="50">
        <f t="shared" si="111"/>
        <v>216150</v>
      </c>
      <c r="N865" s="50">
        <f t="shared" si="116"/>
        <v>216130</v>
      </c>
      <c r="O865" s="45" t="s">
        <v>244</v>
      </c>
      <c r="P865" s="47" t="s">
        <v>61</v>
      </c>
      <c r="Q865" s="61" t="s">
        <v>284</v>
      </c>
      <c r="R865" s="50" t="str">
        <f>IF(S865=1,B865&amp;"1",0)</f>
        <v>2161401</v>
      </c>
      <c r="S865" s="54">
        <v>1</v>
      </c>
      <c r="T865" s="1">
        <f t="shared" si="112"/>
        <v>216140</v>
      </c>
      <c r="U865" s="21" t="s">
        <v>440</v>
      </c>
      <c r="V865" s="42">
        <v>12</v>
      </c>
      <c r="W865" s="54">
        <v>0</v>
      </c>
      <c r="X865" s="54">
        <v>9</v>
      </c>
      <c r="Y865" s="55" t="s">
        <v>613</v>
      </c>
      <c r="AA865" s="21" t="s">
        <v>441</v>
      </c>
      <c r="AB865" s="56" t="s">
        <v>424</v>
      </c>
      <c r="AC865" s="1">
        <v>0</v>
      </c>
    </row>
    <row r="866" spans="1:29" ht="28.5" customHeight="1">
      <c r="A866" s="57" t="s">
        <v>419</v>
      </c>
      <c r="B866" s="1">
        <f t="shared" si="114"/>
        <v>216141</v>
      </c>
      <c r="C866" s="56" t="s">
        <v>427</v>
      </c>
      <c r="D866" s="65" t="s">
        <v>612</v>
      </c>
      <c r="E866" s="60" t="s">
        <v>1359</v>
      </c>
      <c r="F866" s="60" t="s">
        <v>1501</v>
      </c>
      <c r="G866" s="68" t="s">
        <v>473</v>
      </c>
      <c r="H866" s="42">
        <f t="shared" si="113"/>
        <v>0</v>
      </c>
      <c r="I866" s="60">
        <v>340570415</v>
      </c>
      <c r="J866" s="29" t="s">
        <v>54</v>
      </c>
      <c r="K866" s="29" t="s">
        <v>54</v>
      </c>
      <c r="L866" s="42">
        <f t="shared" si="115"/>
        <v>1016</v>
      </c>
      <c r="M866" s="50">
        <f t="shared" si="111"/>
        <v>0</v>
      </c>
      <c r="N866" s="50">
        <f t="shared" si="116"/>
        <v>216140</v>
      </c>
      <c r="O866" s="45" t="s">
        <v>244</v>
      </c>
      <c r="P866" s="47" t="s">
        <v>61</v>
      </c>
      <c r="Q866" s="61" t="s">
        <v>284</v>
      </c>
      <c r="R866" t="s">
        <v>429</v>
      </c>
      <c r="S866" s="54">
        <v>5</v>
      </c>
      <c r="T866" s="1">
        <f t="shared" si="112"/>
        <v>216141</v>
      </c>
      <c r="U866" s="21" t="s">
        <v>442</v>
      </c>
      <c r="V866" s="42">
        <v>0</v>
      </c>
      <c r="W866" s="54">
        <v>0</v>
      </c>
      <c r="X866" s="54">
        <v>0</v>
      </c>
      <c r="Y866" s="55"/>
      <c r="AA866" s="21" t="s">
        <v>443</v>
      </c>
      <c r="AB866" s="56" t="s">
        <v>432</v>
      </c>
      <c r="AC866" s="1">
        <v>0</v>
      </c>
    </row>
    <row r="867" spans="1:29" ht="16.5" customHeight="1">
      <c r="A867" s="57" t="s">
        <v>419</v>
      </c>
      <c r="B867" s="1">
        <f t="shared" si="114"/>
        <v>216150</v>
      </c>
      <c r="C867" s="1" t="s">
        <v>420</v>
      </c>
      <c r="D867" s="43" t="s">
        <v>614</v>
      </c>
      <c r="E867" s="60" t="s">
        <v>1359</v>
      </c>
      <c r="F867" s="60" t="s">
        <v>1502</v>
      </c>
      <c r="G867" s="68" t="s">
        <v>524</v>
      </c>
      <c r="H867" s="42">
        <f t="shared" si="113"/>
        <v>1</v>
      </c>
      <c r="I867" s="43" t="s">
        <v>351</v>
      </c>
      <c r="J867" s="29" t="s">
        <v>54</v>
      </c>
      <c r="K867" s="29" t="s">
        <v>54</v>
      </c>
      <c r="L867" s="42">
        <f t="shared" si="115"/>
        <v>1016</v>
      </c>
      <c r="M867" s="50">
        <f t="shared" si="111"/>
        <v>216161</v>
      </c>
      <c r="N867" s="50">
        <f t="shared" si="116"/>
        <v>216140</v>
      </c>
      <c r="O867" s="45" t="s">
        <v>244</v>
      </c>
      <c r="P867" s="47" t="s">
        <v>61</v>
      </c>
      <c r="Q867" s="61" t="s">
        <v>284</v>
      </c>
      <c r="R867" s="50" t="str">
        <f>IF(S867=1,B867&amp;"1",0)</f>
        <v>2161501</v>
      </c>
      <c r="S867" s="54">
        <v>1</v>
      </c>
      <c r="T867" s="1">
        <f t="shared" si="112"/>
        <v>216150</v>
      </c>
      <c r="U867" s="21" t="s">
        <v>445</v>
      </c>
      <c r="V867" s="42">
        <v>12</v>
      </c>
      <c r="W867" s="54">
        <v>0</v>
      </c>
      <c r="X867" s="54">
        <v>12</v>
      </c>
      <c r="Y867" s="55" t="s">
        <v>585</v>
      </c>
      <c r="AA867" s="21" t="s">
        <v>446</v>
      </c>
      <c r="AB867" s="56" t="s">
        <v>424</v>
      </c>
      <c r="AC867" s="1">
        <v>5</v>
      </c>
    </row>
    <row r="868" spans="1:29" ht="16.5" customHeight="1">
      <c r="A868" s="57" t="s">
        <v>419</v>
      </c>
      <c r="B868" s="1">
        <f t="shared" si="114"/>
        <v>216161</v>
      </c>
      <c r="C868" s="1" t="s">
        <v>420</v>
      </c>
      <c r="D868" s="43" t="s">
        <v>616</v>
      </c>
      <c r="E868" s="60" t="s">
        <v>1359</v>
      </c>
      <c r="F868" s="60" t="s">
        <v>1503</v>
      </c>
      <c r="G868" s="68" t="s">
        <v>511</v>
      </c>
      <c r="H868" s="42">
        <f t="shared" si="113"/>
        <v>1</v>
      </c>
      <c r="I868" s="43">
        <v>313100900</v>
      </c>
      <c r="J868" s="29" t="s">
        <v>54</v>
      </c>
      <c r="K868" s="29" t="s">
        <v>54</v>
      </c>
      <c r="L868" s="42">
        <f t="shared" si="115"/>
        <v>1016</v>
      </c>
      <c r="M868" s="50">
        <f t="shared" si="111"/>
        <v>0</v>
      </c>
      <c r="N868" s="50">
        <f t="shared" si="116"/>
        <v>216150</v>
      </c>
      <c r="O868" s="45" t="s">
        <v>244</v>
      </c>
      <c r="P868" s="47" t="s">
        <v>61</v>
      </c>
      <c r="Q868" s="61" t="s">
        <v>284</v>
      </c>
      <c r="R868" s="50">
        <f>IF(S868=1,B868&amp;"1",0)</f>
        <v>0</v>
      </c>
      <c r="S868" s="54">
        <v>4</v>
      </c>
      <c r="T868" s="1">
        <f t="shared" si="112"/>
        <v>216161</v>
      </c>
      <c r="U868" s="24" t="s">
        <v>449</v>
      </c>
      <c r="V868" s="42">
        <v>0</v>
      </c>
      <c r="W868" s="54">
        <v>0</v>
      </c>
      <c r="X868" s="51">
        <v>0</v>
      </c>
      <c r="Y868" s="55"/>
      <c r="AA868" s="24" t="s">
        <v>54</v>
      </c>
      <c r="AC868" s="1">
        <v>0</v>
      </c>
    </row>
    <row r="869" spans="1:29" ht="28.5" customHeight="1">
      <c r="A869" s="57" t="s">
        <v>419</v>
      </c>
      <c r="B869" s="1">
        <f t="shared" si="114"/>
        <v>217110</v>
      </c>
      <c r="C869" s="1" t="s">
        <v>420</v>
      </c>
      <c r="D869" s="43" t="s">
        <v>617</v>
      </c>
      <c r="E869" s="60" t="s">
        <v>1359</v>
      </c>
      <c r="F869" s="60" t="s">
        <v>1504</v>
      </c>
      <c r="G869" s="68" t="s">
        <v>521</v>
      </c>
      <c r="H869" s="42">
        <f t="shared" si="113"/>
        <v>0</v>
      </c>
      <c r="I869" s="43">
        <v>313100700</v>
      </c>
      <c r="J869" s="29" t="s">
        <v>54</v>
      </c>
      <c r="K869" s="29" t="s">
        <v>54</v>
      </c>
      <c r="L869" s="42">
        <f t="shared" si="115"/>
        <v>1017</v>
      </c>
      <c r="M869" s="50">
        <f t="shared" si="111"/>
        <v>217120</v>
      </c>
      <c r="N869" s="50">
        <f t="shared" si="116"/>
        <v>0</v>
      </c>
      <c r="O869" s="45" t="s">
        <v>244</v>
      </c>
      <c r="P869" s="47" t="s">
        <v>61</v>
      </c>
      <c r="Q869" s="61" t="s">
        <v>284</v>
      </c>
      <c r="R869" s="50" t="str">
        <f>IF(S869=1,B869&amp;"1",0)</f>
        <v>2171101</v>
      </c>
      <c r="S869" s="54">
        <v>1</v>
      </c>
      <c r="T869" s="1">
        <f t="shared" si="112"/>
        <v>217110</v>
      </c>
      <c r="U869" s="21" t="s">
        <v>451</v>
      </c>
      <c r="V869" s="42">
        <v>12</v>
      </c>
      <c r="W869" s="54">
        <v>0</v>
      </c>
      <c r="X869" s="54">
        <v>0</v>
      </c>
      <c r="Y869" s="64" t="s">
        <v>618</v>
      </c>
      <c r="AA869" s="22" t="s">
        <v>54</v>
      </c>
      <c r="AB869" s="56" t="s">
        <v>424</v>
      </c>
      <c r="AC869" s="1">
        <v>0</v>
      </c>
    </row>
    <row r="870" spans="1:29" ht="16.5" customHeight="1">
      <c r="A870" s="57" t="s">
        <v>419</v>
      </c>
      <c r="B870" s="1">
        <f t="shared" si="114"/>
        <v>217120</v>
      </c>
      <c r="C870" s="1" t="s">
        <v>420</v>
      </c>
      <c r="D870" s="43" t="s">
        <v>619</v>
      </c>
      <c r="E870" s="60" t="s">
        <v>1359</v>
      </c>
      <c r="F870" s="60" t="s">
        <v>1505</v>
      </c>
      <c r="G870" s="68" t="s">
        <v>497</v>
      </c>
      <c r="H870" s="42">
        <f t="shared" si="113"/>
        <v>0</v>
      </c>
      <c r="I870" s="43" t="s">
        <v>311</v>
      </c>
      <c r="J870" s="29" t="s">
        <v>54</v>
      </c>
      <c r="K870" s="29" t="s">
        <v>54</v>
      </c>
      <c r="L870" s="42">
        <f t="shared" si="115"/>
        <v>1017</v>
      </c>
      <c r="M870" s="50">
        <f t="shared" si="111"/>
        <v>217130</v>
      </c>
      <c r="N870" s="50">
        <f t="shared" si="116"/>
        <v>217110</v>
      </c>
      <c r="O870" s="45" t="s">
        <v>244</v>
      </c>
      <c r="P870" s="47" t="s">
        <v>61</v>
      </c>
      <c r="Q870" s="61" t="s">
        <v>284</v>
      </c>
      <c r="R870" s="50" t="str">
        <f>IF(S870=1,B870&amp;"1",0)</f>
        <v>2171201</v>
      </c>
      <c r="S870" s="54">
        <v>1</v>
      </c>
      <c r="T870" s="1">
        <f t="shared" si="112"/>
        <v>217120</v>
      </c>
      <c r="U870" s="21" t="s">
        <v>454</v>
      </c>
      <c r="V870" s="42">
        <v>12</v>
      </c>
      <c r="W870" s="54">
        <v>0</v>
      </c>
      <c r="X870" s="54">
        <v>2</v>
      </c>
      <c r="Y870" s="55" t="s">
        <v>498</v>
      </c>
      <c r="AA870" s="21" t="s">
        <v>456</v>
      </c>
      <c r="AB870" s="56" t="s">
        <v>424</v>
      </c>
      <c r="AC870" s="1">
        <v>0</v>
      </c>
    </row>
    <row r="871" spans="1:29" ht="16.5" customHeight="1">
      <c r="A871" s="57" t="s">
        <v>419</v>
      </c>
      <c r="B871" s="1">
        <f t="shared" si="114"/>
        <v>217121</v>
      </c>
      <c r="C871" s="56" t="s">
        <v>427</v>
      </c>
      <c r="D871" s="65" t="s">
        <v>619</v>
      </c>
      <c r="E871" s="60" t="s">
        <v>1359</v>
      </c>
      <c r="F871" s="60" t="s">
        <v>1506</v>
      </c>
      <c r="G871" s="68" t="s">
        <v>473</v>
      </c>
      <c r="H871" s="42">
        <f t="shared" si="113"/>
        <v>0</v>
      </c>
      <c r="I871" s="60">
        <v>340570415</v>
      </c>
      <c r="J871" s="29" t="s">
        <v>54</v>
      </c>
      <c r="K871" s="29" t="s">
        <v>54</v>
      </c>
      <c r="L871" s="42">
        <f t="shared" si="115"/>
        <v>1017</v>
      </c>
      <c r="M871" s="50">
        <f t="shared" si="111"/>
        <v>0</v>
      </c>
      <c r="N871" s="50">
        <f t="shared" si="116"/>
        <v>217120</v>
      </c>
      <c r="O871" s="45" t="s">
        <v>244</v>
      </c>
      <c r="P871" s="47" t="s">
        <v>61</v>
      </c>
      <c r="Q871" s="61" t="s">
        <v>284</v>
      </c>
      <c r="R871" t="s">
        <v>429</v>
      </c>
      <c r="S871" s="54">
        <v>5</v>
      </c>
      <c r="T871" s="1">
        <f t="shared" si="112"/>
        <v>217121</v>
      </c>
      <c r="U871" s="21" t="s">
        <v>457</v>
      </c>
      <c r="V871" s="42">
        <v>0</v>
      </c>
      <c r="W871" s="54">
        <v>0</v>
      </c>
      <c r="X871" s="54">
        <v>0</v>
      </c>
      <c r="Y871" s="55"/>
      <c r="AA871" s="21" t="s">
        <v>458</v>
      </c>
      <c r="AB871" s="56" t="s">
        <v>432</v>
      </c>
      <c r="AC871" s="1">
        <v>0</v>
      </c>
    </row>
    <row r="872" spans="1:29" ht="28.5" customHeight="1">
      <c r="A872" s="57" t="s">
        <v>419</v>
      </c>
      <c r="B872" s="1">
        <f t="shared" si="114"/>
        <v>217130</v>
      </c>
      <c r="C872" s="1" t="s">
        <v>420</v>
      </c>
      <c r="D872" s="43" t="s">
        <v>620</v>
      </c>
      <c r="E872" s="60" t="s">
        <v>1359</v>
      </c>
      <c r="F872" s="60" t="s">
        <v>1507</v>
      </c>
      <c r="G872" s="68" t="s">
        <v>521</v>
      </c>
      <c r="H872" s="42">
        <f t="shared" si="113"/>
        <v>0</v>
      </c>
      <c r="I872" s="43" t="s">
        <v>77</v>
      </c>
      <c r="J872" s="29" t="s">
        <v>54</v>
      </c>
      <c r="K872" s="29" t="s">
        <v>54</v>
      </c>
      <c r="L872" s="42">
        <f t="shared" si="115"/>
        <v>1017</v>
      </c>
      <c r="M872" s="50">
        <f t="shared" si="111"/>
        <v>217140</v>
      </c>
      <c r="N872" s="50">
        <f t="shared" si="116"/>
        <v>217120</v>
      </c>
      <c r="O872" s="45" t="s">
        <v>244</v>
      </c>
      <c r="P872" s="47" t="s">
        <v>61</v>
      </c>
      <c r="Q872" s="61" t="s">
        <v>284</v>
      </c>
      <c r="R872" s="50" t="str">
        <f>IF(S872=1,B872&amp;"1",0)</f>
        <v>2171301</v>
      </c>
      <c r="S872" s="54">
        <v>1</v>
      </c>
      <c r="T872" s="1">
        <f t="shared" si="112"/>
        <v>217130</v>
      </c>
      <c r="U872" s="21" t="s">
        <v>459</v>
      </c>
      <c r="V872" s="42">
        <v>12</v>
      </c>
      <c r="W872" s="54">
        <v>0</v>
      </c>
      <c r="X872" s="54">
        <v>6</v>
      </c>
      <c r="Y872" s="55" t="s">
        <v>525</v>
      </c>
      <c r="AA872" s="21" t="s">
        <v>460</v>
      </c>
      <c r="AB872" s="56" t="s">
        <v>424</v>
      </c>
      <c r="AC872" s="1">
        <v>0</v>
      </c>
    </row>
    <row r="873" spans="1:29" ht="16.5" customHeight="1">
      <c r="A873" s="57" t="s">
        <v>419</v>
      </c>
      <c r="B873" s="1">
        <f t="shared" si="114"/>
        <v>217131</v>
      </c>
      <c r="C873" s="1" t="s">
        <v>427</v>
      </c>
      <c r="D873" s="65" t="s">
        <v>620</v>
      </c>
      <c r="E873" s="60" t="s">
        <v>1359</v>
      </c>
      <c r="F873" s="60" t="s">
        <v>1508</v>
      </c>
      <c r="G873" s="68" t="s">
        <v>450</v>
      </c>
      <c r="H873" s="42">
        <f t="shared" si="113"/>
        <v>0</v>
      </c>
      <c r="I873" s="60" t="s">
        <v>428</v>
      </c>
      <c r="J873" s="29" t="s">
        <v>54</v>
      </c>
      <c r="K873" s="29" t="s">
        <v>54</v>
      </c>
      <c r="L873" s="42">
        <f t="shared" si="115"/>
        <v>1017</v>
      </c>
      <c r="M873" s="50">
        <f t="shared" si="111"/>
        <v>0</v>
      </c>
      <c r="N873" s="50">
        <f t="shared" si="116"/>
        <v>217130</v>
      </c>
      <c r="O873" s="45" t="s">
        <v>244</v>
      </c>
      <c r="P873" s="47" t="s">
        <v>61</v>
      </c>
      <c r="Q873" s="61" t="s">
        <v>284</v>
      </c>
      <c r="R873" t="s">
        <v>429</v>
      </c>
      <c r="S873" s="54">
        <v>5</v>
      </c>
      <c r="T873" s="1">
        <f t="shared" si="112"/>
        <v>217131</v>
      </c>
      <c r="U873" s="21" t="s">
        <v>461</v>
      </c>
      <c r="V873" s="42">
        <v>0</v>
      </c>
      <c r="W873" s="54">
        <v>0</v>
      </c>
      <c r="X873" s="54">
        <v>0</v>
      </c>
      <c r="Y873" s="55"/>
      <c r="AA873" s="21" t="s">
        <v>462</v>
      </c>
      <c r="AB873" s="56" t="s">
        <v>432</v>
      </c>
      <c r="AC873" s="1">
        <v>0</v>
      </c>
    </row>
    <row r="874" spans="1:29" ht="28.5" customHeight="1">
      <c r="A874" s="57" t="s">
        <v>419</v>
      </c>
      <c r="B874" s="1">
        <f t="shared" si="114"/>
        <v>217140</v>
      </c>
      <c r="C874" s="1" t="s">
        <v>420</v>
      </c>
      <c r="D874" s="43" t="s">
        <v>621</v>
      </c>
      <c r="E874" s="60" t="s">
        <v>1359</v>
      </c>
      <c r="F874" s="60" t="s">
        <v>1509</v>
      </c>
      <c r="G874" s="68" t="s">
        <v>524</v>
      </c>
      <c r="H874" s="42">
        <f t="shared" si="113"/>
        <v>0</v>
      </c>
      <c r="I874" s="43">
        <v>313001000</v>
      </c>
      <c r="J874" s="29" t="s">
        <v>54</v>
      </c>
      <c r="K874" s="29" t="s">
        <v>54</v>
      </c>
      <c r="L874" s="42">
        <f t="shared" si="115"/>
        <v>1017</v>
      </c>
      <c r="M874" s="50">
        <f t="shared" si="111"/>
        <v>217150</v>
      </c>
      <c r="N874" s="50">
        <f t="shared" si="116"/>
        <v>217130</v>
      </c>
      <c r="O874" s="45" t="s">
        <v>244</v>
      </c>
      <c r="P874" s="47" t="s">
        <v>61</v>
      </c>
      <c r="Q874" s="61" t="s">
        <v>284</v>
      </c>
      <c r="R874" s="50" t="str">
        <f>IF(S874=1,B874&amp;"1",0)</f>
        <v>2171401</v>
      </c>
      <c r="S874" s="54">
        <v>1</v>
      </c>
      <c r="T874" s="1">
        <f t="shared" si="112"/>
        <v>217140</v>
      </c>
      <c r="U874" s="21" t="s">
        <v>464</v>
      </c>
      <c r="V874" s="42">
        <v>12</v>
      </c>
      <c r="W874" s="54">
        <v>0</v>
      </c>
      <c r="X874" s="54">
        <v>9</v>
      </c>
      <c r="Y874" s="55" t="s">
        <v>622</v>
      </c>
      <c r="AA874" s="21" t="s">
        <v>465</v>
      </c>
      <c r="AB874" s="56" t="s">
        <v>424</v>
      </c>
      <c r="AC874" s="1">
        <v>0</v>
      </c>
    </row>
    <row r="875" spans="1:29" ht="28.5" customHeight="1">
      <c r="A875" s="57" t="s">
        <v>419</v>
      </c>
      <c r="B875" s="1">
        <f t="shared" si="114"/>
        <v>217141</v>
      </c>
      <c r="C875" s="56" t="s">
        <v>427</v>
      </c>
      <c r="D875" s="65" t="s">
        <v>621</v>
      </c>
      <c r="E875" s="60" t="s">
        <v>1359</v>
      </c>
      <c r="F875" s="60" t="s">
        <v>1510</v>
      </c>
      <c r="G875" s="68" t="s">
        <v>473</v>
      </c>
      <c r="H875" s="42">
        <f t="shared" si="113"/>
        <v>0</v>
      </c>
      <c r="I875" s="60">
        <v>340570415</v>
      </c>
      <c r="J875" s="29" t="s">
        <v>54</v>
      </c>
      <c r="K875" s="29" t="s">
        <v>54</v>
      </c>
      <c r="L875" s="42">
        <f t="shared" si="115"/>
        <v>1017</v>
      </c>
      <c r="M875" s="50">
        <f t="shared" si="111"/>
        <v>0</v>
      </c>
      <c r="N875" s="50">
        <f t="shared" si="116"/>
        <v>217140</v>
      </c>
      <c r="O875" s="45" t="s">
        <v>244</v>
      </c>
      <c r="P875" s="47" t="s">
        <v>61</v>
      </c>
      <c r="Q875" s="61" t="s">
        <v>284</v>
      </c>
      <c r="R875" t="s">
        <v>429</v>
      </c>
      <c r="S875" s="54">
        <v>5</v>
      </c>
      <c r="T875" s="1">
        <f t="shared" si="112"/>
        <v>217141</v>
      </c>
      <c r="U875" s="21" t="s">
        <v>466</v>
      </c>
      <c r="V875" s="42">
        <v>0</v>
      </c>
      <c r="W875" s="54">
        <v>0</v>
      </c>
      <c r="X875" s="54">
        <v>0</v>
      </c>
      <c r="Y875" s="55"/>
      <c r="AA875" s="21" t="s">
        <v>467</v>
      </c>
      <c r="AB875" s="56" t="s">
        <v>432</v>
      </c>
      <c r="AC875" s="1">
        <v>0</v>
      </c>
    </row>
    <row r="876" spans="1:29" ht="28.5" customHeight="1">
      <c r="A876" s="57" t="s">
        <v>419</v>
      </c>
      <c r="B876" s="1">
        <f t="shared" si="114"/>
        <v>217150</v>
      </c>
      <c r="C876" s="1" t="s">
        <v>420</v>
      </c>
      <c r="D876" s="43" t="s">
        <v>623</v>
      </c>
      <c r="E876" s="60" t="s">
        <v>1359</v>
      </c>
      <c r="F876" s="60" t="s">
        <v>1511</v>
      </c>
      <c r="G876" s="68" t="s">
        <v>524</v>
      </c>
      <c r="H876" s="42">
        <f t="shared" si="113"/>
        <v>1</v>
      </c>
      <c r="I876" s="43">
        <v>313101000</v>
      </c>
      <c r="J876" s="29" t="s">
        <v>54</v>
      </c>
      <c r="K876" s="29" t="s">
        <v>54</v>
      </c>
      <c r="L876" s="42">
        <f t="shared" si="115"/>
        <v>1017</v>
      </c>
      <c r="M876" s="50">
        <f t="shared" si="111"/>
        <v>217161</v>
      </c>
      <c r="N876" s="50">
        <f t="shared" si="116"/>
        <v>217140</v>
      </c>
      <c r="O876" s="45" t="s">
        <v>244</v>
      </c>
      <c r="P876" s="47" t="s">
        <v>61</v>
      </c>
      <c r="Q876" s="61" t="s">
        <v>284</v>
      </c>
      <c r="R876" s="50" t="str">
        <f>IF(S876=1,B876&amp;"1",0)</f>
        <v>2171501</v>
      </c>
      <c r="S876" s="54">
        <v>1</v>
      </c>
      <c r="T876" s="1">
        <f t="shared" si="112"/>
        <v>217150</v>
      </c>
      <c r="U876" s="21" t="s">
        <v>469</v>
      </c>
      <c r="V876" s="42">
        <v>12</v>
      </c>
      <c r="W876" s="54">
        <v>0</v>
      </c>
      <c r="X876" s="54">
        <v>12</v>
      </c>
      <c r="Y876" s="55" t="s">
        <v>624</v>
      </c>
      <c r="AA876" s="21" t="s">
        <v>471</v>
      </c>
      <c r="AB876" s="56" t="s">
        <v>424</v>
      </c>
      <c r="AC876" s="1">
        <v>5</v>
      </c>
    </row>
    <row r="877" spans="1:29" ht="16.5" customHeight="1">
      <c r="A877" s="57" t="s">
        <v>419</v>
      </c>
      <c r="B877" s="1">
        <f t="shared" si="114"/>
        <v>217161</v>
      </c>
      <c r="C877" s="1" t="s">
        <v>420</v>
      </c>
      <c r="D877" s="43" t="s">
        <v>626</v>
      </c>
      <c r="E877" s="60" t="s">
        <v>1359</v>
      </c>
      <c r="F877" s="60" t="s">
        <v>1512</v>
      </c>
      <c r="G877" s="68" t="s">
        <v>511</v>
      </c>
      <c r="H877" s="42">
        <f t="shared" si="113"/>
        <v>1</v>
      </c>
      <c r="I877" s="43">
        <v>313100900</v>
      </c>
      <c r="J877" s="29" t="s">
        <v>54</v>
      </c>
      <c r="K877" s="29" t="s">
        <v>54</v>
      </c>
      <c r="L877" s="42">
        <f t="shared" si="115"/>
        <v>1017</v>
      </c>
      <c r="M877" s="50">
        <f t="shared" si="111"/>
        <v>0</v>
      </c>
      <c r="N877" s="50">
        <f t="shared" si="116"/>
        <v>217150</v>
      </c>
      <c r="O877" s="45" t="s">
        <v>244</v>
      </c>
      <c r="P877" s="47" t="s">
        <v>61</v>
      </c>
      <c r="Q877" s="61" t="s">
        <v>284</v>
      </c>
      <c r="R877" s="50">
        <f>IF(S877=1,B877&amp;"1",0)</f>
        <v>0</v>
      </c>
      <c r="S877" s="54">
        <v>4</v>
      </c>
      <c r="T877" s="1">
        <f t="shared" si="112"/>
        <v>217161</v>
      </c>
      <c r="U877" s="24" t="s">
        <v>449</v>
      </c>
      <c r="V877" s="42">
        <v>0</v>
      </c>
      <c r="W877" s="54">
        <v>0</v>
      </c>
      <c r="X877" s="51">
        <v>0</v>
      </c>
      <c r="Y877" s="55"/>
      <c r="AA877" s="24" t="s">
        <v>54</v>
      </c>
      <c r="AC877" s="1">
        <v>0</v>
      </c>
    </row>
    <row r="878" spans="1:29" ht="16.5" customHeight="1">
      <c r="A878" s="57" t="s">
        <v>419</v>
      </c>
      <c r="B878" s="1">
        <f t="shared" si="114"/>
        <v>218110</v>
      </c>
      <c r="C878" s="1" t="s">
        <v>420</v>
      </c>
      <c r="D878" s="43" t="s">
        <v>627</v>
      </c>
      <c r="E878" s="60" t="s">
        <v>1359</v>
      </c>
      <c r="F878" s="60" t="s">
        <v>1513</v>
      </c>
      <c r="G878" s="68" t="s">
        <v>473</v>
      </c>
      <c r="H878" s="42">
        <f t="shared" si="113"/>
        <v>0</v>
      </c>
      <c r="I878" s="43" t="s">
        <v>314</v>
      </c>
      <c r="J878" s="29" t="s">
        <v>54</v>
      </c>
      <c r="K878" s="29" t="s">
        <v>54</v>
      </c>
      <c r="L878" s="42">
        <f t="shared" si="115"/>
        <v>1018</v>
      </c>
      <c r="M878" s="50">
        <f t="shared" si="111"/>
        <v>218120</v>
      </c>
      <c r="N878" s="50">
        <f t="shared" si="116"/>
        <v>0</v>
      </c>
      <c r="O878" s="45" t="s">
        <v>244</v>
      </c>
      <c r="P878" s="47" t="s">
        <v>61</v>
      </c>
      <c r="Q878" s="61" t="s">
        <v>284</v>
      </c>
      <c r="R878" s="50" t="str">
        <f>IF(S878=1,B878&amp;"1",0)</f>
        <v>2181101</v>
      </c>
      <c r="S878" s="54">
        <v>1</v>
      </c>
      <c r="T878" s="1">
        <f t="shared" si="112"/>
        <v>218110</v>
      </c>
      <c r="U878" s="21" t="s">
        <v>474</v>
      </c>
      <c r="V878" s="42">
        <v>12</v>
      </c>
      <c r="W878" s="54">
        <v>0</v>
      </c>
      <c r="X878" s="54">
        <v>0</v>
      </c>
      <c r="Y878" s="55" t="s">
        <v>520</v>
      </c>
      <c r="AA878" s="22" t="s">
        <v>54</v>
      </c>
      <c r="AB878" s="56" t="s">
        <v>424</v>
      </c>
      <c r="AC878" s="1">
        <v>0</v>
      </c>
    </row>
    <row r="879" spans="1:29" ht="28.5" customHeight="1">
      <c r="A879" s="57" t="s">
        <v>419</v>
      </c>
      <c r="B879" s="1">
        <f t="shared" si="114"/>
        <v>218120</v>
      </c>
      <c r="C879" s="1" t="s">
        <v>420</v>
      </c>
      <c r="D879" s="43" t="s">
        <v>628</v>
      </c>
      <c r="E879" s="60" t="s">
        <v>1359</v>
      </c>
      <c r="F879" s="60" t="s">
        <v>1514</v>
      </c>
      <c r="G879" s="68" t="s">
        <v>473</v>
      </c>
      <c r="H879" s="42">
        <f t="shared" si="113"/>
        <v>0</v>
      </c>
      <c r="I879" s="43" t="s">
        <v>138</v>
      </c>
      <c r="J879" s="29" t="s">
        <v>54</v>
      </c>
      <c r="K879" s="29" t="s">
        <v>54</v>
      </c>
      <c r="L879" s="42">
        <f t="shared" si="115"/>
        <v>1018</v>
      </c>
      <c r="M879" s="50">
        <f t="shared" si="111"/>
        <v>218130</v>
      </c>
      <c r="N879" s="50">
        <f t="shared" si="116"/>
        <v>218110</v>
      </c>
      <c r="O879" s="45" t="s">
        <v>244</v>
      </c>
      <c r="P879" s="47" t="s">
        <v>61</v>
      </c>
      <c r="Q879" s="61" t="s">
        <v>284</v>
      </c>
      <c r="R879" s="50" t="str">
        <f>IF(S879=1,B879&amp;"1",0)</f>
        <v>2181201</v>
      </c>
      <c r="S879" s="54">
        <v>1</v>
      </c>
      <c r="T879" s="1">
        <f t="shared" si="112"/>
        <v>218120</v>
      </c>
      <c r="U879" s="21" t="s">
        <v>476</v>
      </c>
      <c r="V879" s="42">
        <v>12</v>
      </c>
      <c r="W879" s="54">
        <v>0</v>
      </c>
      <c r="X879" s="54">
        <v>2</v>
      </c>
      <c r="Y879" s="55" t="s">
        <v>629</v>
      </c>
      <c r="AA879" s="21" t="s">
        <v>477</v>
      </c>
      <c r="AB879" s="56" t="s">
        <v>424</v>
      </c>
      <c r="AC879" s="1">
        <v>0</v>
      </c>
    </row>
    <row r="880" spans="1:29" ht="28.5" customHeight="1">
      <c r="A880" s="57" t="s">
        <v>419</v>
      </c>
      <c r="B880" s="1">
        <f t="shared" si="114"/>
        <v>218121</v>
      </c>
      <c r="C880" s="56" t="s">
        <v>427</v>
      </c>
      <c r="D880" s="65" t="s">
        <v>628</v>
      </c>
      <c r="E880" s="60" t="s">
        <v>1359</v>
      </c>
      <c r="F880" s="60" t="s">
        <v>1515</v>
      </c>
      <c r="G880" s="68" t="s">
        <v>473</v>
      </c>
      <c r="H880" s="42">
        <f t="shared" si="113"/>
        <v>0</v>
      </c>
      <c r="I880" s="60">
        <v>340570415</v>
      </c>
      <c r="J880" s="29" t="s">
        <v>54</v>
      </c>
      <c r="K880" s="29" t="s">
        <v>54</v>
      </c>
      <c r="L880" s="42">
        <f t="shared" si="115"/>
        <v>1018</v>
      </c>
      <c r="M880" s="50">
        <f t="shared" si="111"/>
        <v>0</v>
      </c>
      <c r="N880" s="50">
        <f t="shared" si="116"/>
        <v>218120</v>
      </c>
      <c r="O880" s="45" t="s">
        <v>244</v>
      </c>
      <c r="P880" s="47" t="s">
        <v>61</v>
      </c>
      <c r="Q880" s="61" t="s">
        <v>284</v>
      </c>
      <c r="R880" t="s">
        <v>429</v>
      </c>
      <c r="S880" s="54">
        <v>5</v>
      </c>
      <c r="T880" s="1">
        <f t="shared" si="112"/>
        <v>218121</v>
      </c>
      <c r="U880" s="21" t="s">
        <v>478</v>
      </c>
      <c r="V880" s="42">
        <v>0</v>
      </c>
      <c r="W880" s="54">
        <v>0</v>
      </c>
      <c r="X880" s="54">
        <v>0</v>
      </c>
      <c r="Y880" s="55"/>
      <c r="AA880" s="21" t="s">
        <v>479</v>
      </c>
      <c r="AB880" s="56" t="s">
        <v>432</v>
      </c>
      <c r="AC880" s="1">
        <v>0</v>
      </c>
    </row>
    <row r="881" spans="1:29" ht="16.5" customHeight="1">
      <c r="A881" s="57" t="s">
        <v>419</v>
      </c>
      <c r="B881" s="1">
        <f t="shared" si="114"/>
        <v>218130</v>
      </c>
      <c r="C881" s="1" t="s">
        <v>420</v>
      </c>
      <c r="D881" s="43" t="s">
        <v>630</v>
      </c>
      <c r="E881" s="60" t="s">
        <v>1359</v>
      </c>
      <c r="F881" s="60" t="s">
        <v>1516</v>
      </c>
      <c r="G881" s="68" t="s">
        <v>421</v>
      </c>
      <c r="H881" s="42">
        <f t="shared" si="113"/>
        <v>0</v>
      </c>
      <c r="I881" s="43" t="s">
        <v>314</v>
      </c>
      <c r="J881" s="29" t="s">
        <v>54</v>
      </c>
      <c r="K881" s="29" t="s">
        <v>54</v>
      </c>
      <c r="L881" s="42">
        <f t="shared" si="115"/>
        <v>1018</v>
      </c>
      <c r="M881" s="50">
        <f t="shared" si="111"/>
        <v>218140</v>
      </c>
      <c r="N881" s="50">
        <f t="shared" si="116"/>
        <v>218120</v>
      </c>
      <c r="O881" s="45" t="s">
        <v>244</v>
      </c>
      <c r="P881" s="47" t="s">
        <v>61</v>
      </c>
      <c r="Q881" s="61" t="s">
        <v>284</v>
      </c>
      <c r="R881" s="50" t="str">
        <f>IF(S881=1,B881&amp;"1",0)</f>
        <v>2181301</v>
      </c>
      <c r="S881" s="54">
        <v>1</v>
      </c>
      <c r="T881" s="1">
        <f t="shared" si="112"/>
        <v>218130</v>
      </c>
      <c r="U881" s="21" t="s">
        <v>480</v>
      </c>
      <c r="V881" s="42">
        <v>12</v>
      </c>
      <c r="W881" s="54">
        <v>0</v>
      </c>
      <c r="X881" s="54">
        <v>6</v>
      </c>
      <c r="Y881" s="55" t="s">
        <v>507</v>
      </c>
      <c r="AA881" s="21" t="s">
        <v>482</v>
      </c>
      <c r="AB881" s="56" t="s">
        <v>424</v>
      </c>
      <c r="AC881" s="1">
        <v>0</v>
      </c>
    </row>
    <row r="882" spans="1:29" ht="16.5" customHeight="1">
      <c r="A882" s="57" t="s">
        <v>419</v>
      </c>
      <c r="B882" s="1">
        <f t="shared" si="114"/>
        <v>218131</v>
      </c>
      <c r="C882" s="1" t="s">
        <v>427</v>
      </c>
      <c r="D882" s="65" t="s">
        <v>630</v>
      </c>
      <c r="E882" s="60" t="s">
        <v>1359</v>
      </c>
      <c r="F882" s="60" t="s">
        <v>1517</v>
      </c>
      <c r="G882" s="68" t="s">
        <v>450</v>
      </c>
      <c r="H882" s="42">
        <f t="shared" si="113"/>
        <v>0</v>
      </c>
      <c r="I882" s="60" t="s">
        <v>428</v>
      </c>
      <c r="J882" s="29" t="s">
        <v>54</v>
      </c>
      <c r="K882" s="29" t="s">
        <v>54</v>
      </c>
      <c r="L882" s="42">
        <f t="shared" si="115"/>
        <v>1018</v>
      </c>
      <c r="M882" s="50">
        <f t="shared" si="111"/>
        <v>0</v>
      </c>
      <c r="N882" s="50">
        <f t="shared" si="116"/>
        <v>218130</v>
      </c>
      <c r="O882" s="45" t="s">
        <v>244</v>
      </c>
      <c r="P882" s="47" t="s">
        <v>61</v>
      </c>
      <c r="Q882" s="61" t="s">
        <v>284</v>
      </c>
      <c r="R882" t="s">
        <v>429</v>
      </c>
      <c r="S882" s="54">
        <v>5</v>
      </c>
      <c r="T882" s="1">
        <f t="shared" si="112"/>
        <v>218131</v>
      </c>
      <c r="U882" s="21" t="s">
        <v>483</v>
      </c>
      <c r="V882" s="42">
        <v>0</v>
      </c>
      <c r="W882" s="54">
        <v>0</v>
      </c>
      <c r="X882" s="54">
        <v>0</v>
      </c>
      <c r="Y882" s="55"/>
      <c r="AA882" s="21" t="s">
        <v>484</v>
      </c>
      <c r="AB882" s="56" t="s">
        <v>432</v>
      </c>
      <c r="AC882" s="1">
        <v>0</v>
      </c>
    </row>
    <row r="883" spans="1:29" ht="28.5" customHeight="1">
      <c r="A883" s="57" t="s">
        <v>419</v>
      </c>
      <c r="B883" s="1">
        <f t="shared" si="114"/>
        <v>218140</v>
      </c>
      <c r="C883" s="1" t="s">
        <v>420</v>
      </c>
      <c r="D883" s="43" t="s">
        <v>631</v>
      </c>
      <c r="E883" s="60" t="s">
        <v>1359</v>
      </c>
      <c r="F883" s="60" t="s">
        <v>1518</v>
      </c>
      <c r="G883" s="68" t="s">
        <v>448</v>
      </c>
      <c r="H883" s="42">
        <f t="shared" si="113"/>
        <v>0</v>
      </c>
      <c r="I883" s="43" t="s">
        <v>185</v>
      </c>
      <c r="J883" s="29" t="s">
        <v>54</v>
      </c>
      <c r="K883" s="29" t="s">
        <v>54</v>
      </c>
      <c r="L883" s="42">
        <f t="shared" si="115"/>
        <v>1018</v>
      </c>
      <c r="M883" s="50">
        <f t="shared" si="111"/>
        <v>218150</v>
      </c>
      <c r="N883" s="50">
        <f t="shared" si="116"/>
        <v>218130</v>
      </c>
      <c r="O883" s="45" t="s">
        <v>244</v>
      </c>
      <c r="P883" s="47" t="s">
        <v>61</v>
      </c>
      <c r="Q883" s="61" t="s">
        <v>284</v>
      </c>
      <c r="R883" s="50" t="str">
        <f>IF(S883=1,B883&amp;"1",0)</f>
        <v>2181401</v>
      </c>
      <c r="S883" s="54">
        <v>1</v>
      </c>
      <c r="T883" s="1">
        <f t="shared" si="112"/>
        <v>218140</v>
      </c>
      <c r="U883" s="21" t="s">
        <v>486</v>
      </c>
      <c r="V883" s="42">
        <v>12</v>
      </c>
      <c r="W883" s="54">
        <v>0</v>
      </c>
      <c r="X883" s="54">
        <v>9</v>
      </c>
      <c r="Y883" s="55" t="s">
        <v>632</v>
      </c>
      <c r="AA883" s="21" t="s">
        <v>487</v>
      </c>
      <c r="AB883" s="56" t="s">
        <v>424</v>
      </c>
      <c r="AC883" s="1">
        <v>0</v>
      </c>
    </row>
    <row r="884" spans="1:29" ht="28.5" customHeight="1">
      <c r="A884" s="57" t="s">
        <v>419</v>
      </c>
      <c r="B884" s="1">
        <f t="shared" si="114"/>
        <v>218141</v>
      </c>
      <c r="C884" s="56" t="s">
        <v>427</v>
      </c>
      <c r="D884" s="65" t="s">
        <v>631</v>
      </c>
      <c r="E884" s="60" t="s">
        <v>1359</v>
      </c>
      <c r="F884" s="60" t="s">
        <v>1519</v>
      </c>
      <c r="G884" s="68" t="s">
        <v>473</v>
      </c>
      <c r="H884" s="42">
        <f t="shared" si="113"/>
        <v>0</v>
      </c>
      <c r="I884" s="60">
        <v>340570415</v>
      </c>
      <c r="J884" s="29" t="s">
        <v>54</v>
      </c>
      <c r="K884" s="29" t="s">
        <v>54</v>
      </c>
      <c r="L884" s="42">
        <f t="shared" si="115"/>
        <v>1018</v>
      </c>
      <c r="M884" s="50">
        <f t="shared" si="111"/>
        <v>0</v>
      </c>
      <c r="N884" s="50">
        <f t="shared" si="116"/>
        <v>218140</v>
      </c>
      <c r="O884" s="45" t="s">
        <v>244</v>
      </c>
      <c r="P884" s="47" t="s">
        <v>61</v>
      </c>
      <c r="Q884" s="61" t="s">
        <v>284</v>
      </c>
      <c r="R884" t="s">
        <v>429</v>
      </c>
      <c r="S884" s="54">
        <v>5</v>
      </c>
      <c r="T884" s="1">
        <f t="shared" si="112"/>
        <v>218141</v>
      </c>
      <c r="U884" s="21" t="s">
        <v>488</v>
      </c>
      <c r="V884" s="42">
        <v>0</v>
      </c>
      <c r="W884" s="54">
        <v>0</v>
      </c>
      <c r="X884" s="54">
        <v>0</v>
      </c>
      <c r="Y884" s="55"/>
      <c r="AA884" s="21" t="s">
        <v>489</v>
      </c>
      <c r="AB884" s="56" t="s">
        <v>432</v>
      </c>
      <c r="AC884" s="1">
        <v>0</v>
      </c>
    </row>
    <row r="885" spans="1:29" ht="28.5" customHeight="1">
      <c r="A885" s="57" t="s">
        <v>419</v>
      </c>
      <c r="B885" s="1">
        <f t="shared" si="114"/>
        <v>218150</v>
      </c>
      <c r="C885" s="1" t="s">
        <v>420</v>
      </c>
      <c r="D885" s="43" t="s">
        <v>633</v>
      </c>
      <c r="E885" s="60" t="s">
        <v>1359</v>
      </c>
      <c r="F885" s="60" t="s">
        <v>1520</v>
      </c>
      <c r="G885" s="68" t="s">
        <v>473</v>
      </c>
      <c r="H885" s="42">
        <f t="shared" si="113"/>
        <v>1</v>
      </c>
      <c r="I885" s="43" t="s">
        <v>67</v>
      </c>
      <c r="J885" s="29" t="s">
        <v>54</v>
      </c>
      <c r="K885" s="29" t="s">
        <v>54</v>
      </c>
      <c r="L885" s="42">
        <f t="shared" si="115"/>
        <v>1018</v>
      </c>
      <c r="M885" s="50">
        <f t="shared" si="111"/>
        <v>218161</v>
      </c>
      <c r="N885" s="50">
        <f t="shared" si="116"/>
        <v>218140</v>
      </c>
      <c r="O885" s="45" t="s">
        <v>244</v>
      </c>
      <c r="P885" s="47" t="s">
        <v>61</v>
      </c>
      <c r="Q885" s="61" t="s">
        <v>284</v>
      </c>
      <c r="R885" s="50" t="str">
        <f>IF(S885=1,B885&amp;"1",0)</f>
        <v>2181501</v>
      </c>
      <c r="S885" s="54">
        <v>1</v>
      </c>
      <c r="T885" s="1">
        <f t="shared" si="112"/>
        <v>218150</v>
      </c>
      <c r="U885" s="21" t="s">
        <v>491</v>
      </c>
      <c r="V885" s="42">
        <v>12</v>
      </c>
      <c r="W885" s="54">
        <v>0</v>
      </c>
      <c r="X885" s="54">
        <v>12</v>
      </c>
      <c r="Y885" s="55" t="s">
        <v>602</v>
      </c>
      <c r="AA885" s="21" t="s">
        <v>492</v>
      </c>
      <c r="AB885" s="56" t="s">
        <v>424</v>
      </c>
      <c r="AC885" s="1">
        <v>5</v>
      </c>
    </row>
    <row r="886" spans="1:29" ht="16.5" customHeight="1">
      <c r="A886" s="57" t="s">
        <v>419</v>
      </c>
      <c r="B886" s="1">
        <f t="shared" si="114"/>
        <v>218161</v>
      </c>
      <c r="C886" s="1" t="s">
        <v>420</v>
      </c>
      <c r="D886" s="43" t="s">
        <v>635</v>
      </c>
      <c r="E886" s="60" t="s">
        <v>1359</v>
      </c>
      <c r="F886" s="60" t="s">
        <v>1521</v>
      </c>
      <c r="G886" s="68" t="s">
        <v>511</v>
      </c>
      <c r="H886" s="42">
        <f t="shared" si="113"/>
        <v>1</v>
      </c>
      <c r="I886" s="43">
        <v>313100900</v>
      </c>
      <c r="J886" s="29" t="s">
        <v>54</v>
      </c>
      <c r="K886" s="29" t="s">
        <v>54</v>
      </c>
      <c r="L886" s="42">
        <f t="shared" si="115"/>
        <v>1018</v>
      </c>
      <c r="M886" s="50">
        <f t="shared" si="111"/>
        <v>0</v>
      </c>
      <c r="N886" s="50">
        <f t="shared" si="116"/>
        <v>218150</v>
      </c>
      <c r="O886" s="45" t="s">
        <v>244</v>
      </c>
      <c r="P886" s="47" t="s">
        <v>61</v>
      </c>
      <c r="Q886" s="61" t="s">
        <v>284</v>
      </c>
      <c r="R886" s="50">
        <f>IF(S886=1,B886&amp;"1",0)</f>
        <v>0</v>
      </c>
      <c r="S886" s="54">
        <v>4</v>
      </c>
      <c r="T886" s="1">
        <f t="shared" si="112"/>
        <v>218161</v>
      </c>
      <c r="U886" s="24" t="s">
        <v>449</v>
      </c>
      <c r="V886" s="42">
        <v>0</v>
      </c>
      <c r="W886" s="54">
        <v>0</v>
      </c>
      <c r="X886" s="51">
        <v>0</v>
      </c>
      <c r="Y886" s="55"/>
      <c r="AA886" s="24" t="s">
        <v>54</v>
      </c>
      <c r="AC886" s="1">
        <v>0</v>
      </c>
    </row>
    <row r="887" spans="1:29" ht="16.5" customHeight="1">
      <c r="A887" s="57" t="s">
        <v>419</v>
      </c>
      <c r="B887" s="1">
        <f t="shared" si="114"/>
        <v>219110</v>
      </c>
      <c r="C887" s="1" t="s">
        <v>420</v>
      </c>
      <c r="D887" s="43" t="s">
        <v>636</v>
      </c>
      <c r="E887" s="60" t="s">
        <v>1359</v>
      </c>
      <c r="F887" s="60" t="s">
        <v>1522</v>
      </c>
      <c r="G887" s="68" t="s">
        <v>524</v>
      </c>
      <c r="H887" s="42">
        <f t="shared" si="113"/>
        <v>0</v>
      </c>
      <c r="I887" s="43" t="s">
        <v>314</v>
      </c>
      <c r="J887" s="29" t="s">
        <v>54</v>
      </c>
      <c r="K887" s="29" t="s">
        <v>54</v>
      </c>
      <c r="L887" s="42">
        <f t="shared" si="115"/>
        <v>1019</v>
      </c>
      <c r="M887" s="50">
        <f t="shared" si="111"/>
        <v>219120</v>
      </c>
      <c r="N887" s="50">
        <f t="shared" si="116"/>
        <v>0</v>
      </c>
      <c r="O887" s="45" t="s">
        <v>244</v>
      </c>
      <c r="P887" s="47" t="s">
        <v>61</v>
      </c>
      <c r="Q887" s="61" t="s">
        <v>284</v>
      </c>
      <c r="R887" s="50" t="str">
        <f>IF(S887=1,B887&amp;"1",0)</f>
        <v>2191101</v>
      </c>
      <c r="S887" s="54">
        <v>1</v>
      </c>
      <c r="T887" s="1">
        <f t="shared" si="112"/>
        <v>219110</v>
      </c>
      <c r="U887" s="21" t="s">
        <v>422</v>
      </c>
      <c r="V887" s="42">
        <v>12</v>
      </c>
      <c r="W887" s="54">
        <v>0</v>
      </c>
      <c r="X887" s="54">
        <v>0</v>
      </c>
      <c r="Y887" s="55" t="s">
        <v>588</v>
      </c>
      <c r="AA887" s="22" t="s">
        <v>54</v>
      </c>
      <c r="AB887" s="56" t="s">
        <v>424</v>
      </c>
      <c r="AC887" s="1">
        <v>0</v>
      </c>
    </row>
    <row r="888" spans="1:29" ht="28.5" customHeight="1">
      <c r="A888" s="57" t="s">
        <v>419</v>
      </c>
      <c r="B888" s="1">
        <f t="shared" si="114"/>
        <v>219120</v>
      </c>
      <c r="C888" s="1" t="s">
        <v>420</v>
      </c>
      <c r="D888" s="43" t="s">
        <v>637</v>
      </c>
      <c r="E888" s="60" t="s">
        <v>1359</v>
      </c>
      <c r="F888" s="60" t="s">
        <v>1523</v>
      </c>
      <c r="G888" s="68" t="s">
        <v>524</v>
      </c>
      <c r="H888" s="42">
        <f t="shared" si="113"/>
        <v>0</v>
      </c>
      <c r="I888" s="43" t="s">
        <v>351</v>
      </c>
      <c r="J888" s="29" t="s">
        <v>54</v>
      </c>
      <c r="K888" s="29" t="s">
        <v>54</v>
      </c>
      <c r="L888" s="42">
        <f t="shared" si="115"/>
        <v>1019</v>
      </c>
      <c r="M888" s="50">
        <f t="shared" si="111"/>
        <v>219130</v>
      </c>
      <c r="N888" s="50">
        <f t="shared" si="116"/>
        <v>219110</v>
      </c>
      <c r="O888" s="45" t="s">
        <v>244</v>
      </c>
      <c r="P888" s="47" t="s">
        <v>61</v>
      </c>
      <c r="Q888" s="61" t="s">
        <v>284</v>
      </c>
      <c r="R888" s="50" t="str">
        <f>IF(S888=1,B888&amp;"1",0)</f>
        <v>2191201</v>
      </c>
      <c r="S888" s="54">
        <v>1</v>
      </c>
      <c r="T888" s="1">
        <f t="shared" si="112"/>
        <v>219120</v>
      </c>
      <c r="U888" s="21" t="s">
        <v>425</v>
      </c>
      <c r="V888" s="42">
        <v>12</v>
      </c>
      <c r="W888" s="54">
        <v>0</v>
      </c>
      <c r="X888" s="54">
        <v>2</v>
      </c>
      <c r="Y888" s="55" t="s">
        <v>638</v>
      </c>
      <c r="AA888" s="21" t="s">
        <v>426</v>
      </c>
      <c r="AB888" s="56" t="s">
        <v>424</v>
      </c>
      <c r="AC888" s="1">
        <v>0</v>
      </c>
    </row>
    <row r="889" spans="1:29" ht="28.5" customHeight="1">
      <c r="A889" s="57" t="s">
        <v>419</v>
      </c>
      <c r="B889" s="1">
        <f t="shared" si="114"/>
        <v>219121</v>
      </c>
      <c r="C889" s="56" t="s">
        <v>427</v>
      </c>
      <c r="D889" s="65" t="s">
        <v>637</v>
      </c>
      <c r="E889" s="60" t="s">
        <v>1359</v>
      </c>
      <c r="F889" s="60" t="s">
        <v>1524</v>
      </c>
      <c r="G889" s="68" t="s">
        <v>473</v>
      </c>
      <c r="H889" s="42">
        <f t="shared" si="113"/>
        <v>0</v>
      </c>
      <c r="I889" s="60">
        <v>340570415</v>
      </c>
      <c r="J889" s="29" t="s">
        <v>54</v>
      </c>
      <c r="K889" s="29" t="s">
        <v>54</v>
      </c>
      <c r="L889" s="42">
        <f t="shared" si="115"/>
        <v>1019</v>
      </c>
      <c r="M889" s="50">
        <f t="shared" si="111"/>
        <v>0</v>
      </c>
      <c r="N889" s="50">
        <f t="shared" si="116"/>
        <v>219120</v>
      </c>
      <c r="O889" s="45" t="s">
        <v>244</v>
      </c>
      <c r="P889" s="47" t="s">
        <v>61</v>
      </c>
      <c r="Q889" s="61" t="s">
        <v>284</v>
      </c>
      <c r="R889" t="s">
        <v>429</v>
      </c>
      <c r="S889" s="54">
        <v>5</v>
      </c>
      <c r="T889" s="1">
        <f t="shared" si="112"/>
        <v>219121</v>
      </c>
      <c r="U889" s="21" t="s">
        <v>430</v>
      </c>
      <c r="V889" s="42">
        <v>0</v>
      </c>
      <c r="W889" s="54">
        <v>0</v>
      </c>
      <c r="X889" s="54">
        <v>0</v>
      </c>
      <c r="Y889" s="55"/>
      <c r="AA889" s="21" t="s">
        <v>431</v>
      </c>
      <c r="AB889" s="56" t="s">
        <v>432</v>
      </c>
      <c r="AC889" s="1">
        <v>0</v>
      </c>
    </row>
    <row r="890" spans="1:29" ht="28.5" customHeight="1">
      <c r="A890" s="57" t="s">
        <v>419</v>
      </c>
      <c r="B890" s="1">
        <f t="shared" si="114"/>
        <v>219130</v>
      </c>
      <c r="C890" s="1" t="s">
        <v>420</v>
      </c>
      <c r="D890" s="43" t="s">
        <v>639</v>
      </c>
      <c r="E890" s="60" t="s">
        <v>1359</v>
      </c>
      <c r="F890" s="60" t="s">
        <v>1525</v>
      </c>
      <c r="G890" s="68" t="s">
        <v>448</v>
      </c>
      <c r="H890" s="42">
        <f t="shared" si="113"/>
        <v>0</v>
      </c>
      <c r="I890" s="43" t="s">
        <v>512</v>
      </c>
      <c r="J890" s="29" t="s">
        <v>54</v>
      </c>
      <c r="K890" s="29" t="s">
        <v>54</v>
      </c>
      <c r="L890" s="42">
        <f t="shared" si="115"/>
        <v>1019</v>
      </c>
      <c r="M890" s="50">
        <f t="shared" si="111"/>
        <v>219140</v>
      </c>
      <c r="N890" s="50">
        <f t="shared" si="116"/>
        <v>219120</v>
      </c>
      <c r="O890" s="45" t="s">
        <v>244</v>
      </c>
      <c r="P890" s="47" t="s">
        <v>61</v>
      </c>
      <c r="Q890" s="61" t="s">
        <v>284</v>
      </c>
      <c r="R890" s="50" t="str">
        <f>IF(S890=1,B890&amp;"1",0)</f>
        <v>2191301</v>
      </c>
      <c r="S890" s="54">
        <v>1</v>
      </c>
      <c r="T890" s="1">
        <f t="shared" si="112"/>
        <v>219130</v>
      </c>
      <c r="U890" s="21" t="s">
        <v>433</v>
      </c>
      <c r="V890" s="42">
        <v>12</v>
      </c>
      <c r="W890" s="54">
        <v>0</v>
      </c>
      <c r="X890" s="54">
        <v>6</v>
      </c>
      <c r="Y890" s="55" t="s">
        <v>629</v>
      </c>
      <c r="AA890" s="21" t="s">
        <v>434</v>
      </c>
      <c r="AB890" s="56" t="s">
        <v>424</v>
      </c>
      <c r="AC890" s="1">
        <v>0</v>
      </c>
    </row>
    <row r="891" spans="1:29" ht="16.5" customHeight="1">
      <c r="A891" s="57" t="s">
        <v>419</v>
      </c>
      <c r="B891" s="1">
        <f t="shared" si="114"/>
        <v>219131</v>
      </c>
      <c r="C891" s="1" t="s">
        <v>427</v>
      </c>
      <c r="D891" s="65" t="s">
        <v>639</v>
      </c>
      <c r="E891" s="60" t="s">
        <v>1359</v>
      </c>
      <c r="F891" s="60" t="s">
        <v>1526</v>
      </c>
      <c r="G891" s="68" t="s">
        <v>450</v>
      </c>
      <c r="H891" s="42">
        <f t="shared" si="113"/>
        <v>0</v>
      </c>
      <c r="I891" s="60" t="s">
        <v>428</v>
      </c>
      <c r="J891" s="29" t="s">
        <v>54</v>
      </c>
      <c r="K891" s="29" t="s">
        <v>54</v>
      </c>
      <c r="L891" s="42">
        <f t="shared" si="115"/>
        <v>1019</v>
      </c>
      <c r="M891" s="50">
        <f t="shared" si="111"/>
        <v>0</v>
      </c>
      <c r="N891" s="50">
        <f t="shared" si="116"/>
        <v>219130</v>
      </c>
      <c r="O891" s="45" t="s">
        <v>244</v>
      </c>
      <c r="P891" s="47" t="s">
        <v>61</v>
      </c>
      <c r="Q891" s="61" t="s">
        <v>284</v>
      </c>
      <c r="R891" t="s">
        <v>429</v>
      </c>
      <c r="S891" s="54">
        <v>5</v>
      </c>
      <c r="T891" s="1">
        <f t="shared" si="112"/>
        <v>219131</v>
      </c>
      <c r="U891" s="21" t="s">
        <v>436</v>
      </c>
      <c r="V891" s="42">
        <v>0</v>
      </c>
      <c r="W891" s="54">
        <v>0</v>
      </c>
      <c r="X891" s="54">
        <v>0</v>
      </c>
      <c r="Y891" s="55"/>
      <c r="AA891" s="21" t="s">
        <v>437</v>
      </c>
      <c r="AB891" s="56" t="s">
        <v>432</v>
      </c>
      <c r="AC891" s="1">
        <v>0</v>
      </c>
    </row>
    <row r="892" spans="1:29" ht="16.5" customHeight="1">
      <c r="A892" s="57" t="s">
        <v>419</v>
      </c>
      <c r="B892" s="1">
        <f t="shared" si="114"/>
        <v>219140</v>
      </c>
      <c r="C892" s="1" t="s">
        <v>420</v>
      </c>
      <c r="D892" s="43" t="s">
        <v>640</v>
      </c>
      <c r="E892" s="60" t="s">
        <v>1359</v>
      </c>
      <c r="F892" s="60" t="s">
        <v>1527</v>
      </c>
      <c r="G892" s="68" t="s">
        <v>524</v>
      </c>
      <c r="H892" s="42">
        <f t="shared" si="113"/>
        <v>0</v>
      </c>
      <c r="I892" s="43" t="s">
        <v>93</v>
      </c>
      <c r="J892" s="29" t="s">
        <v>54</v>
      </c>
      <c r="K892" s="29" t="s">
        <v>54</v>
      </c>
      <c r="L892" s="42">
        <f t="shared" si="115"/>
        <v>1019</v>
      </c>
      <c r="M892" s="50">
        <f t="shared" si="111"/>
        <v>219150</v>
      </c>
      <c r="N892" s="50">
        <f t="shared" si="116"/>
        <v>219130</v>
      </c>
      <c r="O892" s="45" t="s">
        <v>244</v>
      </c>
      <c r="P892" s="47" t="s">
        <v>61</v>
      </c>
      <c r="Q892" s="61" t="s">
        <v>284</v>
      </c>
      <c r="R892" s="50" t="str">
        <f>IF(S892=1,B892&amp;"1",0)</f>
        <v>2191401</v>
      </c>
      <c r="S892" s="54">
        <v>1</v>
      </c>
      <c r="T892" s="1">
        <f t="shared" si="112"/>
        <v>219140</v>
      </c>
      <c r="U892" s="21" t="s">
        <v>440</v>
      </c>
      <c r="V892" s="42">
        <v>12</v>
      </c>
      <c r="W892" s="54">
        <v>0</v>
      </c>
      <c r="X892" s="54">
        <v>9</v>
      </c>
      <c r="Y892" s="55" t="s">
        <v>604</v>
      </c>
      <c r="AA892" s="21" t="s">
        <v>441</v>
      </c>
      <c r="AB892" s="56" t="s">
        <v>424</v>
      </c>
      <c r="AC892" s="1">
        <v>0</v>
      </c>
    </row>
    <row r="893" spans="1:29" ht="16.5" customHeight="1">
      <c r="A893" s="57" t="s">
        <v>419</v>
      </c>
      <c r="B893" s="1">
        <f t="shared" si="114"/>
        <v>219141</v>
      </c>
      <c r="C893" s="56" t="s">
        <v>427</v>
      </c>
      <c r="D893" s="65" t="s">
        <v>640</v>
      </c>
      <c r="E893" s="60" t="s">
        <v>1359</v>
      </c>
      <c r="F893" s="60" t="s">
        <v>1528</v>
      </c>
      <c r="G893" s="68" t="s">
        <v>473</v>
      </c>
      <c r="H893" s="42">
        <f t="shared" si="113"/>
        <v>0</v>
      </c>
      <c r="I893" s="60">
        <v>340570415</v>
      </c>
      <c r="J893" s="29" t="s">
        <v>54</v>
      </c>
      <c r="K893" s="29" t="s">
        <v>54</v>
      </c>
      <c r="L893" s="42">
        <f t="shared" si="115"/>
        <v>1019</v>
      </c>
      <c r="M893" s="50">
        <f t="shared" si="111"/>
        <v>0</v>
      </c>
      <c r="N893" s="50">
        <f t="shared" si="116"/>
        <v>219140</v>
      </c>
      <c r="O893" s="45" t="s">
        <v>244</v>
      </c>
      <c r="P893" s="47" t="s">
        <v>61</v>
      </c>
      <c r="Q893" s="61" t="s">
        <v>284</v>
      </c>
      <c r="R893" t="s">
        <v>429</v>
      </c>
      <c r="S893" s="54">
        <v>5</v>
      </c>
      <c r="T893" s="1">
        <f t="shared" si="112"/>
        <v>219141</v>
      </c>
      <c r="U893" s="21" t="s">
        <v>442</v>
      </c>
      <c r="V893" s="42">
        <v>0</v>
      </c>
      <c r="W893" s="54">
        <v>0</v>
      </c>
      <c r="X893" s="54">
        <v>0</v>
      </c>
      <c r="Y893" s="55"/>
      <c r="AA893" s="21" t="s">
        <v>443</v>
      </c>
      <c r="AB893" s="56" t="s">
        <v>432</v>
      </c>
      <c r="AC893" s="1">
        <v>0</v>
      </c>
    </row>
    <row r="894" spans="1:29" ht="28.5" customHeight="1">
      <c r="A894" s="57" t="s">
        <v>419</v>
      </c>
      <c r="B894" s="1">
        <f t="shared" si="114"/>
        <v>219150</v>
      </c>
      <c r="C894" s="1" t="s">
        <v>420</v>
      </c>
      <c r="D894" s="43" t="s">
        <v>641</v>
      </c>
      <c r="E894" s="60" t="s">
        <v>1359</v>
      </c>
      <c r="F894" s="60" t="s">
        <v>1529</v>
      </c>
      <c r="G894" s="68" t="s">
        <v>473</v>
      </c>
      <c r="H894" s="42">
        <f t="shared" si="113"/>
        <v>1</v>
      </c>
      <c r="I894" s="43" t="s">
        <v>67</v>
      </c>
      <c r="J894" s="29" t="s">
        <v>54</v>
      </c>
      <c r="K894" s="29" t="s">
        <v>54</v>
      </c>
      <c r="L894" s="42">
        <f t="shared" si="115"/>
        <v>1019</v>
      </c>
      <c r="M894" s="50">
        <f t="shared" si="111"/>
        <v>219161</v>
      </c>
      <c r="N894" s="50">
        <f t="shared" si="116"/>
        <v>219140</v>
      </c>
      <c r="O894" s="45" t="s">
        <v>244</v>
      </c>
      <c r="P894" s="47" t="s">
        <v>61</v>
      </c>
      <c r="Q894" s="61" t="s">
        <v>284</v>
      </c>
      <c r="R894" s="50" t="str">
        <f>IF(S894=1,B894&amp;"1",0)</f>
        <v>2191501</v>
      </c>
      <c r="S894" s="54">
        <v>1</v>
      </c>
      <c r="T894" s="1">
        <f t="shared" si="112"/>
        <v>219150</v>
      </c>
      <c r="U894" s="21" t="s">
        <v>445</v>
      </c>
      <c r="V894" s="42">
        <v>12</v>
      </c>
      <c r="W894" s="54">
        <v>0</v>
      </c>
      <c r="X894" s="54">
        <v>12</v>
      </c>
      <c r="Y894" s="55" t="s">
        <v>642</v>
      </c>
      <c r="AA894" s="21" t="s">
        <v>446</v>
      </c>
      <c r="AB894" s="56" t="s">
        <v>424</v>
      </c>
      <c r="AC894" s="1">
        <v>5</v>
      </c>
    </row>
    <row r="895" spans="1:29" ht="16.5" customHeight="1">
      <c r="A895" s="57" t="s">
        <v>419</v>
      </c>
      <c r="B895" s="1">
        <f t="shared" si="114"/>
        <v>219161</v>
      </c>
      <c r="C895" s="1" t="s">
        <v>420</v>
      </c>
      <c r="D895" s="43" t="s">
        <v>644</v>
      </c>
      <c r="E895" s="60" t="s">
        <v>1359</v>
      </c>
      <c r="F895" s="60" t="s">
        <v>1530</v>
      </c>
      <c r="G895" s="68" t="s">
        <v>511</v>
      </c>
      <c r="H895" s="42">
        <f t="shared" si="113"/>
        <v>1</v>
      </c>
      <c r="I895" s="43">
        <v>313100900</v>
      </c>
      <c r="J895" s="29" t="s">
        <v>54</v>
      </c>
      <c r="K895" s="29" t="s">
        <v>54</v>
      </c>
      <c r="L895" s="42">
        <f t="shared" si="115"/>
        <v>1019</v>
      </c>
      <c r="M895" s="50">
        <f t="shared" si="111"/>
        <v>0</v>
      </c>
      <c r="N895" s="50">
        <f t="shared" si="116"/>
        <v>219150</v>
      </c>
      <c r="O895" s="45" t="s">
        <v>244</v>
      </c>
      <c r="P895" s="47" t="s">
        <v>61</v>
      </c>
      <c r="Q895" s="61" t="s">
        <v>284</v>
      </c>
      <c r="R895" s="50">
        <f>IF(S895=1,B895&amp;"1",0)</f>
        <v>0</v>
      </c>
      <c r="S895" s="54">
        <v>4</v>
      </c>
      <c r="T895" s="1">
        <f t="shared" si="112"/>
        <v>219161</v>
      </c>
      <c r="U895" s="24" t="s">
        <v>449</v>
      </c>
      <c r="V895" s="42">
        <v>0</v>
      </c>
      <c r="W895" s="54">
        <v>0</v>
      </c>
      <c r="X895" s="51">
        <v>0</v>
      </c>
      <c r="Y895" s="55"/>
      <c r="AA895" s="24" t="s">
        <v>54</v>
      </c>
      <c r="AC895" s="1">
        <v>0</v>
      </c>
    </row>
    <row r="896" spans="1:29" ht="16.5" customHeight="1">
      <c r="A896" s="57" t="s">
        <v>419</v>
      </c>
      <c r="B896" s="1">
        <f t="shared" si="114"/>
        <v>220110</v>
      </c>
      <c r="C896" s="1" t="s">
        <v>420</v>
      </c>
      <c r="D896" s="43" t="s">
        <v>645</v>
      </c>
      <c r="E896" s="60" t="s">
        <v>1359</v>
      </c>
      <c r="F896" s="60" t="s">
        <v>1531</v>
      </c>
      <c r="G896" s="68" t="s">
        <v>521</v>
      </c>
      <c r="H896" s="42">
        <f t="shared" si="113"/>
        <v>0</v>
      </c>
      <c r="I896" s="43" t="s">
        <v>67</v>
      </c>
      <c r="J896" s="29" t="s">
        <v>54</v>
      </c>
      <c r="K896" s="29" t="s">
        <v>54</v>
      </c>
      <c r="L896" s="42">
        <f t="shared" si="115"/>
        <v>1020</v>
      </c>
      <c r="M896" s="50">
        <f t="shared" si="111"/>
        <v>220120</v>
      </c>
      <c r="N896" s="50">
        <f t="shared" si="116"/>
        <v>0</v>
      </c>
      <c r="O896" s="45" t="s">
        <v>244</v>
      </c>
      <c r="P896" s="47" t="s">
        <v>61</v>
      </c>
      <c r="Q896" s="61" t="s">
        <v>284</v>
      </c>
      <c r="R896" s="50" t="str">
        <f>IF(S896=1,B896&amp;"1",0)</f>
        <v>2201101</v>
      </c>
      <c r="S896" s="54">
        <v>1</v>
      </c>
      <c r="T896" s="1">
        <f t="shared" si="112"/>
        <v>220110</v>
      </c>
      <c r="U896" s="21" t="s">
        <v>451</v>
      </c>
      <c r="V896" s="42">
        <v>12</v>
      </c>
      <c r="W896" s="54">
        <v>0</v>
      </c>
      <c r="X896" s="54">
        <v>0</v>
      </c>
      <c r="Y896" s="55" t="s">
        <v>522</v>
      </c>
      <c r="AA896" s="22" t="s">
        <v>54</v>
      </c>
      <c r="AB896" s="56" t="s">
        <v>424</v>
      </c>
      <c r="AC896" s="1">
        <v>0</v>
      </c>
    </row>
    <row r="897" spans="1:29" ht="28.5" customHeight="1">
      <c r="A897" s="57" t="s">
        <v>419</v>
      </c>
      <c r="B897" s="1">
        <f t="shared" si="114"/>
        <v>220120</v>
      </c>
      <c r="C897" s="1" t="s">
        <v>420</v>
      </c>
      <c r="D897" s="43" t="s">
        <v>646</v>
      </c>
      <c r="E897" s="60" t="s">
        <v>1359</v>
      </c>
      <c r="F897" s="60" t="s">
        <v>1532</v>
      </c>
      <c r="G897" s="68" t="s">
        <v>473</v>
      </c>
      <c r="H897" s="42">
        <f t="shared" si="113"/>
        <v>0</v>
      </c>
      <c r="I897" s="43" t="s">
        <v>267</v>
      </c>
      <c r="J897" s="29" t="s">
        <v>54</v>
      </c>
      <c r="K897" s="29" t="s">
        <v>54</v>
      </c>
      <c r="L897" s="42">
        <f t="shared" si="115"/>
        <v>1020</v>
      </c>
      <c r="M897" s="50">
        <f t="shared" si="111"/>
        <v>220130</v>
      </c>
      <c r="N897" s="50">
        <f t="shared" si="116"/>
        <v>220110</v>
      </c>
      <c r="O897" s="45" t="s">
        <v>244</v>
      </c>
      <c r="P897" s="47" t="s">
        <v>61</v>
      </c>
      <c r="Q897" s="61" t="s">
        <v>284</v>
      </c>
      <c r="R897" s="50" t="str">
        <f>IF(S897=1,B897&amp;"1",0)</f>
        <v>2201201</v>
      </c>
      <c r="S897" s="54">
        <v>1</v>
      </c>
      <c r="T897" s="1">
        <f t="shared" si="112"/>
        <v>220120</v>
      </c>
      <c r="U897" s="21" t="s">
        <v>454</v>
      </c>
      <c r="V897" s="42">
        <v>12</v>
      </c>
      <c r="W897" s="54">
        <v>0</v>
      </c>
      <c r="X897" s="54">
        <v>2</v>
      </c>
      <c r="Y897" s="64" t="s">
        <v>618</v>
      </c>
      <c r="AA897" s="21" t="s">
        <v>456</v>
      </c>
      <c r="AB897" s="56" t="s">
        <v>424</v>
      </c>
      <c r="AC897" s="1">
        <v>0</v>
      </c>
    </row>
    <row r="898" spans="1:29" ht="28.5" customHeight="1">
      <c r="A898" s="57" t="s">
        <v>419</v>
      </c>
      <c r="B898" s="1">
        <f t="shared" si="114"/>
        <v>220121</v>
      </c>
      <c r="C898" s="56" t="s">
        <v>427</v>
      </c>
      <c r="D898" s="65" t="s">
        <v>646</v>
      </c>
      <c r="E898" s="60" t="s">
        <v>1359</v>
      </c>
      <c r="F898" s="60" t="s">
        <v>1533</v>
      </c>
      <c r="G898" s="68" t="s">
        <v>473</v>
      </c>
      <c r="H898" s="42">
        <f t="shared" si="113"/>
        <v>0</v>
      </c>
      <c r="I898" s="60">
        <v>340570415</v>
      </c>
      <c r="J898" s="29" t="s">
        <v>54</v>
      </c>
      <c r="K898" s="29" t="s">
        <v>54</v>
      </c>
      <c r="L898" s="42">
        <f t="shared" si="115"/>
        <v>1020</v>
      </c>
      <c r="M898" s="50">
        <f t="shared" si="111"/>
        <v>0</v>
      </c>
      <c r="N898" s="50">
        <f t="shared" si="116"/>
        <v>220120</v>
      </c>
      <c r="O898" s="45" t="s">
        <v>244</v>
      </c>
      <c r="P898" s="47" t="s">
        <v>61</v>
      </c>
      <c r="Q898" s="61" t="s">
        <v>284</v>
      </c>
      <c r="R898" t="s">
        <v>429</v>
      </c>
      <c r="S898" s="54">
        <v>5</v>
      </c>
      <c r="T898" s="1">
        <f t="shared" si="112"/>
        <v>220121</v>
      </c>
      <c r="U898" s="21" t="s">
        <v>457</v>
      </c>
      <c r="V898" s="42">
        <v>0</v>
      </c>
      <c r="W898" s="54">
        <v>0</v>
      </c>
      <c r="X898" s="54">
        <v>0</v>
      </c>
      <c r="Y898" s="55"/>
      <c r="AA898" s="21" t="s">
        <v>458</v>
      </c>
      <c r="AB898" s="56" t="s">
        <v>432</v>
      </c>
      <c r="AC898" s="1">
        <v>0</v>
      </c>
    </row>
    <row r="899" spans="1:29" ht="42.75" customHeight="1">
      <c r="A899" s="57" t="s">
        <v>419</v>
      </c>
      <c r="B899" s="1">
        <f t="shared" si="114"/>
        <v>220130</v>
      </c>
      <c r="C899" s="1" t="s">
        <v>420</v>
      </c>
      <c r="D899" s="43" t="s">
        <v>647</v>
      </c>
      <c r="E899" s="60" t="s">
        <v>1359</v>
      </c>
      <c r="F899" s="60" t="s">
        <v>1534</v>
      </c>
      <c r="G899" s="68" t="s">
        <v>524</v>
      </c>
      <c r="H899" s="42">
        <f t="shared" si="113"/>
        <v>0</v>
      </c>
      <c r="I899" s="43" t="s">
        <v>369</v>
      </c>
      <c r="J899" s="29" t="s">
        <v>54</v>
      </c>
      <c r="K899" s="29" t="s">
        <v>54</v>
      </c>
      <c r="L899" s="42">
        <f t="shared" si="115"/>
        <v>1020</v>
      </c>
      <c r="M899" s="50">
        <f t="shared" si="111"/>
        <v>220140</v>
      </c>
      <c r="N899" s="50">
        <f t="shared" si="116"/>
        <v>220120</v>
      </c>
      <c r="O899" s="45" t="s">
        <v>244</v>
      </c>
      <c r="P899" s="47" t="s">
        <v>61</v>
      </c>
      <c r="Q899" s="61" t="s">
        <v>284</v>
      </c>
      <c r="R899" s="50" t="str">
        <f>IF(S899=1,B899&amp;"1",0)</f>
        <v>2201301</v>
      </c>
      <c r="S899" s="54">
        <v>1</v>
      </c>
      <c r="T899" s="1">
        <f t="shared" si="112"/>
        <v>220130</v>
      </c>
      <c r="U899" s="21" t="s">
        <v>459</v>
      </c>
      <c r="V899" s="42">
        <v>12</v>
      </c>
      <c r="W899" s="54">
        <v>0</v>
      </c>
      <c r="X899" s="54">
        <v>6</v>
      </c>
      <c r="Y899" s="55" t="s">
        <v>648</v>
      </c>
      <c r="AA899" s="21" t="s">
        <v>460</v>
      </c>
      <c r="AB899" s="56" t="s">
        <v>424</v>
      </c>
      <c r="AC899" s="1">
        <v>0</v>
      </c>
    </row>
    <row r="900" spans="1:29" ht="16.5" customHeight="1">
      <c r="A900" s="57" t="s">
        <v>419</v>
      </c>
      <c r="B900" s="1">
        <f t="shared" si="114"/>
        <v>220131</v>
      </c>
      <c r="C900" s="1" t="s">
        <v>427</v>
      </c>
      <c r="D900" s="65" t="s">
        <v>647</v>
      </c>
      <c r="E900" s="60" t="s">
        <v>1359</v>
      </c>
      <c r="F900" s="60" t="s">
        <v>1535</v>
      </c>
      <c r="G900" s="68" t="s">
        <v>450</v>
      </c>
      <c r="H900" s="42">
        <f t="shared" si="113"/>
        <v>0</v>
      </c>
      <c r="I900" s="60" t="s">
        <v>428</v>
      </c>
      <c r="J900" s="29" t="s">
        <v>54</v>
      </c>
      <c r="K900" s="29" t="s">
        <v>54</v>
      </c>
      <c r="L900" s="42">
        <f t="shared" si="115"/>
        <v>1020</v>
      </c>
      <c r="M900" s="50">
        <f t="shared" si="111"/>
        <v>0</v>
      </c>
      <c r="N900" s="50">
        <f t="shared" si="116"/>
        <v>220130</v>
      </c>
      <c r="O900" s="45" t="s">
        <v>244</v>
      </c>
      <c r="P900" s="47" t="s">
        <v>61</v>
      </c>
      <c r="Q900" s="61" t="s">
        <v>284</v>
      </c>
      <c r="R900" t="s">
        <v>429</v>
      </c>
      <c r="S900" s="54">
        <v>5</v>
      </c>
      <c r="T900" s="1">
        <f t="shared" si="112"/>
        <v>220131</v>
      </c>
      <c r="U900" s="21" t="s">
        <v>461</v>
      </c>
      <c r="V900" s="42">
        <v>0</v>
      </c>
      <c r="W900" s="54">
        <v>0</v>
      </c>
      <c r="X900" s="54">
        <v>0</v>
      </c>
      <c r="Y900" s="55"/>
      <c r="AA900" s="21" t="s">
        <v>462</v>
      </c>
      <c r="AB900" s="56" t="s">
        <v>432</v>
      </c>
      <c r="AC900" s="1">
        <v>0</v>
      </c>
    </row>
    <row r="901" spans="1:29" ht="28.5" customHeight="1">
      <c r="A901" s="57" t="s">
        <v>419</v>
      </c>
      <c r="B901" s="1">
        <f t="shared" si="114"/>
        <v>220140</v>
      </c>
      <c r="C901" s="1" t="s">
        <v>420</v>
      </c>
      <c r="D901" s="43" t="s">
        <v>649</v>
      </c>
      <c r="E901" s="60" t="s">
        <v>1359</v>
      </c>
      <c r="F901" s="60" t="s">
        <v>1536</v>
      </c>
      <c r="G901" s="68" t="s">
        <v>448</v>
      </c>
      <c r="H901" s="42">
        <f t="shared" si="113"/>
        <v>0</v>
      </c>
      <c r="I901" s="43" t="s">
        <v>185</v>
      </c>
      <c r="J901" s="29" t="s">
        <v>54</v>
      </c>
      <c r="K901" s="29" t="s">
        <v>54</v>
      </c>
      <c r="L901" s="42">
        <f t="shared" si="115"/>
        <v>1020</v>
      </c>
      <c r="M901" s="50">
        <f t="shared" si="111"/>
        <v>220150</v>
      </c>
      <c r="N901" s="50">
        <f t="shared" si="116"/>
        <v>220130</v>
      </c>
      <c r="O901" s="45" t="s">
        <v>244</v>
      </c>
      <c r="P901" s="47" t="s">
        <v>61</v>
      </c>
      <c r="Q901" s="61" t="s">
        <v>284</v>
      </c>
      <c r="R901" s="50" t="str">
        <f>IF(S901=1,B901&amp;"1",0)</f>
        <v>2201401</v>
      </c>
      <c r="S901" s="54">
        <v>1</v>
      </c>
      <c r="T901" s="1">
        <f t="shared" si="112"/>
        <v>220140</v>
      </c>
      <c r="U901" s="21" t="s">
        <v>464</v>
      </c>
      <c r="V901" s="42">
        <v>12</v>
      </c>
      <c r="W901" s="54">
        <v>0</v>
      </c>
      <c r="X901" s="54">
        <v>9</v>
      </c>
      <c r="Y901" s="55" t="s">
        <v>650</v>
      </c>
      <c r="AA901" s="21" t="s">
        <v>465</v>
      </c>
      <c r="AB901" s="56" t="s">
        <v>424</v>
      </c>
      <c r="AC901" s="1">
        <v>0</v>
      </c>
    </row>
    <row r="902" spans="1:29" ht="28.5" customHeight="1">
      <c r="A902" s="57" t="s">
        <v>419</v>
      </c>
      <c r="B902" s="1">
        <f t="shared" si="114"/>
        <v>220141</v>
      </c>
      <c r="C902" s="56" t="s">
        <v>427</v>
      </c>
      <c r="D902" s="65" t="s">
        <v>649</v>
      </c>
      <c r="E902" s="60" t="s">
        <v>1359</v>
      </c>
      <c r="F902" s="60" t="s">
        <v>1537</v>
      </c>
      <c r="G902" s="68" t="s">
        <v>473</v>
      </c>
      <c r="H902" s="42">
        <f t="shared" si="113"/>
        <v>0</v>
      </c>
      <c r="I902" s="60">
        <v>340570415</v>
      </c>
      <c r="J902" s="29" t="s">
        <v>54</v>
      </c>
      <c r="K902" s="29" t="s">
        <v>54</v>
      </c>
      <c r="L902" s="42">
        <f t="shared" si="115"/>
        <v>1020</v>
      </c>
      <c r="M902" s="50">
        <f t="shared" si="111"/>
        <v>0</v>
      </c>
      <c r="N902" s="50">
        <f t="shared" si="116"/>
        <v>220140</v>
      </c>
      <c r="O902" s="45" t="s">
        <v>244</v>
      </c>
      <c r="P902" s="47" t="s">
        <v>61</v>
      </c>
      <c r="Q902" s="61" t="s">
        <v>284</v>
      </c>
      <c r="R902" t="s">
        <v>429</v>
      </c>
      <c r="S902" s="54">
        <v>5</v>
      </c>
      <c r="T902" s="1">
        <f t="shared" si="112"/>
        <v>220141</v>
      </c>
      <c r="U902" s="21" t="s">
        <v>466</v>
      </c>
      <c r="V902" s="42">
        <v>0</v>
      </c>
      <c r="W902" s="54">
        <v>0</v>
      </c>
      <c r="X902" s="54">
        <v>0</v>
      </c>
      <c r="Y902" s="55"/>
      <c r="AA902" s="21" t="s">
        <v>467</v>
      </c>
      <c r="AB902" s="56" t="s">
        <v>432</v>
      </c>
      <c r="AC902" s="1">
        <v>0</v>
      </c>
    </row>
    <row r="903" spans="1:29" ht="16.5" customHeight="1">
      <c r="A903" s="57" t="s">
        <v>419</v>
      </c>
      <c r="B903" s="1">
        <f t="shared" si="114"/>
        <v>220150</v>
      </c>
      <c r="C903" s="1" t="s">
        <v>420</v>
      </c>
      <c r="D903" s="43" t="s">
        <v>651</v>
      </c>
      <c r="E903" s="60" t="s">
        <v>1359</v>
      </c>
      <c r="F903" s="60" t="s">
        <v>1538</v>
      </c>
      <c r="G903" s="68" t="s">
        <v>473</v>
      </c>
      <c r="H903" s="42">
        <f t="shared" si="113"/>
        <v>1</v>
      </c>
      <c r="I903" s="43" t="s">
        <v>67</v>
      </c>
      <c r="J903" s="29" t="s">
        <v>54</v>
      </c>
      <c r="K903" s="29" t="s">
        <v>54</v>
      </c>
      <c r="L903" s="42">
        <f t="shared" si="115"/>
        <v>1020</v>
      </c>
      <c r="M903" s="50">
        <f t="shared" si="111"/>
        <v>220161</v>
      </c>
      <c r="N903" s="50">
        <f t="shared" si="116"/>
        <v>220140</v>
      </c>
      <c r="O903" s="45" t="s">
        <v>244</v>
      </c>
      <c r="P903" s="47" t="s">
        <v>61</v>
      </c>
      <c r="Q903" s="61" t="s">
        <v>284</v>
      </c>
      <c r="R903" s="50" t="str">
        <f>IF(S903=1,B903&amp;"1",0)</f>
        <v>2201501</v>
      </c>
      <c r="S903" s="54">
        <v>1</v>
      </c>
      <c r="T903" s="1">
        <f t="shared" si="112"/>
        <v>220150</v>
      </c>
      <c r="U903" s="21" t="s">
        <v>469</v>
      </c>
      <c r="V903" s="42">
        <v>12</v>
      </c>
      <c r="W903" s="54">
        <v>0</v>
      </c>
      <c r="X903" s="54">
        <v>12</v>
      </c>
      <c r="Y903" s="55" t="s">
        <v>652</v>
      </c>
      <c r="AA903" s="21" t="s">
        <v>471</v>
      </c>
      <c r="AB903" s="56" t="s">
        <v>424</v>
      </c>
      <c r="AC903" s="1">
        <v>5</v>
      </c>
    </row>
    <row r="904" spans="1:29" ht="16.5" customHeight="1">
      <c r="A904" s="57" t="s">
        <v>419</v>
      </c>
      <c r="B904" s="1">
        <f t="shared" si="114"/>
        <v>220161</v>
      </c>
      <c r="C904" s="1" t="s">
        <v>420</v>
      </c>
      <c r="D904" s="60" t="s">
        <v>1539</v>
      </c>
      <c r="E904" s="60" t="s">
        <v>1359</v>
      </c>
      <c r="F904" s="60" t="s">
        <v>1540</v>
      </c>
      <c r="G904" s="68" t="s">
        <v>511</v>
      </c>
      <c r="H904" s="42">
        <f t="shared" si="113"/>
        <v>1</v>
      </c>
      <c r="I904" s="43">
        <v>313100900</v>
      </c>
      <c r="J904" s="29" t="s">
        <v>54</v>
      </c>
      <c r="K904" s="29" t="s">
        <v>54</v>
      </c>
      <c r="L904" s="42">
        <f t="shared" si="115"/>
        <v>1020</v>
      </c>
      <c r="M904" s="50">
        <f t="shared" si="111"/>
        <v>0</v>
      </c>
      <c r="N904" s="50">
        <f t="shared" si="116"/>
        <v>220150</v>
      </c>
      <c r="O904" s="45" t="s">
        <v>244</v>
      </c>
      <c r="P904" s="47" t="s">
        <v>61</v>
      </c>
      <c r="Q904" s="61" t="s">
        <v>284</v>
      </c>
      <c r="R904" s="50">
        <f>IF(S904=1,B904&amp;"1",0)</f>
        <v>0</v>
      </c>
      <c r="S904" s="54">
        <v>4</v>
      </c>
      <c r="T904" s="1">
        <f t="shared" si="112"/>
        <v>220161</v>
      </c>
      <c r="U904" s="24" t="s">
        <v>449</v>
      </c>
      <c r="V904" s="42">
        <v>0</v>
      </c>
      <c r="W904" s="54">
        <v>0</v>
      </c>
      <c r="X904" s="51">
        <v>0</v>
      </c>
      <c r="Y904" s="55"/>
      <c r="AA904" s="24" t="s">
        <v>54</v>
      </c>
      <c r="AC904" s="1">
        <v>0</v>
      </c>
    </row>
    <row r="905" spans="1:29" ht="16.5">
      <c r="R905" s="50"/>
    </row>
    <row r="906" spans="1:29" ht="16.5">
      <c r="R906" s="50"/>
    </row>
    <row r="907" spans="1:29">
      <c r="R907"/>
    </row>
    <row r="908" spans="1:29" ht="16.5">
      <c r="R908" s="50"/>
    </row>
    <row r="909" spans="1:29">
      <c r="R909"/>
    </row>
    <row r="910" spans="1:29" ht="16.5">
      <c r="R910" s="50"/>
    </row>
    <row r="911" spans="1:29">
      <c r="R911"/>
    </row>
    <row r="912" spans="1:29" ht="16.5">
      <c r="R912" s="50"/>
    </row>
    <row r="913" spans="18:18" ht="16.5">
      <c r="R913" s="50"/>
    </row>
  </sheetData>
  <phoneticPr fontId="6" type="noConversion"/>
  <conditionalFormatting sqref="B8:C8">
    <cfRule type="duplicateValues" dxfId="48" priority="4"/>
    <cfRule type="duplicateValues" dxfId="47" priority="5"/>
    <cfRule type="duplicateValues" dxfId="46" priority="6"/>
  </conditionalFormatting>
  <conditionalFormatting sqref="T8">
    <cfRule type="duplicateValues" dxfId="45" priority="1"/>
    <cfRule type="duplicateValues" dxfId="44" priority="2"/>
    <cfRule type="duplicateValues" dxfId="43" priority="3"/>
    <cfRule type="duplicateValues" dxfId="42" priority="7"/>
    <cfRule type="duplicateValues" dxfId="41" priority="8"/>
    <cfRule type="duplicateValues" dxfId="40" priority="9"/>
  </conditionalFormatting>
  <conditionalFormatting sqref="T15">
    <cfRule type="duplicateValues" dxfId="39" priority="37"/>
    <cfRule type="duplicateValues" dxfId="38" priority="38"/>
    <cfRule type="duplicateValues" dxfId="37" priority="39"/>
  </conditionalFormatting>
  <conditionalFormatting sqref="B56:C56">
    <cfRule type="duplicateValues" dxfId="36" priority="31"/>
    <cfRule type="duplicateValues" dxfId="35" priority="32"/>
    <cfRule type="duplicateValues" dxfId="34" priority="33"/>
  </conditionalFormatting>
  <conditionalFormatting sqref="T56">
    <cfRule type="duplicateValues" dxfId="33" priority="28"/>
    <cfRule type="duplicateValues" dxfId="32" priority="29"/>
    <cfRule type="duplicateValues" dxfId="31" priority="30"/>
    <cfRule type="duplicateValues" dxfId="30" priority="34"/>
    <cfRule type="duplicateValues" dxfId="29" priority="35"/>
    <cfRule type="duplicateValues" dxfId="28" priority="36"/>
  </conditionalFormatting>
  <conditionalFormatting sqref="B57:C57">
    <cfRule type="duplicateValues" dxfId="27" priority="22"/>
    <cfRule type="duplicateValues" dxfId="26" priority="23"/>
    <cfRule type="duplicateValues" dxfId="25" priority="24"/>
  </conditionalFormatting>
  <conditionalFormatting sqref="T57">
    <cfRule type="duplicateValues" dxfId="24" priority="19"/>
    <cfRule type="duplicateValues" dxfId="23" priority="20"/>
    <cfRule type="duplicateValues" dxfId="22" priority="21"/>
    <cfRule type="duplicateValues" dxfId="21" priority="25"/>
    <cfRule type="duplicateValues" dxfId="20" priority="26"/>
    <cfRule type="duplicateValues" dxfId="19" priority="27"/>
  </conditionalFormatting>
  <conditionalFormatting sqref="T58:T59">
    <cfRule type="duplicateValues" dxfId="18" priority="10"/>
    <cfRule type="duplicateValues" dxfId="17" priority="11"/>
    <cfRule type="duplicateValues" dxfId="16" priority="12"/>
    <cfRule type="duplicateValues" dxfId="15" priority="16"/>
    <cfRule type="duplicateValues" dxfId="14" priority="17"/>
    <cfRule type="duplicateValues" dxfId="13" priority="18"/>
  </conditionalFormatting>
  <conditionalFormatting sqref="B6:C7 B9:C49">
    <cfRule type="duplicateValues" dxfId="12" priority="43"/>
    <cfRule type="duplicateValues" dxfId="11" priority="44"/>
    <cfRule type="duplicateValues" dxfId="10" priority="45"/>
  </conditionalFormatting>
  <conditionalFormatting sqref="T16:T24 T9:T14 T6:T7">
    <cfRule type="duplicateValues" dxfId="9" priority="40"/>
    <cfRule type="duplicateValues" dxfId="8" priority="41"/>
    <cfRule type="duplicateValues" dxfId="7" priority="42"/>
  </conditionalFormatting>
  <conditionalFormatting sqref="T6:T7 T9:T48">
    <cfRule type="duplicateValues" dxfId="6" priority="46"/>
    <cfRule type="duplicateValues" dxfId="5" priority="47"/>
    <cfRule type="duplicateValues" dxfId="4" priority="48"/>
  </conditionalFormatting>
  <conditionalFormatting sqref="B58:C59">
    <cfRule type="duplicateValues" dxfId="3" priority="13"/>
    <cfRule type="duplicateValues" dxfId="2" priority="14"/>
    <cfRule type="duplicateValues" dxfId="1" priority="15"/>
  </conditionalFormatting>
  <pageMargins left="0.69930555555555596" right="0.69930555555555596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4"/>
  <sheetViews>
    <sheetView workbookViewId="0">
      <selection activeCell="G18" sqref="G18"/>
    </sheetView>
  </sheetViews>
  <sheetFormatPr defaultColWidth="9" defaultRowHeight="14.25"/>
  <cols>
    <col min="2" max="4" width="9.875" customWidth="1"/>
    <col min="5" max="21" width="7.625" customWidth="1"/>
  </cols>
  <sheetData>
    <row r="3" spans="2:21">
      <c r="B3">
        <v>157</v>
      </c>
      <c r="C3">
        <v>72</v>
      </c>
    </row>
    <row r="6" spans="2:21" ht="16.5">
      <c r="B6" s="21">
        <v>-725</v>
      </c>
      <c r="C6" s="21">
        <v>-269</v>
      </c>
      <c r="D6" s="21"/>
      <c r="E6" s="22"/>
      <c r="F6" s="23"/>
      <c r="G6" s="23"/>
      <c r="H6" s="23"/>
      <c r="I6" s="23"/>
      <c r="J6" s="23"/>
    </row>
    <row r="7" spans="2:21">
      <c r="B7" s="21">
        <v>-238</v>
      </c>
      <c r="C7" s="21">
        <v>-74</v>
      </c>
      <c r="D7" s="21"/>
      <c r="E7" s="21">
        <v>-725</v>
      </c>
      <c r="F7" s="21" t="s">
        <v>750</v>
      </c>
      <c r="G7" s="21">
        <v>-197</v>
      </c>
      <c r="H7" s="21" t="s">
        <v>750</v>
      </c>
      <c r="I7" s="21">
        <v>0</v>
      </c>
      <c r="J7" s="21" t="s">
        <v>751</v>
      </c>
      <c r="K7">
        <v>-725</v>
      </c>
      <c r="L7" s="21" t="s">
        <v>750</v>
      </c>
      <c r="M7">
        <v>-74</v>
      </c>
      <c r="N7" s="21" t="s">
        <v>750</v>
      </c>
      <c r="O7">
        <v>4</v>
      </c>
      <c r="P7" s="21" t="s">
        <v>751</v>
      </c>
      <c r="Q7">
        <v>-395</v>
      </c>
      <c r="R7" s="21" t="s">
        <v>750</v>
      </c>
      <c r="S7">
        <v>-74</v>
      </c>
      <c r="T7" s="21" t="s">
        <v>750</v>
      </c>
      <c r="U7">
        <v>0</v>
      </c>
    </row>
    <row r="8" spans="2:21">
      <c r="B8" s="21">
        <v>-632</v>
      </c>
      <c r="C8" s="21">
        <v>14</v>
      </c>
      <c r="D8" s="21"/>
      <c r="E8" s="21">
        <v>-238</v>
      </c>
      <c r="F8" s="21" t="s">
        <v>750</v>
      </c>
      <c r="G8" s="21">
        <v>120</v>
      </c>
      <c r="H8" s="21" t="s">
        <v>750</v>
      </c>
      <c r="I8" s="21">
        <v>0</v>
      </c>
      <c r="J8" s="21" t="s">
        <v>751</v>
      </c>
      <c r="K8">
        <v>-632</v>
      </c>
      <c r="L8" s="21" t="s">
        <v>750</v>
      </c>
      <c r="M8">
        <v>120</v>
      </c>
      <c r="N8" s="21" t="s">
        <v>750</v>
      </c>
      <c r="O8">
        <v>4</v>
      </c>
      <c r="P8" s="21" t="s">
        <v>751</v>
      </c>
      <c r="Q8">
        <v>-632</v>
      </c>
      <c r="R8" s="21" t="s">
        <v>750</v>
      </c>
      <c r="S8">
        <v>86</v>
      </c>
      <c r="T8" s="21" t="s">
        <v>750</v>
      </c>
      <c r="U8">
        <v>0</v>
      </c>
    </row>
    <row r="9" spans="2:21">
      <c r="B9" s="21">
        <v>95</v>
      </c>
      <c r="C9" s="21">
        <v>253</v>
      </c>
      <c r="D9" s="21"/>
      <c r="E9" s="21">
        <v>-238</v>
      </c>
      <c r="F9" s="21" t="s">
        <v>750</v>
      </c>
      <c r="G9" s="21">
        <v>-2</v>
      </c>
      <c r="H9" s="21" t="s">
        <v>750</v>
      </c>
      <c r="I9" s="21">
        <v>0</v>
      </c>
      <c r="J9" s="21" t="s">
        <v>751</v>
      </c>
      <c r="K9">
        <v>-238</v>
      </c>
      <c r="L9" s="21" t="s">
        <v>750</v>
      </c>
      <c r="M9">
        <v>253</v>
      </c>
      <c r="N9" s="21" t="s">
        <v>750</v>
      </c>
      <c r="O9">
        <v>4</v>
      </c>
      <c r="P9" s="21" t="s">
        <v>751</v>
      </c>
      <c r="Q9">
        <v>-62</v>
      </c>
      <c r="R9" s="21" t="s">
        <v>750</v>
      </c>
      <c r="S9">
        <v>253</v>
      </c>
      <c r="T9" s="21" t="s">
        <v>750</v>
      </c>
      <c r="U9">
        <v>0</v>
      </c>
    </row>
    <row r="10" spans="2:21">
      <c r="B10" s="21">
        <v>-120</v>
      </c>
      <c r="C10" s="21">
        <v>-280</v>
      </c>
      <c r="D10" s="21"/>
      <c r="E10" s="21">
        <v>95</v>
      </c>
      <c r="F10" s="21" t="s">
        <v>750</v>
      </c>
      <c r="G10" s="21">
        <v>-167</v>
      </c>
      <c r="H10" s="21" t="s">
        <v>750</v>
      </c>
      <c r="I10" s="21">
        <v>0</v>
      </c>
      <c r="J10" s="21" t="s">
        <v>751</v>
      </c>
      <c r="K10">
        <v>-120</v>
      </c>
      <c r="L10" s="21" t="s">
        <v>750</v>
      </c>
      <c r="M10">
        <v>-167</v>
      </c>
      <c r="N10" s="21" t="s">
        <v>750</v>
      </c>
      <c r="O10">
        <v>4</v>
      </c>
      <c r="P10" s="21" t="s">
        <v>751</v>
      </c>
      <c r="Q10">
        <v>-120</v>
      </c>
      <c r="R10" s="21" t="s">
        <v>750</v>
      </c>
      <c r="S10">
        <v>-208</v>
      </c>
      <c r="T10" s="21" t="s">
        <v>750</v>
      </c>
      <c r="U10">
        <v>0</v>
      </c>
    </row>
    <row r="11" spans="2:21">
      <c r="B11" s="21">
        <v>330</v>
      </c>
      <c r="C11" s="21">
        <v>-320</v>
      </c>
      <c r="D11" s="21"/>
      <c r="E11" s="21">
        <v>95</v>
      </c>
      <c r="F11" s="21" t="s">
        <v>750</v>
      </c>
      <c r="G11" s="21">
        <v>201</v>
      </c>
      <c r="H11" s="21" t="s">
        <v>750</v>
      </c>
      <c r="I11" s="21">
        <v>0</v>
      </c>
      <c r="J11" s="21" t="s">
        <v>751</v>
      </c>
      <c r="K11">
        <v>95</v>
      </c>
      <c r="L11" s="21" t="s">
        <v>750</v>
      </c>
      <c r="M11">
        <v>-320</v>
      </c>
      <c r="N11" s="21" t="s">
        <v>750</v>
      </c>
      <c r="O11">
        <v>1</v>
      </c>
      <c r="P11" s="21" t="s">
        <v>751</v>
      </c>
      <c r="Q11">
        <v>173</v>
      </c>
      <c r="R11" s="21" t="s">
        <v>750</v>
      </c>
      <c r="S11">
        <v>-320</v>
      </c>
      <c r="T11" s="21" t="s">
        <v>750</v>
      </c>
      <c r="U11">
        <v>0</v>
      </c>
    </row>
    <row r="12" spans="2:21">
      <c r="B12" s="21">
        <v>735</v>
      </c>
      <c r="C12" s="21">
        <v>165</v>
      </c>
      <c r="D12" s="21"/>
      <c r="E12" s="21">
        <v>394</v>
      </c>
      <c r="F12" s="21" t="s">
        <v>750</v>
      </c>
      <c r="G12" s="21">
        <v>-85</v>
      </c>
      <c r="H12" s="21" t="s">
        <v>750</v>
      </c>
      <c r="I12" s="21">
        <v>0</v>
      </c>
      <c r="J12" s="21" t="s">
        <v>751</v>
      </c>
      <c r="K12">
        <v>394</v>
      </c>
      <c r="L12" s="21" t="s">
        <v>750</v>
      </c>
      <c r="M12">
        <v>165</v>
      </c>
      <c r="N12" s="21" t="s">
        <v>750</v>
      </c>
      <c r="O12">
        <v>1</v>
      </c>
      <c r="P12" s="21" t="s">
        <v>751</v>
      </c>
      <c r="Q12">
        <v>578</v>
      </c>
      <c r="R12" s="21" t="s">
        <v>750</v>
      </c>
      <c r="S12">
        <v>165</v>
      </c>
      <c r="T12" s="21" t="s">
        <v>750</v>
      </c>
      <c r="U12">
        <v>0</v>
      </c>
    </row>
    <row r="13" spans="2:21">
      <c r="B13" s="21">
        <v>666</v>
      </c>
      <c r="C13" s="21">
        <v>-85</v>
      </c>
      <c r="D13" s="21"/>
      <c r="E13" s="21">
        <v>330</v>
      </c>
      <c r="F13" s="21" t="s">
        <v>750</v>
      </c>
      <c r="G13" s="21">
        <v>-248</v>
      </c>
      <c r="H13" s="21" t="s">
        <v>750</v>
      </c>
      <c r="I13" s="21">
        <v>0</v>
      </c>
      <c r="J13" s="21" t="s">
        <v>751</v>
      </c>
      <c r="K13">
        <v>330</v>
      </c>
      <c r="L13" s="21" t="s">
        <v>750</v>
      </c>
      <c r="M13">
        <v>-85</v>
      </c>
      <c r="N13" s="21" t="s">
        <v>750</v>
      </c>
      <c r="O13">
        <v>4</v>
      </c>
      <c r="P13" s="21" t="s">
        <v>751</v>
      </c>
      <c r="Q13">
        <v>509</v>
      </c>
      <c r="R13" s="21" t="s">
        <v>750</v>
      </c>
      <c r="S13">
        <v>-85</v>
      </c>
      <c r="T13" s="21" t="s">
        <v>750</v>
      </c>
      <c r="U13">
        <v>0</v>
      </c>
    </row>
    <row r="14" spans="2:21" ht="16.5">
      <c r="B14" s="24">
        <v>761</v>
      </c>
      <c r="C14" s="24">
        <v>-293</v>
      </c>
      <c r="D14" s="24"/>
      <c r="E14" s="24"/>
      <c r="F14" s="24"/>
      <c r="G14" s="24"/>
      <c r="H14" s="24"/>
      <c r="I14" s="24"/>
      <c r="J14" s="24"/>
    </row>
    <row r="17" spans="2:21" ht="16.5">
      <c r="B17" s="21">
        <v>-725</v>
      </c>
      <c r="C17" s="21">
        <v>-269</v>
      </c>
      <c r="D17" s="21"/>
      <c r="E17" s="25"/>
      <c r="F17" s="26"/>
      <c r="G17" s="26"/>
      <c r="H17" s="26"/>
      <c r="I17" s="26"/>
      <c r="J17" s="26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spans="2:21">
      <c r="B18" s="21">
        <v>-238</v>
      </c>
      <c r="C18" s="21">
        <v>-74</v>
      </c>
      <c r="D18" s="21"/>
      <c r="E18" s="21">
        <f>B17</f>
        <v>-725</v>
      </c>
      <c r="F18" s="27" t="s">
        <v>750</v>
      </c>
      <c r="G18" s="27">
        <v>-197</v>
      </c>
      <c r="H18" s="27" t="s">
        <v>750</v>
      </c>
      <c r="I18" s="27">
        <v>0</v>
      </c>
      <c r="J18" s="27" t="s">
        <v>751</v>
      </c>
      <c r="K18" s="28">
        <v>-725</v>
      </c>
      <c r="L18" s="27" t="s">
        <v>750</v>
      </c>
      <c r="M18" s="28">
        <v>-74</v>
      </c>
      <c r="N18" s="27" t="s">
        <v>750</v>
      </c>
      <c r="O18" s="28">
        <v>4</v>
      </c>
      <c r="P18" s="27" t="s">
        <v>751</v>
      </c>
      <c r="Q18" s="28">
        <v>-395</v>
      </c>
      <c r="R18" s="27" t="s">
        <v>750</v>
      </c>
      <c r="S18" s="28">
        <v>-74</v>
      </c>
      <c r="T18" s="27" t="s">
        <v>750</v>
      </c>
      <c r="U18" s="28">
        <v>0</v>
      </c>
    </row>
    <row r="19" spans="2:21">
      <c r="B19" s="21">
        <v>-632</v>
      </c>
      <c r="C19" s="21">
        <v>14</v>
      </c>
      <c r="D19" s="21"/>
      <c r="E19" s="27">
        <v>-238</v>
      </c>
      <c r="F19" s="27" t="s">
        <v>750</v>
      </c>
      <c r="G19" s="27">
        <v>120</v>
      </c>
      <c r="H19" s="27" t="s">
        <v>750</v>
      </c>
      <c r="I19" s="27">
        <v>0</v>
      </c>
      <c r="J19" s="27" t="s">
        <v>751</v>
      </c>
      <c r="K19" s="28">
        <v>-632</v>
      </c>
      <c r="L19" s="27" t="s">
        <v>750</v>
      </c>
      <c r="M19" s="28">
        <v>120</v>
      </c>
      <c r="N19" s="27" t="s">
        <v>750</v>
      </c>
      <c r="O19" s="28">
        <v>4</v>
      </c>
      <c r="P19" s="27" t="s">
        <v>751</v>
      </c>
      <c r="Q19" s="28">
        <v>-632</v>
      </c>
      <c r="R19" s="27" t="s">
        <v>750</v>
      </c>
      <c r="S19" s="28">
        <v>86</v>
      </c>
      <c r="T19" s="27" t="s">
        <v>750</v>
      </c>
      <c r="U19" s="28">
        <v>0</v>
      </c>
    </row>
    <row r="20" spans="2:21">
      <c r="B20" s="21">
        <v>95</v>
      </c>
      <c r="C20" s="21">
        <v>253</v>
      </c>
      <c r="D20" s="21"/>
      <c r="E20" s="27">
        <v>-238</v>
      </c>
      <c r="F20" s="27" t="s">
        <v>750</v>
      </c>
      <c r="G20" s="27">
        <v>-2</v>
      </c>
      <c r="H20" s="27" t="s">
        <v>750</v>
      </c>
      <c r="I20" s="27">
        <v>0</v>
      </c>
      <c r="J20" s="27" t="s">
        <v>751</v>
      </c>
      <c r="K20" s="28">
        <v>-238</v>
      </c>
      <c r="L20" s="27" t="s">
        <v>750</v>
      </c>
      <c r="M20" s="28">
        <v>253</v>
      </c>
      <c r="N20" s="27" t="s">
        <v>750</v>
      </c>
      <c r="O20" s="28">
        <v>4</v>
      </c>
      <c r="P20" s="27" t="s">
        <v>751</v>
      </c>
      <c r="Q20" s="28">
        <v>-62</v>
      </c>
      <c r="R20" s="27" t="s">
        <v>750</v>
      </c>
      <c r="S20" s="28">
        <v>253</v>
      </c>
      <c r="T20" s="27" t="s">
        <v>750</v>
      </c>
      <c r="U20" s="28">
        <v>0</v>
      </c>
    </row>
    <row r="21" spans="2:21">
      <c r="B21" s="21">
        <v>-120</v>
      </c>
      <c r="C21" s="21">
        <v>-280</v>
      </c>
      <c r="D21" s="21"/>
      <c r="E21" s="27">
        <v>95</v>
      </c>
      <c r="F21" s="27" t="s">
        <v>750</v>
      </c>
      <c r="G21" s="27">
        <v>-167</v>
      </c>
      <c r="H21" s="27" t="s">
        <v>750</v>
      </c>
      <c r="I21" s="27">
        <v>0</v>
      </c>
      <c r="J21" s="27" t="s">
        <v>751</v>
      </c>
      <c r="K21" s="28">
        <v>-120</v>
      </c>
      <c r="L21" s="27" t="s">
        <v>750</v>
      </c>
      <c r="M21" s="28">
        <v>-167</v>
      </c>
      <c r="N21" s="27" t="s">
        <v>750</v>
      </c>
      <c r="O21" s="28">
        <v>4</v>
      </c>
      <c r="P21" s="27" t="s">
        <v>751</v>
      </c>
      <c r="Q21" s="28">
        <v>-120</v>
      </c>
      <c r="R21" s="27" t="s">
        <v>750</v>
      </c>
      <c r="S21" s="28">
        <v>-208</v>
      </c>
      <c r="T21" s="27" t="s">
        <v>750</v>
      </c>
      <c r="U21" s="28">
        <v>0</v>
      </c>
    </row>
    <row r="22" spans="2:21">
      <c r="B22" s="21">
        <v>330</v>
      </c>
      <c r="C22" s="21">
        <v>-320</v>
      </c>
      <c r="D22" s="21"/>
      <c r="E22" s="27">
        <v>95</v>
      </c>
      <c r="F22" s="27" t="s">
        <v>750</v>
      </c>
      <c r="G22" s="27">
        <v>201</v>
      </c>
      <c r="H22" s="27" t="s">
        <v>750</v>
      </c>
      <c r="I22" s="27">
        <v>0</v>
      </c>
      <c r="J22" s="27" t="s">
        <v>751</v>
      </c>
      <c r="K22" s="28">
        <v>95</v>
      </c>
      <c r="L22" s="27" t="s">
        <v>750</v>
      </c>
      <c r="M22" s="28">
        <v>-320</v>
      </c>
      <c r="N22" s="27" t="s">
        <v>750</v>
      </c>
      <c r="O22" s="28">
        <v>1</v>
      </c>
      <c r="P22" s="27" t="s">
        <v>751</v>
      </c>
      <c r="Q22" s="28">
        <v>173</v>
      </c>
      <c r="R22" s="27" t="s">
        <v>750</v>
      </c>
      <c r="S22" s="28">
        <v>-320</v>
      </c>
      <c r="T22" s="27" t="s">
        <v>750</v>
      </c>
      <c r="U22" s="28">
        <v>0</v>
      </c>
    </row>
    <row r="23" spans="2:21">
      <c r="B23" s="21">
        <v>735</v>
      </c>
      <c r="C23" s="21">
        <v>165</v>
      </c>
      <c r="D23" s="21"/>
      <c r="E23" s="27">
        <v>394</v>
      </c>
      <c r="F23" s="27" t="s">
        <v>750</v>
      </c>
      <c r="G23" s="27">
        <v>-85</v>
      </c>
      <c r="H23" s="27" t="s">
        <v>750</v>
      </c>
      <c r="I23" s="27">
        <v>0</v>
      </c>
      <c r="J23" s="27" t="s">
        <v>751</v>
      </c>
      <c r="K23" s="28">
        <v>394</v>
      </c>
      <c r="L23" s="27" t="s">
        <v>750</v>
      </c>
      <c r="M23" s="28">
        <v>165</v>
      </c>
      <c r="N23" s="27" t="s">
        <v>750</v>
      </c>
      <c r="O23" s="28">
        <v>1</v>
      </c>
      <c r="P23" s="27" t="s">
        <v>751</v>
      </c>
      <c r="Q23" s="28">
        <v>578</v>
      </c>
      <c r="R23" s="27" t="s">
        <v>750</v>
      </c>
      <c r="S23" s="28">
        <v>165</v>
      </c>
      <c r="T23" s="27" t="s">
        <v>750</v>
      </c>
      <c r="U23" s="28">
        <v>0</v>
      </c>
    </row>
    <row r="24" spans="2:21">
      <c r="B24" s="21">
        <v>666</v>
      </c>
      <c r="C24" s="21">
        <v>-85</v>
      </c>
      <c r="D24" s="21"/>
      <c r="E24" s="27">
        <v>330</v>
      </c>
      <c r="F24" s="27" t="s">
        <v>750</v>
      </c>
      <c r="G24" s="27">
        <v>-248</v>
      </c>
      <c r="H24" s="27" t="s">
        <v>750</v>
      </c>
      <c r="I24" s="27">
        <v>0</v>
      </c>
      <c r="J24" s="27" t="s">
        <v>751</v>
      </c>
      <c r="K24" s="28">
        <v>330</v>
      </c>
      <c r="L24" s="27" t="s">
        <v>750</v>
      </c>
      <c r="M24" s="28">
        <v>-85</v>
      </c>
      <c r="N24" s="27" t="s">
        <v>750</v>
      </c>
      <c r="O24" s="28">
        <v>4</v>
      </c>
      <c r="P24" s="27" t="s">
        <v>751</v>
      </c>
      <c r="Q24" s="28">
        <v>509</v>
      </c>
      <c r="R24" s="27" t="s">
        <v>750</v>
      </c>
      <c r="S24" s="28">
        <v>-85</v>
      </c>
      <c r="T24" s="27" t="s">
        <v>750</v>
      </c>
      <c r="U24" s="28">
        <v>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3"/>
  <sheetViews>
    <sheetView topLeftCell="A7" workbookViewId="0">
      <selection activeCell="P27" sqref="P27"/>
    </sheetView>
  </sheetViews>
  <sheetFormatPr defaultColWidth="9" defaultRowHeight="14.25"/>
  <cols>
    <col min="1" max="1" width="9" style="17" customWidth="1"/>
  </cols>
  <sheetData>
    <row r="1" spans="1:17" ht="16.5" customHeight="1">
      <c r="A1" s="74">
        <v>4</v>
      </c>
      <c r="B1">
        <v>1</v>
      </c>
      <c r="C1" s="18" t="s">
        <v>271</v>
      </c>
    </row>
    <row r="2" spans="1:17" ht="16.5" customHeight="1">
      <c r="A2" s="75"/>
      <c r="B2">
        <v>2</v>
      </c>
      <c r="C2" s="18" t="s">
        <v>273</v>
      </c>
    </row>
    <row r="3" spans="1:17" ht="16.5" customHeight="1">
      <c r="A3" s="75"/>
      <c r="B3">
        <v>3</v>
      </c>
      <c r="C3" s="18" t="s">
        <v>277</v>
      </c>
      <c r="K3" t="s">
        <v>389</v>
      </c>
      <c r="Q3" t="s">
        <v>384</v>
      </c>
    </row>
    <row r="4" spans="1:17" ht="16.5" customHeight="1">
      <c r="A4" s="75"/>
      <c r="B4">
        <v>4</v>
      </c>
      <c r="C4" s="18" t="s">
        <v>279</v>
      </c>
      <c r="K4" t="s">
        <v>384</v>
      </c>
      <c r="Q4" t="s">
        <v>386</v>
      </c>
    </row>
    <row r="5" spans="1:17" ht="16.5" customHeight="1">
      <c r="A5" s="74">
        <v>5</v>
      </c>
      <c r="B5">
        <v>1</v>
      </c>
      <c r="C5" s="19" t="s">
        <v>261</v>
      </c>
      <c r="K5" t="s">
        <v>386</v>
      </c>
      <c r="Q5" t="s">
        <v>387</v>
      </c>
    </row>
    <row r="6" spans="1:17" ht="16.5" customHeight="1">
      <c r="A6" s="75"/>
      <c r="B6">
        <v>2</v>
      </c>
      <c r="C6" s="19" t="s">
        <v>262</v>
      </c>
      <c r="K6" t="s">
        <v>391</v>
      </c>
      <c r="Q6" t="s">
        <v>388</v>
      </c>
    </row>
    <row r="7" spans="1:17" ht="16.5" customHeight="1">
      <c r="A7" s="75"/>
      <c r="B7">
        <v>3</v>
      </c>
      <c r="C7" s="19" t="s">
        <v>265</v>
      </c>
      <c r="K7" t="s">
        <v>387</v>
      </c>
    </row>
    <row r="8" spans="1:17" ht="16.5" customHeight="1">
      <c r="A8" s="75"/>
      <c r="B8">
        <v>4</v>
      </c>
      <c r="C8" s="19" t="s">
        <v>268</v>
      </c>
      <c r="K8" t="s">
        <v>388</v>
      </c>
    </row>
    <row r="9" spans="1:17" ht="16.5" customHeight="1">
      <c r="A9" s="75"/>
      <c r="B9">
        <v>5</v>
      </c>
      <c r="C9" s="19" t="s">
        <v>269</v>
      </c>
      <c r="K9" t="s">
        <v>393</v>
      </c>
    </row>
    <row r="10" spans="1:17">
      <c r="A10" s="73">
        <v>6</v>
      </c>
      <c r="B10">
        <v>1</v>
      </c>
      <c r="C10">
        <v>-697</v>
      </c>
      <c r="D10">
        <v>95</v>
      </c>
      <c r="E10" t="str">
        <f t="shared" ref="E10:E43" si="0">IF(LEN(B10)&gt;0,C10&amp;","&amp;D10,"")</f>
        <v>-697,95</v>
      </c>
      <c r="K10" t="s">
        <v>394</v>
      </c>
    </row>
    <row r="11" spans="1:17">
      <c r="A11" s="73"/>
      <c r="B11">
        <v>2</v>
      </c>
      <c r="C11">
        <v>-384.5</v>
      </c>
      <c r="D11">
        <v>-89.5</v>
      </c>
      <c r="E11" t="str">
        <f t="shared" si="0"/>
        <v>-384.5,-89.5</v>
      </c>
      <c r="K11" t="s">
        <v>395</v>
      </c>
    </row>
    <row r="12" spans="1:17">
      <c r="A12" s="73"/>
      <c r="B12">
        <v>3</v>
      </c>
      <c r="C12">
        <v>-72</v>
      </c>
      <c r="D12">
        <v>-274</v>
      </c>
      <c r="E12" t="str">
        <f t="shared" si="0"/>
        <v>-72,-274</v>
      </c>
      <c r="K12" t="s">
        <v>396</v>
      </c>
    </row>
    <row r="13" spans="1:17">
      <c r="A13" s="73"/>
      <c r="B13">
        <v>4</v>
      </c>
      <c r="C13">
        <v>159.5</v>
      </c>
      <c r="D13">
        <v>-1.5</v>
      </c>
      <c r="E13" t="str">
        <f t="shared" si="0"/>
        <v>159.5,-1.5</v>
      </c>
      <c r="K13" t="s">
        <v>397</v>
      </c>
    </row>
    <row r="14" spans="1:17">
      <c r="A14" s="73"/>
      <c r="B14">
        <v>5</v>
      </c>
      <c r="C14">
        <v>391</v>
      </c>
      <c r="D14">
        <v>271</v>
      </c>
      <c r="E14" t="str">
        <f t="shared" si="0"/>
        <v>391,271</v>
      </c>
      <c r="K14" t="s">
        <v>398</v>
      </c>
    </row>
    <row r="15" spans="1:17">
      <c r="A15" s="73"/>
      <c r="B15">
        <v>6</v>
      </c>
      <c r="C15">
        <v>640</v>
      </c>
      <c r="D15">
        <v>-140</v>
      </c>
      <c r="E15" t="str">
        <f t="shared" si="0"/>
        <v>640,-140</v>
      </c>
      <c r="K15" t="s">
        <v>393</v>
      </c>
    </row>
    <row r="16" spans="1:17">
      <c r="E16" t="str">
        <f t="shared" si="0"/>
        <v/>
      </c>
      <c r="K16" t="s">
        <v>399</v>
      </c>
    </row>
    <row r="17" spans="1:11">
      <c r="A17" s="73">
        <v>6</v>
      </c>
      <c r="B17">
        <v>1</v>
      </c>
      <c r="C17">
        <v>-666</v>
      </c>
      <c r="D17">
        <v>95</v>
      </c>
      <c r="E17" t="str">
        <f t="shared" si="0"/>
        <v>-666,95</v>
      </c>
      <c r="K17" t="s">
        <v>400</v>
      </c>
    </row>
    <row r="18" spans="1:11">
      <c r="A18" s="73"/>
      <c r="B18">
        <v>2</v>
      </c>
      <c r="C18">
        <v>-407</v>
      </c>
      <c r="D18">
        <v>-201</v>
      </c>
      <c r="E18" t="str">
        <f t="shared" si="0"/>
        <v>-407,-201</v>
      </c>
      <c r="K18" t="s">
        <v>401</v>
      </c>
    </row>
    <row r="19" spans="1:11">
      <c r="A19" s="73"/>
      <c r="B19">
        <v>3</v>
      </c>
      <c r="C19">
        <v>-169</v>
      </c>
      <c r="D19">
        <v>40.5</v>
      </c>
      <c r="E19" t="str">
        <f t="shared" si="0"/>
        <v>-169,40.5</v>
      </c>
      <c r="K19" t="s">
        <v>402</v>
      </c>
    </row>
    <row r="20" spans="1:11">
      <c r="A20" s="73"/>
      <c r="B20">
        <v>4</v>
      </c>
      <c r="C20">
        <v>69</v>
      </c>
      <c r="D20">
        <v>282</v>
      </c>
      <c r="E20" t="str">
        <f t="shared" si="0"/>
        <v>69,282</v>
      </c>
      <c r="K20" t="s">
        <v>404</v>
      </c>
    </row>
    <row r="21" spans="1:11">
      <c r="A21" s="73"/>
      <c r="B21">
        <v>5</v>
      </c>
      <c r="C21">
        <v>358.5</v>
      </c>
      <c r="D21">
        <v>27.5</v>
      </c>
      <c r="E21" t="str">
        <f t="shared" si="0"/>
        <v>358.5,27.5</v>
      </c>
      <c r="K21" t="s">
        <v>405</v>
      </c>
    </row>
    <row r="22" spans="1:11">
      <c r="A22" s="73"/>
      <c r="B22">
        <v>6</v>
      </c>
      <c r="C22">
        <v>648</v>
      </c>
      <c r="D22">
        <v>-227</v>
      </c>
      <c r="E22" t="str">
        <f t="shared" si="0"/>
        <v>648,-227</v>
      </c>
      <c r="K22" t="s">
        <v>406</v>
      </c>
    </row>
    <row r="23" spans="1:11">
      <c r="E23" t="str">
        <f t="shared" si="0"/>
        <v/>
      </c>
      <c r="K23" t="s">
        <v>407</v>
      </c>
    </row>
    <row r="24" spans="1:11">
      <c r="A24" s="73">
        <v>6</v>
      </c>
      <c r="B24">
        <v>1</v>
      </c>
      <c r="C24">
        <v>-666</v>
      </c>
      <c r="D24">
        <v>95</v>
      </c>
      <c r="E24" t="str">
        <f t="shared" si="0"/>
        <v>-666,95</v>
      </c>
      <c r="K24" t="s">
        <v>408</v>
      </c>
    </row>
    <row r="25" spans="1:11">
      <c r="A25" s="73"/>
      <c r="B25">
        <v>2</v>
      </c>
      <c r="C25">
        <v>-368</v>
      </c>
      <c r="D25">
        <v>-201</v>
      </c>
      <c r="E25" t="str">
        <f t="shared" si="0"/>
        <v>-368,-201</v>
      </c>
      <c r="K25" t="s">
        <v>409</v>
      </c>
    </row>
    <row r="26" spans="1:11">
      <c r="A26" s="73"/>
      <c r="B26">
        <v>3</v>
      </c>
      <c r="C26">
        <v>-108</v>
      </c>
      <c r="D26">
        <v>204</v>
      </c>
      <c r="E26" t="str">
        <f t="shared" si="0"/>
        <v>-108,204</v>
      </c>
      <c r="K26" t="s">
        <v>410</v>
      </c>
    </row>
    <row r="27" spans="1:11">
      <c r="A27" s="73"/>
      <c r="B27">
        <v>4</v>
      </c>
      <c r="C27">
        <v>141</v>
      </c>
      <c r="D27">
        <v>-1</v>
      </c>
      <c r="E27" t="str">
        <f t="shared" si="0"/>
        <v>141,-1</v>
      </c>
      <c r="K27" t="s">
        <v>411</v>
      </c>
    </row>
    <row r="28" spans="1:11">
      <c r="A28" s="73"/>
      <c r="B28">
        <v>5</v>
      </c>
      <c r="C28">
        <v>390</v>
      </c>
      <c r="D28">
        <v>-206</v>
      </c>
      <c r="E28" t="str">
        <f t="shared" si="0"/>
        <v>390,-206</v>
      </c>
      <c r="K28" t="s">
        <v>412</v>
      </c>
    </row>
    <row r="29" spans="1:11">
      <c r="A29" s="73"/>
      <c r="B29">
        <v>6</v>
      </c>
      <c r="C29">
        <v>684</v>
      </c>
      <c r="D29">
        <v>78</v>
      </c>
      <c r="E29" t="str">
        <f t="shared" si="0"/>
        <v>684,78</v>
      </c>
      <c r="K29" t="s">
        <v>414</v>
      </c>
    </row>
    <row r="30" spans="1:11">
      <c r="E30" t="str">
        <f t="shared" si="0"/>
        <v/>
      </c>
      <c r="K30" t="s">
        <v>415</v>
      </c>
    </row>
    <row r="31" spans="1:11">
      <c r="A31" s="73">
        <v>6</v>
      </c>
      <c r="B31">
        <v>1</v>
      </c>
      <c r="C31">
        <v>-666</v>
      </c>
      <c r="D31">
        <v>-126</v>
      </c>
      <c r="E31" t="str">
        <f t="shared" si="0"/>
        <v>-666,-126</v>
      </c>
      <c r="K31" t="s">
        <v>416</v>
      </c>
    </row>
    <row r="32" spans="1:11">
      <c r="A32" s="73"/>
      <c r="B32">
        <v>2</v>
      </c>
      <c r="C32">
        <v>-395</v>
      </c>
      <c r="D32">
        <v>239</v>
      </c>
      <c r="E32" t="str">
        <f t="shared" si="0"/>
        <v>-395,239</v>
      </c>
      <c r="K32" t="s">
        <v>418</v>
      </c>
    </row>
    <row r="33" spans="1:5">
      <c r="A33" s="73"/>
      <c r="B33">
        <v>3</v>
      </c>
      <c r="C33">
        <v>-136.5</v>
      </c>
      <c r="D33">
        <v>-10.5</v>
      </c>
      <c r="E33" t="str">
        <f t="shared" si="0"/>
        <v>-136.5,-10.5</v>
      </c>
    </row>
    <row r="34" spans="1:5">
      <c r="A34" s="73"/>
      <c r="B34">
        <v>4</v>
      </c>
      <c r="C34">
        <v>122</v>
      </c>
      <c r="D34">
        <v>-260</v>
      </c>
      <c r="E34" t="str">
        <f t="shared" si="0"/>
        <v>122,-260</v>
      </c>
    </row>
    <row r="35" spans="1:5">
      <c r="A35" s="73"/>
      <c r="B35">
        <v>5</v>
      </c>
      <c r="C35">
        <v>427</v>
      </c>
      <c r="D35">
        <v>-92</v>
      </c>
      <c r="E35" t="str">
        <f t="shared" si="0"/>
        <v>427,-92</v>
      </c>
    </row>
    <row r="36" spans="1:5">
      <c r="A36" s="73"/>
      <c r="B36">
        <v>6</v>
      </c>
      <c r="C36">
        <v>674</v>
      </c>
      <c r="D36">
        <v>220</v>
      </c>
      <c r="E36" t="str">
        <f t="shared" si="0"/>
        <v>674,220</v>
      </c>
    </row>
    <row r="37" spans="1:5">
      <c r="E37" t="str">
        <f t="shared" si="0"/>
        <v/>
      </c>
    </row>
    <row r="38" spans="1:5">
      <c r="A38" s="73">
        <v>6</v>
      </c>
      <c r="B38">
        <v>1</v>
      </c>
      <c r="C38">
        <v>-666</v>
      </c>
      <c r="D38">
        <v>-161</v>
      </c>
      <c r="E38" t="str">
        <f t="shared" si="0"/>
        <v>-666,-161</v>
      </c>
    </row>
    <row r="39" spans="1:5">
      <c r="A39" s="73"/>
      <c r="B39">
        <v>2</v>
      </c>
      <c r="C39">
        <v>-345</v>
      </c>
      <c r="D39">
        <v>204</v>
      </c>
      <c r="E39" t="str">
        <f t="shared" si="0"/>
        <v>-345,204</v>
      </c>
    </row>
    <row r="40" spans="1:5">
      <c r="A40" s="73"/>
      <c r="B40">
        <v>3</v>
      </c>
      <c r="C40">
        <v>-70</v>
      </c>
      <c r="D40">
        <v>15</v>
      </c>
      <c r="E40" t="str">
        <f t="shared" si="0"/>
        <v>-70,15</v>
      </c>
    </row>
    <row r="41" spans="1:5">
      <c r="A41" s="73"/>
      <c r="B41">
        <v>4</v>
      </c>
      <c r="C41">
        <v>205</v>
      </c>
      <c r="D41">
        <v>-174</v>
      </c>
      <c r="E41" t="str">
        <f t="shared" si="0"/>
        <v>205,-174</v>
      </c>
    </row>
    <row r="42" spans="1:5">
      <c r="A42" s="73"/>
      <c r="B42">
        <v>5</v>
      </c>
      <c r="C42">
        <v>433</v>
      </c>
      <c r="D42">
        <v>205</v>
      </c>
      <c r="E42" t="str">
        <f t="shared" si="0"/>
        <v>433,205</v>
      </c>
    </row>
    <row r="43" spans="1:5">
      <c r="A43" s="73"/>
      <c r="B43">
        <v>6</v>
      </c>
      <c r="C43">
        <v>695</v>
      </c>
      <c r="D43">
        <v>-47</v>
      </c>
      <c r="E43" t="str">
        <f t="shared" si="0"/>
        <v>695,-47</v>
      </c>
    </row>
  </sheetData>
  <mergeCells count="7">
    <mergeCell ref="A31:A36"/>
    <mergeCell ref="A38:A43"/>
    <mergeCell ref="A1:A4"/>
    <mergeCell ref="A5:A9"/>
    <mergeCell ref="A10:A15"/>
    <mergeCell ref="A17:A22"/>
    <mergeCell ref="A24:A29"/>
  </mergeCells>
  <phoneticPr fontId="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3"/>
  <sheetViews>
    <sheetView topLeftCell="A4" workbookViewId="0">
      <selection activeCell="G39" sqref="G39"/>
    </sheetView>
  </sheetViews>
  <sheetFormatPr defaultColWidth="9" defaultRowHeight="14.25"/>
  <cols>
    <col min="1" max="2" width="9" customWidth="1"/>
  </cols>
  <sheetData>
    <row r="1" spans="1:24">
      <c r="A1" t="s">
        <v>752</v>
      </c>
    </row>
    <row r="2" spans="1:24" ht="16.5" customHeight="1">
      <c r="A2">
        <v>1</v>
      </c>
      <c r="B2" s="14" t="s">
        <v>753</v>
      </c>
      <c r="E2" s="15" t="s">
        <v>239</v>
      </c>
    </row>
    <row r="3" spans="1:24" ht="16.5" customHeight="1">
      <c r="A3">
        <v>2</v>
      </c>
      <c r="B3" s="14" t="s">
        <v>239</v>
      </c>
      <c r="E3" s="15" t="s">
        <v>754</v>
      </c>
    </row>
    <row r="4" spans="1:24" ht="16.5" customHeight="1">
      <c r="A4">
        <v>3</v>
      </c>
      <c r="B4" s="14" t="s">
        <v>231</v>
      </c>
      <c r="E4" s="15" t="s">
        <v>231</v>
      </c>
    </row>
    <row r="5" spans="1:24" ht="16.5" customHeight="1">
      <c r="A5">
        <v>4</v>
      </c>
      <c r="B5" s="14" t="s">
        <v>236</v>
      </c>
    </row>
    <row r="6" spans="1:24" ht="16.5" customHeight="1">
      <c r="A6">
        <v>5</v>
      </c>
      <c r="B6" s="14" t="s">
        <v>755</v>
      </c>
    </row>
    <row r="7" spans="1:24" ht="16.5" customHeight="1">
      <c r="A7" s="14"/>
    </row>
    <row r="8" spans="1:24" ht="16.5" customHeight="1">
      <c r="A8" s="14"/>
    </row>
    <row r="9" spans="1:24" ht="16.5" customHeight="1">
      <c r="A9" s="14"/>
      <c r="S9">
        <v>-360</v>
      </c>
      <c r="T9">
        <v>-230</v>
      </c>
      <c r="V9">
        <v>-360</v>
      </c>
      <c r="W9">
        <v>-230</v>
      </c>
    </row>
    <row r="10" spans="1:24" ht="16.5" customHeight="1">
      <c r="A10" s="14" t="s">
        <v>756</v>
      </c>
    </row>
    <row r="11" spans="1:24" ht="16.5" customHeight="1">
      <c r="A11">
        <v>-345</v>
      </c>
      <c r="B11">
        <v>204</v>
      </c>
      <c r="H11" s="15" t="s">
        <v>753</v>
      </c>
      <c r="I11">
        <v>160</v>
      </c>
      <c r="J11" s="15">
        <v>-360</v>
      </c>
      <c r="K11">
        <v>-230</v>
      </c>
      <c r="M11">
        <v>160</v>
      </c>
      <c r="N11">
        <v>-110</v>
      </c>
    </row>
    <row r="12" spans="1:24">
      <c r="H12" s="16" t="s">
        <v>757</v>
      </c>
      <c r="J12" s="16">
        <v>-280</v>
      </c>
      <c r="K12">
        <v>-285</v>
      </c>
      <c r="M12">
        <v>415</v>
      </c>
      <c r="N12">
        <v>-40</v>
      </c>
      <c r="S12">
        <v>500</v>
      </c>
      <c r="T12">
        <v>-240</v>
      </c>
      <c r="V12">
        <v>500</v>
      </c>
      <c r="W12">
        <v>-240</v>
      </c>
      <c r="X12" t="s">
        <v>758</v>
      </c>
    </row>
    <row r="13" spans="1:24" ht="16.5" customHeight="1">
      <c r="A13">
        <v>205</v>
      </c>
      <c r="B13">
        <v>-174</v>
      </c>
      <c r="H13" s="15" t="s">
        <v>239</v>
      </c>
      <c r="I13">
        <v>-110</v>
      </c>
      <c r="J13" s="15">
        <v>160</v>
      </c>
      <c r="K13">
        <v>-110</v>
      </c>
      <c r="M13">
        <v>510</v>
      </c>
      <c r="N13">
        <v>140</v>
      </c>
      <c r="S13">
        <f>INT((S12-S9)/3+S9)</f>
        <v>-74</v>
      </c>
      <c r="T13">
        <f>INT((T12-T9)/3+T9)</f>
        <v>-234</v>
      </c>
      <c r="U13" t="str">
        <f>S13&amp;","&amp;T13</f>
        <v>-74,-234</v>
      </c>
      <c r="V13">
        <f>INT(2*(V12-V9)/3+V9)</f>
        <v>213</v>
      </c>
      <c r="W13">
        <f>INT(2*(W12-W9)/3+W9)</f>
        <v>-237</v>
      </c>
      <c r="X13" t="str">
        <f>V13&amp;","&amp;W13</f>
        <v>213,-237</v>
      </c>
    </row>
    <row r="14" spans="1:24" ht="16.5" customHeight="1">
      <c r="A14" s="14" t="s">
        <v>759</v>
      </c>
    </row>
    <row r="15" spans="1:24" ht="16.5" customHeight="1">
      <c r="A15" s="14">
        <f>(A11+A13)/2</f>
        <v>-70</v>
      </c>
      <c r="B15" s="14">
        <f>(B11+B13)/2</f>
        <v>15</v>
      </c>
      <c r="C15" t="str">
        <f>A15&amp;","&amp;B15</f>
        <v>-70,15</v>
      </c>
    </row>
    <row r="16" spans="1:24" ht="16.5" customHeight="1">
      <c r="A16" s="14"/>
      <c r="H16">
        <v>-540</v>
      </c>
      <c r="I16">
        <v>230</v>
      </c>
      <c r="L16">
        <v>-151</v>
      </c>
      <c r="M16">
        <v>160</v>
      </c>
    </row>
    <row r="17" spans="1:13" ht="16.5" customHeight="1">
      <c r="A17" s="14"/>
      <c r="H17">
        <v>-720</v>
      </c>
      <c r="I17">
        <v>115</v>
      </c>
      <c r="L17">
        <v>-71</v>
      </c>
      <c r="M17">
        <v>105</v>
      </c>
    </row>
    <row r="18" spans="1:13" ht="16.5" customHeight="1">
      <c r="A18" s="14"/>
      <c r="H18">
        <v>-360</v>
      </c>
      <c r="I18">
        <v>-230</v>
      </c>
      <c r="L18">
        <v>160</v>
      </c>
      <c r="M18">
        <v>-110</v>
      </c>
    </row>
    <row r="19" spans="1:13" ht="16.5" customHeight="1">
      <c r="A19" s="14"/>
    </row>
    <row r="20" spans="1:13" ht="16.5" customHeight="1">
      <c r="A20" s="14"/>
    </row>
    <row r="21" spans="1:13" ht="16.5" customHeight="1">
      <c r="A21" s="14"/>
    </row>
    <row r="22" spans="1:13" ht="16.5" customHeight="1">
      <c r="A22" s="14"/>
    </row>
    <row r="23" spans="1:13" ht="16.5" customHeight="1">
      <c r="A23" s="14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C1:I239"/>
  <sheetViews>
    <sheetView workbookViewId="0">
      <selection activeCell="N10" sqref="N10"/>
    </sheetView>
  </sheetViews>
  <sheetFormatPr defaultColWidth="9" defaultRowHeight="14.25"/>
  <cols>
    <col min="4" max="4" width="11.25" customWidth="1"/>
  </cols>
  <sheetData>
    <row r="1" spans="3:9" ht="16.5" customHeight="1">
      <c r="D1" s="12" t="s">
        <v>16</v>
      </c>
    </row>
    <row r="2" spans="3:9" ht="16.5" customHeight="1">
      <c r="D2" s="12" t="s">
        <v>16</v>
      </c>
    </row>
    <row r="3" spans="3:9" ht="16.5" customHeight="1">
      <c r="D3" s="12" t="s">
        <v>27</v>
      </c>
    </row>
    <row r="4" spans="3:9" ht="16.5" customHeight="1">
      <c r="C4" t="s">
        <v>760</v>
      </c>
      <c r="D4" s="12" t="s">
        <v>44</v>
      </c>
      <c r="E4" t="s">
        <v>761</v>
      </c>
      <c r="I4" t="s">
        <v>762</v>
      </c>
    </row>
    <row r="5" spans="3:9">
      <c r="D5">
        <v>3</v>
      </c>
    </row>
    <row r="6" spans="3:9" ht="16.5" customHeight="1">
      <c r="C6">
        <v>1</v>
      </c>
      <c r="D6" s="13">
        <v>1</v>
      </c>
      <c r="E6">
        <f>CHOOSE(MATCH(D6,{1,2,3,4},0),3,2,IF(ISNA(MATCH(C6,{11,12,13,14,15,16,17,18,19,20,22,27,30},0))=TRUE,1,2),0)</f>
        <v>3</v>
      </c>
      <c r="G6">
        <f t="shared" ref="G6:G69" si="0">IF(C6=C5,G5+E5,0)</f>
        <v>0</v>
      </c>
      <c r="I6">
        <f t="shared" ref="I6:I69" si="1">IF(D6=1,G6,0)</f>
        <v>0</v>
      </c>
    </row>
    <row r="7" spans="3:9" ht="16.5" customHeight="1">
      <c r="C7">
        <v>1</v>
      </c>
      <c r="D7" s="13">
        <v>1</v>
      </c>
      <c r="E7">
        <f>CHOOSE(MATCH(D7,{1,2,3,4},0),3,2,IF(ISNA(MATCH(C7,{11,12,13,14,15,16,17,18,19,20,22,27,30},0))=TRUE,1,2),0)</f>
        <v>3</v>
      </c>
      <c r="G7">
        <f t="shared" si="0"/>
        <v>3</v>
      </c>
      <c r="I7">
        <f t="shared" si="1"/>
        <v>3</v>
      </c>
    </row>
    <row r="8" spans="3:9" ht="16.5" customHeight="1">
      <c r="C8">
        <v>1</v>
      </c>
      <c r="D8" s="13">
        <v>1</v>
      </c>
      <c r="E8">
        <f>CHOOSE(MATCH(D8,{1,2,3,4},0),3,2,IF(ISNA(MATCH(C8,{11,12,13,14,15,16,17,18,19,20,22,27,30},0))=TRUE,1,2),0)</f>
        <v>3</v>
      </c>
      <c r="G8">
        <f t="shared" si="0"/>
        <v>6</v>
      </c>
      <c r="I8">
        <f t="shared" si="1"/>
        <v>6</v>
      </c>
    </row>
    <row r="9" spans="3:9" ht="16.5" customHeight="1">
      <c r="C9">
        <v>1</v>
      </c>
      <c r="D9" s="13">
        <v>1</v>
      </c>
      <c r="E9">
        <f>CHOOSE(MATCH(D9,{1,2,3,4},0),3,2,IF(ISNA(MATCH(C9,{11,12,13,14,15,16,17,18,19,20,22,27,30},0))=TRUE,1,2),0)</f>
        <v>3</v>
      </c>
      <c r="G9">
        <f t="shared" si="0"/>
        <v>9</v>
      </c>
      <c r="I9">
        <f t="shared" si="1"/>
        <v>9</v>
      </c>
    </row>
    <row r="10" spans="3:9" ht="16.5" customHeight="1">
      <c r="C10">
        <v>1</v>
      </c>
      <c r="D10" s="13">
        <v>4</v>
      </c>
      <c r="E10">
        <f>CHOOSE(MATCH(D10,{1,2,3,4},0),3,2,IF(ISNA(MATCH(C10,{11,12,13,14,15,16,17,18,19,20,22,27,30},0))=TRUE,1,2),0)</f>
        <v>0</v>
      </c>
      <c r="G10">
        <f t="shared" si="0"/>
        <v>12</v>
      </c>
      <c r="I10">
        <f t="shared" si="1"/>
        <v>0</v>
      </c>
    </row>
    <row r="11" spans="3:9" ht="16.5" customHeight="1">
      <c r="C11">
        <v>2</v>
      </c>
      <c r="D11" s="13">
        <v>1</v>
      </c>
      <c r="E11">
        <f>CHOOSE(MATCH(D11,{1,2,3,4},0),3,2,IF(ISNA(MATCH(C11,{11,12,13,14,15,16,17,18,19,20,22,27,30},0))=TRUE,1,2),0)</f>
        <v>3</v>
      </c>
      <c r="G11">
        <f t="shared" si="0"/>
        <v>0</v>
      </c>
      <c r="I11">
        <f t="shared" si="1"/>
        <v>0</v>
      </c>
    </row>
    <row r="12" spans="3:9" ht="16.5" customHeight="1">
      <c r="C12">
        <v>2</v>
      </c>
      <c r="D12" s="13">
        <v>3</v>
      </c>
      <c r="E12">
        <f>CHOOSE(MATCH(D12,{1,2,3,4},0),3,2,IF(ISNA(MATCH(C12,{11,12,13,14,15,16,17,18,19,20,22,27,30},0))=TRUE,1,2),0)</f>
        <v>1</v>
      </c>
      <c r="G12">
        <f t="shared" si="0"/>
        <v>3</v>
      </c>
      <c r="I12">
        <f t="shared" si="1"/>
        <v>0</v>
      </c>
    </row>
    <row r="13" spans="3:9" ht="16.5" customHeight="1">
      <c r="C13">
        <v>2</v>
      </c>
      <c r="D13" s="13">
        <v>1</v>
      </c>
      <c r="E13">
        <f>CHOOSE(MATCH(D13,{1,2,3,4},0),3,2,IF(ISNA(MATCH(C13,{11,12,13,14,15,16,17,18,19,20,22,27,30},0))=TRUE,1,2),0)</f>
        <v>3</v>
      </c>
      <c r="G13">
        <f t="shared" si="0"/>
        <v>4</v>
      </c>
      <c r="I13">
        <f t="shared" si="1"/>
        <v>4</v>
      </c>
    </row>
    <row r="14" spans="3:9" ht="16.5" customHeight="1">
      <c r="C14">
        <v>2</v>
      </c>
      <c r="D14" s="13">
        <v>2</v>
      </c>
      <c r="E14">
        <f>CHOOSE(MATCH(D14,{1,2,3,4},0),3,2,IF(ISNA(MATCH(C14,{11,12,13,14,15,16,17,18,19,20,22,27,30},0))=TRUE,1,2),0)</f>
        <v>2</v>
      </c>
      <c r="G14">
        <f t="shared" si="0"/>
        <v>7</v>
      </c>
      <c r="I14">
        <f t="shared" si="1"/>
        <v>0</v>
      </c>
    </row>
    <row r="15" spans="3:9" ht="16.5" customHeight="1">
      <c r="C15">
        <v>2</v>
      </c>
      <c r="D15" s="13">
        <v>1</v>
      </c>
      <c r="E15">
        <f>CHOOSE(MATCH(D15,{1,2,3,4},0),3,2,IF(ISNA(MATCH(C15,{11,12,13,14,15,16,17,18,19,20,22,27,30},0))=TRUE,1,2),0)</f>
        <v>3</v>
      </c>
      <c r="G15">
        <f t="shared" si="0"/>
        <v>9</v>
      </c>
      <c r="I15">
        <f t="shared" si="1"/>
        <v>9</v>
      </c>
    </row>
    <row r="16" spans="3:9" ht="16.5" customHeight="1">
      <c r="C16">
        <v>2</v>
      </c>
      <c r="D16" s="13">
        <v>4</v>
      </c>
      <c r="E16">
        <f>CHOOSE(MATCH(D16,{1,2,3,4},0),3,2,IF(ISNA(MATCH(C16,{11,12,13,14,15,16,17,18,19,20,22,27,30},0))=TRUE,1,2),0)</f>
        <v>0</v>
      </c>
      <c r="G16">
        <f t="shared" si="0"/>
        <v>12</v>
      </c>
      <c r="I16">
        <f t="shared" si="1"/>
        <v>0</v>
      </c>
    </row>
    <row r="17" spans="3:9" ht="16.5" customHeight="1">
      <c r="C17">
        <v>3</v>
      </c>
      <c r="D17" s="13">
        <v>1</v>
      </c>
      <c r="E17">
        <f>CHOOSE(MATCH(D17,{1,2,3,4},0),3,2,IF(ISNA(MATCH(C17,{11,12,13,14,15,16,17,18,19,20,22,27,30},0))=TRUE,1,2),0)</f>
        <v>3</v>
      </c>
      <c r="G17">
        <f t="shared" si="0"/>
        <v>0</v>
      </c>
      <c r="I17">
        <f t="shared" si="1"/>
        <v>0</v>
      </c>
    </row>
    <row r="18" spans="3:9" ht="16.5" customHeight="1">
      <c r="C18">
        <v>3</v>
      </c>
      <c r="D18" s="13">
        <v>1</v>
      </c>
      <c r="E18">
        <f>CHOOSE(MATCH(D18,{1,2,3,4},0),3,2,IF(ISNA(MATCH(C18,{11,12,13,14,15,16,17,18,19,20,22,27,30},0))=TRUE,1,2),0)</f>
        <v>3</v>
      </c>
      <c r="G18">
        <f t="shared" si="0"/>
        <v>3</v>
      </c>
      <c r="I18">
        <f t="shared" si="1"/>
        <v>3</v>
      </c>
    </row>
    <row r="19" spans="3:9" ht="16.5" customHeight="1">
      <c r="C19">
        <v>3</v>
      </c>
      <c r="D19" s="13">
        <v>1</v>
      </c>
      <c r="E19">
        <f>CHOOSE(MATCH(D19,{1,2,3,4},0),3,2,IF(ISNA(MATCH(C19,{11,12,13,14,15,16,17,18,19,20,22,27,30},0))=TRUE,1,2),0)</f>
        <v>3</v>
      </c>
      <c r="G19">
        <f t="shared" si="0"/>
        <v>6</v>
      </c>
      <c r="I19">
        <f t="shared" si="1"/>
        <v>6</v>
      </c>
    </row>
    <row r="20" spans="3:9" ht="16.5" customHeight="1">
      <c r="C20">
        <v>3</v>
      </c>
      <c r="D20" s="13">
        <v>3</v>
      </c>
      <c r="E20">
        <f>CHOOSE(MATCH(D20,{1,2,3,4},0),3,2,IF(ISNA(MATCH(C20,{11,12,13,14,15,16,17,18,19,20,22,27,30},0))=TRUE,1,2),0)</f>
        <v>1</v>
      </c>
      <c r="G20">
        <f t="shared" si="0"/>
        <v>9</v>
      </c>
      <c r="I20">
        <f t="shared" si="1"/>
        <v>0</v>
      </c>
    </row>
    <row r="21" spans="3:9" ht="16.5" customHeight="1">
      <c r="C21">
        <v>3</v>
      </c>
      <c r="D21" s="13">
        <v>2</v>
      </c>
      <c r="E21">
        <f>CHOOSE(MATCH(D21,{1,2,3,4},0),3,2,IF(ISNA(MATCH(C21,{11,12,13,14,15,16,17,18,19,20,22,27,30},0))=TRUE,1,2),0)</f>
        <v>2</v>
      </c>
      <c r="G21">
        <f t="shared" si="0"/>
        <v>10</v>
      </c>
      <c r="I21">
        <f t="shared" si="1"/>
        <v>0</v>
      </c>
    </row>
    <row r="22" spans="3:9" ht="16.5" customHeight="1">
      <c r="C22">
        <v>3</v>
      </c>
      <c r="D22" s="13">
        <v>1</v>
      </c>
      <c r="E22">
        <f>CHOOSE(MATCH(D22,{1,2,3,4},0),3,2,IF(ISNA(MATCH(C22,{11,12,13,14,15,16,17,18,19,20,22,27,30},0))=TRUE,1,2),0)</f>
        <v>3</v>
      </c>
      <c r="G22">
        <f t="shared" si="0"/>
        <v>12</v>
      </c>
      <c r="I22">
        <f t="shared" si="1"/>
        <v>12</v>
      </c>
    </row>
    <row r="23" spans="3:9" ht="16.5" customHeight="1">
      <c r="C23">
        <v>3</v>
      </c>
      <c r="D23" s="13">
        <v>4</v>
      </c>
      <c r="E23">
        <f>CHOOSE(MATCH(D23,{1,2,3,4},0),3,2,IF(ISNA(MATCH(C23,{11,12,13,14,15,16,17,18,19,20,22,27,30},0))=TRUE,1,2),0)</f>
        <v>0</v>
      </c>
      <c r="G23">
        <f t="shared" si="0"/>
        <v>15</v>
      </c>
      <c r="I23">
        <f t="shared" si="1"/>
        <v>0</v>
      </c>
    </row>
    <row r="24" spans="3:9" ht="16.5" customHeight="1">
      <c r="C24">
        <v>4</v>
      </c>
      <c r="D24" s="13">
        <v>1</v>
      </c>
      <c r="E24">
        <f>CHOOSE(MATCH(D24,{1,2,3,4},0),3,2,IF(ISNA(MATCH(C24,{11,12,13,14,15,16,17,18,19,20,22,27,30},0))=TRUE,1,2),0)</f>
        <v>3</v>
      </c>
      <c r="G24">
        <f t="shared" si="0"/>
        <v>0</v>
      </c>
      <c r="I24">
        <f t="shared" si="1"/>
        <v>0</v>
      </c>
    </row>
    <row r="25" spans="3:9" ht="16.5" customHeight="1">
      <c r="C25">
        <v>4</v>
      </c>
      <c r="D25" s="13">
        <v>1</v>
      </c>
      <c r="E25">
        <f>CHOOSE(MATCH(D25,{1,2,3,4},0),3,2,IF(ISNA(MATCH(C25,{11,12,13,14,15,16,17,18,19,20,22,27,30},0))=TRUE,1,2),0)</f>
        <v>3</v>
      </c>
      <c r="G25">
        <f t="shared" si="0"/>
        <v>3</v>
      </c>
      <c r="I25">
        <f t="shared" si="1"/>
        <v>3</v>
      </c>
    </row>
    <row r="26" spans="3:9" ht="16.5" customHeight="1">
      <c r="C26">
        <v>4</v>
      </c>
      <c r="D26" s="13">
        <v>1</v>
      </c>
      <c r="E26">
        <f>CHOOSE(MATCH(D26,{1,2,3,4},0),3,2,IF(ISNA(MATCH(C26,{11,12,13,14,15,16,17,18,19,20,22,27,30},0))=TRUE,1,2),0)</f>
        <v>3</v>
      </c>
      <c r="G26">
        <f t="shared" si="0"/>
        <v>6</v>
      </c>
      <c r="I26">
        <f t="shared" si="1"/>
        <v>6</v>
      </c>
    </row>
    <row r="27" spans="3:9" ht="16.5" customHeight="1">
      <c r="C27">
        <v>4</v>
      </c>
      <c r="D27" s="13">
        <v>2</v>
      </c>
      <c r="E27">
        <f>CHOOSE(MATCH(D27,{1,2,3,4},0),3,2,IF(ISNA(MATCH(C27,{11,12,13,14,15,16,17,18,19,20,22,27,30},0))=TRUE,1,2),0)</f>
        <v>2</v>
      </c>
      <c r="G27">
        <f t="shared" si="0"/>
        <v>9</v>
      </c>
      <c r="I27">
        <f t="shared" si="1"/>
        <v>0</v>
      </c>
    </row>
    <row r="28" spans="3:9" ht="16.5" customHeight="1">
      <c r="C28">
        <v>4</v>
      </c>
      <c r="D28" s="13">
        <v>3</v>
      </c>
      <c r="E28">
        <f>CHOOSE(MATCH(D28,{1,2,3,4},0),3,2,IF(ISNA(MATCH(C28,{11,12,13,14,15,16,17,18,19,20,22,27,30},0))=TRUE,1,2),0)</f>
        <v>1</v>
      </c>
      <c r="G28">
        <f t="shared" si="0"/>
        <v>11</v>
      </c>
      <c r="I28">
        <f t="shared" si="1"/>
        <v>0</v>
      </c>
    </row>
    <row r="29" spans="3:9" ht="16.5" customHeight="1">
      <c r="C29">
        <v>4</v>
      </c>
      <c r="D29" s="13">
        <v>1</v>
      </c>
      <c r="E29">
        <f>CHOOSE(MATCH(D29,{1,2,3,4},0),3,2,IF(ISNA(MATCH(C29,{11,12,13,14,15,16,17,18,19,20,22,27,30},0))=TRUE,1,2),0)</f>
        <v>3</v>
      </c>
      <c r="G29">
        <f t="shared" si="0"/>
        <v>12</v>
      </c>
      <c r="I29">
        <f t="shared" si="1"/>
        <v>12</v>
      </c>
    </row>
    <row r="30" spans="3:9" ht="16.5" customHeight="1">
      <c r="C30">
        <v>4</v>
      </c>
      <c r="D30" s="13">
        <v>1</v>
      </c>
      <c r="E30">
        <f>CHOOSE(MATCH(D30,{1,2,3,4},0),3,2,IF(ISNA(MATCH(C30,{11,12,13,14,15,16,17,18,19,20,22,27,30},0))=TRUE,1,2),0)</f>
        <v>3</v>
      </c>
      <c r="G30">
        <f t="shared" si="0"/>
        <v>15</v>
      </c>
      <c r="I30">
        <f t="shared" si="1"/>
        <v>15</v>
      </c>
    </row>
    <row r="31" spans="3:9" ht="16.5" customHeight="1">
      <c r="C31">
        <v>4</v>
      </c>
      <c r="D31" s="13">
        <v>4</v>
      </c>
      <c r="E31">
        <f>CHOOSE(MATCH(D31,{1,2,3,4},0),3,2,IF(ISNA(MATCH(C31,{11,12,13,14,15,16,17,18,19,20,22,27,30},0))=TRUE,1,2),0)</f>
        <v>0</v>
      </c>
      <c r="G31">
        <f t="shared" si="0"/>
        <v>18</v>
      </c>
      <c r="I31">
        <f t="shared" si="1"/>
        <v>0</v>
      </c>
    </row>
    <row r="32" spans="3:9" ht="16.5" customHeight="1">
      <c r="C32">
        <v>5</v>
      </c>
      <c r="D32" s="13">
        <v>1</v>
      </c>
      <c r="E32">
        <f>CHOOSE(MATCH(D32,{1,2,3,4},0),3,2,IF(ISNA(MATCH(C32,{11,12,13,14,15,16,17,18,19,20,22,27,30},0))=TRUE,1,2),0)</f>
        <v>3</v>
      </c>
      <c r="G32">
        <f t="shared" si="0"/>
        <v>0</v>
      </c>
      <c r="I32">
        <f t="shared" si="1"/>
        <v>0</v>
      </c>
    </row>
    <row r="33" spans="3:9" ht="16.5" customHeight="1">
      <c r="C33">
        <v>5</v>
      </c>
      <c r="D33" s="13">
        <v>1</v>
      </c>
      <c r="E33">
        <f>CHOOSE(MATCH(D33,{1,2,3,4},0),3,2,IF(ISNA(MATCH(C33,{11,12,13,14,15,16,17,18,19,20,22,27,30},0))=TRUE,1,2),0)</f>
        <v>3</v>
      </c>
      <c r="G33">
        <f t="shared" si="0"/>
        <v>3</v>
      </c>
      <c r="I33">
        <f t="shared" si="1"/>
        <v>3</v>
      </c>
    </row>
    <row r="34" spans="3:9" ht="16.5" customHeight="1">
      <c r="C34">
        <v>5</v>
      </c>
      <c r="D34" s="13">
        <v>1</v>
      </c>
      <c r="E34">
        <f>CHOOSE(MATCH(D34,{1,2,3,4},0),3,2,IF(ISNA(MATCH(C34,{11,12,13,14,15,16,17,18,19,20,22,27,30},0))=TRUE,1,2),0)</f>
        <v>3</v>
      </c>
      <c r="G34">
        <f t="shared" si="0"/>
        <v>6</v>
      </c>
      <c r="I34">
        <f t="shared" si="1"/>
        <v>6</v>
      </c>
    </row>
    <row r="35" spans="3:9" ht="16.5" customHeight="1">
      <c r="C35">
        <v>5</v>
      </c>
      <c r="D35" s="13">
        <v>2</v>
      </c>
      <c r="E35">
        <f>CHOOSE(MATCH(D35,{1,2,3,4},0),3,2,IF(ISNA(MATCH(C35,{11,12,13,14,15,16,17,18,19,20,22,27,30},0))=TRUE,1,2),0)</f>
        <v>2</v>
      </c>
      <c r="G35">
        <f t="shared" si="0"/>
        <v>9</v>
      </c>
      <c r="I35">
        <f t="shared" si="1"/>
        <v>0</v>
      </c>
    </row>
    <row r="36" spans="3:9" ht="16.5" customHeight="1">
      <c r="C36">
        <v>5</v>
      </c>
      <c r="D36" s="13">
        <v>3</v>
      </c>
      <c r="E36">
        <f>CHOOSE(MATCH(D36,{1,2,3,4},0),3,2,IF(ISNA(MATCH(C36,{11,12,13,14,15,16,17,18,19,20,22,27,30},0))=TRUE,1,2),0)</f>
        <v>1</v>
      </c>
      <c r="G36">
        <f t="shared" si="0"/>
        <v>11</v>
      </c>
      <c r="I36">
        <f t="shared" si="1"/>
        <v>0</v>
      </c>
    </row>
    <row r="37" spans="3:9" ht="16.5" customHeight="1">
      <c r="C37">
        <v>5</v>
      </c>
      <c r="D37" s="13">
        <v>1</v>
      </c>
      <c r="E37">
        <f>CHOOSE(MATCH(D37,{1,2,3,4},0),3,2,IF(ISNA(MATCH(C37,{11,12,13,14,15,16,17,18,19,20,22,27,30},0))=TRUE,1,2),0)</f>
        <v>3</v>
      </c>
      <c r="G37">
        <f t="shared" si="0"/>
        <v>12</v>
      </c>
      <c r="I37">
        <f t="shared" si="1"/>
        <v>12</v>
      </c>
    </row>
    <row r="38" spans="3:9" ht="16.5" customHeight="1">
      <c r="C38">
        <v>5</v>
      </c>
      <c r="D38" s="13">
        <v>1</v>
      </c>
      <c r="E38">
        <f>CHOOSE(MATCH(D38,{1,2,3,4},0),3,2,IF(ISNA(MATCH(C38,{11,12,13,14,15,16,17,18,19,20,22,27,30},0))=TRUE,1,2),0)</f>
        <v>3</v>
      </c>
      <c r="G38">
        <f t="shared" si="0"/>
        <v>15</v>
      </c>
      <c r="I38">
        <f t="shared" si="1"/>
        <v>15</v>
      </c>
    </row>
    <row r="39" spans="3:9" ht="16.5" customHeight="1">
      <c r="C39">
        <v>5</v>
      </c>
      <c r="D39" s="13">
        <v>4</v>
      </c>
      <c r="E39">
        <f>CHOOSE(MATCH(D39,{1,2,3,4},0),3,2,IF(ISNA(MATCH(C39,{11,12,13,14,15,16,17,18,19,20,22,27,30},0))=TRUE,1,2),0)</f>
        <v>0</v>
      </c>
      <c r="G39">
        <f t="shared" si="0"/>
        <v>18</v>
      </c>
      <c r="I39">
        <f t="shared" si="1"/>
        <v>0</v>
      </c>
    </row>
    <row r="40" spans="3:9" ht="16.5" customHeight="1">
      <c r="C40">
        <v>6</v>
      </c>
      <c r="D40" s="13">
        <v>1</v>
      </c>
      <c r="E40">
        <f>CHOOSE(MATCH(D40,{1,2,3,4},0),3,2,IF(ISNA(MATCH(C40,{11,12,13,14,15,16,17,18,19,20,22,27,30},0))=TRUE,1,2),0)</f>
        <v>3</v>
      </c>
      <c r="G40">
        <f t="shared" si="0"/>
        <v>0</v>
      </c>
      <c r="I40">
        <f t="shared" si="1"/>
        <v>0</v>
      </c>
    </row>
    <row r="41" spans="3:9" ht="16.5" customHeight="1">
      <c r="C41">
        <v>6</v>
      </c>
      <c r="D41" s="13">
        <v>1</v>
      </c>
      <c r="E41">
        <f>CHOOSE(MATCH(D41,{1,2,3,4},0),3,2,IF(ISNA(MATCH(C41,{11,12,13,14,15,16,17,18,19,20,22,27,30},0))=TRUE,1,2),0)</f>
        <v>3</v>
      </c>
      <c r="G41">
        <f t="shared" si="0"/>
        <v>3</v>
      </c>
      <c r="I41">
        <f t="shared" si="1"/>
        <v>3</v>
      </c>
    </row>
    <row r="42" spans="3:9" ht="16.5" customHeight="1">
      <c r="C42">
        <v>6</v>
      </c>
      <c r="D42" s="13">
        <v>1</v>
      </c>
      <c r="E42">
        <f>CHOOSE(MATCH(D42,{1,2,3,4},0),3,2,IF(ISNA(MATCH(C42,{11,12,13,14,15,16,17,18,19,20,22,27,30},0))=TRUE,1,2),0)</f>
        <v>3</v>
      </c>
      <c r="G42">
        <f t="shared" si="0"/>
        <v>6</v>
      </c>
      <c r="I42">
        <f t="shared" si="1"/>
        <v>6</v>
      </c>
    </row>
    <row r="43" spans="3:9" ht="16.5" customHeight="1">
      <c r="C43">
        <v>6</v>
      </c>
      <c r="D43" s="13">
        <v>2</v>
      </c>
      <c r="E43">
        <f>CHOOSE(MATCH(D43,{1,2,3,4},0),3,2,IF(ISNA(MATCH(C43,{11,12,13,14,15,16,17,18,19,20,22,27,30},0))=TRUE,1,2),0)</f>
        <v>2</v>
      </c>
      <c r="G43">
        <f t="shared" si="0"/>
        <v>9</v>
      </c>
      <c r="I43">
        <f t="shared" si="1"/>
        <v>0</v>
      </c>
    </row>
    <row r="44" spans="3:9" ht="16.5" customHeight="1">
      <c r="C44">
        <v>6</v>
      </c>
      <c r="D44" s="13">
        <v>3</v>
      </c>
      <c r="E44">
        <f>CHOOSE(MATCH(D44,{1,2,3,4},0),3,2,IF(ISNA(MATCH(C44,{11,12,13,14,15,16,17,18,19,20,22,27,30},0))=TRUE,1,2),0)</f>
        <v>1</v>
      </c>
      <c r="G44">
        <f t="shared" si="0"/>
        <v>11</v>
      </c>
      <c r="I44">
        <f t="shared" si="1"/>
        <v>0</v>
      </c>
    </row>
    <row r="45" spans="3:9" ht="16.5" customHeight="1">
      <c r="C45">
        <v>6</v>
      </c>
      <c r="D45" s="13">
        <v>1</v>
      </c>
      <c r="E45">
        <f>CHOOSE(MATCH(D45,{1,2,3,4},0),3,2,IF(ISNA(MATCH(C45,{11,12,13,14,15,16,17,18,19,20,22,27,30},0))=TRUE,1,2),0)</f>
        <v>3</v>
      </c>
      <c r="G45">
        <f t="shared" si="0"/>
        <v>12</v>
      </c>
      <c r="I45">
        <f t="shared" si="1"/>
        <v>12</v>
      </c>
    </row>
    <row r="46" spans="3:9" ht="16.5" customHeight="1">
      <c r="C46">
        <v>6</v>
      </c>
      <c r="D46" s="13">
        <v>1</v>
      </c>
      <c r="E46">
        <f>CHOOSE(MATCH(D46,{1,2,3,4},0),3,2,IF(ISNA(MATCH(C46,{11,12,13,14,15,16,17,18,19,20,22,27,30},0))=TRUE,1,2),0)</f>
        <v>3</v>
      </c>
      <c r="G46">
        <f t="shared" si="0"/>
        <v>15</v>
      </c>
      <c r="I46">
        <f t="shared" si="1"/>
        <v>15</v>
      </c>
    </row>
    <row r="47" spans="3:9" ht="16.5" customHeight="1">
      <c r="C47">
        <v>6</v>
      </c>
      <c r="D47" s="13">
        <v>4</v>
      </c>
      <c r="E47">
        <f>CHOOSE(MATCH(D47,{1,2,3,4},0),3,2,IF(ISNA(MATCH(C47,{11,12,13,14,15,16,17,18,19,20,22,27,30},0))=TRUE,1,2),0)</f>
        <v>0</v>
      </c>
      <c r="G47">
        <f t="shared" si="0"/>
        <v>18</v>
      </c>
      <c r="I47">
        <f t="shared" si="1"/>
        <v>0</v>
      </c>
    </row>
    <row r="48" spans="3:9" ht="16.5" customHeight="1">
      <c r="C48">
        <v>7</v>
      </c>
      <c r="D48" s="13">
        <v>1</v>
      </c>
      <c r="E48">
        <f>CHOOSE(MATCH(D48,{1,2,3,4},0),3,2,IF(ISNA(MATCH(C48,{11,12,13,14,15,16,17,18,19,20,22,27,30},0))=TRUE,1,2),0)</f>
        <v>3</v>
      </c>
      <c r="G48">
        <f t="shared" si="0"/>
        <v>0</v>
      </c>
      <c r="I48">
        <f t="shared" si="1"/>
        <v>0</v>
      </c>
    </row>
    <row r="49" spans="3:9" ht="16.5" customHeight="1">
      <c r="C49">
        <v>7</v>
      </c>
      <c r="D49" s="13">
        <v>1</v>
      </c>
      <c r="E49">
        <f>CHOOSE(MATCH(D49,{1,2,3,4},0),3,2,IF(ISNA(MATCH(C49,{11,12,13,14,15,16,17,18,19,20,22,27,30},0))=TRUE,1,2),0)</f>
        <v>3</v>
      </c>
      <c r="G49">
        <f t="shared" si="0"/>
        <v>3</v>
      </c>
      <c r="I49">
        <f t="shared" si="1"/>
        <v>3</v>
      </c>
    </row>
    <row r="50" spans="3:9" ht="16.5" customHeight="1">
      <c r="C50">
        <v>7</v>
      </c>
      <c r="D50" s="13">
        <v>2</v>
      </c>
      <c r="E50">
        <f>CHOOSE(MATCH(D50,{1,2,3,4},0),3,2,IF(ISNA(MATCH(C50,{11,12,13,14,15,16,17,18,19,20,22,27,30},0))=TRUE,1,2),0)</f>
        <v>2</v>
      </c>
      <c r="G50">
        <f t="shared" si="0"/>
        <v>6</v>
      </c>
      <c r="I50">
        <f t="shared" si="1"/>
        <v>0</v>
      </c>
    </row>
    <row r="51" spans="3:9" ht="16.5" customHeight="1">
      <c r="C51">
        <v>7</v>
      </c>
      <c r="D51" s="13">
        <v>3</v>
      </c>
      <c r="E51">
        <f>CHOOSE(MATCH(D51,{1,2,3,4},0),3,2,IF(ISNA(MATCH(C51,{11,12,13,14,15,16,17,18,19,20,22,27,30},0))=TRUE,1,2),0)</f>
        <v>1</v>
      </c>
      <c r="G51">
        <f t="shared" si="0"/>
        <v>8</v>
      </c>
      <c r="I51">
        <f t="shared" si="1"/>
        <v>0</v>
      </c>
    </row>
    <row r="52" spans="3:9" ht="16.5" customHeight="1">
      <c r="C52">
        <v>7</v>
      </c>
      <c r="D52" s="13">
        <v>1</v>
      </c>
      <c r="E52">
        <f>CHOOSE(MATCH(D52,{1,2,3,4},0),3,2,IF(ISNA(MATCH(C52,{11,12,13,14,15,16,17,18,19,20,22,27,30},0))=TRUE,1,2),0)</f>
        <v>3</v>
      </c>
      <c r="G52">
        <f t="shared" si="0"/>
        <v>9</v>
      </c>
      <c r="I52">
        <f t="shared" si="1"/>
        <v>9</v>
      </c>
    </row>
    <row r="53" spans="3:9" ht="16.5" customHeight="1">
      <c r="C53">
        <v>7</v>
      </c>
      <c r="D53" s="13">
        <v>1</v>
      </c>
      <c r="E53">
        <f>CHOOSE(MATCH(D53,{1,2,3,4},0),3,2,IF(ISNA(MATCH(C53,{11,12,13,14,15,16,17,18,19,20,22,27,30},0))=TRUE,1,2),0)</f>
        <v>3</v>
      </c>
      <c r="G53">
        <f t="shared" si="0"/>
        <v>12</v>
      </c>
      <c r="I53">
        <f t="shared" si="1"/>
        <v>12</v>
      </c>
    </row>
    <row r="54" spans="3:9" ht="16.5" customHeight="1">
      <c r="C54">
        <v>7</v>
      </c>
      <c r="D54" s="13">
        <v>1</v>
      </c>
      <c r="E54">
        <f>CHOOSE(MATCH(D54,{1,2,3,4},0),3,2,IF(ISNA(MATCH(C54,{11,12,13,14,15,16,17,18,19,20,22,27,30},0))=TRUE,1,2),0)</f>
        <v>3</v>
      </c>
      <c r="G54">
        <f t="shared" si="0"/>
        <v>15</v>
      </c>
      <c r="I54">
        <f t="shared" si="1"/>
        <v>15</v>
      </c>
    </row>
    <row r="55" spans="3:9" ht="16.5" customHeight="1">
      <c r="C55">
        <v>7</v>
      </c>
      <c r="D55" s="13">
        <v>4</v>
      </c>
      <c r="E55">
        <f>CHOOSE(MATCH(D55,{1,2,3,4},0),3,2,IF(ISNA(MATCH(C55,{11,12,13,14,15,16,17,18,19,20,22,27,30},0))=TRUE,1,2),0)</f>
        <v>0</v>
      </c>
      <c r="G55">
        <f t="shared" si="0"/>
        <v>18</v>
      </c>
      <c r="I55">
        <f t="shared" si="1"/>
        <v>0</v>
      </c>
    </row>
    <row r="56" spans="3:9" ht="16.5" customHeight="1">
      <c r="C56">
        <v>8</v>
      </c>
      <c r="D56" s="13">
        <v>1</v>
      </c>
      <c r="E56">
        <f>CHOOSE(MATCH(D56,{1,2,3,4},0),3,2,IF(ISNA(MATCH(C56,{11,12,13,14,15,16,17,18,19,20,22,27,30},0))=TRUE,1,2),0)</f>
        <v>3</v>
      </c>
      <c r="G56">
        <f t="shared" si="0"/>
        <v>0</v>
      </c>
      <c r="I56">
        <f t="shared" si="1"/>
        <v>0</v>
      </c>
    </row>
    <row r="57" spans="3:9" ht="16.5" customHeight="1">
      <c r="C57">
        <v>8</v>
      </c>
      <c r="D57" s="13">
        <v>1</v>
      </c>
      <c r="E57">
        <f>CHOOSE(MATCH(D57,{1,2,3,4},0),3,2,IF(ISNA(MATCH(C57,{11,12,13,14,15,16,17,18,19,20,22,27,30},0))=TRUE,1,2),0)</f>
        <v>3</v>
      </c>
      <c r="G57">
        <f t="shared" si="0"/>
        <v>3</v>
      </c>
      <c r="I57">
        <f t="shared" si="1"/>
        <v>3</v>
      </c>
    </row>
    <row r="58" spans="3:9" ht="16.5" customHeight="1">
      <c r="C58">
        <v>8</v>
      </c>
      <c r="D58" s="13">
        <v>1</v>
      </c>
      <c r="E58">
        <f>CHOOSE(MATCH(D58,{1,2,3,4},0),3,2,IF(ISNA(MATCH(C58,{11,12,13,14,15,16,17,18,19,20,22,27,30},0))=TRUE,1,2),0)</f>
        <v>3</v>
      </c>
      <c r="G58">
        <f t="shared" si="0"/>
        <v>6</v>
      </c>
      <c r="I58">
        <f t="shared" si="1"/>
        <v>6</v>
      </c>
    </row>
    <row r="59" spans="3:9" ht="16.5" customHeight="1">
      <c r="C59">
        <v>8</v>
      </c>
      <c r="D59" s="13">
        <v>2</v>
      </c>
      <c r="E59">
        <f>CHOOSE(MATCH(D59,{1,2,3,4},0),3,2,IF(ISNA(MATCH(C59,{11,12,13,14,15,16,17,18,19,20,22,27,30},0))=TRUE,1,2),0)</f>
        <v>2</v>
      </c>
      <c r="G59">
        <f t="shared" si="0"/>
        <v>9</v>
      </c>
      <c r="I59">
        <f t="shared" si="1"/>
        <v>0</v>
      </c>
    </row>
    <row r="60" spans="3:9" ht="16.5" customHeight="1">
      <c r="C60">
        <v>8</v>
      </c>
      <c r="D60" s="13">
        <v>3</v>
      </c>
      <c r="E60">
        <f>CHOOSE(MATCH(D60,{1,2,3,4},0),3,2,IF(ISNA(MATCH(C60,{11,12,13,14,15,16,17,18,19,20,22,27,30},0))=TRUE,1,2),0)</f>
        <v>1</v>
      </c>
      <c r="G60">
        <f t="shared" si="0"/>
        <v>11</v>
      </c>
      <c r="I60">
        <f t="shared" si="1"/>
        <v>0</v>
      </c>
    </row>
    <row r="61" spans="3:9" ht="16.5" customHeight="1">
      <c r="C61">
        <v>8</v>
      </c>
      <c r="D61" s="13">
        <v>1</v>
      </c>
      <c r="E61">
        <f>CHOOSE(MATCH(D61,{1,2,3,4},0),3,2,IF(ISNA(MATCH(C61,{11,12,13,14,15,16,17,18,19,20,22,27,30},0))=TRUE,1,2),0)</f>
        <v>3</v>
      </c>
      <c r="G61">
        <f t="shared" si="0"/>
        <v>12</v>
      </c>
      <c r="I61">
        <f t="shared" si="1"/>
        <v>12</v>
      </c>
    </row>
    <row r="62" spans="3:9" ht="16.5" customHeight="1">
      <c r="C62">
        <v>8</v>
      </c>
      <c r="D62" s="13">
        <v>1</v>
      </c>
      <c r="E62">
        <f>CHOOSE(MATCH(D62,{1,2,3,4},0),3,2,IF(ISNA(MATCH(C62,{11,12,13,14,15,16,17,18,19,20,22,27,30},0))=TRUE,1,2),0)</f>
        <v>3</v>
      </c>
      <c r="G62">
        <f t="shared" si="0"/>
        <v>15</v>
      </c>
      <c r="I62">
        <f t="shared" si="1"/>
        <v>15</v>
      </c>
    </row>
    <row r="63" spans="3:9" ht="16.5" customHeight="1">
      <c r="C63">
        <v>8</v>
      </c>
      <c r="D63" s="13">
        <v>4</v>
      </c>
      <c r="E63">
        <f>CHOOSE(MATCH(D63,{1,2,3,4},0),3,2,IF(ISNA(MATCH(C63,{11,12,13,14,15,16,17,18,19,20,22,27,30},0))=TRUE,1,2),0)</f>
        <v>0</v>
      </c>
      <c r="G63">
        <f t="shared" si="0"/>
        <v>18</v>
      </c>
      <c r="I63">
        <f t="shared" si="1"/>
        <v>0</v>
      </c>
    </row>
    <row r="64" spans="3:9" ht="16.5" customHeight="1">
      <c r="C64">
        <v>9</v>
      </c>
      <c r="D64" s="13">
        <v>1</v>
      </c>
      <c r="E64">
        <f>CHOOSE(MATCH(D64,{1,2,3,4},0),3,2,IF(ISNA(MATCH(C64,{11,12,13,14,15,16,17,18,19,20,22,27,30},0))=TRUE,1,2),0)</f>
        <v>3</v>
      </c>
      <c r="G64">
        <f t="shared" si="0"/>
        <v>0</v>
      </c>
      <c r="I64">
        <f t="shared" si="1"/>
        <v>0</v>
      </c>
    </row>
    <row r="65" spans="3:9" ht="16.5" customHeight="1">
      <c r="C65">
        <v>9</v>
      </c>
      <c r="D65" s="13">
        <v>1</v>
      </c>
      <c r="E65">
        <f>CHOOSE(MATCH(D65,{1,2,3,4},0),3,2,IF(ISNA(MATCH(C65,{11,12,13,14,15,16,17,18,19,20,22,27,30},0))=TRUE,1,2),0)</f>
        <v>3</v>
      </c>
      <c r="G65">
        <f t="shared" si="0"/>
        <v>3</v>
      </c>
      <c r="I65">
        <f t="shared" si="1"/>
        <v>3</v>
      </c>
    </row>
    <row r="66" spans="3:9" ht="16.5" customHeight="1">
      <c r="C66">
        <v>9</v>
      </c>
      <c r="D66" s="13">
        <v>1</v>
      </c>
      <c r="E66">
        <f>CHOOSE(MATCH(D66,{1,2,3,4},0),3,2,IF(ISNA(MATCH(C66,{11,12,13,14,15,16,17,18,19,20,22,27,30},0))=TRUE,1,2),0)</f>
        <v>3</v>
      </c>
      <c r="G66">
        <f t="shared" si="0"/>
        <v>6</v>
      </c>
      <c r="I66">
        <f t="shared" si="1"/>
        <v>6</v>
      </c>
    </row>
    <row r="67" spans="3:9" ht="16.5" customHeight="1">
      <c r="C67">
        <v>9</v>
      </c>
      <c r="D67" s="13">
        <v>2</v>
      </c>
      <c r="E67">
        <f>CHOOSE(MATCH(D67,{1,2,3,4},0),3,2,IF(ISNA(MATCH(C67,{11,12,13,14,15,16,17,18,19,20,22,27,30},0))=TRUE,1,2),0)</f>
        <v>2</v>
      </c>
      <c r="G67">
        <f t="shared" si="0"/>
        <v>9</v>
      </c>
      <c r="I67">
        <f t="shared" si="1"/>
        <v>0</v>
      </c>
    </row>
    <row r="68" spans="3:9" ht="16.5" customHeight="1">
      <c r="C68">
        <v>9</v>
      </c>
      <c r="D68" s="13">
        <v>3</v>
      </c>
      <c r="E68">
        <f>CHOOSE(MATCH(D68,{1,2,3,4},0),3,2,IF(ISNA(MATCH(C68,{11,12,13,14,15,16,17,18,19,20,22,27,30},0))=TRUE,1,2),0)</f>
        <v>1</v>
      </c>
      <c r="G68">
        <f t="shared" si="0"/>
        <v>11</v>
      </c>
      <c r="I68">
        <f t="shared" si="1"/>
        <v>0</v>
      </c>
    </row>
    <row r="69" spans="3:9" ht="16.5" customHeight="1">
      <c r="C69">
        <v>9</v>
      </c>
      <c r="D69" s="13">
        <v>1</v>
      </c>
      <c r="E69">
        <f>CHOOSE(MATCH(D69,{1,2,3,4},0),3,2,IF(ISNA(MATCH(C69,{11,12,13,14,15,16,17,18,19,20,22,27,30},0))=TRUE,1,2),0)</f>
        <v>3</v>
      </c>
      <c r="G69">
        <f t="shared" si="0"/>
        <v>12</v>
      </c>
      <c r="I69">
        <f t="shared" si="1"/>
        <v>12</v>
      </c>
    </row>
    <row r="70" spans="3:9" ht="16.5" customHeight="1">
      <c r="C70">
        <v>9</v>
      </c>
      <c r="D70" s="13">
        <v>1</v>
      </c>
      <c r="E70">
        <f>CHOOSE(MATCH(D70,{1,2,3,4},0),3,2,IF(ISNA(MATCH(C70,{11,12,13,14,15,16,17,18,19,20,22,27,30},0))=TRUE,1,2),0)</f>
        <v>3</v>
      </c>
      <c r="G70">
        <f t="shared" ref="G70:G133" si="2">IF(C70=C69,G69+E69,0)</f>
        <v>15</v>
      </c>
      <c r="I70">
        <f t="shared" ref="I70:I133" si="3">IF(D70=1,G70,0)</f>
        <v>15</v>
      </c>
    </row>
    <row r="71" spans="3:9" ht="16.5" customHeight="1">
      <c r="C71">
        <v>9</v>
      </c>
      <c r="D71" s="13">
        <v>4</v>
      </c>
      <c r="E71">
        <f>CHOOSE(MATCH(D71,{1,2,3,4},0),3,2,IF(ISNA(MATCH(C71,{11,12,13,14,15,16,17,18,19,20,22,27,30},0))=TRUE,1,2),0)</f>
        <v>0</v>
      </c>
      <c r="G71">
        <f t="shared" si="2"/>
        <v>18</v>
      </c>
      <c r="I71">
        <f t="shared" si="3"/>
        <v>0</v>
      </c>
    </row>
    <row r="72" spans="3:9" ht="16.5" customHeight="1">
      <c r="C72">
        <v>10</v>
      </c>
      <c r="D72" s="13">
        <v>1</v>
      </c>
      <c r="E72">
        <f>CHOOSE(MATCH(D72,{1,2,3,4},0),3,2,IF(ISNA(MATCH(C72,{11,12,13,14,15,16,17,18,19,20,22,27,30},0))=TRUE,1,2),0)</f>
        <v>3</v>
      </c>
      <c r="G72">
        <f t="shared" si="2"/>
        <v>0</v>
      </c>
      <c r="I72">
        <f t="shared" si="3"/>
        <v>0</v>
      </c>
    </row>
    <row r="73" spans="3:9" ht="16.5" customHeight="1">
      <c r="C73">
        <v>10</v>
      </c>
      <c r="D73" s="13">
        <v>1</v>
      </c>
      <c r="E73">
        <f>CHOOSE(MATCH(D73,{1,2,3,4},0),3,2,IF(ISNA(MATCH(C73,{11,12,13,14,15,16,17,18,19,20,22,27,30},0))=TRUE,1,2),0)</f>
        <v>3</v>
      </c>
      <c r="G73">
        <f t="shared" si="2"/>
        <v>3</v>
      </c>
      <c r="I73">
        <f t="shared" si="3"/>
        <v>3</v>
      </c>
    </row>
    <row r="74" spans="3:9" ht="16.5" customHeight="1">
      <c r="C74">
        <v>10</v>
      </c>
      <c r="D74" s="13">
        <v>1</v>
      </c>
      <c r="E74">
        <f>CHOOSE(MATCH(D74,{1,2,3,4},0),3,2,IF(ISNA(MATCH(C74,{11,12,13,14,15,16,17,18,19,20,22,27,30},0))=TRUE,1,2),0)</f>
        <v>3</v>
      </c>
      <c r="G74">
        <f t="shared" si="2"/>
        <v>6</v>
      </c>
      <c r="I74">
        <f t="shared" si="3"/>
        <v>6</v>
      </c>
    </row>
    <row r="75" spans="3:9" ht="16.5" customHeight="1">
      <c r="C75">
        <v>10</v>
      </c>
      <c r="D75" s="13">
        <v>2</v>
      </c>
      <c r="E75">
        <f>CHOOSE(MATCH(D75,{1,2,3,4},0),3,2,IF(ISNA(MATCH(C75,{11,12,13,14,15,16,17,18,19,20,22,27,30},0))=TRUE,1,2),0)</f>
        <v>2</v>
      </c>
      <c r="G75">
        <f t="shared" si="2"/>
        <v>9</v>
      </c>
      <c r="I75">
        <f t="shared" si="3"/>
        <v>0</v>
      </c>
    </row>
    <row r="76" spans="3:9" ht="16.5" customHeight="1">
      <c r="C76">
        <v>10</v>
      </c>
      <c r="D76" s="13">
        <v>3</v>
      </c>
      <c r="E76">
        <f>CHOOSE(MATCH(D76,{1,2,3,4},0),3,2,IF(ISNA(MATCH(C76,{11,12,13,14,15,16,17,18,19,20,22,27,30},0))=TRUE,1,2),0)</f>
        <v>1</v>
      </c>
      <c r="G76">
        <f t="shared" si="2"/>
        <v>11</v>
      </c>
      <c r="I76">
        <f t="shared" si="3"/>
        <v>0</v>
      </c>
    </row>
    <row r="77" spans="3:9" ht="16.5" customHeight="1">
      <c r="C77">
        <v>10</v>
      </c>
      <c r="D77" s="13">
        <v>1</v>
      </c>
      <c r="E77">
        <f>CHOOSE(MATCH(D77,{1,2,3,4},0),3,2,IF(ISNA(MATCH(C77,{11,12,13,14,15,16,17,18,19,20,22,27,30},0))=TRUE,1,2),0)</f>
        <v>3</v>
      </c>
      <c r="G77">
        <f t="shared" si="2"/>
        <v>12</v>
      </c>
      <c r="I77">
        <f t="shared" si="3"/>
        <v>12</v>
      </c>
    </row>
    <row r="78" spans="3:9" ht="16.5" customHeight="1">
      <c r="C78">
        <v>10</v>
      </c>
      <c r="D78" s="13">
        <v>1</v>
      </c>
      <c r="E78">
        <f>CHOOSE(MATCH(D78,{1,2,3,4},0),3,2,IF(ISNA(MATCH(C78,{11,12,13,14,15,16,17,18,19,20,22,27,30},0))=TRUE,1,2),0)</f>
        <v>3</v>
      </c>
      <c r="G78">
        <f t="shared" si="2"/>
        <v>15</v>
      </c>
      <c r="I78">
        <f t="shared" si="3"/>
        <v>15</v>
      </c>
    </row>
    <row r="79" spans="3:9" ht="16.5" customHeight="1">
      <c r="C79">
        <v>10</v>
      </c>
      <c r="D79" s="13">
        <v>4</v>
      </c>
      <c r="E79">
        <f>CHOOSE(MATCH(D79,{1,2,3,4},0),3,2,IF(ISNA(MATCH(C79,{11,12,13,14,15,16,17,18,19,20,22,27,30},0))=TRUE,1,2),0)</f>
        <v>0</v>
      </c>
      <c r="G79">
        <f t="shared" si="2"/>
        <v>18</v>
      </c>
      <c r="I79">
        <f t="shared" si="3"/>
        <v>0</v>
      </c>
    </row>
    <row r="80" spans="3:9" ht="16.5" customHeight="1">
      <c r="C80">
        <v>11</v>
      </c>
      <c r="D80" s="13">
        <v>1</v>
      </c>
      <c r="E80">
        <f>CHOOSE(MATCH(D80,{1,2,3,4},0),3,2,IF(ISNA(MATCH(C80,{11,12,13,14,15,16,17,18,19,20,22,27,30},0))=TRUE,1,2),0)</f>
        <v>3</v>
      </c>
      <c r="G80">
        <f t="shared" si="2"/>
        <v>0</v>
      </c>
      <c r="I80">
        <f t="shared" si="3"/>
        <v>0</v>
      </c>
    </row>
    <row r="81" spans="3:9" ht="16.5" customHeight="1">
      <c r="C81">
        <v>11</v>
      </c>
      <c r="D81" s="13">
        <v>1</v>
      </c>
      <c r="E81">
        <f>CHOOSE(MATCH(D81,{1,2,3,4},0),3,2,IF(ISNA(MATCH(C81,{11,12,13,14,15,16,17,18,19,20,22,27,30},0))=TRUE,1,2),0)</f>
        <v>3</v>
      </c>
      <c r="G81">
        <f t="shared" si="2"/>
        <v>3</v>
      </c>
      <c r="I81">
        <f t="shared" si="3"/>
        <v>3</v>
      </c>
    </row>
    <row r="82" spans="3:9" ht="16.5" customHeight="1">
      <c r="C82">
        <v>11</v>
      </c>
      <c r="D82" s="13">
        <v>1</v>
      </c>
      <c r="E82">
        <f>CHOOSE(MATCH(D82,{1,2,3,4},0),3,2,IF(ISNA(MATCH(C82,{11,12,13,14,15,16,17,18,19,20,22,27,30},0))=TRUE,1,2),0)</f>
        <v>3</v>
      </c>
      <c r="G82">
        <f t="shared" si="2"/>
        <v>6</v>
      </c>
      <c r="I82">
        <f t="shared" si="3"/>
        <v>6</v>
      </c>
    </row>
    <row r="83" spans="3:9" ht="16.5" customHeight="1">
      <c r="C83">
        <v>11</v>
      </c>
      <c r="D83" s="13">
        <v>2</v>
      </c>
      <c r="E83">
        <f>CHOOSE(MATCH(D83,{1,2,3,4},0),3,2,IF(ISNA(MATCH(C83,{11,12,13,14,15,16,17,18,19,20,22,27,30},0))=TRUE,1,2),0)</f>
        <v>2</v>
      </c>
      <c r="G83">
        <f t="shared" si="2"/>
        <v>9</v>
      </c>
      <c r="I83">
        <f t="shared" si="3"/>
        <v>0</v>
      </c>
    </row>
    <row r="84" spans="3:9" ht="16.5" customHeight="1">
      <c r="C84">
        <v>11</v>
      </c>
      <c r="D84" s="13">
        <v>3</v>
      </c>
      <c r="E84">
        <f>CHOOSE(MATCH(D84,{1,2,3,4},0),3,2,IF(ISNA(MATCH(C84,{11,12,13,14,15,16,17,18,19,20,22,27,30},0))=TRUE,1,2),0)</f>
        <v>2</v>
      </c>
      <c r="G84">
        <f t="shared" si="2"/>
        <v>11</v>
      </c>
      <c r="I84">
        <f t="shared" si="3"/>
        <v>0</v>
      </c>
    </row>
    <row r="85" spans="3:9" ht="16.5" customHeight="1">
      <c r="C85">
        <v>11</v>
      </c>
      <c r="D85" s="13">
        <v>1</v>
      </c>
      <c r="E85">
        <f>CHOOSE(MATCH(D85,{1,2,3,4},0),3,2,IF(ISNA(MATCH(C85,{11,12,13,14,15,16,17,18,19,20,22,27,30},0))=TRUE,1,2),0)</f>
        <v>3</v>
      </c>
      <c r="G85">
        <f t="shared" si="2"/>
        <v>13</v>
      </c>
      <c r="I85">
        <f t="shared" si="3"/>
        <v>13</v>
      </c>
    </row>
    <row r="86" spans="3:9" ht="16.5" customHeight="1">
      <c r="C86">
        <v>11</v>
      </c>
      <c r="D86" s="13">
        <v>1</v>
      </c>
      <c r="E86">
        <f>CHOOSE(MATCH(D86,{1,2,3,4},0),3,2,IF(ISNA(MATCH(C86,{11,12,13,14,15,16,17,18,19,20,22,27,30},0))=TRUE,1,2),0)</f>
        <v>3</v>
      </c>
      <c r="G86">
        <f t="shared" si="2"/>
        <v>16</v>
      </c>
      <c r="I86">
        <f t="shared" si="3"/>
        <v>16</v>
      </c>
    </row>
    <row r="87" spans="3:9" ht="16.5" customHeight="1">
      <c r="C87">
        <v>11</v>
      </c>
      <c r="D87" s="13">
        <v>4</v>
      </c>
      <c r="E87">
        <f>CHOOSE(MATCH(D87,{1,2,3,4},0),3,2,IF(ISNA(MATCH(C87,{11,12,13,14,15,16,17,18,19,20,22,27,30},0))=TRUE,1,2),0)</f>
        <v>0</v>
      </c>
      <c r="G87">
        <f t="shared" si="2"/>
        <v>19</v>
      </c>
      <c r="I87">
        <f t="shared" si="3"/>
        <v>0</v>
      </c>
    </row>
    <row r="88" spans="3:9" ht="16.5" customHeight="1">
      <c r="C88">
        <v>12</v>
      </c>
      <c r="D88" s="13">
        <v>1</v>
      </c>
      <c r="E88">
        <f>CHOOSE(MATCH(D88,{1,2,3,4},0),3,2,IF(ISNA(MATCH(C88,{11,12,13,14,15,16,17,18,19,20,22,27,30},0))=TRUE,1,2),0)</f>
        <v>3</v>
      </c>
      <c r="G88">
        <f t="shared" si="2"/>
        <v>0</v>
      </c>
      <c r="I88">
        <f t="shared" si="3"/>
        <v>0</v>
      </c>
    </row>
    <row r="89" spans="3:9" ht="16.5" customHeight="1">
      <c r="C89">
        <v>12</v>
      </c>
      <c r="D89" s="13">
        <v>1</v>
      </c>
      <c r="E89">
        <f>CHOOSE(MATCH(D89,{1,2,3,4},0),3,2,IF(ISNA(MATCH(C89,{11,12,13,14,15,16,17,18,19,20,22,27,30},0))=TRUE,1,2),0)</f>
        <v>3</v>
      </c>
      <c r="G89">
        <f t="shared" si="2"/>
        <v>3</v>
      </c>
      <c r="I89">
        <f t="shared" si="3"/>
        <v>3</v>
      </c>
    </row>
    <row r="90" spans="3:9" ht="16.5" customHeight="1">
      <c r="C90">
        <v>12</v>
      </c>
      <c r="D90" s="13">
        <v>1</v>
      </c>
      <c r="E90">
        <f>CHOOSE(MATCH(D90,{1,2,3,4},0),3,2,IF(ISNA(MATCH(C90,{11,12,13,14,15,16,17,18,19,20,22,27,30},0))=TRUE,1,2),0)</f>
        <v>3</v>
      </c>
      <c r="G90">
        <f t="shared" si="2"/>
        <v>6</v>
      </c>
      <c r="I90">
        <f t="shared" si="3"/>
        <v>6</v>
      </c>
    </row>
    <row r="91" spans="3:9" ht="16.5" customHeight="1">
      <c r="C91">
        <v>12</v>
      </c>
      <c r="D91" s="13">
        <v>2</v>
      </c>
      <c r="E91">
        <f>CHOOSE(MATCH(D91,{1,2,3,4},0),3,2,IF(ISNA(MATCH(C91,{11,12,13,14,15,16,17,18,19,20,22,27,30},0))=TRUE,1,2),0)</f>
        <v>2</v>
      </c>
      <c r="G91">
        <f t="shared" si="2"/>
        <v>9</v>
      </c>
      <c r="I91">
        <f t="shared" si="3"/>
        <v>0</v>
      </c>
    </row>
    <row r="92" spans="3:9" ht="16.5" customHeight="1">
      <c r="C92">
        <v>12</v>
      </c>
      <c r="D92" s="13">
        <v>3</v>
      </c>
      <c r="E92">
        <f>CHOOSE(MATCH(D92,{1,2,3,4},0),3,2,IF(ISNA(MATCH(C92,{11,12,13,14,15,16,17,18,19,20,22,27,30},0))=TRUE,1,2),0)</f>
        <v>2</v>
      </c>
      <c r="G92">
        <f t="shared" si="2"/>
        <v>11</v>
      </c>
      <c r="I92">
        <f t="shared" si="3"/>
        <v>0</v>
      </c>
    </row>
    <row r="93" spans="3:9" ht="16.5" customHeight="1">
      <c r="C93">
        <v>12</v>
      </c>
      <c r="D93" s="13">
        <v>1</v>
      </c>
      <c r="E93">
        <f>CHOOSE(MATCH(D93,{1,2,3,4},0),3,2,IF(ISNA(MATCH(C93,{11,12,13,14,15,16,17,18,19,20,22,27,30},0))=TRUE,1,2),0)</f>
        <v>3</v>
      </c>
      <c r="G93">
        <f t="shared" si="2"/>
        <v>13</v>
      </c>
      <c r="I93">
        <f t="shared" si="3"/>
        <v>13</v>
      </c>
    </row>
    <row r="94" spans="3:9" ht="16.5" customHeight="1">
      <c r="C94">
        <v>12</v>
      </c>
      <c r="D94" s="13">
        <v>1</v>
      </c>
      <c r="E94">
        <f>CHOOSE(MATCH(D94,{1,2,3,4},0),3,2,IF(ISNA(MATCH(C94,{11,12,13,14,15,16,17,18,19,20,22,27,30},0))=TRUE,1,2),0)</f>
        <v>3</v>
      </c>
      <c r="G94">
        <f t="shared" si="2"/>
        <v>16</v>
      </c>
      <c r="I94">
        <f t="shared" si="3"/>
        <v>16</v>
      </c>
    </row>
    <row r="95" spans="3:9" ht="16.5" customHeight="1">
      <c r="C95">
        <v>12</v>
      </c>
      <c r="D95" s="13">
        <v>4</v>
      </c>
      <c r="E95">
        <f>CHOOSE(MATCH(D95,{1,2,3,4},0),3,2,IF(ISNA(MATCH(C95,{11,12,13,14,15,16,17,18,19,20,22,27,30},0))=TRUE,1,2),0)</f>
        <v>0</v>
      </c>
      <c r="G95">
        <f t="shared" si="2"/>
        <v>19</v>
      </c>
      <c r="I95">
        <f t="shared" si="3"/>
        <v>0</v>
      </c>
    </row>
    <row r="96" spans="3:9" ht="16.5" customHeight="1">
      <c r="C96">
        <v>13</v>
      </c>
      <c r="D96" s="13">
        <v>1</v>
      </c>
      <c r="E96">
        <f>CHOOSE(MATCH(D96,{1,2,3,4},0),3,2,IF(ISNA(MATCH(C96,{11,12,13,14,15,16,17,18,19,20,22,27,30},0))=TRUE,1,2),0)</f>
        <v>3</v>
      </c>
      <c r="G96">
        <f t="shared" si="2"/>
        <v>0</v>
      </c>
      <c r="I96">
        <f t="shared" si="3"/>
        <v>0</v>
      </c>
    </row>
    <row r="97" spans="3:9" ht="16.5" customHeight="1">
      <c r="C97">
        <v>13</v>
      </c>
      <c r="D97" s="13">
        <v>1</v>
      </c>
      <c r="E97">
        <f>CHOOSE(MATCH(D97,{1,2,3,4},0),3,2,IF(ISNA(MATCH(C97,{11,12,13,14,15,16,17,18,19,20,22,27,30},0))=TRUE,1,2),0)</f>
        <v>3</v>
      </c>
      <c r="G97">
        <f t="shared" si="2"/>
        <v>3</v>
      </c>
      <c r="I97">
        <f t="shared" si="3"/>
        <v>3</v>
      </c>
    </row>
    <row r="98" spans="3:9" ht="16.5" customHeight="1">
      <c r="C98">
        <v>13</v>
      </c>
      <c r="D98" s="13">
        <v>1</v>
      </c>
      <c r="E98">
        <f>CHOOSE(MATCH(D98,{1,2,3,4},0),3,2,IF(ISNA(MATCH(C98,{11,12,13,14,15,16,17,18,19,20,22,27,30},0))=TRUE,1,2),0)</f>
        <v>3</v>
      </c>
      <c r="G98">
        <f t="shared" si="2"/>
        <v>6</v>
      </c>
      <c r="I98">
        <f t="shared" si="3"/>
        <v>6</v>
      </c>
    </row>
    <row r="99" spans="3:9" ht="16.5" customHeight="1">
      <c r="C99">
        <v>13</v>
      </c>
      <c r="D99" s="13">
        <v>2</v>
      </c>
      <c r="E99">
        <f>CHOOSE(MATCH(D99,{1,2,3,4},0),3,2,IF(ISNA(MATCH(C99,{11,12,13,14,15,16,17,18,19,20,22,27,30},0))=TRUE,1,2),0)</f>
        <v>2</v>
      </c>
      <c r="G99">
        <f t="shared" si="2"/>
        <v>9</v>
      </c>
      <c r="I99">
        <f t="shared" si="3"/>
        <v>0</v>
      </c>
    </row>
    <row r="100" spans="3:9" ht="16.5" customHeight="1">
      <c r="C100">
        <v>13</v>
      </c>
      <c r="D100" s="13">
        <v>3</v>
      </c>
      <c r="E100">
        <f>CHOOSE(MATCH(D100,{1,2,3,4},0),3,2,IF(ISNA(MATCH(C100,{11,12,13,14,15,16,17,18,19,20,22,27,30},0))=TRUE,1,2),0)</f>
        <v>2</v>
      </c>
      <c r="G100">
        <f t="shared" si="2"/>
        <v>11</v>
      </c>
      <c r="I100">
        <f t="shared" si="3"/>
        <v>0</v>
      </c>
    </row>
    <row r="101" spans="3:9" ht="16.5" customHeight="1">
      <c r="C101">
        <v>13</v>
      </c>
      <c r="D101" s="13">
        <v>1</v>
      </c>
      <c r="E101">
        <f>CHOOSE(MATCH(D101,{1,2,3,4},0),3,2,IF(ISNA(MATCH(C101,{11,12,13,14,15,16,17,18,19,20,22,27,30},0))=TRUE,1,2),0)</f>
        <v>3</v>
      </c>
      <c r="G101">
        <f t="shared" si="2"/>
        <v>13</v>
      </c>
      <c r="I101">
        <f t="shared" si="3"/>
        <v>13</v>
      </c>
    </row>
    <row r="102" spans="3:9" ht="16.5" customHeight="1">
      <c r="C102">
        <v>13</v>
      </c>
      <c r="D102" s="13">
        <v>1</v>
      </c>
      <c r="E102">
        <f>CHOOSE(MATCH(D102,{1,2,3,4},0),3,2,IF(ISNA(MATCH(C102,{11,12,13,14,15,16,17,18,19,20,22,27,30},0))=TRUE,1,2),0)</f>
        <v>3</v>
      </c>
      <c r="G102">
        <f t="shared" si="2"/>
        <v>16</v>
      </c>
      <c r="I102">
        <f t="shared" si="3"/>
        <v>16</v>
      </c>
    </row>
    <row r="103" spans="3:9" ht="16.5" customHeight="1">
      <c r="C103">
        <v>13</v>
      </c>
      <c r="D103" s="13">
        <v>4</v>
      </c>
      <c r="E103">
        <f>CHOOSE(MATCH(D103,{1,2,3,4},0),3,2,IF(ISNA(MATCH(C103,{11,12,13,14,15,16,17,18,19,20,22,27,30},0))=TRUE,1,2),0)</f>
        <v>0</v>
      </c>
      <c r="G103">
        <f t="shared" si="2"/>
        <v>19</v>
      </c>
      <c r="I103">
        <f t="shared" si="3"/>
        <v>0</v>
      </c>
    </row>
    <row r="104" spans="3:9" ht="16.5" customHeight="1">
      <c r="C104">
        <v>14</v>
      </c>
      <c r="D104" s="13">
        <v>1</v>
      </c>
      <c r="E104">
        <f>CHOOSE(MATCH(D104,{1,2,3,4},0),3,2,IF(ISNA(MATCH(C104,{11,12,13,14,15,16,17,18,19,20,22,27,30},0))=TRUE,1,2),0)</f>
        <v>3</v>
      </c>
      <c r="G104">
        <f t="shared" si="2"/>
        <v>0</v>
      </c>
      <c r="I104">
        <f t="shared" si="3"/>
        <v>0</v>
      </c>
    </row>
    <row r="105" spans="3:9" ht="16.5" customHeight="1">
      <c r="C105">
        <v>14</v>
      </c>
      <c r="D105" s="13">
        <v>1</v>
      </c>
      <c r="E105">
        <f>CHOOSE(MATCH(D105,{1,2,3,4},0),3,2,IF(ISNA(MATCH(C105,{11,12,13,14,15,16,17,18,19,20,22,27,30},0))=TRUE,1,2),0)</f>
        <v>3</v>
      </c>
      <c r="G105">
        <f t="shared" si="2"/>
        <v>3</v>
      </c>
      <c r="I105">
        <f t="shared" si="3"/>
        <v>3</v>
      </c>
    </row>
    <row r="106" spans="3:9" ht="16.5" customHeight="1">
      <c r="C106">
        <v>14</v>
      </c>
      <c r="D106" s="13">
        <v>1</v>
      </c>
      <c r="E106">
        <f>CHOOSE(MATCH(D106,{1,2,3,4},0),3,2,IF(ISNA(MATCH(C106,{11,12,13,14,15,16,17,18,19,20,22,27,30},0))=TRUE,1,2),0)</f>
        <v>3</v>
      </c>
      <c r="G106">
        <f t="shared" si="2"/>
        <v>6</v>
      </c>
      <c r="I106">
        <f t="shared" si="3"/>
        <v>6</v>
      </c>
    </row>
    <row r="107" spans="3:9" ht="16.5" customHeight="1">
      <c r="C107">
        <v>14</v>
      </c>
      <c r="D107" s="13">
        <v>2</v>
      </c>
      <c r="E107">
        <f>CHOOSE(MATCH(D107,{1,2,3,4},0),3,2,IF(ISNA(MATCH(C107,{11,12,13,14,15,16,17,18,19,20,22,27,30},0))=TRUE,1,2),0)</f>
        <v>2</v>
      </c>
      <c r="G107">
        <f t="shared" si="2"/>
        <v>9</v>
      </c>
      <c r="I107">
        <f t="shared" si="3"/>
        <v>0</v>
      </c>
    </row>
    <row r="108" spans="3:9" ht="16.5" customHeight="1">
      <c r="C108">
        <v>14</v>
      </c>
      <c r="D108" s="13">
        <v>3</v>
      </c>
      <c r="E108">
        <f>CHOOSE(MATCH(D108,{1,2,3,4},0),3,2,IF(ISNA(MATCH(C108,{11,12,13,14,15,16,17,18,19,20,22,27,30},0))=TRUE,1,2),0)</f>
        <v>2</v>
      </c>
      <c r="G108">
        <f t="shared" si="2"/>
        <v>11</v>
      </c>
      <c r="I108">
        <f t="shared" si="3"/>
        <v>0</v>
      </c>
    </row>
    <row r="109" spans="3:9" ht="16.5" customHeight="1">
      <c r="C109">
        <v>14</v>
      </c>
      <c r="D109" s="13">
        <v>1</v>
      </c>
      <c r="E109">
        <f>CHOOSE(MATCH(D109,{1,2,3,4},0),3,2,IF(ISNA(MATCH(C109,{11,12,13,14,15,16,17,18,19,20,22,27,30},0))=TRUE,1,2),0)</f>
        <v>3</v>
      </c>
      <c r="G109">
        <f t="shared" si="2"/>
        <v>13</v>
      </c>
      <c r="I109">
        <f t="shared" si="3"/>
        <v>13</v>
      </c>
    </row>
    <row r="110" spans="3:9" ht="16.5" customHeight="1">
      <c r="C110">
        <v>14</v>
      </c>
      <c r="D110" s="13">
        <v>1</v>
      </c>
      <c r="E110">
        <f>CHOOSE(MATCH(D110,{1,2,3,4},0),3,2,IF(ISNA(MATCH(C110,{11,12,13,14,15,16,17,18,19,20,22,27,30},0))=TRUE,1,2),0)</f>
        <v>3</v>
      </c>
      <c r="G110">
        <f t="shared" si="2"/>
        <v>16</v>
      </c>
      <c r="I110">
        <f t="shared" si="3"/>
        <v>16</v>
      </c>
    </row>
    <row r="111" spans="3:9" ht="16.5" customHeight="1">
      <c r="C111">
        <v>14</v>
      </c>
      <c r="D111" s="13">
        <v>4</v>
      </c>
      <c r="E111">
        <f>CHOOSE(MATCH(D111,{1,2,3,4},0),3,2,IF(ISNA(MATCH(C111,{11,12,13,14,15,16,17,18,19,20,22,27,30},0))=TRUE,1,2),0)</f>
        <v>0</v>
      </c>
      <c r="G111">
        <f t="shared" si="2"/>
        <v>19</v>
      </c>
      <c r="I111">
        <f t="shared" si="3"/>
        <v>0</v>
      </c>
    </row>
    <row r="112" spans="3:9" ht="16.5" customHeight="1">
      <c r="C112">
        <v>15</v>
      </c>
      <c r="D112" s="13">
        <v>1</v>
      </c>
      <c r="E112">
        <f>CHOOSE(MATCH(D112,{1,2,3,4},0),3,2,IF(ISNA(MATCH(C112,{11,12,13,14,15,16,17,18,19,20,22,27,30},0))=TRUE,1,2),0)</f>
        <v>3</v>
      </c>
      <c r="G112">
        <f t="shared" si="2"/>
        <v>0</v>
      </c>
      <c r="I112">
        <f t="shared" si="3"/>
        <v>0</v>
      </c>
    </row>
    <row r="113" spans="3:9" ht="16.5" customHeight="1">
      <c r="C113">
        <v>15</v>
      </c>
      <c r="D113" s="13">
        <v>1</v>
      </c>
      <c r="E113">
        <f>CHOOSE(MATCH(D113,{1,2,3,4},0),3,2,IF(ISNA(MATCH(C113,{11,12,13,14,15,16,17,18,19,20,22,27,30},0))=TRUE,1,2),0)</f>
        <v>3</v>
      </c>
      <c r="G113">
        <f t="shared" si="2"/>
        <v>3</v>
      </c>
      <c r="I113">
        <f t="shared" si="3"/>
        <v>3</v>
      </c>
    </row>
    <row r="114" spans="3:9" ht="16.5" customHeight="1">
      <c r="C114">
        <v>15</v>
      </c>
      <c r="D114" s="13">
        <v>1</v>
      </c>
      <c r="E114">
        <f>CHOOSE(MATCH(D114,{1,2,3,4},0),3,2,IF(ISNA(MATCH(C114,{11,12,13,14,15,16,17,18,19,20,22,27,30},0))=TRUE,1,2),0)</f>
        <v>3</v>
      </c>
      <c r="G114">
        <f t="shared" si="2"/>
        <v>6</v>
      </c>
      <c r="I114">
        <f t="shared" si="3"/>
        <v>6</v>
      </c>
    </row>
    <row r="115" spans="3:9" ht="16.5" customHeight="1">
      <c r="C115">
        <v>15</v>
      </c>
      <c r="D115" s="13">
        <v>2</v>
      </c>
      <c r="E115">
        <f>CHOOSE(MATCH(D115,{1,2,3,4},0),3,2,IF(ISNA(MATCH(C115,{11,12,13,14,15,16,17,18,19,20,22,27,30},0))=TRUE,1,2),0)</f>
        <v>2</v>
      </c>
      <c r="G115">
        <f t="shared" si="2"/>
        <v>9</v>
      </c>
      <c r="I115">
        <f t="shared" si="3"/>
        <v>0</v>
      </c>
    </row>
    <row r="116" spans="3:9" ht="16.5" customHeight="1">
      <c r="C116">
        <v>15</v>
      </c>
      <c r="D116" s="13">
        <v>3</v>
      </c>
      <c r="E116">
        <f>CHOOSE(MATCH(D116,{1,2,3,4},0),3,2,IF(ISNA(MATCH(C116,{11,12,13,14,15,16,17,18,19,20,22,27,30},0))=TRUE,1,2),0)</f>
        <v>2</v>
      </c>
      <c r="G116">
        <f t="shared" si="2"/>
        <v>11</v>
      </c>
      <c r="I116">
        <f t="shared" si="3"/>
        <v>0</v>
      </c>
    </row>
    <row r="117" spans="3:9" ht="16.5" customHeight="1">
      <c r="C117">
        <v>15</v>
      </c>
      <c r="D117" s="13">
        <v>1</v>
      </c>
      <c r="E117">
        <f>CHOOSE(MATCH(D117,{1,2,3,4},0),3,2,IF(ISNA(MATCH(C117,{11,12,13,14,15,16,17,18,19,20,22,27,30},0))=TRUE,1,2),0)</f>
        <v>3</v>
      </c>
      <c r="G117">
        <f t="shared" si="2"/>
        <v>13</v>
      </c>
      <c r="I117">
        <f t="shared" si="3"/>
        <v>13</v>
      </c>
    </row>
    <row r="118" spans="3:9" ht="16.5" customHeight="1">
      <c r="C118">
        <v>15</v>
      </c>
      <c r="D118" s="13">
        <v>1</v>
      </c>
      <c r="E118">
        <f>CHOOSE(MATCH(D118,{1,2,3,4},0),3,2,IF(ISNA(MATCH(C118,{11,12,13,14,15,16,17,18,19,20,22,27,30},0))=TRUE,1,2),0)</f>
        <v>3</v>
      </c>
      <c r="G118">
        <f t="shared" si="2"/>
        <v>16</v>
      </c>
      <c r="I118">
        <f t="shared" si="3"/>
        <v>16</v>
      </c>
    </row>
    <row r="119" spans="3:9" ht="16.5" customHeight="1">
      <c r="C119">
        <v>15</v>
      </c>
      <c r="D119" s="13">
        <v>4</v>
      </c>
      <c r="E119">
        <f>CHOOSE(MATCH(D119,{1,2,3,4},0),3,2,IF(ISNA(MATCH(C119,{11,12,13,14,15,16,17,18,19,20,22,27,30},0))=TRUE,1,2),0)</f>
        <v>0</v>
      </c>
      <c r="G119">
        <f t="shared" si="2"/>
        <v>19</v>
      </c>
      <c r="I119">
        <f t="shared" si="3"/>
        <v>0</v>
      </c>
    </row>
    <row r="120" spans="3:9" ht="16.5" customHeight="1">
      <c r="C120">
        <v>16</v>
      </c>
      <c r="D120" s="13">
        <v>1</v>
      </c>
      <c r="E120">
        <f>CHOOSE(MATCH(D120,{1,2,3,4},0),3,2,IF(ISNA(MATCH(C120,{11,12,13,14,15,16,17,18,19,20,22,27,30},0))=TRUE,1,2),0)</f>
        <v>3</v>
      </c>
      <c r="G120">
        <f t="shared" si="2"/>
        <v>0</v>
      </c>
      <c r="I120">
        <f t="shared" si="3"/>
        <v>0</v>
      </c>
    </row>
    <row r="121" spans="3:9" ht="16.5" customHeight="1">
      <c r="C121">
        <v>16</v>
      </c>
      <c r="D121" s="13">
        <v>1</v>
      </c>
      <c r="E121">
        <f>CHOOSE(MATCH(D121,{1,2,3,4},0),3,2,IF(ISNA(MATCH(C121,{11,12,13,14,15,16,17,18,19,20,22,27,30},0))=TRUE,1,2),0)</f>
        <v>3</v>
      </c>
      <c r="G121">
        <f t="shared" si="2"/>
        <v>3</v>
      </c>
      <c r="I121">
        <f t="shared" si="3"/>
        <v>3</v>
      </c>
    </row>
    <row r="122" spans="3:9" ht="16.5" customHeight="1">
      <c r="C122">
        <v>16</v>
      </c>
      <c r="D122" s="13">
        <v>1</v>
      </c>
      <c r="E122">
        <f>CHOOSE(MATCH(D122,{1,2,3,4},0),3,2,IF(ISNA(MATCH(C122,{11,12,13,14,15,16,17,18,19,20,22,27,30},0))=TRUE,1,2),0)</f>
        <v>3</v>
      </c>
      <c r="G122">
        <f t="shared" si="2"/>
        <v>6</v>
      </c>
      <c r="I122">
        <f t="shared" si="3"/>
        <v>6</v>
      </c>
    </row>
    <row r="123" spans="3:9" ht="16.5" customHeight="1">
      <c r="C123">
        <v>16</v>
      </c>
      <c r="D123" s="13">
        <v>2</v>
      </c>
      <c r="E123">
        <f>CHOOSE(MATCH(D123,{1,2,3,4},0),3,2,IF(ISNA(MATCH(C123,{11,12,13,14,15,16,17,18,19,20,22,27,30},0))=TRUE,1,2),0)</f>
        <v>2</v>
      </c>
      <c r="G123">
        <f t="shared" si="2"/>
        <v>9</v>
      </c>
      <c r="I123">
        <f t="shared" si="3"/>
        <v>0</v>
      </c>
    </row>
    <row r="124" spans="3:9" ht="16.5" customHeight="1">
      <c r="C124">
        <v>16</v>
      </c>
      <c r="D124" s="13">
        <v>3</v>
      </c>
      <c r="E124">
        <f>CHOOSE(MATCH(D124,{1,2,3,4},0),3,2,IF(ISNA(MATCH(C124,{11,12,13,14,15,16,17,18,19,20,22,27,30},0))=TRUE,1,2),0)</f>
        <v>2</v>
      </c>
      <c r="G124">
        <f t="shared" si="2"/>
        <v>11</v>
      </c>
      <c r="I124">
        <f t="shared" si="3"/>
        <v>0</v>
      </c>
    </row>
    <row r="125" spans="3:9" ht="16.5" customHeight="1">
      <c r="C125">
        <v>16</v>
      </c>
      <c r="D125" s="13">
        <v>1</v>
      </c>
      <c r="E125">
        <f>CHOOSE(MATCH(D125,{1,2,3,4},0),3,2,IF(ISNA(MATCH(C125,{11,12,13,14,15,16,17,18,19,20,22,27,30},0))=TRUE,1,2),0)</f>
        <v>3</v>
      </c>
      <c r="G125">
        <f t="shared" si="2"/>
        <v>13</v>
      </c>
      <c r="I125">
        <f t="shared" si="3"/>
        <v>13</v>
      </c>
    </row>
    <row r="126" spans="3:9" ht="16.5" customHeight="1">
      <c r="C126">
        <v>16</v>
      </c>
      <c r="D126" s="13">
        <v>1</v>
      </c>
      <c r="E126">
        <f>CHOOSE(MATCH(D126,{1,2,3,4},0),3,2,IF(ISNA(MATCH(C126,{11,12,13,14,15,16,17,18,19,20,22,27,30},0))=TRUE,1,2),0)</f>
        <v>3</v>
      </c>
      <c r="G126">
        <f t="shared" si="2"/>
        <v>16</v>
      </c>
      <c r="I126">
        <f t="shared" si="3"/>
        <v>16</v>
      </c>
    </row>
    <row r="127" spans="3:9" ht="16.5" customHeight="1">
      <c r="C127">
        <v>16</v>
      </c>
      <c r="D127" s="13">
        <v>4</v>
      </c>
      <c r="E127">
        <f>CHOOSE(MATCH(D127,{1,2,3,4},0),3,2,IF(ISNA(MATCH(C127,{11,12,13,14,15,16,17,18,19,20,22,27,30},0))=TRUE,1,2),0)</f>
        <v>0</v>
      </c>
      <c r="G127">
        <f t="shared" si="2"/>
        <v>19</v>
      </c>
      <c r="I127">
        <f t="shared" si="3"/>
        <v>0</v>
      </c>
    </row>
    <row r="128" spans="3:9" ht="16.5" customHeight="1">
      <c r="C128">
        <v>17</v>
      </c>
      <c r="D128" s="13">
        <v>1</v>
      </c>
      <c r="E128">
        <f>CHOOSE(MATCH(D128,{1,2,3,4},0),3,2,IF(ISNA(MATCH(C128,{11,12,13,14,15,16,17,18,19,20,22,27,30},0))=TRUE,1,2),0)</f>
        <v>3</v>
      </c>
      <c r="G128">
        <f t="shared" si="2"/>
        <v>0</v>
      </c>
      <c r="I128">
        <f t="shared" si="3"/>
        <v>0</v>
      </c>
    </row>
    <row r="129" spans="3:9" ht="16.5" customHeight="1">
      <c r="C129">
        <v>17</v>
      </c>
      <c r="D129" s="13">
        <v>1</v>
      </c>
      <c r="E129">
        <f>CHOOSE(MATCH(D129,{1,2,3,4},0),3,2,IF(ISNA(MATCH(C129,{11,12,13,14,15,16,17,18,19,20,22,27,30},0))=TRUE,1,2),0)</f>
        <v>3</v>
      </c>
      <c r="G129">
        <f t="shared" si="2"/>
        <v>3</v>
      </c>
      <c r="I129">
        <f t="shared" si="3"/>
        <v>3</v>
      </c>
    </row>
    <row r="130" spans="3:9" ht="16.5" customHeight="1">
      <c r="C130">
        <v>17</v>
      </c>
      <c r="D130" s="13">
        <v>1</v>
      </c>
      <c r="E130">
        <f>CHOOSE(MATCH(D130,{1,2,3,4},0),3,2,IF(ISNA(MATCH(C130,{11,12,13,14,15,16,17,18,19,20,22,27,30},0))=TRUE,1,2),0)</f>
        <v>3</v>
      </c>
      <c r="G130">
        <f t="shared" si="2"/>
        <v>6</v>
      </c>
      <c r="I130">
        <f t="shared" si="3"/>
        <v>6</v>
      </c>
    </row>
    <row r="131" spans="3:9" ht="16.5" customHeight="1">
      <c r="C131">
        <v>17</v>
      </c>
      <c r="D131" s="13">
        <v>2</v>
      </c>
      <c r="E131">
        <f>CHOOSE(MATCH(D131,{1,2,3,4},0),3,2,IF(ISNA(MATCH(C131,{11,12,13,14,15,16,17,18,19,20,22,27,30},0))=TRUE,1,2),0)</f>
        <v>2</v>
      </c>
      <c r="G131">
        <f t="shared" si="2"/>
        <v>9</v>
      </c>
      <c r="I131">
        <f t="shared" si="3"/>
        <v>0</v>
      </c>
    </row>
    <row r="132" spans="3:9" ht="16.5" customHeight="1">
      <c r="C132">
        <v>17</v>
      </c>
      <c r="D132" s="13">
        <v>3</v>
      </c>
      <c r="E132">
        <f>CHOOSE(MATCH(D132,{1,2,3,4},0),3,2,IF(ISNA(MATCH(C132,{11,12,13,14,15,16,17,18,19,20,22,27,30},0))=TRUE,1,2),0)</f>
        <v>2</v>
      </c>
      <c r="G132">
        <f t="shared" si="2"/>
        <v>11</v>
      </c>
      <c r="I132">
        <f t="shared" si="3"/>
        <v>0</v>
      </c>
    </row>
    <row r="133" spans="3:9" ht="16.5" customHeight="1">
      <c r="C133">
        <v>17</v>
      </c>
      <c r="D133" s="13">
        <v>1</v>
      </c>
      <c r="E133">
        <f>CHOOSE(MATCH(D133,{1,2,3,4},0),3,2,IF(ISNA(MATCH(C133,{11,12,13,14,15,16,17,18,19,20,22,27,30},0))=TRUE,1,2),0)</f>
        <v>3</v>
      </c>
      <c r="G133">
        <f t="shared" si="2"/>
        <v>13</v>
      </c>
      <c r="I133">
        <f t="shared" si="3"/>
        <v>13</v>
      </c>
    </row>
    <row r="134" spans="3:9" ht="16.5" customHeight="1">
      <c r="C134">
        <v>17</v>
      </c>
      <c r="D134" s="13">
        <v>1</v>
      </c>
      <c r="E134">
        <f>CHOOSE(MATCH(D134,{1,2,3,4},0),3,2,IF(ISNA(MATCH(C134,{11,12,13,14,15,16,17,18,19,20,22,27,30},0))=TRUE,1,2),0)</f>
        <v>3</v>
      </c>
      <c r="G134">
        <f t="shared" ref="G134:G197" si="4">IF(C134=C133,G133+E133,0)</f>
        <v>16</v>
      </c>
      <c r="I134">
        <f t="shared" ref="I134:I197" si="5">IF(D134=1,G134,0)</f>
        <v>16</v>
      </c>
    </row>
    <row r="135" spans="3:9" ht="16.5" customHeight="1">
      <c r="C135">
        <v>17</v>
      </c>
      <c r="D135" s="13">
        <v>4</v>
      </c>
      <c r="E135">
        <f>CHOOSE(MATCH(D135,{1,2,3,4},0),3,2,IF(ISNA(MATCH(C135,{11,12,13,14,15,16,17,18,19,20,22,27,30},0))=TRUE,1,2),0)</f>
        <v>0</v>
      </c>
      <c r="G135">
        <f t="shared" si="4"/>
        <v>19</v>
      </c>
      <c r="I135">
        <f t="shared" si="5"/>
        <v>0</v>
      </c>
    </row>
    <row r="136" spans="3:9" ht="16.5" customHeight="1">
      <c r="C136">
        <v>18</v>
      </c>
      <c r="D136" s="13">
        <v>1</v>
      </c>
      <c r="E136">
        <f>CHOOSE(MATCH(D136,{1,2,3,4},0),3,2,IF(ISNA(MATCH(C136,{11,12,13,14,15,16,17,18,19,20,22,27,30},0))=TRUE,1,2),0)</f>
        <v>3</v>
      </c>
      <c r="G136">
        <f t="shared" si="4"/>
        <v>0</v>
      </c>
      <c r="I136">
        <f t="shared" si="5"/>
        <v>0</v>
      </c>
    </row>
    <row r="137" spans="3:9" ht="16.5" customHeight="1">
      <c r="C137">
        <v>18</v>
      </c>
      <c r="D137" s="13">
        <v>1</v>
      </c>
      <c r="E137">
        <f>CHOOSE(MATCH(D137,{1,2,3,4},0),3,2,IF(ISNA(MATCH(C137,{11,12,13,14,15,16,17,18,19,20,22,27,30},0))=TRUE,1,2),0)</f>
        <v>3</v>
      </c>
      <c r="G137">
        <f t="shared" si="4"/>
        <v>3</v>
      </c>
      <c r="I137">
        <f t="shared" si="5"/>
        <v>3</v>
      </c>
    </row>
    <row r="138" spans="3:9" ht="16.5" customHeight="1">
      <c r="C138">
        <v>18</v>
      </c>
      <c r="D138" s="13">
        <v>1</v>
      </c>
      <c r="E138">
        <f>CHOOSE(MATCH(D138,{1,2,3,4},0),3,2,IF(ISNA(MATCH(C138,{11,12,13,14,15,16,17,18,19,20,22,27,30},0))=TRUE,1,2),0)</f>
        <v>3</v>
      </c>
      <c r="G138">
        <f t="shared" si="4"/>
        <v>6</v>
      </c>
      <c r="I138">
        <f t="shared" si="5"/>
        <v>6</v>
      </c>
    </row>
    <row r="139" spans="3:9" ht="16.5" customHeight="1">
      <c r="C139">
        <v>18</v>
      </c>
      <c r="D139" s="13">
        <v>2</v>
      </c>
      <c r="E139">
        <f>CHOOSE(MATCH(D139,{1,2,3,4},0),3,2,IF(ISNA(MATCH(C139,{11,12,13,14,15,16,17,18,19,20,22,27,30},0))=TRUE,1,2),0)</f>
        <v>2</v>
      </c>
      <c r="G139">
        <f t="shared" si="4"/>
        <v>9</v>
      </c>
      <c r="I139">
        <f t="shared" si="5"/>
        <v>0</v>
      </c>
    </row>
    <row r="140" spans="3:9" ht="16.5" customHeight="1">
      <c r="C140">
        <v>18</v>
      </c>
      <c r="D140" s="13">
        <v>3</v>
      </c>
      <c r="E140">
        <f>CHOOSE(MATCH(D140,{1,2,3,4},0),3,2,IF(ISNA(MATCH(C140,{11,12,13,14,15,16,17,18,19,20,22,27,30},0))=TRUE,1,2),0)</f>
        <v>2</v>
      </c>
      <c r="G140">
        <f t="shared" si="4"/>
        <v>11</v>
      </c>
      <c r="I140">
        <f t="shared" si="5"/>
        <v>0</v>
      </c>
    </row>
    <row r="141" spans="3:9" ht="16.5" customHeight="1">
      <c r="C141">
        <v>18</v>
      </c>
      <c r="D141" s="13">
        <v>1</v>
      </c>
      <c r="E141">
        <f>CHOOSE(MATCH(D141,{1,2,3,4},0),3,2,IF(ISNA(MATCH(C141,{11,12,13,14,15,16,17,18,19,20,22,27,30},0))=TRUE,1,2),0)</f>
        <v>3</v>
      </c>
      <c r="G141">
        <f t="shared" si="4"/>
        <v>13</v>
      </c>
      <c r="I141">
        <f t="shared" si="5"/>
        <v>13</v>
      </c>
    </row>
    <row r="142" spans="3:9" ht="16.5" customHeight="1">
      <c r="C142">
        <v>18</v>
      </c>
      <c r="D142" s="13">
        <v>1</v>
      </c>
      <c r="E142">
        <f>CHOOSE(MATCH(D142,{1,2,3,4},0),3,2,IF(ISNA(MATCH(C142,{11,12,13,14,15,16,17,18,19,20,22,27,30},0))=TRUE,1,2),0)</f>
        <v>3</v>
      </c>
      <c r="G142">
        <f t="shared" si="4"/>
        <v>16</v>
      </c>
      <c r="I142">
        <f t="shared" si="5"/>
        <v>16</v>
      </c>
    </row>
    <row r="143" spans="3:9" ht="16.5" customHeight="1">
      <c r="C143">
        <v>18</v>
      </c>
      <c r="D143" s="13">
        <v>4</v>
      </c>
      <c r="E143">
        <f>CHOOSE(MATCH(D143,{1,2,3,4},0),3,2,IF(ISNA(MATCH(C143,{11,12,13,14,15,16,17,18,19,20,22,27,30},0))=TRUE,1,2),0)</f>
        <v>0</v>
      </c>
      <c r="G143">
        <f t="shared" si="4"/>
        <v>19</v>
      </c>
      <c r="I143">
        <f t="shared" si="5"/>
        <v>0</v>
      </c>
    </row>
    <row r="144" spans="3:9" ht="16.5" customHeight="1">
      <c r="C144">
        <v>19</v>
      </c>
      <c r="D144" s="13">
        <v>1</v>
      </c>
      <c r="E144">
        <f>CHOOSE(MATCH(D144,{1,2,3,4},0),3,2,IF(ISNA(MATCH(C144,{11,12,13,14,15,16,17,18,19,20,22,27,30},0))=TRUE,1,2),0)</f>
        <v>3</v>
      </c>
      <c r="G144">
        <f t="shared" si="4"/>
        <v>0</v>
      </c>
      <c r="I144">
        <f t="shared" si="5"/>
        <v>0</v>
      </c>
    </row>
    <row r="145" spans="3:9" ht="16.5" customHeight="1">
      <c r="C145">
        <v>19</v>
      </c>
      <c r="D145" s="13">
        <v>1</v>
      </c>
      <c r="E145">
        <f>CHOOSE(MATCH(D145,{1,2,3,4},0),3,2,IF(ISNA(MATCH(C145,{11,12,13,14,15,16,17,18,19,20,22,27,30},0))=TRUE,1,2),0)</f>
        <v>3</v>
      </c>
      <c r="G145">
        <f t="shared" si="4"/>
        <v>3</v>
      </c>
      <c r="I145">
        <f t="shared" si="5"/>
        <v>3</v>
      </c>
    </row>
    <row r="146" spans="3:9" ht="16.5" customHeight="1">
      <c r="C146">
        <v>19</v>
      </c>
      <c r="D146" s="13">
        <v>1</v>
      </c>
      <c r="E146">
        <f>CHOOSE(MATCH(D146,{1,2,3,4},0),3,2,IF(ISNA(MATCH(C146,{11,12,13,14,15,16,17,18,19,20,22,27,30},0))=TRUE,1,2),0)</f>
        <v>3</v>
      </c>
      <c r="G146">
        <f t="shared" si="4"/>
        <v>6</v>
      </c>
      <c r="I146">
        <f t="shared" si="5"/>
        <v>6</v>
      </c>
    </row>
    <row r="147" spans="3:9" ht="16.5" customHeight="1">
      <c r="C147">
        <v>19</v>
      </c>
      <c r="D147" s="13">
        <v>2</v>
      </c>
      <c r="E147">
        <f>CHOOSE(MATCH(D147,{1,2,3,4},0),3,2,IF(ISNA(MATCH(C147,{11,12,13,14,15,16,17,18,19,20,22,27,30},0))=TRUE,1,2),0)</f>
        <v>2</v>
      </c>
      <c r="G147">
        <f t="shared" si="4"/>
        <v>9</v>
      </c>
      <c r="I147">
        <f t="shared" si="5"/>
        <v>0</v>
      </c>
    </row>
    <row r="148" spans="3:9" ht="16.5" customHeight="1">
      <c r="C148">
        <v>19</v>
      </c>
      <c r="D148" s="13">
        <v>3</v>
      </c>
      <c r="E148">
        <f>CHOOSE(MATCH(D148,{1,2,3,4},0),3,2,IF(ISNA(MATCH(C148,{11,12,13,14,15,16,17,18,19,20,22,27,30},0))=TRUE,1,2),0)</f>
        <v>2</v>
      </c>
      <c r="G148">
        <f t="shared" si="4"/>
        <v>11</v>
      </c>
      <c r="I148">
        <f t="shared" si="5"/>
        <v>0</v>
      </c>
    </row>
    <row r="149" spans="3:9" ht="16.5" customHeight="1">
      <c r="C149">
        <v>19</v>
      </c>
      <c r="D149" s="13">
        <v>1</v>
      </c>
      <c r="E149">
        <f>CHOOSE(MATCH(D149,{1,2,3,4},0),3,2,IF(ISNA(MATCH(C149,{11,12,13,14,15,16,17,18,19,20,22,27,30},0))=TRUE,1,2),0)</f>
        <v>3</v>
      </c>
      <c r="G149">
        <f t="shared" si="4"/>
        <v>13</v>
      </c>
      <c r="I149">
        <f t="shared" si="5"/>
        <v>13</v>
      </c>
    </row>
    <row r="150" spans="3:9" ht="16.5" customHeight="1">
      <c r="C150">
        <v>19</v>
      </c>
      <c r="D150" s="13">
        <v>1</v>
      </c>
      <c r="E150">
        <f>CHOOSE(MATCH(D150,{1,2,3,4},0),3,2,IF(ISNA(MATCH(C150,{11,12,13,14,15,16,17,18,19,20,22,27,30},0))=TRUE,1,2),0)</f>
        <v>3</v>
      </c>
      <c r="G150">
        <f t="shared" si="4"/>
        <v>16</v>
      </c>
      <c r="I150">
        <f t="shared" si="5"/>
        <v>16</v>
      </c>
    </row>
    <row r="151" spans="3:9" ht="16.5" customHeight="1">
      <c r="C151">
        <v>19</v>
      </c>
      <c r="D151" s="13">
        <v>4</v>
      </c>
      <c r="E151">
        <f>CHOOSE(MATCH(D151,{1,2,3,4},0),3,2,IF(ISNA(MATCH(C151,{11,12,13,14,15,16,17,18,19,20,22,27,30},0))=TRUE,1,2),0)</f>
        <v>0</v>
      </c>
      <c r="G151">
        <f t="shared" si="4"/>
        <v>19</v>
      </c>
      <c r="I151">
        <f t="shared" si="5"/>
        <v>0</v>
      </c>
    </row>
    <row r="152" spans="3:9" ht="16.5" customHeight="1">
      <c r="C152">
        <v>20</v>
      </c>
      <c r="D152" s="13">
        <v>1</v>
      </c>
      <c r="E152">
        <f>CHOOSE(MATCH(D152,{1,2,3,4},0),3,2,IF(ISNA(MATCH(C152,{11,12,13,14,15,16,17,18,19,20,22,27,30},0))=TRUE,1,2),0)</f>
        <v>3</v>
      </c>
      <c r="G152">
        <f t="shared" si="4"/>
        <v>0</v>
      </c>
      <c r="I152">
        <f t="shared" si="5"/>
        <v>0</v>
      </c>
    </row>
    <row r="153" spans="3:9" ht="16.5" customHeight="1">
      <c r="C153">
        <v>20</v>
      </c>
      <c r="D153" s="13">
        <v>1</v>
      </c>
      <c r="E153">
        <f>CHOOSE(MATCH(D153,{1,2,3,4},0),3,2,IF(ISNA(MATCH(C153,{11,12,13,14,15,16,17,18,19,20,22,27,30},0))=TRUE,1,2),0)</f>
        <v>3</v>
      </c>
      <c r="G153">
        <f t="shared" si="4"/>
        <v>3</v>
      </c>
      <c r="I153">
        <f t="shared" si="5"/>
        <v>3</v>
      </c>
    </row>
    <row r="154" spans="3:9" ht="16.5" customHeight="1">
      <c r="C154">
        <v>20</v>
      </c>
      <c r="D154" s="13">
        <v>1</v>
      </c>
      <c r="E154">
        <f>CHOOSE(MATCH(D154,{1,2,3,4},0),3,2,IF(ISNA(MATCH(C154,{11,12,13,14,15,16,17,18,19,20,22,27,30},0))=TRUE,1,2),0)</f>
        <v>3</v>
      </c>
      <c r="G154">
        <f t="shared" si="4"/>
        <v>6</v>
      </c>
      <c r="I154">
        <f t="shared" si="5"/>
        <v>6</v>
      </c>
    </row>
    <row r="155" spans="3:9" ht="16.5" customHeight="1">
      <c r="C155">
        <v>20</v>
      </c>
      <c r="D155" s="13">
        <v>2</v>
      </c>
      <c r="E155">
        <f>CHOOSE(MATCH(D155,{1,2,3,4},0),3,2,IF(ISNA(MATCH(C155,{11,12,13,14,15,16,17,18,19,20,22,27,30},0))=TRUE,1,2),0)</f>
        <v>2</v>
      </c>
      <c r="G155">
        <f t="shared" si="4"/>
        <v>9</v>
      </c>
      <c r="I155">
        <f t="shared" si="5"/>
        <v>0</v>
      </c>
    </row>
    <row r="156" spans="3:9" ht="16.5" customHeight="1">
      <c r="C156">
        <v>20</v>
      </c>
      <c r="D156" s="13">
        <v>3</v>
      </c>
      <c r="E156">
        <f>CHOOSE(MATCH(D156,{1,2,3,4},0),3,2,IF(ISNA(MATCH(C156,{11,12,13,14,15,16,17,18,19,20,22,27,30},0))=TRUE,1,2),0)</f>
        <v>2</v>
      </c>
      <c r="G156">
        <f t="shared" si="4"/>
        <v>11</v>
      </c>
      <c r="I156">
        <f t="shared" si="5"/>
        <v>0</v>
      </c>
    </row>
    <row r="157" spans="3:9" ht="16.5" customHeight="1">
      <c r="C157">
        <v>20</v>
      </c>
      <c r="D157" s="13">
        <v>1</v>
      </c>
      <c r="E157">
        <f>CHOOSE(MATCH(D157,{1,2,3,4},0),3,2,IF(ISNA(MATCH(C157,{11,12,13,14,15,16,17,18,19,20,22,27,30},0))=TRUE,1,2),0)</f>
        <v>3</v>
      </c>
      <c r="G157">
        <f t="shared" si="4"/>
        <v>13</v>
      </c>
      <c r="I157">
        <f t="shared" si="5"/>
        <v>13</v>
      </c>
    </row>
    <row r="158" spans="3:9" ht="16.5" customHeight="1">
      <c r="C158">
        <v>20</v>
      </c>
      <c r="D158" s="13">
        <v>1</v>
      </c>
      <c r="E158">
        <f>CHOOSE(MATCH(D158,{1,2,3,4},0),3,2,IF(ISNA(MATCH(C158,{11,12,13,14,15,16,17,18,19,20,22,27,30},0))=TRUE,1,2),0)</f>
        <v>3</v>
      </c>
      <c r="G158">
        <f t="shared" si="4"/>
        <v>16</v>
      </c>
      <c r="I158">
        <f t="shared" si="5"/>
        <v>16</v>
      </c>
    </row>
    <row r="159" spans="3:9" ht="16.5" customHeight="1">
      <c r="C159">
        <v>20</v>
      </c>
      <c r="D159" s="13">
        <v>4</v>
      </c>
      <c r="E159">
        <f>CHOOSE(MATCH(D159,{1,2,3,4},0),3,2,IF(ISNA(MATCH(C159,{11,12,13,14,15,16,17,18,19,20,22,27,30},0))=TRUE,1,2),0)</f>
        <v>0</v>
      </c>
      <c r="G159">
        <f t="shared" si="4"/>
        <v>19</v>
      </c>
      <c r="I159">
        <f t="shared" si="5"/>
        <v>0</v>
      </c>
    </row>
    <row r="160" spans="3:9" ht="16.5" customHeight="1">
      <c r="C160">
        <v>21</v>
      </c>
      <c r="D160" s="13">
        <v>1</v>
      </c>
      <c r="E160">
        <f>CHOOSE(MATCH(D160,{1,2,3,4},0),3,2,IF(ISNA(MATCH(C160,{11,12,13,14,15,16,17,18,19,20,22,27,30},0))=TRUE,1,2),0)</f>
        <v>3</v>
      </c>
      <c r="G160">
        <f t="shared" si="4"/>
        <v>0</v>
      </c>
      <c r="I160">
        <f t="shared" si="5"/>
        <v>0</v>
      </c>
    </row>
    <row r="161" spans="3:9" ht="16.5" customHeight="1">
      <c r="C161">
        <v>21</v>
      </c>
      <c r="D161" s="13">
        <v>1</v>
      </c>
      <c r="E161">
        <f>CHOOSE(MATCH(D161,{1,2,3,4},0),3,2,IF(ISNA(MATCH(C161,{11,12,13,14,15,16,17,18,19,20,22,27,30},0))=TRUE,1,2),0)</f>
        <v>3</v>
      </c>
      <c r="G161">
        <f t="shared" si="4"/>
        <v>3</v>
      </c>
      <c r="I161">
        <f t="shared" si="5"/>
        <v>3</v>
      </c>
    </row>
    <row r="162" spans="3:9" ht="16.5" customHeight="1">
      <c r="C162">
        <v>21</v>
      </c>
      <c r="D162" s="13">
        <v>1</v>
      </c>
      <c r="E162">
        <f>CHOOSE(MATCH(D162,{1,2,3,4},0),3,2,IF(ISNA(MATCH(C162,{11,12,13,14,15,16,17,18,19,20,22,27,30},0))=TRUE,1,2),0)</f>
        <v>3</v>
      </c>
      <c r="G162">
        <f t="shared" si="4"/>
        <v>6</v>
      </c>
      <c r="I162">
        <f t="shared" si="5"/>
        <v>6</v>
      </c>
    </row>
    <row r="163" spans="3:9" ht="16.5" customHeight="1">
      <c r="C163">
        <v>21</v>
      </c>
      <c r="D163" s="13">
        <v>2</v>
      </c>
      <c r="E163">
        <f>CHOOSE(MATCH(D163,{1,2,3,4},0),3,2,IF(ISNA(MATCH(C163,{11,12,13,14,15,16,17,18,19,20,22,27,30},0))=TRUE,1,2),0)</f>
        <v>2</v>
      </c>
      <c r="G163">
        <f t="shared" si="4"/>
        <v>9</v>
      </c>
      <c r="I163">
        <f t="shared" si="5"/>
        <v>0</v>
      </c>
    </row>
    <row r="164" spans="3:9" ht="16.5" customHeight="1">
      <c r="C164">
        <v>21</v>
      </c>
      <c r="D164" s="13">
        <v>3</v>
      </c>
      <c r="E164">
        <f>CHOOSE(MATCH(D164,{1,2,3,4},0),3,2,IF(ISNA(MATCH(C164,{11,12,13,14,15,16,17,18,19,20,22,27,30},0))=TRUE,1,2),0)</f>
        <v>1</v>
      </c>
      <c r="G164">
        <f t="shared" si="4"/>
        <v>11</v>
      </c>
      <c r="I164">
        <f t="shared" si="5"/>
        <v>0</v>
      </c>
    </row>
    <row r="165" spans="3:9" ht="16.5" customHeight="1">
      <c r="C165">
        <v>21</v>
      </c>
      <c r="D165" s="13">
        <v>1</v>
      </c>
      <c r="E165">
        <f>CHOOSE(MATCH(D165,{1,2,3,4},0),3,2,IF(ISNA(MATCH(C165,{11,12,13,14,15,16,17,18,19,20,22,27,30},0))=TRUE,1,2),0)</f>
        <v>3</v>
      </c>
      <c r="G165">
        <f t="shared" si="4"/>
        <v>12</v>
      </c>
      <c r="I165">
        <f t="shared" si="5"/>
        <v>12</v>
      </c>
    </row>
    <row r="166" spans="3:9" ht="16.5" customHeight="1">
      <c r="C166">
        <v>21</v>
      </c>
      <c r="D166" s="13">
        <v>1</v>
      </c>
      <c r="E166">
        <f>CHOOSE(MATCH(D166,{1,2,3,4},0),3,2,IF(ISNA(MATCH(C166,{11,12,13,14,15,16,17,18,19,20,22,27,30},0))=TRUE,1,2),0)</f>
        <v>3</v>
      </c>
      <c r="G166">
        <f t="shared" si="4"/>
        <v>15</v>
      </c>
      <c r="I166">
        <f t="shared" si="5"/>
        <v>15</v>
      </c>
    </row>
    <row r="167" spans="3:9" ht="16.5" customHeight="1">
      <c r="C167">
        <v>21</v>
      </c>
      <c r="D167" s="13">
        <v>4</v>
      </c>
      <c r="E167">
        <f>CHOOSE(MATCH(D167,{1,2,3,4},0),3,2,IF(ISNA(MATCH(C167,{11,12,13,14,15,16,17,18,19,20,22,27,30},0))=TRUE,1,2),0)</f>
        <v>0</v>
      </c>
      <c r="G167">
        <f t="shared" si="4"/>
        <v>18</v>
      </c>
      <c r="I167">
        <f t="shared" si="5"/>
        <v>0</v>
      </c>
    </row>
    <row r="168" spans="3:9" ht="16.5" customHeight="1">
      <c r="C168">
        <v>22</v>
      </c>
      <c r="D168" s="13">
        <v>1</v>
      </c>
      <c r="E168">
        <f>CHOOSE(MATCH(D168,{1,2,3,4},0),3,2,IF(ISNA(MATCH(C168,{11,12,13,14,15,16,17,18,19,20,22,27,30},0))=TRUE,1,2),0)</f>
        <v>3</v>
      </c>
      <c r="G168">
        <f t="shared" si="4"/>
        <v>0</v>
      </c>
      <c r="I168">
        <f t="shared" si="5"/>
        <v>0</v>
      </c>
    </row>
    <row r="169" spans="3:9" ht="16.5" customHeight="1">
      <c r="C169">
        <v>22</v>
      </c>
      <c r="D169" s="13">
        <v>1</v>
      </c>
      <c r="E169">
        <f>CHOOSE(MATCH(D169,{1,2,3,4},0),3,2,IF(ISNA(MATCH(C169,{11,12,13,14,15,16,17,18,19,20,22,27,30},0))=TRUE,1,2),0)</f>
        <v>3</v>
      </c>
      <c r="G169">
        <f t="shared" si="4"/>
        <v>3</v>
      </c>
      <c r="I169">
        <f t="shared" si="5"/>
        <v>3</v>
      </c>
    </row>
    <row r="170" spans="3:9" ht="16.5" customHeight="1">
      <c r="C170">
        <v>22</v>
      </c>
      <c r="D170" s="13">
        <v>1</v>
      </c>
      <c r="E170">
        <f>CHOOSE(MATCH(D170,{1,2,3,4},0),3,2,IF(ISNA(MATCH(C170,{11,12,13,14,15,16,17,18,19,20,22,27,30},0))=TRUE,1,2),0)</f>
        <v>3</v>
      </c>
      <c r="G170">
        <f t="shared" si="4"/>
        <v>6</v>
      </c>
      <c r="I170">
        <f t="shared" si="5"/>
        <v>6</v>
      </c>
    </row>
    <row r="171" spans="3:9" ht="16.5" customHeight="1">
      <c r="C171">
        <v>22</v>
      </c>
      <c r="D171" s="13">
        <v>2</v>
      </c>
      <c r="E171">
        <f>CHOOSE(MATCH(D171,{1,2,3,4},0),3,2,IF(ISNA(MATCH(C171,{11,12,13,14,15,16,17,18,19,20,22,27,30},0))=TRUE,1,2),0)</f>
        <v>2</v>
      </c>
      <c r="G171">
        <f t="shared" si="4"/>
        <v>9</v>
      </c>
      <c r="I171">
        <f t="shared" si="5"/>
        <v>0</v>
      </c>
    </row>
    <row r="172" spans="3:9" ht="16.5" customHeight="1">
      <c r="C172">
        <v>22</v>
      </c>
      <c r="D172" s="13">
        <v>3</v>
      </c>
      <c r="E172">
        <f>CHOOSE(MATCH(D172,{1,2,3,4},0),3,2,IF(ISNA(MATCH(C172,{11,12,13,14,15,16,17,18,19,20,22,27,30},0))=TRUE,1,2),0)</f>
        <v>2</v>
      </c>
      <c r="G172">
        <f t="shared" si="4"/>
        <v>11</v>
      </c>
      <c r="I172">
        <f t="shared" si="5"/>
        <v>0</v>
      </c>
    </row>
    <row r="173" spans="3:9" ht="16.5" customHeight="1">
      <c r="C173">
        <v>22</v>
      </c>
      <c r="D173" s="13">
        <v>1</v>
      </c>
      <c r="E173">
        <f>CHOOSE(MATCH(D173,{1,2,3,4},0),3,2,IF(ISNA(MATCH(C173,{11,12,13,14,15,16,17,18,19,20,22,27,30},0))=TRUE,1,2),0)</f>
        <v>3</v>
      </c>
      <c r="G173">
        <f t="shared" si="4"/>
        <v>13</v>
      </c>
      <c r="I173">
        <f t="shared" si="5"/>
        <v>13</v>
      </c>
    </row>
    <row r="174" spans="3:9" ht="16.5" customHeight="1">
      <c r="C174">
        <v>22</v>
      </c>
      <c r="D174" s="13">
        <v>1</v>
      </c>
      <c r="E174">
        <f>CHOOSE(MATCH(D174,{1,2,3,4},0),3,2,IF(ISNA(MATCH(C174,{11,12,13,14,15,16,17,18,19,20,22,27,30},0))=TRUE,1,2),0)</f>
        <v>3</v>
      </c>
      <c r="G174">
        <f t="shared" si="4"/>
        <v>16</v>
      </c>
      <c r="I174">
        <f t="shared" si="5"/>
        <v>16</v>
      </c>
    </row>
    <row r="175" spans="3:9" ht="16.5" customHeight="1">
      <c r="C175">
        <v>22</v>
      </c>
      <c r="D175" s="13">
        <v>4</v>
      </c>
      <c r="E175">
        <f>CHOOSE(MATCH(D175,{1,2,3,4},0),3,2,IF(ISNA(MATCH(C175,{11,12,13,14,15,16,17,18,19,20,22,27,30},0))=TRUE,1,2),0)</f>
        <v>0</v>
      </c>
      <c r="G175">
        <f t="shared" si="4"/>
        <v>19</v>
      </c>
      <c r="I175">
        <f t="shared" si="5"/>
        <v>0</v>
      </c>
    </row>
    <row r="176" spans="3:9" ht="16.5" customHeight="1">
      <c r="C176">
        <v>23</v>
      </c>
      <c r="D176" s="13">
        <v>1</v>
      </c>
      <c r="E176">
        <f>CHOOSE(MATCH(D176,{1,2,3,4},0),3,2,IF(ISNA(MATCH(C176,{11,12,13,14,15,16,17,18,19,20,22,27,30},0))=TRUE,1,2),0)</f>
        <v>3</v>
      </c>
      <c r="G176">
        <f t="shared" si="4"/>
        <v>0</v>
      </c>
      <c r="I176">
        <f t="shared" si="5"/>
        <v>0</v>
      </c>
    </row>
    <row r="177" spans="3:9" ht="16.5" customHeight="1">
      <c r="C177">
        <v>23</v>
      </c>
      <c r="D177" s="13">
        <v>1</v>
      </c>
      <c r="E177">
        <f>CHOOSE(MATCH(D177,{1,2,3,4},0),3,2,IF(ISNA(MATCH(C177,{11,12,13,14,15,16,17,18,19,20,22,27,30},0))=TRUE,1,2),0)</f>
        <v>3</v>
      </c>
      <c r="G177">
        <f t="shared" si="4"/>
        <v>3</v>
      </c>
      <c r="I177">
        <f t="shared" si="5"/>
        <v>3</v>
      </c>
    </row>
    <row r="178" spans="3:9" ht="16.5" customHeight="1">
      <c r="C178">
        <v>23</v>
      </c>
      <c r="D178" s="13">
        <v>1</v>
      </c>
      <c r="E178">
        <f>CHOOSE(MATCH(D178,{1,2,3,4},0),3,2,IF(ISNA(MATCH(C178,{11,12,13,14,15,16,17,18,19,20,22,27,30},0))=TRUE,1,2),0)</f>
        <v>3</v>
      </c>
      <c r="G178">
        <f t="shared" si="4"/>
        <v>6</v>
      </c>
      <c r="I178">
        <f t="shared" si="5"/>
        <v>6</v>
      </c>
    </row>
    <row r="179" spans="3:9" ht="16.5" customHeight="1">
      <c r="C179">
        <v>23</v>
      </c>
      <c r="D179" s="13">
        <v>2</v>
      </c>
      <c r="E179">
        <f>CHOOSE(MATCH(D179,{1,2,3,4},0),3,2,IF(ISNA(MATCH(C179,{11,12,13,14,15,16,17,18,19,20,22,27,30},0))=TRUE,1,2),0)</f>
        <v>2</v>
      </c>
      <c r="G179">
        <f t="shared" si="4"/>
        <v>9</v>
      </c>
      <c r="I179">
        <f t="shared" si="5"/>
        <v>0</v>
      </c>
    </row>
    <row r="180" spans="3:9" ht="16.5" customHeight="1">
      <c r="C180">
        <v>23</v>
      </c>
      <c r="D180" s="13">
        <v>3</v>
      </c>
      <c r="E180">
        <f>CHOOSE(MATCH(D180,{1,2,3,4},0),3,2,IF(ISNA(MATCH(C180,{11,12,13,14,15,16,17,18,19,20,22,27,30},0))=TRUE,1,2),0)</f>
        <v>1</v>
      </c>
      <c r="G180">
        <f t="shared" si="4"/>
        <v>11</v>
      </c>
      <c r="I180">
        <f t="shared" si="5"/>
        <v>0</v>
      </c>
    </row>
    <row r="181" spans="3:9" ht="16.5" customHeight="1">
      <c r="C181">
        <v>23</v>
      </c>
      <c r="D181" s="13">
        <v>1</v>
      </c>
      <c r="E181">
        <f>CHOOSE(MATCH(D181,{1,2,3,4},0),3,2,IF(ISNA(MATCH(C181,{11,12,13,14,15,16,17,18,19,20,22,27,30},0))=TRUE,1,2),0)</f>
        <v>3</v>
      </c>
      <c r="G181">
        <f t="shared" si="4"/>
        <v>12</v>
      </c>
      <c r="I181">
        <f t="shared" si="5"/>
        <v>12</v>
      </c>
    </row>
    <row r="182" spans="3:9" ht="16.5" customHeight="1">
      <c r="C182">
        <v>23</v>
      </c>
      <c r="D182" s="13">
        <v>1</v>
      </c>
      <c r="E182">
        <f>CHOOSE(MATCH(D182,{1,2,3,4},0),3,2,IF(ISNA(MATCH(C182,{11,12,13,14,15,16,17,18,19,20,22,27,30},0))=TRUE,1,2),0)</f>
        <v>3</v>
      </c>
      <c r="G182">
        <f t="shared" si="4"/>
        <v>15</v>
      </c>
      <c r="I182">
        <f t="shared" si="5"/>
        <v>15</v>
      </c>
    </row>
    <row r="183" spans="3:9" ht="16.5" customHeight="1">
      <c r="C183">
        <v>23</v>
      </c>
      <c r="D183" s="13">
        <v>4</v>
      </c>
      <c r="E183">
        <f>CHOOSE(MATCH(D183,{1,2,3,4},0),3,2,IF(ISNA(MATCH(C183,{11,12,13,14,15,16,17,18,19,20,22,27,30},0))=TRUE,1,2),0)</f>
        <v>0</v>
      </c>
      <c r="G183">
        <f t="shared" si="4"/>
        <v>18</v>
      </c>
      <c r="I183">
        <f t="shared" si="5"/>
        <v>0</v>
      </c>
    </row>
    <row r="184" spans="3:9" ht="16.5" customHeight="1">
      <c r="C184">
        <v>24</v>
      </c>
      <c r="D184" s="13">
        <v>1</v>
      </c>
      <c r="E184">
        <f>CHOOSE(MATCH(D184,{1,2,3,4},0),3,2,IF(ISNA(MATCH(C184,{11,12,13,14,15,16,17,18,19,20,22,27,30},0))=TRUE,1,2),0)</f>
        <v>3</v>
      </c>
      <c r="G184">
        <f t="shared" si="4"/>
        <v>0</v>
      </c>
      <c r="I184">
        <f t="shared" si="5"/>
        <v>0</v>
      </c>
    </row>
    <row r="185" spans="3:9" ht="16.5" customHeight="1">
      <c r="C185">
        <v>24</v>
      </c>
      <c r="D185" s="13">
        <v>1</v>
      </c>
      <c r="E185">
        <f>CHOOSE(MATCH(D185,{1,2,3,4},0),3,2,IF(ISNA(MATCH(C185,{11,12,13,14,15,16,17,18,19,20,22,27,30},0))=TRUE,1,2),0)</f>
        <v>3</v>
      </c>
      <c r="G185">
        <f t="shared" si="4"/>
        <v>3</v>
      </c>
      <c r="I185">
        <f t="shared" si="5"/>
        <v>3</v>
      </c>
    </row>
    <row r="186" spans="3:9" ht="16.5" customHeight="1">
      <c r="C186">
        <v>24</v>
      </c>
      <c r="D186" s="13">
        <v>1</v>
      </c>
      <c r="E186">
        <f>CHOOSE(MATCH(D186,{1,2,3,4},0),3,2,IF(ISNA(MATCH(C186,{11,12,13,14,15,16,17,18,19,20,22,27,30},0))=TRUE,1,2),0)</f>
        <v>3</v>
      </c>
      <c r="G186">
        <f t="shared" si="4"/>
        <v>6</v>
      </c>
      <c r="I186">
        <f t="shared" si="5"/>
        <v>6</v>
      </c>
    </row>
    <row r="187" spans="3:9" ht="16.5" customHeight="1">
      <c r="C187">
        <v>24</v>
      </c>
      <c r="D187" s="13">
        <v>2</v>
      </c>
      <c r="E187">
        <f>CHOOSE(MATCH(D187,{1,2,3,4},0),3,2,IF(ISNA(MATCH(C187,{11,12,13,14,15,16,17,18,19,20,22,27,30},0))=TRUE,1,2),0)</f>
        <v>2</v>
      </c>
      <c r="G187">
        <f t="shared" si="4"/>
        <v>9</v>
      </c>
      <c r="I187">
        <f t="shared" si="5"/>
        <v>0</v>
      </c>
    </row>
    <row r="188" spans="3:9" ht="16.5" customHeight="1">
      <c r="C188">
        <v>24</v>
      </c>
      <c r="D188" s="13">
        <v>3</v>
      </c>
      <c r="E188">
        <f>CHOOSE(MATCH(D188,{1,2,3,4},0),3,2,IF(ISNA(MATCH(C188,{11,12,13,14,15,16,17,18,19,20,22,27,30},0))=TRUE,1,2),0)</f>
        <v>1</v>
      </c>
      <c r="G188">
        <f t="shared" si="4"/>
        <v>11</v>
      </c>
      <c r="I188">
        <f t="shared" si="5"/>
        <v>0</v>
      </c>
    </row>
    <row r="189" spans="3:9" ht="16.5" customHeight="1">
      <c r="C189">
        <v>24</v>
      </c>
      <c r="D189" s="13">
        <v>1</v>
      </c>
      <c r="E189">
        <f>CHOOSE(MATCH(D189,{1,2,3,4},0),3,2,IF(ISNA(MATCH(C189,{11,12,13,14,15,16,17,18,19,20,22,27,30},0))=TRUE,1,2),0)</f>
        <v>3</v>
      </c>
      <c r="G189">
        <f t="shared" si="4"/>
        <v>12</v>
      </c>
      <c r="I189">
        <f t="shared" si="5"/>
        <v>12</v>
      </c>
    </row>
    <row r="190" spans="3:9" ht="16.5" customHeight="1">
      <c r="C190">
        <v>24</v>
      </c>
      <c r="D190" s="13">
        <v>1</v>
      </c>
      <c r="E190">
        <f>CHOOSE(MATCH(D190,{1,2,3,4},0),3,2,IF(ISNA(MATCH(C190,{11,12,13,14,15,16,17,18,19,20,22,27,30},0))=TRUE,1,2),0)</f>
        <v>3</v>
      </c>
      <c r="G190">
        <f t="shared" si="4"/>
        <v>15</v>
      </c>
      <c r="I190">
        <f t="shared" si="5"/>
        <v>15</v>
      </c>
    </row>
    <row r="191" spans="3:9" ht="16.5" customHeight="1">
      <c r="C191">
        <v>24</v>
      </c>
      <c r="D191" s="13">
        <v>4</v>
      </c>
      <c r="E191">
        <f>CHOOSE(MATCH(D191,{1,2,3,4},0),3,2,IF(ISNA(MATCH(C191,{11,12,13,14,15,16,17,18,19,20,22,27,30},0))=TRUE,1,2),0)</f>
        <v>0</v>
      </c>
      <c r="G191">
        <f t="shared" si="4"/>
        <v>18</v>
      </c>
      <c r="I191">
        <f t="shared" si="5"/>
        <v>0</v>
      </c>
    </row>
    <row r="192" spans="3:9" ht="16.5" customHeight="1">
      <c r="C192">
        <v>25</v>
      </c>
      <c r="D192" s="13">
        <v>1</v>
      </c>
      <c r="E192">
        <f>CHOOSE(MATCH(D192,{1,2,3,4},0),3,2,IF(ISNA(MATCH(C192,{11,12,13,14,15,16,17,18,19,20,22,27,30},0))=TRUE,1,2),0)</f>
        <v>3</v>
      </c>
      <c r="G192">
        <f t="shared" si="4"/>
        <v>0</v>
      </c>
      <c r="I192">
        <f t="shared" si="5"/>
        <v>0</v>
      </c>
    </row>
    <row r="193" spans="3:9" ht="16.5" customHeight="1">
      <c r="C193">
        <v>25</v>
      </c>
      <c r="D193" s="13">
        <v>1</v>
      </c>
      <c r="E193">
        <f>CHOOSE(MATCH(D193,{1,2,3,4},0),3,2,IF(ISNA(MATCH(C193,{11,12,13,14,15,16,17,18,19,20,22,27,30},0))=TRUE,1,2),0)</f>
        <v>3</v>
      </c>
      <c r="G193">
        <f t="shared" si="4"/>
        <v>3</v>
      </c>
      <c r="I193">
        <f t="shared" si="5"/>
        <v>3</v>
      </c>
    </row>
    <row r="194" spans="3:9" ht="16.5" customHeight="1">
      <c r="C194">
        <v>25</v>
      </c>
      <c r="D194" s="13">
        <v>1</v>
      </c>
      <c r="E194">
        <f>CHOOSE(MATCH(D194,{1,2,3,4},0),3,2,IF(ISNA(MATCH(C194,{11,12,13,14,15,16,17,18,19,20,22,27,30},0))=TRUE,1,2),0)</f>
        <v>3</v>
      </c>
      <c r="G194">
        <f t="shared" si="4"/>
        <v>6</v>
      </c>
      <c r="I194">
        <f t="shared" si="5"/>
        <v>6</v>
      </c>
    </row>
    <row r="195" spans="3:9" ht="16.5" customHeight="1">
      <c r="C195">
        <v>25</v>
      </c>
      <c r="D195" s="13">
        <v>2</v>
      </c>
      <c r="E195">
        <f>CHOOSE(MATCH(D195,{1,2,3,4},0),3,2,IF(ISNA(MATCH(C195,{11,12,13,14,15,16,17,18,19,20,22,27,30},0))=TRUE,1,2),0)</f>
        <v>2</v>
      </c>
      <c r="G195">
        <f t="shared" si="4"/>
        <v>9</v>
      </c>
      <c r="I195">
        <f t="shared" si="5"/>
        <v>0</v>
      </c>
    </row>
    <row r="196" spans="3:9" ht="16.5" customHeight="1">
      <c r="C196">
        <v>25</v>
      </c>
      <c r="D196" s="13">
        <v>3</v>
      </c>
      <c r="E196">
        <f>CHOOSE(MATCH(D196,{1,2,3,4},0),3,2,IF(ISNA(MATCH(C196,{11,12,13,14,15,16,17,18,19,20,22,27,30},0))=TRUE,1,2),0)</f>
        <v>1</v>
      </c>
      <c r="G196">
        <f t="shared" si="4"/>
        <v>11</v>
      </c>
      <c r="I196">
        <f t="shared" si="5"/>
        <v>0</v>
      </c>
    </row>
    <row r="197" spans="3:9" ht="16.5" customHeight="1">
      <c r="C197">
        <v>25</v>
      </c>
      <c r="D197" s="13">
        <v>1</v>
      </c>
      <c r="E197">
        <f>CHOOSE(MATCH(D197,{1,2,3,4},0),3,2,IF(ISNA(MATCH(C197,{11,12,13,14,15,16,17,18,19,20,22,27,30},0))=TRUE,1,2),0)</f>
        <v>3</v>
      </c>
      <c r="G197">
        <f t="shared" si="4"/>
        <v>12</v>
      </c>
      <c r="I197">
        <f t="shared" si="5"/>
        <v>12</v>
      </c>
    </row>
    <row r="198" spans="3:9" ht="16.5" customHeight="1">
      <c r="C198">
        <v>25</v>
      </c>
      <c r="D198" s="13">
        <v>1</v>
      </c>
      <c r="E198">
        <f>CHOOSE(MATCH(D198,{1,2,3,4},0),3,2,IF(ISNA(MATCH(C198,{11,12,13,14,15,16,17,18,19,20,22,27,30},0))=TRUE,1,2),0)</f>
        <v>3</v>
      </c>
      <c r="G198">
        <f t="shared" ref="G198:G239" si="6">IF(C198=C197,G197+E197,0)</f>
        <v>15</v>
      </c>
      <c r="I198">
        <f t="shared" ref="I198:I239" si="7">IF(D198=1,G198,0)</f>
        <v>15</v>
      </c>
    </row>
    <row r="199" spans="3:9" ht="16.5" customHeight="1">
      <c r="C199">
        <v>25</v>
      </c>
      <c r="D199" s="13">
        <v>4</v>
      </c>
      <c r="E199">
        <f>CHOOSE(MATCH(D199,{1,2,3,4},0),3,2,IF(ISNA(MATCH(C199,{11,12,13,14,15,16,17,18,19,20,22,27,30},0))=TRUE,1,2),0)</f>
        <v>0</v>
      </c>
      <c r="G199">
        <f t="shared" si="6"/>
        <v>18</v>
      </c>
      <c r="I199">
        <f t="shared" si="7"/>
        <v>0</v>
      </c>
    </row>
    <row r="200" spans="3:9" ht="16.5" customHeight="1">
      <c r="C200">
        <v>26</v>
      </c>
      <c r="D200" s="13">
        <v>1</v>
      </c>
      <c r="E200">
        <f>CHOOSE(MATCH(D200,{1,2,3,4},0),3,2,IF(ISNA(MATCH(C200,{11,12,13,14,15,16,17,18,19,20,22,27,30},0))=TRUE,1,2),0)</f>
        <v>3</v>
      </c>
      <c r="G200">
        <f t="shared" si="6"/>
        <v>0</v>
      </c>
      <c r="I200">
        <f t="shared" si="7"/>
        <v>0</v>
      </c>
    </row>
    <row r="201" spans="3:9" ht="16.5" customHeight="1">
      <c r="C201">
        <v>26</v>
      </c>
      <c r="D201" s="13">
        <v>1</v>
      </c>
      <c r="E201">
        <f>CHOOSE(MATCH(D201,{1,2,3,4},0),3,2,IF(ISNA(MATCH(C201,{11,12,13,14,15,16,17,18,19,20,22,27,30},0))=TRUE,1,2),0)</f>
        <v>3</v>
      </c>
      <c r="G201">
        <f t="shared" si="6"/>
        <v>3</v>
      </c>
      <c r="I201">
        <f t="shared" si="7"/>
        <v>3</v>
      </c>
    </row>
    <row r="202" spans="3:9" ht="16.5" customHeight="1">
      <c r="C202">
        <v>26</v>
      </c>
      <c r="D202" s="13">
        <v>1</v>
      </c>
      <c r="E202">
        <f>CHOOSE(MATCH(D202,{1,2,3,4},0),3,2,IF(ISNA(MATCH(C202,{11,12,13,14,15,16,17,18,19,20,22,27,30},0))=TRUE,1,2),0)</f>
        <v>3</v>
      </c>
      <c r="G202">
        <f t="shared" si="6"/>
        <v>6</v>
      </c>
      <c r="I202">
        <f t="shared" si="7"/>
        <v>6</v>
      </c>
    </row>
    <row r="203" spans="3:9" ht="16.5" customHeight="1">
      <c r="C203">
        <v>26</v>
      </c>
      <c r="D203" s="13">
        <v>2</v>
      </c>
      <c r="E203">
        <f>CHOOSE(MATCH(D203,{1,2,3,4},0),3,2,IF(ISNA(MATCH(C203,{11,12,13,14,15,16,17,18,19,20,22,27,30},0))=TRUE,1,2),0)</f>
        <v>2</v>
      </c>
      <c r="G203">
        <f t="shared" si="6"/>
        <v>9</v>
      </c>
      <c r="I203">
        <f t="shared" si="7"/>
        <v>0</v>
      </c>
    </row>
    <row r="204" spans="3:9" ht="16.5" customHeight="1">
      <c r="C204">
        <v>26</v>
      </c>
      <c r="D204" s="13">
        <v>3</v>
      </c>
      <c r="E204">
        <f>CHOOSE(MATCH(D204,{1,2,3,4},0),3,2,IF(ISNA(MATCH(C204,{11,12,13,14,15,16,17,18,19,20,22,27,30},0))=TRUE,1,2),0)</f>
        <v>1</v>
      </c>
      <c r="G204">
        <f t="shared" si="6"/>
        <v>11</v>
      </c>
      <c r="I204">
        <f t="shared" si="7"/>
        <v>0</v>
      </c>
    </row>
    <row r="205" spans="3:9" ht="16.5" customHeight="1">
      <c r="C205">
        <v>26</v>
      </c>
      <c r="D205" s="13">
        <v>1</v>
      </c>
      <c r="E205">
        <f>CHOOSE(MATCH(D205,{1,2,3,4},0),3,2,IF(ISNA(MATCH(C205,{11,12,13,14,15,16,17,18,19,20,22,27,30},0))=TRUE,1,2),0)</f>
        <v>3</v>
      </c>
      <c r="G205">
        <f t="shared" si="6"/>
        <v>12</v>
      </c>
      <c r="I205">
        <f t="shared" si="7"/>
        <v>12</v>
      </c>
    </row>
    <row r="206" spans="3:9" ht="16.5" customHeight="1">
      <c r="C206">
        <v>26</v>
      </c>
      <c r="D206" s="13">
        <v>1</v>
      </c>
      <c r="E206">
        <f>CHOOSE(MATCH(D206,{1,2,3,4},0),3,2,IF(ISNA(MATCH(C206,{11,12,13,14,15,16,17,18,19,20,22,27,30},0))=TRUE,1,2),0)</f>
        <v>3</v>
      </c>
      <c r="G206">
        <f t="shared" si="6"/>
        <v>15</v>
      </c>
      <c r="I206">
        <f t="shared" si="7"/>
        <v>15</v>
      </c>
    </row>
    <row r="207" spans="3:9" ht="16.5" customHeight="1">
      <c r="C207">
        <v>26</v>
      </c>
      <c r="D207" s="13">
        <v>4</v>
      </c>
      <c r="E207">
        <f>CHOOSE(MATCH(D207,{1,2,3,4},0),3,2,IF(ISNA(MATCH(C207,{11,12,13,14,15,16,17,18,19,20,22,27,30},0))=TRUE,1,2),0)</f>
        <v>0</v>
      </c>
      <c r="G207">
        <f t="shared" si="6"/>
        <v>18</v>
      </c>
      <c r="I207">
        <f t="shared" si="7"/>
        <v>0</v>
      </c>
    </row>
    <row r="208" spans="3:9" ht="16.5" customHeight="1">
      <c r="C208">
        <v>27</v>
      </c>
      <c r="D208" s="13">
        <v>1</v>
      </c>
      <c r="E208">
        <f>CHOOSE(MATCH(D208,{1,2,3,4},0),3,2,IF(ISNA(MATCH(C208,{11,12,13,14,15,16,17,18,19,20,22,27,30},0))=TRUE,1,2),0)</f>
        <v>3</v>
      </c>
      <c r="G208">
        <f t="shared" si="6"/>
        <v>0</v>
      </c>
      <c r="I208">
        <f t="shared" si="7"/>
        <v>0</v>
      </c>
    </row>
    <row r="209" spans="3:9" ht="16.5" customHeight="1">
      <c r="C209">
        <v>27</v>
      </c>
      <c r="D209" s="13">
        <v>1</v>
      </c>
      <c r="E209">
        <f>CHOOSE(MATCH(D209,{1,2,3,4},0),3,2,IF(ISNA(MATCH(C209,{11,12,13,14,15,16,17,18,19,20,22,27,30},0))=TRUE,1,2),0)</f>
        <v>3</v>
      </c>
      <c r="G209">
        <f t="shared" si="6"/>
        <v>3</v>
      </c>
      <c r="I209">
        <f t="shared" si="7"/>
        <v>3</v>
      </c>
    </row>
    <row r="210" spans="3:9" ht="16.5" customHeight="1">
      <c r="C210">
        <v>27</v>
      </c>
      <c r="D210" s="13">
        <v>1</v>
      </c>
      <c r="E210">
        <f>CHOOSE(MATCH(D210,{1,2,3,4},0),3,2,IF(ISNA(MATCH(C210,{11,12,13,14,15,16,17,18,19,20,22,27,30},0))=TRUE,1,2),0)</f>
        <v>3</v>
      </c>
      <c r="G210">
        <f t="shared" si="6"/>
        <v>6</v>
      </c>
      <c r="I210">
        <f t="shared" si="7"/>
        <v>6</v>
      </c>
    </row>
    <row r="211" spans="3:9" ht="16.5" customHeight="1">
      <c r="C211">
        <v>27</v>
      </c>
      <c r="D211" s="13">
        <v>2</v>
      </c>
      <c r="E211">
        <f>CHOOSE(MATCH(D211,{1,2,3,4},0),3,2,IF(ISNA(MATCH(C211,{11,12,13,14,15,16,17,18,19,20,22,27,30},0))=TRUE,1,2),0)</f>
        <v>2</v>
      </c>
      <c r="G211">
        <f t="shared" si="6"/>
        <v>9</v>
      </c>
      <c r="I211">
        <f t="shared" si="7"/>
        <v>0</v>
      </c>
    </row>
    <row r="212" spans="3:9" ht="16.5" customHeight="1">
      <c r="C212">
        <v>27</v>
      </c>
      <c r="D212" s="13">
        <v>3</v>
      </c>
      <c r="E212">
        <f>CHOOSE(MATCH(D212,{1,2,3,4},0),3,2,IF(ISNA(MATCH(C212,{11,12,13,14,15,16,17,18,19,20,22,27,30},0))=TRUE,1,2),0)</f>
        <v>2</v>
      </c>
      <c r="G212">
        <f t="shared" si="6"/>
        <v>11</v>
      </c>
      <c r="I212">
        <f t="shared" si="7"/>
        <v>0</v>
      </c>
    </row>
    <row r="213" spans="3:9" ht="16.5" customHeight="1">
      <c r="C213">
        <v>27</v>
      </c>
      <c r="D213" s="13">
        <v>1</v>
      </c>
      <c r="E213">
        <f>CHOOSE(MATCH(D213,{1,2,3,4},0),3,2,IF(ISNA(MATCH(C213,{11,12,13,14,15,16,17,18,19,20,22,27,30},0))=TRUE,1,2),0)</f>
        <v>3</v>
      </c>
      <c r="G213">
        <f t="shared" si="6"/>
        <v>13</v>
      </c>
      <c r="I213">
        <f t="shared" si="7"/>
        <v>13</v>
      </c>
    </row>
    <row r="214" spans="3:9" ht="16.5" customHeight="1">
      <c r="C214">
        <v>27</v>
      </c>
      <c r="D214" s="13">
        <v>1</v>
      </c>
      <c r="E214">
        <f>CHOOSE(MATCH(D214,{1,2,3,4},0),3,2,IF(ISNA(MATCH(C214,{11,12,13,14,15,16,17,18,19,20,22,27,30},0))=TRUE,1,2),0)</f>
        <v>3</v>
      </c>
      <c r="G214">
        <f t="shared" si="6"/>
        <v>16</v>
      </c>
      <c r="I214">
        <f t="shared" si="7"/>
        <v>16</v>
      </c>
    </row>
    <row r="215" spans="3:9" ht="16.5" customHeight="1">
      <c r="C215">
        <v>27</v>
      </c>
      <c r="D215" s="13">
        <v>4</v>
      </c>
      <c r="E215">
        <f>CHOOSE(MATCH(D215,{1,2,3,4},0),3,2,IF(ISNA(MATCH(C215,{11,12,13,14,15,16,17,18,19,20,22,27,30},0))=TRUE,1,2),0)</f>
        <v>0</v>
      </c>
      <c r="G215">
        <f t="shared" si="6"/>
        <v>19</v>
      </c>
      <c r="I215">
        <f t="shared" si="7"/>
        <v>0</v>
      </c>
    </row>
    <row r="216" spans="3:9" ht="16.5" customHeight="1">
      <c r="C216">
        <v>28</v>
      </c>
      <c r="D216" s="13">
        <v>1</v>
      </c>
      <c r="E216">
        <f>CHOOSE(MATCH(D216,{1,2,3,4},0),3,2,IF(ISNA(MATCH(C216,{11,12,13,14,15,16,17,18,19,20,22,27,30},0))=TRUE,1,2),0)</f>
        <v>3</v>
      </c>
      <c r="G216">
        <f t="shared" si="6"/>
        <v>0</v>
      </c>
      <c r="I216">
        <f t="shared" si="7"/>
        <v>0</v>
      </c>
    </row>
    <row r="217" spans="3:9" ht="16.5" customHeight="1">
      <c r="C217">
        <v>28</v>
      </c>
      <c r="D217" s="13">
        <v>1</v>
      </c>
      <c r="E217">
        <f>CHOOSE(MATCH(D217,{1,2,3,4},0),3,2,IF(ISNA(MATCH(C217,{11,12,13,14,15,16,17,18,19,20,22,27,30},0))=TRUE,1,2),0)</f>
        <v>3</v>
      </c>
      <c r="G217">
        <f t="shared" si="6"/>
        <v>3</v>
      </c>
      <c r="I217">
        <f t="shared" si="7"/>
        <v>3</v>
      </c>
    </row>
    <row r="218" spans="3:9" ht="16.5" customHeight="1">
      <c r="C218">
        <v>28</v>
      </c>
      <c r="D218" s="13">
        <v>1</v>
      </c>
      <c r="E218">
        <f>CHOOSE(MATCH(D218,{1,2,3,4},0),3,2,IF(ISNA(MATCH(C218,{11,12,13,14,15,16,17,18,19,20,22,27,30},0))=TRUE,1,2),0)</f>
        <v>3</v>
      </c>
      <c r="G218">
        <f t="shared" si="6"/>
        <v>6</v>
      </c>
      <c r="I218">
        <f t="shared" si="7"/>
        <v>6</v>
      </c>
    </row>
    <row r="219" spans="3:9" ht="16.5" customHeight="1">
      <c r="C219">
        <v>28</v>
      </c>
      <c r="D219" s="13">
        <v>2</v>
      </c>
      <c r="E219">
        <f>CHOOSE(MATCH(D219,{1,2,3,4},0),3,2,IF(ISNA(MATCH(C219,{11,12,13,14,15,16,17,18,19,20,22,27,30},0))=TRUE,1,2),0)</f>
        <v>2</v>
      </c>
      <c r="G219">
        <f t="shared" si="6"/>
        <v>9</v>
      </c>
      <c r="I219">
        <f t="shared" si="7"/>
        <v>0</v>
      </c>
    </row>
    <row r="220" spans="3:9" ht="16.5" customHeight="1">
      <c r="C220">
        <v>28</v>
      </c>
      <c r="D220" s="13">
        <v>3</v>
      </c>
      <c r="E220">
        <f>CHOOSE(MATCH(D220,{1,2,3,4},0),3,2,IF(ISNA(MATCH(C220,{11,12,13,14,15,16,17,18,19,20,22,27,30},0))=TRUE,1,2),0)</f>
        <v>1</v>
      </c>
      <c r="G220">
        <f t="shared" si="6"/>
        <v>11</v>
      </c>
      <c r="I220">
        <f t="shared" si="7"/>
        <v>0</v>
      </c>
    </row>
    <row r="221" spans="3:9" ht="16.5" customHeight="1">
      <c r="C221">
        <v>28</v>
      </c>
      <c r="D221" s="13">
        <v>1</v>
      </c>
      <c r="E221">
        <f>CHOOSE(MATCH(D221,{1,2,3,4},0),3,2,IF(ISNA(MATCH(C221,{11,12,13,14,15,16,17,18,19,20,22,27,30},0))=TRUE,1,2),0)</f>
        <v>3</v>
      </c>
      <c r="G221">
        <f t="shared" si="6"/>
        <v>12</v>
      </c>
      <c r="I221">
        <f t="shared" si="7"/>
        <v>12</v>
      </c>
    </row>
    <row r="222" spans="3:9" ht="16.5" customHeight="1">
      <c r="C222">
        <v>28</v>
      </c>
      <c r="D222" s="13">
        <v>1</v>
      </c>
      <c r="E222">
        <f>CHOOSE(MATCH(D222,{1,2,3,4},0),3,2,IF(ISNA(MATCH(C222,{11,12,13,14,15,16,17,18,19,20,22,27,30},0))=TRUE,1,2),0)</f>
        <v>3</v>
      </c>
      <c r="G222">
        <f t="shared" si="6"/>
        <v>15</v>
      </c>
      <c r="I222">
        <f t="shared" si="7"/>
        <v>15</v>
      </c>
    </row>
    <row r="223" spans="3:9" ht="16.5" customHeight="1">
      <c r="C223">
        <v>28</v>
      </c>
      <c r="D223" s="13">
        <v>4</v>
      </c>
      <c r="E223">
        <f>CHOOSE(MATCH(D223,{1,2,3,4},0),3,2,IF(ISNA(MATCH(C223,{11,12,13,14,15,16,17,18,19,20,22,27,30},0))=TRUE,1,2),0)</f>
        <v>0</v>
      </c>
      <c r="G223">
        <f t="shared" si="6"/>
        <v>18</v>
      </c>
      <c r="I223">
        <f t="shared" si="7"/>
        <v>0</v>
      </c>
    </row>
    <row r="224" spans="3:9" ht="16.5" customHeight="1">
      <c r="C224">
        <v>29</v>
      </c>
      <c r="D224" s="13">
        <v>1</v>
      </c>
      <c r="E224">
        <f>CHOOSE(MATCH(D224,{1,2,3,4},0),3,2,IF(ISNA(MATCH(C224,{11,12,13,14,15,16,17,18,19,20,22,27,30},0))=TRUE,1,2),0)</f>
        <v>3</v>
      </c>
      <c r="G224">
        <f t="shared" si="6"/>
        <v>0</v>
      </c>
      <c r="I224">
        <f t="shared" si="7"/>
        <v>0</v>
      </c>
    </row>
    <row r="225" spans="3:9" ht="16.5" customHeight="1">
      <c r="C225">
        <v>29</v>
      </c>
      <c r="D225" s="13">
        <v>1</v>
      </c>
      <c r="E225">
        <f>CHOOSE(MATCH(D225,{1,2,3,4},0),3,2,IF(ISNA(MATCH(C225,{11,12,13,14,15,16,17,18,19,20,22,27,30},0))=TRUE,1,2),0)</f>
        <v>3</v>
      </c>
      <c r="G225">
        <f t="shared" si="6"/>
        <v>3</v>
      </c>
      <c r="I225">
        <f t="shared" si="7"/>
        <v>3</v>
      </c>
    </row>
    <row r="226" spans="3:9" ht="16.5" customHeight="1">
      <c r="C226">
        <v>29</v>
      </c>
      <c r="D226" s="13">
        <v>1</v>
      </c>
      <c r="E226">
        <f>CHOOSE(MATCH(D226,{1,2,3,4},0),3,2,IF(ISNA(MATCH(C226,{11,12,13,14,15,16,17,18,19,20,22,27,30},0))=TRUE,1,2),0)</f>
        <v>3</v>
      </c>
      <c r="G226">
        <f t="shared" si="6"/>
        <v>6</v>
      </c>
      <c r="I226">
        <f t="shared" si="7"/>
        <v>6</v>
      </c>
    </row>
    <row r="227" spans="3:9" ht="16.5" customHeight="1">
      <c r="C227">
        <v>29</v>
      </c>
      <c r="D227" s="13">
        <v>2</v>
      </c>
      <c r="E227">
        <f>CHOOSE(MATCH(D227,{1,2,3,4},0),3,2,IF(ISNA(MATCH(C227,{11,12,13,14,15,16,17,18,19,20,22,27,30},0))=TRUE,1,2),0)</f>
        <v>2</v>
      </c>
      <c r="G227">
        <f t="shared" si="6"/>
        <v>9</v>
      </c>
      <c r="I227">
        <f t="shared" si="7"/>
        <v>0</v>
      </c>
    </row>
    <row r="228" spans="3:9" ht="16.5" customHeight="1">
      <c r="C228">
        <v>29</v>
      </c>
      <c r="D228" s="13">
        <v>3</v>
      </c>
      <c r="E228">
        <f>CHOOSE(MATCH(D228,{1,2,3,4},0),3,2,IF(ISNA(MATCH(C228,{11,12,13,14,15,16,17,18,19,20,22,27,30},0))=TRUE,1,2),0)</f>
        <v>1</v>
      </c>
      <c r="G228">
        <f t="shared" si="6"/>
        <v>11</v>
      </c>
      <c r="I228">
        <f t="shared" si="7"/>
        <v>0</v>
      </c>
    </row>
    <row r="229" spans="3:9" ht="16.5" customHeight="1">
      <c r="C229">
        <v>29</v>
      </c>
      <c r="D229" s="13">
        <v>1</v>
      </c>
      <c r="E229">
        <f>CHOOSE(MATCH(D229,{1,2,3,4},0),3,2,IF(ISNA(MATCH(C229,{11,12,13,14,15,16,17,18,19,20,22,27,30},0))=TRUE,1,2),0)</f>
        <v>3</v>
      </c>
      <c r="G229">
        <f t="shared" si="6"/>
        <v>12</v>
      </c>
      <c r="I229">
        <f t="shared" si="7"/>
        <v>12</v>
      </c>
    </row>
    <row r="230" spans="3:9" ht="16.5" customHeight="1">
      <c r="C230">
        <v>29</v>
      </c>
      <c r="D230" s="13">
        <v>1</v>
      </c>
      <c r="E230">
        <f>CHOOSE(MATCH(D230,{1,2,3,4},0),3,2,IF(ISNA(MATCH(C230,{11,12,13,14,15,16,17,18,19,20,22,27,30},0))=TRUE,1,2),0)</f>
        <v>3</v>
      </c>
      <c r="G230">
        <f t="shared" si="6"/>
        <v>15</v>
      </c>
      <c r="I230">
        <f t="shared" si="7"/>
        <v>15</v>
      </c>
    </row>
    <row r="231" spans="3:9" ht="16.5" customHeight="1">
      <c r="C231">
        <v>29</v>
      </c>
      <c r="D231" s="13">
        <v>4</v>
      </c>
      <c r="E231">
        <f>CHOOSE(MATCH(D231,{1,2,3,4},0),3,2,IF(ISNA(MATCH(C231,{11,12,13,14,15,16,17,18,19,20,22,27,30},0))=TRUE,1,2),0)</f>
        <v>0</v>
      </c>
      <c r="G231">
        <f t="shared" si="6"/>
        <v>18</v>
      </c>
      <c r="I231">
        <f t="shared" si="7"/>
        <v>0</v>
      </c>
    </row>
    <row r="232" spans="3:9" ht="16.5" customHeight="1">
      <c r="C232">
        <v>30</v>
      </c>
      <c r="D232" s="13">
        <v>1</v>
      </c>
      <c r="E232">
        <f>CHOOSE(MATCH(D232,{1,2,3,4},0),3,2,IF(ISNA(MATCH(C232,{11,12,13,14,15,16,17,18,19,20,22,27,30},0))=TRUE,1,2),0)</f>
        <v>3</v>
      </c>
      <c r="G232">
        <f t="shared" si="6"/>
        <v>0</v>
      </c>
      <c r="I232">
        <f t="shared" si="7"/>
        <v>0</v>
      </c>
    </row>
    <row r="233" spans="3:9" ht="16.5" customHeight="1">
      <c r="C233">
        <v>30</v>
      </c>
      <c r="D233" s="13">
        <v>1</v>
      </c>
      <c r="E233">
        <f>CHOOSE(MATCH(D233,{1,2,3,4},0),3,2,IF(ISNA(MATCH(C233,{11,12,13,14,15,16,17,18,19,20,22,27,30},0))=TRUE,1,2),0)</f>
        <v>3</v>
      </c>
      <c r="G233">
        <f t="shared" si="6"/>
        <v>3</v>
      </c>
      <c r="I233">
        <f t="shared" si="7"/>
        <v>3</v>
      </c>
    </row>
    <row r="234" spans="3:9" ht="16.5" customHeight="1">
      <c r="C234">
        <v>30</v>
      </c>
      <c r="D234" s="13">
        <v>1</v>
      </c>
      <c r="E234">
        <f>CHOOSE(MATCH(D234,{1,2,3,4},0),3,2,IF(ISNA(MATCH(C234,{11,12,13,14,15,16,17,18,19,20,22,27,30},0))=TRUE,1,2),0)</f>
        <v>3</v>
      </c>
      <c r="G234">
        <f t="shared" si="6"/>
        <v>6</v>
      </c>
      <c r="I234">
        <f t="shared" si="7"/>
        <v>6</v>
      </c>
    </row>
    <row r="235" spans="3:9" ht="16.5" customHeight="1">
      <c r="C235">
        <v>30</v>
      </c>
      <c r="D235" s="13">
        <v>2</v>
      </c>
      <c r="E235">
        <f>CHOOSE(MATCH(D235,{1,2,3,4},0),3,2,IF(ISNA(MATCH(C235,{11,12,13,14,15,16,17,18,19,20,22,27,30},0))=TRUE,1,2),0)</f>
        <v>2</v>
      </c>
      <c r="G235">
        <f t="shared" si="6"/>
        <v>9</v>
      </c>
      <c r="I235">
        <f t="shared" si="7"/>
        <v>0</v>
      </c>
    </row>
    <row r="236" spans="3:9" ht="16.5" customHeight="1">
      <c r="C236">
        <v>30</v>
      </c>
      <c r="D236" s="13">
        <v>3</v>
      </c>
      <c r="E236">
        <f>CHOOSE(MATCH(D236,{1,2,3,4},0),3,2,IF(ISNA(MATCH(C236,{11,12,13,14,15,16,17,18,19,20,22,27,30},0))=TRUE,1,2),0)</f>
        <v>2</v>
      </c>
      <c r="G236">
        <f t="shared" si="6"/>
        <v>11</v>
      </c>
      <c r="I236">
        <f t="shared" si="7"/>
        <v>0</v>
      </c>
    </row>
    <row r="237" spans="3:9" ht="16.5" customHeight="1">
      <c r="C237">
        <v>30</v>
      </c>
      <c r="D237" s="13">
        <v>1</v>
      </c>
      <c r="E237">
        <f>CHOOSE(MATCH(D237,{1,2,3,4},0),3,2,IF(ISNA(MATCH(C237,{11,12,13,14,15,16,17,18,19,20,22,27,30},0))=TRUE,1,2),0)</f>
        <v>3</v>
      </c>
      <c r="G237">
        <f t="shared" si="6"/>
        <v>13</v>
      </c>
      <c r="I237">
        <f t="shared" si="7"/>
        <v>13</v>
      </c>
    </row>
    <row r="238" spans="3:9" ht="16.5" customHeight="1">
      <c r="C238">
        <v>30</v>
      </c>
      <c r="D238" s="13">
        <v>1</v>
      </c>
      <c r="E238">
        <f>CHOOSE(MATCH(D238,{1,2,3,4},0),3,2,IF(ISNA(MATCH(C238,{11,12,13,14,15,16,17,18,19,20,22,27,30},0))=TRUE,1,2),0)</f>
        <v>3</v>
      </c>
      <c r="G238">
        <f t="shared" si="6"/>
        <v>16</v>
      </c>
      <c r="I238">
        <f t="shared" si="7"/>
        <v>16</v>
      </c>
    </row>
    <row r="239" spans="3:9" ht="16.5" customHeight="1">
      <c r="C239">
        <v>30</v>
      </c>
      <c r="D239" s="13">
        <v>4</v>
      </c>
      <c r="E239">
        <f>CHOOSE(MATCH(D239,{1,2,3,4},0),3,2,IF(ISNA(MATCH(C239,{11,12,13,14,15,16,17,18,19,20,22,27,30},0))=TRUE,1,2),0)</f>
        <v>0</v>
      </c>
      <c r="G239">
        <f t="shared" si="6"/>
        <v>19</v>
      </c>
      <c r="I239">
        <f t="shared" si="7"/>
        <v>0</v>
      </c>
    </row>
  </sheetData>
  <phoneticPr fontId="6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F41"/>
  <sheetViews>
    <sheetView workbookViewId="0">
      <selection activeCell="B27" sqref="B27"/>
    </sheetView>
  </sheetViews>
  <sheetFormatPr defaultColWidth="9" defaultRowHeight="14.25"/>
  <cols>
    <col min="1" max="1" width="9" style="5" customWidth="1"/>
    <col min="2" max="2" width="126.25" style="5" customWidth="1"/>
    <col min="3" max="3" width="9.375" style="5" customWidth="1"/>
    <col min="4" max="4" width="115.625" style="5" customWidth="1"/>
    <col min="5" max="5" width="8.625" style="5" customWidth="1"/>
    <col min="6" max="6" width="131.25" style="5" customWidth="1"/>
    <col min="7" max="7" width="9" style="5" customWidth="1"/>
    <col min="8" max="16384" width="9" style="5"/>
  </cols>
  <sheetData>
    <row r="2" spans="1:6">
      <c r="B2" s="9" t="s">
        <v>763</v>
      </c>
      <c r="C2" s="9"/>
      <c r="D2" s="9" t="s">
        <v>764</v>
      </c>
      <c r="E2" s="9"/>
      <c r="F2" s="9" t="s">
        <v>765</v>
      </c>
    </row>
    <row r="3" spans="1:6">
      <c r="A3" s="5">
        <v>1</v>
      </c>
      <c r="B3" s="10" t="s">
        <v>452</v>
      </c>
      <c r="C3" s="10">
        <v>1</v>
      </c>
      <c r="D3" s="10" t="s">
        <v>886</v>
      </c>
      <c r="E3" s="10">
        <v>1</v>
      </c>
      <c r="F3" s="10" t="s">
        <v>766</v>
      </c>
    </row>
    <row r="4" spans="1:6">
      <c r="A4" s="5">
        <v>2</v>
      </c>
      <c r="B4" s="10" t="s">
        <v>455</v>
      </c>
      <c r="C4" s="10">
        <v>2</v>
      </c>
      <c r="D4" s="10" t="s">
        <v>887</v>
      </c>
      <c r="E4" s="10">
        <v>2</v>
      </c>
      <c r="F4" s="10" t="s">
        <v>888</v>
      </c>
    </row>
    <row r="5" spans="1:6">
      <c r="A5" s="5">
        <v>3</v>
      </c>
      <c r="B5" s="10" t="s">
        <v>470</v>
      </c>
      <c r="C5" s="10">
        <v>3</v>
      </c>
      <c r="D5" s="10" t="s">
        <v>889</v>
      </c>
      <c r="E5" s="10">
        <v>3</v>
      </c>
      <c r="F5" s="10" t="s">
        <v>890</v>
      </c>
    </row>
    <row r="6" spans="1:6">
      <c r="A6" s="5">
        <v>4</v>
      </c>
      <c r="B6" s="10" t="s">
        <v>481</v>
      </c>
      <c r="C6" s="10">
        <v>4</v>
      </c>
      <c r="E6" s="10">
        <v>4</v>
      </c>
      <c r="F6" s="10" t="s">
        <v>891</v>
      </c>
    </row>
    <row r="7" spans="1:6">
      <c r="A7" s="5">
        <v>5</v>
      </c>
      <c r="B7" s="10" t="s">
        <v>494</v>
      </c>
      <c r="C7" s="10">
        <v>5</v>
      </c>
      <c r="D7" s="5" t="s">
        <v>892</v>
      </c>
      <c r="E7" s="10">
        <v>5</v>
      </c>
      <c r="F7" s="10" t="s">
        <v>893</v>
      </c>
    </row>
    <row r="8" spans="1:6">
      <c r="A8" s="5">
        <v>6</v>
      </c>
      <c r="B8" s="10" t="s">
        <v>496</v>
      </c>
      <c r="C8" s="10">
        <v>6</v>
      </c>
      <c r="D8" s="9" t="s">
        <v>894</v>
      </c>
      <c r="E8" s="10">
        <v>6</v>
      </c>
      <c r="F8" s="5" t="s">
        <v>895</v>
      </c>
    </row>
    <row r="9" spans="1:6">
      <c r="A9" s="5">
        <v>7</v>
      </c>
      <c r="B9" s="10" t="s">
        <v>896</v>
      </c>
      <c r="C9" s="10">
        <v>7</v>
      </c>
      <c r="D9" s="9" t="s">
        <v>897</v>
      </c>
      <c r="E9" s="10">
        <v>7</v>
      </c>
      <c r="F9" s="5" t="s">
        <v>898</v>
      </c>
    </row>
    <row r="10" spans="1:6">
      <c r="A10" s="5">
        <v>8</v>
      </c>
      <c r="B10" s="10" t="s">
        <v>899</v>
      </c>
      <c r="C10" s="10">
        <v>8</v>
      </c>
      <c r="E10" s="10">
        <v>8</v>
      </c>
      <c r="F10" s="5" t="s">
        <v>900</v>
      </c>
    </row>
    <row r="11" spans="1:6">
      <c r="A11" s="5">
        <v>9</v>
      </c>
      <c r="B11" s="5" t="s">
        <v>532</v>
      </c>
      <c r="C11" s="10">
        <v>9</v>
      </c>
      <c r="E11" s="10">
        <v>9</v>
      </c>
      <c r="F11" s="10" t="s">
        <v>901</v>
      </c>
    </row>
    <row r="12" spans="1:6">
      <c r="A12" s="5">
        <v>10</v>
      </c>
      <c r="B12" s="11" t="s">
        <v>902</v>
      </c>
      <c r="C12" s="10">
        <v>10</v>
      </c>
      <c r="E12" s="10">
        <v>10</v>
      </c>
      <c r="F12" s="5" t="s">
        <v>903</v>
      </c>
    </row>
    <row r="13" spans="1:6">
      <c r="A13" s="5">
        <v>11</v>
      </c>
      <c r="B13" s="5" t="s">
        <v>904</v>
      </c>
      <c r="C13" s="10">
        <v>11</v>
      </c>
      <c r="E13" s="10">
        <v>11</v>
      </c>
      <c r="F13" s="5" t="s">
        <v>905</v>
      </c>
    </row>
    <row r="14" spans="1:6">
      <c r="A14" s="5">
        <v>12</v>
      </c>
      <c r="B14" s="10" t="s">
        <v>507</v>
      </c>
      <c r="C14" s="10">
        <v>12</v>
      </c>
      <c r="E14" s="10">
        <v>12</v>
      </c>
      <c r="F14" s="5" t="s">
        <v>906</v>
      </c>
    </row>
    <row r="15" spans="1:6">
      <c r="A15" s="5">
        <v>13</v>
      </c>
      <c r="B15" s="11" t="s">
        <v>907</v>
      </c>
      <c r="C15" s="10">
        <v>13</v>
      </c>
      <c r="E15" s="10">
        <v>13</v>
      </c>
      <c r="F15" s="5" t="s">
        <v>908</v>
      </c>
    </row>
    <row r="16" spans="1:6">
      <c r="A16" s="5">
        <v>14</v>
      </c>
      <c r="B16" s="5" t="s">
        <v>510</v>
      </c>
      <c r="C16" s="10">
        <v>14</v>
      </c>
      <c r="E16" s="10">
        <v>14</v>
      </c>
      <c r="F16" s="10" t="s">
        <v>767</v>
      </c>
    </row>
    <row r="17" spans="1:6">
      <c r="A17" s="5">
        <v>15</v>
      </c>
      <c r="B17" s="10" t="s">
        <v>513</v>
      </c>
      <c r="C17" s="10">
        <v>15</v>
      </c>
      <c r="E17" s="10">
        <v>15</v>
      </c>
      <c r="F17" s="5" t="s">
        <v>909</v>
      </c>
    </row>
    <row r="18" spans="1:6">
      <c r="A18" s="5">
        <v>16</v>
      </c>
      <c r="B18" s="5" t="s">
        <v>910</v>
      </c>
      <c r="C18" s="10">
        <v>16</v>
      </c>
      <c r="E18" s="10">
        <v>16</v>
      </c>
      <c r="F18" s="9" t="s">
        <v>911</v>
      </c>
    </row>
    <row r="19" spans="1:6">
      <c r="A19" s="5">
        <v>17</v>
      </c>
      <c r="B19" s="5" t="s">
        <v>884</v>
      </c>
      <c r="C19" s="10">
        <v>17</v>
      </c>
      <c r="E19" s="10">
        <v>17</v>
      </c>
      <c r="F19" s="9" t="s">
        <v>912</v>
      </c>
    </row>
    <row r="20" spans="1:6">
      <c r="A20" s="5">
        <v>18</v>
      </c>
      <c r="B20" s="5" t="s">
        <v>536</v>
      </c>
      <c r="C20" s="10">
        <v>18</v>
      </c>
      <c r="E20" s="10">
        <v>18</v>
      </c>
    </row>
    <row r="21" spans="1:6">
      <c r="A21" s="5">
        <v>19</v>
      </c>
      <c r="B21" s="5" t="s">
        <v>609</v>
      </c>
      <c r="C21" s="10">
        <v>19</v>
      </c>
      <c r="E21" s="10">
        <v>19</v>
      </c>
    </row>
    <row r="22" spans="1:6">
      <c r="A22" s="5">
        <v>20</v>
      </c>
      <c r="B22" s="5" t="s">
        <v>547</v>
      </c>
      <c r="C22" s="10">
        <v>20</v>
      </c>
      <c r="E22" s="10">
        <v>20</v>
      </c>
    </row>
    <row r="23" spans="1:6">
      <c r="A23" s="5">
        <v>21</v>
      </c>
      <c r="B23" s="5" t="s">
        <v>913</v>
      </c>
      <c r="C23" s="10">
        <v>21</v>
      </c>
      <c r="E23" s="10">
        <v>21</v>
      </c>
    </row>
    <row r="24" spans="1:6">
      <c r="A24" s="5">
        <v>22</v>
      </c>
      <c r="B24" s="5" t="s">
        <v>914</v>
      </c>
      <c r="C24" s="10">
        <v>22</v>
      </c>
      <c r="E24" s="10">
        <v>22</v>
      </c>
    </row>
    <row r="25" spans="1:6">
      <c r="A25" s="5">
        <v>23</v>
      </c>
      <c r="B25" s="9" t="s">
        <v>604</v>
      </c>
      <c r="C25" s="10">
        <v>23</v>
      </c>
      <c r="E25" s="10">
        <v>23</v>
      </c>
    </row>
    <row r="26" spans="1:6">
      <c r="A26" s="5">
        <v>24</v>
      </c>
      <c r="B26" s="9" t="s">
        <v>915</v>
      </c>
      <c r="C26" s="10">
        <v>24</v>
      </c>
      <c r="E26" s="10">
        <v>24</v>
      </c>
    </row>
    <row r="27" spans="1:6">
      <c r="A27" s="5">
        <v>25</v>
      </c>
      <c r="B27" s="11" t="s">
        <v>941</v>
      </c>
      <c r="C27" s="10">
        <v>25</v>
      </c>
      <c r="E27" s="10">
        <v>25</v>
      </c>
    </row>
    <row r="28" spans="1:6">
      <c r="A28" s="5">
        <v>26</v>
      </c>
      <c r="C28" s="10">
        <v>26</v>
      </c>
      <c r="E28" s="10">
        <v>26</v>
      </c>
    </row>
    <row r="29" spans="1:6">
      <c r="A29" s="5">
        <v>27</v>
      </c>
      <c r="C29" s="10">
        <v>27</v>
      </c>
      <c r="E29" s="10">
        <v>27</v>
      </c>
    </row>
    <row r="30" spans="1:6">
      <c r="A30" s="5">
        <v>28</v>
      </c>
      <c r="C30" s="10">
        <v>28</v>
      </c>
      <c r="E30" s="10">
        <v>28</v>
      </c>
    </row>
    <row r="31" spans="1:6">
      <c r="A31" s="5">
        <v>29</v>
      </c>
      <c r="C31" s="10">
        <v>29</v>
      </c>
      <c r="E31" s="10">
        <v>29</v>
      </c>
    </row>
    <row r="32" spans="1:6">
      <c r="A32" s="5">
        <v>30</v>
      </c>
      <c r="C32" s="10">
        <v>30</v>
      </c>
      <c r="E32" s="10">
        <v>30</v>
      </c>
    </row>
    <row r="33" spans="1:5">
      <c r="A33" s="5">
        <v>31</v>
      </c>
      <c r="C33" s="10">
        <v>31</v>
      </c>
      <c r="E33" s="10">
        <v>31</v>
      </c>
    </row>
    <row r="34" spans="1:5">
      <c r="A34" s="5">
        <v>32</v>
      </c>
      <c r="C34" s="10">
        <v>32</v>
      </c>
      <c r="E34" s="10">
        <v>32</v>
      </c>
    </row>
    <row r="35" spans="1:5">
      <c r="A35" s="5">
        <v>33</v>
      </c>
      <c r="C35" s="10">
        <v>33</v>
      </c>
      <c r="E35" s="10">
        <v>33</v>
      </c>
    </row>
    <row r="36" spans="1:5">
      <c r="A36" s="5">
        <v>34</v>
      </c>
      <c r="C36" s="10">
        <v>34</v>
      </c>
      <c r="E36" s="10">
        <v>34</v>
      </c>
    </row>
    <row r="37" spans="1:5">
      <c r="A37" s="5">
        <v>35</v>
      </c>
      <c r="C37" s="10">
        <v>35</v>
      </c>
      <c r="E37" s="10">
        <v>35</v>
      </c>
    </row>
    <row r="38" spans="1:5">
      <c r="E38" s="10">
        <v>36</v>
      </c>
    </row>
    <row r="39" spans="1:5">
      <c r="E39" s="10">
        <v>37</v>
      </c>
    </row>
    <row r="40" spans="1:5">
      <c r="E40" s="10">
        <v>38</v>
      </c>
    </row>
    <row r="41" spans="1:5">
      <c r="E41" s="10">
        <v>39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N361"/>
  <sheetViews>
    <sheetView topLeftCell="A146" workbookViewId="0">
      <selection activeCell="J163" sqref="J163"/>
    </sheetView>
  </sheetViews>
  <sheetFormatPr defaultColWidth="9" defaultRowHeight="14.25"/>
  <cols>
    <col min="1" max="12" width="9" style="5" customWidth="1"/>
    <col min="13" max="13" width="83" style="6" customWidth="1"/>
    <col min="14" max="14" width="79.875" style="6" customWidth="1"/>
    <col min="15" max="15" width="9" style="5" customWidth="1"/>
    <col min="16" max="16384" width="9" style="5"/>
  </cols>
  <sheetData>
    <row r="1" spans="2:14">
      <c r="B1" s="5" t="s">
        <v>760</v>
      </c>
      <c r="C1" s="5" t="s">
        <v>44</v>
      </c>
      <c r="D1" s="5" t="s">
        <v>763</v>
      </c>
      <c r="E1" s="5" t="s">
        <v>764</v>
      </c>
      <c r="F1" s="5" t="s">
        <v>765</v>
      </c>
    </row>
    <row r="2" spans="2:14">
      <c r="B2" s="5">
        <v>1</v>
      </c>
      <c r="C2" s="5">
        <v>1</v>
      </c>
      <c r="I2" s="5" t="str">
        <f>IFERROR(INDEX(Sheet8!$A$3:$B$27,MATCH(D2,Sheet8!$A$3:$A$27,0),2),"")</f>
        <v/>
      </c>
      <c r="J2" s="5" t="str">
        <f>IFERROR(INDEX(Sheet8!$C$3:$D$27,MATCH(E2,Sheet8!$C$3:$C$27,0),2),"")</f>
        <v/>
      </c>
      <c r="K2" s="5" t="str">
        <f>IFERROR(INDEX(Sheet8!$E$3:$F$27,MATCH(F2,Sheet8!$E$3:$E$27,0),2),"")</f>
        <v/>
      </c>
      <c r="M2" s="6" t="str">
        <f>I2&amp;IF(I2="","",IF(AND(J2="",K2=""),"",CHAR(10)))&amp;J2&amp;IF(J2="","",IF(K2="","",CHAR(10)))&amp;K2</f>
        <v/>
      </c>
    </row>
    <row r="3" spans="2:14">
      <c r="B3" s="5">
        <v>1</v>
      </c>
      <c r="C3" s="5">
        <v>1</v>
      </c>
      <c r="I3" s="5" t="str">
        <f>IFERROR(INDEX(Sheet8!$A$3:$B$27,MATCH(D3,Sheet8!$A$3:$A$27,0),2),"")</f>
        <v/>
      </c>
      <c r="J3" s="5" t="str">
        <f>IFERROR(INDEX(Sheet8!$C$3:$D$27,MATCH(E3,Sheet8!$C$3:$C$27,0),2),"")</f>
        <v/>
      </c>
      <c r="K3" s="5" t="str">
        <f>IFERROR(INDEX(Sheet8!$E$3:$F$27,MATCH(F3,Sheet8!$E$3:$E$27,0),2),"")</f>
        <v/>
      </c>
      <c r="M3" s="6" t="str">
        <f>I3&amp;IF(I3="","",IF(AND(J3="",K3=""),"",CHAR(10)))&amp;J3&amp;IF(J3="","",IF(K3="","",CHAR(10)))&amp;K3</f>
        <v/>
      </c>
    </row>
    <row r="4" spans="2:14">
      <c r="B4" s="5">
        <v>1</v>
      </c>
      <c r="C4" s="5">
        <v>1</v>
      </c>
      <c r="I4" s="5" t="str">
        <f>IFERROR(INDEX(Sheet8!$A$3:$B$27,MATCH(D4,Sheet8!$A$3:$A$27,0),2),"")</f>
        <v/>
      </c>
      <c r="J4" s="5" t="str">
        <f>IFERROR(INDEX(Sheet8!$C$3:$D$27,MATCH(E4,Sheet8!$C$3:$C$27,0),2),"")</f>
        <v/>
      </c>
      <c r="K4" s="5" t="str">
        <f>IFERROR(INDEX(Sheet8!$E$3:$F$27,MATCH(F4,Sheet8!$E$3:$E$27,0),2),"")</f>
        <v/>
      </c>
      <c r="M4" s="6" t="str">
        <f>I4&amp;IF(I4="","",IF(AND(J4="",K4=""),"",CHAR(10)))&amp;J4&amp;IF(J4="","",IF(K4="","",CHAR(10)))&amp;K4</f>
        <v/>
      </c>
    </row>
    <row r="5" spans="2:14">
      <c r="B5" s="5">
        <v>1</v>
      </c>
      <c r="C5" s="5">
        <v>1</v>
      </c>
      <c r="I5" s="5" t="str">
        <f>IFERROR(INDEX(Sheet8!$A$3:$B$27,MATCH(D5,Sheet8!$A$3:$A$27,0),2),"")</f>
        <v/>
      </c>
      <c r="J5" s="5" t="str">
        <f>IFERROR(INDEX(Sheet8!$C$3:$D$27,MATCH(E5,Sheet8!$C$3:$C$27,0),2),"")</f>
        <v/>
      </c>
      <c r="K5" s="5" t="str">
        <f>IFERROR(INDEX(Sheet8!$E$3:$F$27,MATCH(F5,Sheet8!$E$3:$E$27,0),2),"")</f>
        <v/>
      </c>
      <c r="M5" s="6" t="str">
        <f>I5&amp;IF(I5="","",IF(AND(J5="",K5=""),"",CHAR(10)))&amp;J5&amp;IF(J5="","",IF(K5="","",CHAR(10)))&amp;K5</f>
        <v/>
      </c>
      <c r="N5" s="6" t="str">
        <f>I5&amp;IF(J5="",IF(K5="","",$G$8),$G$7&amp;J5)&amp;IF(K5="","",$G$7&amp;K5)</f>
        <v/>
      </c>
    </row>
    <row r="6" spans="2:14">
      <c r="B6" s="5">
        <v>1</v>
      </c>
      <c r="C6" s="5">
        <v>4</v>
      </c>
      <c r="G6" s="7" t="s">
        <v>768</v>
      </c>
      <c r="I6" s="5" t="str">
        <f>IFERROR(INDEX(Sheet8!$A$3:$B$27,MATCH(D6,Sheet8!$A$3:$A$27,0),2),"")</f>
        <v/>
      </c>
      <c r="J6" s="5" t="str">
        <f>IFERROR(INDEX(Sheet8!$C$3:$D$27,MATCH(E6,Sheet8!$C$3:$C$27,0),2),"")</f>
        <v/>
      </c>
      <c r="K6" s="5" t="str">
        <f>IFERROR(INDEX(Sheet8!$E$3:$F$27,MATCH(F6,Sheet8!$E$3:$E$27,0),2),"")</f>
        <v/>
      </c>
      <c r="M6" s="6" t="str">
        <f>I6&amp;IF(I6="","",IF(AND(J6="",K6=""),"",CHAR(10)))&amp;J6&amp;IF(J6="","",IF(K6="","",CHAR(10)))&amp;K6</f>
        <v/>
      </c>
    </row>
    <row r="7" spans="2:14">
      <c r="B7" s="5">
        <v>2</v>
      </c>
      <c r="C7" s="5">
        <v>1</v>
      </c>
      <c r="D7" s="5">
        <v>1</v>
      </c>
      <c r="G7" s="8" t="s">
        <v>769</v>
      </c>
      <c r="I7" s="5" t="str">
        <f>IFERROR(INDEX(Sheet8!$A$3:$B$27,MATCH(D7,Sheet8!$A$3:$A$27,0),2),"")</f>
        <v>&lt;color=#ff0000&gt;红色敌方单位&lt;/color&gt;被击败后会自爆，对其他敌方单位造成伤害</v>
      </c>
      <c r="J7" s="5" t="str">
        <f>IFERROR(INDEX(Sheet8!$C$3:$D$27,MATCH(E7,Sheet8!$C$3:$C$27,0),2),"")</f>
        <v/>
      </c>
      <c r="K7" s="5" t="str">
        <f>IFERROR(INDEX(Sheet8!$E$3:$F$27,MATCH(F7,Sheet8!$E$3:$E$27,0),2),"")</f>
        <v/>
      </c>
      <c r="M7" s="6" t="str">
        <f t="shared" ref="M7:M30" si="0">I7&amp;IF(I7="","",IF(AND(J7="",K7=""),"",$G$7&amp;CHAR(10)))&amp;J7&amp;IF(J7="","",IF(K7="","",$G$7&amp;CHAR(10)))&amp;K7</f>
        <v>&lt;color=#ff0000&gt;红色敌方单位&lt;/color&gt;被击败后会自爆，对其他敌方单位造成伤害</v>
      </c>
      <c r="N7" s="6" t="str">
        <f t="shared" ref="N7:N70" si="1">IF(I7="",IF(AND(J7="",K7=""),"",$G$6),IF(AND(J7="",K7=""),I7,I7&amp;$G$7))&amp;IF(J7="",IF(K7="","",$G$6),J7&amp;$G$7)&amp;IF(K7="","",K7)</f>
        <v>&lt;color=#ff0000&gt;红色敌方单位&lt;/color&gt;被击败后会自爆，对其他敌方单位造成伤害</v>
      </c>
    </row>
    <row r="8" spans="2:14">
      <c r="B8" s="5">
        <v>2</v>
      </c>
      <c r="C8" s="5">
        <v>3</v>
      </c>
      <c r="G8" s="7" t="s">
        <v>770</v>
      </c>
      <c r="I8" s="5" t="str">
        <f>IFERROR(INDEX(Sheet8!$A$3:$B$27,MATCH(D8,Sheet8!$A$3:$A$27,0),2),"")</f>
        <v/>
      </c>
      <c r="J8" s="5" t="str">
        <f>IFERROR(INDEX(Sheet8!$C$3:$D$27,MATCH(E8,Sheet8!$C$3:$C$27,0),2),"")</f>
        <v/>
      </c>
      <c r="K8" s="5" t="str">
        <f>IFERROR(INDEX(Sheet8!$E$3:$F$27,MATCH(F8,Sheet8!$E$3:$E$27,0),2),"")</f>
        <v/>
      </c>
      <c r="M8" s="6" t="str">
        <f t="shared" si="0"/>
        <v/>
      </c>
      <c r="N8" s="6" t="str">
        <f t="shared" si="1"/>
        <v/>
      </c>
    </row>
    <row r="9" spans="2:14">
      <c r="B9" s="5">
        <v>2</v>
      </c>
      <c r="C9" s="5">
        <v>1</v>
      </c>
      <c r="D9" s="5">
        <v>2</v>
      </c>
      <c r="I9" s="5" t="str">
        <f>IFERROR(INDEX(Sheet8!$A$3:$B$27,MATCH(D9,Sheet8!$A$3:$A$27,0),2),"")</f>
        <v>&lt;color=#ff0000&gt;红色敌方单位&lt;/color&gt;被击败后，我方S能量长满</v>
      </c>
      <c r="J9" s="5" t="str">
        <f>IFERROR(INDEX(Sheet8!$C$3:$D$27,MATCH(E9,Sheet8!$C$3:$C$27,0),2),"")</f>
        <v/>
      </c>
      <c r="K9" s="5" t="str">
        <f>IFERROR(INDEX(Sheet8!$E$3:$F$27,MATCH(F9,Sheet8!$E$3:$E$27,0),2),"")</f>
        <v/>
      </c>
      <c r="M9" s="6" t="str">
        <f t="shared" si="0"/>
        <v>&lt;color=#ff0000&gt;红色敌方单位&lt;/color&gt;被击败后，我方S能量长满</v>
      </c>
      <c r="N9" s="6" t="str">
        <f t="shared" si="1"/>
        <v>&lt;color=#ff0000&gt;红色敌方单位&lt;/color&gt;被击败后，我方S能量长满</v>
      </c>
    </row>
    <row r="10" spans="2:14">
      <c r="B10" s="5">
        <v>2</v>
      </c>
      <c r="C10" s="5">
        <v>2</v>
      </c>
      <c r="I10" s="5" t="str">
        <f>IFERROR(INDEX(Sheet8!$A$3:$B$27,MATCH(D10,Sheet8!$A$3:$A$27,0),2),"")</f>
        <v/>
      </c>
      <c r="J10" s="5" t="str">
        <f>IFERROR(INDEX(Sheet8!$C$3:$D$27,MATCH(E10,Sheet8!$C$3:$C$27,0),2),"")</f>
        <v/>
      </c>
      <c r="K10" s="5" t="str">
        <f>IFERROR(INDEX(Sheet8!$E$3:$F$27,MATCH(F10,Sheet8!$E$3:$E$27,0),2),"")</f>
        <v/>
      </c>
      <c r="M10" s="6" t="str">
        <f t="shared" si="0"/>
        <v/>
      </c>
      <c r="N10" s="6" t="str">
        <f t="shared" si="1"/>
        <v/>
      </c>
    </row>
    <row r="11" spans="2:14">
      <c r="B11" s="5">
        <v>2</v>
      </c>
      <c r="C11" s="5">
        <v>1</v>
      </c>
      <c r="D11" s="5">
        <v>3</v>
      </c>
      <c r="I11" s="5" t="str">
        <f>IFERROR(INDEX(Sheet8!$A$3:$B$27,MATCH(D11,Sheet8!$A$3:$A$27,0),2),"")</f>
        <v>&lt;color=#ff0000&gt;红色敌方单位&lt;/color&gt;被击败后，我方进入能量无限状态</v>
      </c>
      <c r="J11" s="5" t="str">
        <f>IFERROR(INDEX(Sheet8!$C$3:$D$27,MATCH(E11,Sheet8!$C$3:$C$27,0),2),"")</f>
        <v/>
      </c>
      <c r="K11" s="5" t="str">
        <f>IFERROR(INDEX(Sheet8!$E$3:$F$27,MATCH(F11,Sheet8!$E$3:$E$27,0),2),"")</f>
        <v/>
      </c>
      <c r="M11" s="6" t="str">
        <f t="shared" si="0"/>
        <v>&lt;color=#ff0000&gt;红色敌方单位&lt;/color&gt;被击败后，我方进入能量无限状态</v>
      </c>
      <c r="N11" s="6" t="str">
        <f t="shared" si="1"/>
        <v>&lt;color=#ff0000&gt;红色敌方单位&lt;/color&gt;被击败后，我方进入能量无限状态</v>
      </c>
    </row>
    <row r="12" spans="2:14">
      <c r="B12" s="5">
        <v>2</v>
      </c>
      <c r="C12" s="5">
        <v>4</v>
      </c>
      <c r="I12" s="5" t="str">
        <f>IFERROR(INDEX(Sheet8!$A$3:$B$27,MATCH(D12,Sheet8!$A$3:$A$27,0),2),"")</f>
        <v/>
      </c>
      <c r="J12" s="5" t="str">
        <f>IFERROR(INDEX(Sheet8!$C$3:$D$27,MATCH(E12,Sheet8!$C$3:$C$27,0),2),"")</f>
        <v/>
      </c>
      <c r="K12" s="5" t="str">
        <f>IFERROR(INDEX(Sheet8!$E$3:$F$27,MATCH(F12,Sheet8!$E$3:$E$27,0),2),"")</f>
        <v/>
      </c>
      <c r="M12" s="6" t="str">
        <f t="shared" si="0"/>
        <v/>
      </c>
      <c r="N12" s="6" t="str">
        <f t="shared" si="1"/>
        <v/>
      </c>
    </row>
    <row r="13" spans="2:14">
      <c r="B13" s="5">
        <v>3</v>
      </c>
      <c r="C13" s="5">
        <v>1</v>
      </c>
      <c r="F13" s="5">
        <v>1</v>
      </c>
      <c r="I13" s="5" t="str">
        <f>IFERROR(INDEX(Sheet8!$A$3:$B$27,MATCH(D13,Sheet8!$A$3:$A$27,0),2),"")</f>
        <v/>
      </c>
      <c r="J13" s="5" t="str">
        <f>IFERROR(INDEX(Sheet8!$C$3:$D$27,MATCH(E13,Sheet8!$C$3:$C$27,0),2),"")</f>
        <v/>
      </c>
      <c r="K13" s="5" t="str">
        <f>IFERROR(INDEX(Sheet8!$E$3:$F$27,MATCH(F13,Sheet8!$E$3:$E$27,0),2),"")</f>
        <v>&lt;color=#00aaff&gt;蓝色敌方单位&lt;/color&gt;处于醉酒状态，会攻击其他敌方单位</v>
      </c>
      <c r="M13" s="6" t="str">
        <f t="shared" si="0"/>
        <v>&lt;color=#00aaff&gt;蓝色敌方单位&lt;/color&gt;处于醉酒状态，会攻击其他敌方单位</v>
      </c>
      <c r="N13" s="6" t="str">
        <f t="shared" si="1"/>
        <v xml:space="preserve"> @ @&lt;color=#00aaff&gt;蓝色敌方单位&lt;/color&gt;处于醉酒状态，会攻击其他敌方单位</v>
      </c>
    </row>
    <row r="14" spans="2:14">
      <c r="B14" s="5">
        <v>3</v>
      </c>
      <c r="C14" s="5">
        <v>1</v>
      </c>
      <c r="F14" s="5">
        <v>2</v>
      </c>
      <c r="I14" s="5" t="str">
        <f>IFERROR(INDEX(Sheet8!$A$3:$B$27,MATCH(D14,Sheet8!$A$3:$A$27,0),2),"")</f>
        <v/>
      </c>
      <c r="J14" s="5" t="str">
        <f>IFERROR(INDEX(Sheet8!$C$3:$D$27,MATCH(E14,Sheet8!$C$3:$C$27,0),2),"")</f>
        <v/>
      </c>
      <c r="K14" s="5" t="str">
        <f>IFERROR(INDEX(Sheet8!$E$3:$F$27,MATCH(F14,Sheet8!$E$3:$E$27,0),2),"")</f>
        <v>&lt;color=#00aaff&gt;蓝色敌方单位&lt;/color&gt;被击败后，会给其他敌方单位回满血</v>
      </c>
      <c r="M14" s="6" t="str">
        <f t="shared" si="0"/>
        <v>&lt;color=#00aaff&gt;蓝色敌方单位&lt;/color&gt;被击败后，会给其他敌方单位回满血</v>
      </c>
      <c r="N14" s="6" t="str">
        <f t="shared" si="1"/>
        <v xml:space="preserve"> @ @&lt;color=#00aaff&gt;蓝色敌方单位&lt;/color&gt;被击败后，会给其他敌方单位回满血</v>
      </c>
    </row>
    <row r="15" spans="2:14">
      <c r="B15" s="5">
        <v>3</v>
      </c>
      <c r="C15" s="5">
        <v>1</v>
      </c>
      <c r="D15" s="5">
        <v>4</v>
      </c>
      <c r="I15" s="5" t="str">
        <f>IFERROR(INDEX(Sheet8!$A$3:$B$27,MATCH(D15,Sheet8!$A$3:$A$27,0),2),"")</f>
        <v>其他敌方单位受到攻击后，&lt;color=#ff0000&gt;红色敌方单位&lt;/color&gt;会反击</v>
      </c>
      <c r="J15" s="5" t="str">
        <f>IFERROR(INDEX(Sheet8!$C$3:$D$27,MATCH(E15,Sheet8!$C$3:$C$27,0),2),"")</f>
        <v/>
      </c>
      <c r="K15" s="5" t="str">
        <f>IFERROR(INDEX(Sheet8!$E$3:$F$27,MATCH(F15,Sheet8!$E$3:$E$27,0),2),"")</f>
        <v/>
      </c>
      <c r="M15" s="6" t="str">
        <f t="shared" si="0"/>
        <v>其他敌方单位受到攻击后，&lt;color=#ff0000&gt;红色敌方单位&lt;/color&gt;会反击</v>
      </c>
      <c r="N15" s="6" t="str">
        <f t="shared" si="1"/>
        <v>其他敌方单位受到攻击后，&lt;color=#ff0000&gt;红色敌方单位&lt;/color&gt;会反击</v>
      </c>
    </row>
    <row r="16" spans="2:14">
      <c r="B16" s="5">
        <v>3</v>
      </c>
      <c r="C16" s="5">
        <v>3</v>
      </c>
      <c r="I16" s="5" t="str">
        <f>IFERROR(INDEX(Sheet8!$A$3:$B$27,MATCH(D16,Sheet8!$A$3:$A$27,0),2),"")</f>
        <v/>
      </c>
      <c r="J16" s="5" t="str">
        <f>IFERROR(INDEX(Sheet8!$C$3:$D$27,MATCH(E16,Sheet8!$C$3:$C$27,0),2),"")</f>
        <v/>
      </c>
      <c r="K16" s="5" t="str">
        <f>IFERROR(INDEX(Sheet8!$E$3:$F$27,MATCH(F16,Sheet8!$E$3:$E$27,0),2),"")</f>
        <v/>
      </c>
      <c r="M16" s="6" t="str">
        <f t="shared" si="0"/>
        <v/>
      </c>
      <c r="N16" s="6" t="str">
        <f t="shared" si="1"/>
        <v/>
      </c>
    </row>
    <row r="17" spans="2:14">
      <c r="B17" s="5">
        <v>3</v>
      </c>
      <c r="C17" s="5">
        <v>2</v>
      </c>
      <c r="I17" s="5" t="str">
        <f>IFERROR(INDEX(Sheet8!$A$3:$B$27,MATCH(D17,Sheet8!$A$3:$A$27,0),2),"")</f>
        <v/>
      </c>
      <c r="J17" s="5" t="str">
        <f>IFERROR(INDEX(Sheet8!$C$3:$D$27,MATCH(E17,Sheet8!$C$3:$C$27,0),2),"")</f>
        <v/>
      </c>
      <c r="K17" s="5" t="str">
        <f>IFERROR(INDEX(Sheet8!$E$3:$F$27,MATCH(F17,Sheet8!$E$3:$E$27,0),2),"")</f>
        <v/>
      </c>
      <c r="M17" s="6" t="str">
        <f t="shared" si="0"/>
        <v/>
      </c>
      <c r="N17" s="6" t="str">
        <f t="shared" si="1"/>
        <v/>
      </c>
    </row>
    <row r="18" spans="2:14">
      <c r="B18" s="5">
        <v>3</v>
      </c>
      <c r="C18" s="5">
        <v>1</v>
      </c>
      <c r="D18" s="5">
        <v>1</v>
      </c>
      <c r="I18" s="5" t="str">
        <f>IFERROR(INDEX(Sheet8!$A$3:$B$27,MATCH(D18,Sheet8!$A$3:$A$27,0),2),"")</f>
        <v>&lt;color=#ff0000&gt;红色敌方单位&lt;/color&gt;被击败后会自爆，对其他敌方单位造成伤害</v>
      </c>
      <c r="J18" s="5" t="str">
        <f>IFERROR(INDEX(Sheet8!$C$3:$D$27,MATCH(E18,Sheet8!$C$3:$C$27,0),2),"")</f>
        <v/>
      </c>
      <c r="K18" s="5" t="str">
        <f>IFERROR(INDEX(Sheet8!$E$3:$F$27,MATCH(F18,Sheet8!$E$3:$E$27,0),2),"")</f>
        <v/>
      </c>
      <c r="M18" s="6" t="str">
        <f t="shared" si="0"/>
        <v>&lt;color=#ff0000&gt;红色敌方单位&lt;/color&gt;被击败后会自爆，对其他敌方单位造成伤害</v>
      </c>
      <c r="N18" s="6" t="str">
        <f t="shared" si="1"/>
        <v>&lt;color=#ff0000&gt;红色敌方单位&lt;/color&gt;被击败后会自爆，对其他敌方单位造成伤害</v>
      </c>
    </row>
    <row r="19" spans="2:14">
      <c r="B19" s="5">
        <v>3</v>
      </c>
      <c r="C19" s="5">
        <v>4</v>
      </c>
      <c r="I19" s="5" t="str">
        <f>IFERROR(INDEX(Sheet8!$A$3:$B$27,MATCH(D19,Sheet8!$A$3:$A$27,0),2),"")</f>
        <v/>
      </c>
      <c r="J19" s="5" t="str">
        <f>IFERROR(INDEX(Sheet8!$C$3:$D$27,MATCH(E19,Sheet8!$C$3:$C$27,0),2),"")</f>
        <v/>
      </c>
      <c r="K19" s="5" t="str">
        <f>IFERROR(INDEX(Sheet8!$E$3:$F$27,MATCH(F19,Sheet8!$E$3:$E$27,0),2),"")</f>
        <v/>
      </c>
      <c r="M19" s="6" t="str">
        <f t="shared" si="0"/>
        <v/>
      </c>
      <c r="N19" s="6" t="str">
        <f t="shared" si="1"/>
        <v/>
      </c>
    </row>
    <row r="20" spans="2:14" ht="28.5" customHeight="1">
      <c r="B20" s="5">
        <v>4</v>
      </c>
      <c r="C20" s="5">
        <v>1</v>
      </c>
      <c r="D20" s="5">
        <v>5</v>
      </c>
      <c r="I20" s="5" t="str">
        <f>IFERROR(INDEX(Sheet8!$A$3:$B$27,MATCH(D20,Sheet8!$A$3:$A$27,0),2),"")</f>
        <v>&lt;color=#ff0000&gt;红色敌方单位&lt;/color&gt;被击败后，我方攻击增加。每有一个其他敌方单位被击败，&lt;color=#ff0000&gt;红色敌方单位&lt;/color&gt;攻击增加</v>
      </c>
      <c r="J20" s="5" t="str">
        <f>IFERROR(INDEX(Sheet8!$C$3:$D$27,MATCH(E20,Sheet8!$C$3:$C$27,0),2),"")</f>
        <v/>
      </c>
      <c r="K20" s="5" t="str">
        <f>IFERROR(INDEX(Sheet8!$E$3:$F$27,MATCH(F20,Sheet8!$E$3:$E$27,0),2),"")</f>
        <v/>
      </c>
      <c r="M20" s="6" t="str">
        <f t="shared" si="0"/>
        <v>&lt;color=#ff0000&gt;红色敌方单位&lt;/color&gt;被击败后，我方攻击增加。每有一个其他敌方单位被击败，&lt;color=#ff0000&gt;红色敌方单位&lt;/color&gt;攻击增加</v>
      </c>
      <c r="N20" s="6" t="str">
        <f t="shared" si="1"/>
        <v>&lt;color=#ff0000&gt;红色敌方单位&lt;/color&gt;被击败后，我方攻击增加。每有一个其他敌方单位被击败，&lt;color=#ff0000&gt;红色敌方单位&lt;/color&gt;攻击增加</v>
      </c>
    </row>
    <row r="21" spans="2:14">
      <c r="B21" s="5">
        <v>4</v>
      </c>
      <c r="C21" s="5">
        <v>1</v>
      </c>
      <c r="F21" s="5">
        <v>3</v>
      </c>
      <c r="I21" s="5" t="str">
        <f>IFERROR(INDEX(Sheet8!$A$3:$B$27,MATCH(D21,Sheet8!$A$3:$A$27,0),2),"")</f>
        <v/>
      </c>
      <c r="J21" s="5" t="str">
        <f>IFERROR(INDEX(Sheet8!$C$3:$D$27,MATCH(E21,Sheet8!$C$3:$C$27,0),2),"")</f>
        <v/>
      </c>
      <c r="K21" s="5" t="str">
        <f>IFERROR(INDEX(Sheet8!$E$3:$F$27,MATCH(F21,Sheet8!$E$3:$E$27,0),2),"")</f>
        <v>&lt;color=#00aaff&gt;蓝色敌方单位&lt;/color&gt;被击败后，其他敌方单位攻击增加</v>
      </c>
      <c r="M21" s="6" t="str">
        <f t="shared" si="0"/>
        <v>&lt;color=#00aaff&gt;蓝色敌方单位&lt;/color&gt;被击败后，其他敌方单位攻击增加</v>
      </c>
      <c r="N21" s="6" t="str">
        <f t="shared" si="1"/>
        <v xml:space="preserve"> @ @&lt;color=#00aaff&gt;蓝色敌方单位&lt;/color&gt;被击败后，其他敌方单位攻击增加</v>
      </c>
    </row>
    <row r="22" spans="2:14" ht="28.5" customHeight="1">
      <c r="B22" s="5">
        <v>4</v>
      </c>
      <c r="C22" s="5">
        <v>1</v>
      </c>
      <c r="D22" s="5">
        <v>6</v>
      </c>
      <c r="I22" s="5" t="str">
        <f>IFERROR(INDEX(Sheet8!$A$3:$B$27,MATCH(D22,Sheet8!$A$3:$A$27,0),2),"")</f>
        <v>&lt;color=#ff0000&gt;红色敌方单位&lt;/color&gt;被击败后，其他敌方单位眩晕。每有一个其他敌方单位被击败，&lt;color=#ff0000&gt;红色敌方单位&lt;/color&gt;回满血</v>
      </c>
      <c r="J22" s="5" t="str">
        <f>IFERROR(INDEX(Sheet8!$C$3:$D$27,MATCH(E22,Sheet8!$C$3:$C$27,0),2),"")</f>
        <v/>
      </c>
      <c r="K22" s="5" t="str">
        <f>IFERROR(INDEX(Sheet8!$E$3:$F$27,MATCH(F22,Sheet8!$E$3:$E$27,0),2),"")</f>
        <v/>
      </c>
      <c r="M22" s="6" t="str">
        <f t="shared" si="0"/>
        <v>&lt;color=#ff0000&gt;红色敌方单位&lt;/color&gt;被击败后，其他敌方单位眩晕。每有一个其他敌方单位被击败，&lt;color=#ff0000&gt;红色敌方单位&lt;/color&gt;回满血</v>
      </c>
      <c r="N22" s="6" t="str">
        <f t="shared" si="1"/>
        <v>&lt;color=#ff0000&gt;红色敌方单位&lt;/color&gt;被击败后，其他敌方单位眩晕。每有一个其他敌方单位被击败，&lt;color=#ff0000&gt;红色敌方单位&lt;/color&gt;回满血</v>
      </c>
    </row>
    <row r="23" spans="2:14">
      <c r="B23" s="5">
        <v>4</v>
      </c>
      <c r="C23" s="5">
        <v>2</v>
      </c>
      <c r="I23" s="5" t="str">
        <f>IFERROR(INDEX(Sheet8!$A$3:$B$27,MATCH(D23,Sheet8!$A$3:$A$27,0),2),"")</f>
        <v/>
      </c>
      <c r="J23" s="5" t="str">
        <f>IFERROR(INDEX(Sheet8!$C$3:$D$27,MATCH(E23,Sheet8!$C$3:$C$27,0),2),"")</f>
        <v/>
      </c>
      <c r="K23" s="5" t="str">
        <f>IFERROR(INDEX(Sheet8!$E$3:$F$27,MATCH(F23,Sheet8!$E$3:$E$27,0),2),"")</f>
        <v/>
      </c>
      <c r="M23" s="6" t="str">
        <f t="shared" si="0"/>
        <v/>
      </c>
      <c r="N23" s="6" t="str">
        <f t="shared" si="1"/>
        <v/>
      </c>
    </row>
    <row r="24" spans="2:14">
      <c r="B24" s="5">
        <v>4</v>
      </c>
      <c r="C24" s="5">
        <v>3</v>
      </c>
      <c r="I24" s="5" t="str">
        <f>IFERROR(INDEX(Sheet8!$A$3:$B$27,MATCH(D24,Sheet8!$A$3:$A$27,0),2),"")</f>
        <v/>
      </c>
      <c r="J24" s="5" t="str">
        <f>IFERROR(INDEX(Sheet8!$C$3:$D$27,MATCH(E24,Sheet8!$C$3:$C$27,0),2),"")</f>
        <v/>
      </c>
      <c r="K24" s="5" t="str">
        <f>IFERROR(INDEX(Sheet8!$E$3:$F$27,MATCH(F24,Sheet8!$E$3:$E$27,0),2),"")</f>
        <v/>
      </c>
      <c r="M24" s="6" t="str">
        <f t="shared" si="0"/>
        <v/>
      </c>
      <c r="N24" s="6" t="str">
        <f t="shared" si="1"/>
        <v/>
      </c>
    </row>
    <row r="25" spans="2:14">
      <c r="B25" s="5">
        <v>4</v>
      </c>
      <c r="C25" s="5">
        <v>1</v>
      </c>
      <c r="F25" s="5">
        <v>4</v>
      </c>
      <c r="I25" s="5" t="str">
        <f>IFERROR(INDEX(Sheet8!$A$3:$B$27,MATCH(D25,Sheet8!$A$3:$A$27,0),2),"")</f>
        <v/>
      </c>
      <c r="J25" s="5" t="str">
        <f>IFERROR(INDEX(Sheet8!$C$3:$D$27,MATCH(E25,Sheet8!$C$3:$C$27,0),2),"")</f>
        <v/>
      </c>
      <c r="K25" s="5" t="str">
        <f>IFERROR(INDEX(Sheet8!$E$3:$F$27,MATCH(F25,Sheet8!$E$3:$E$27,0),2),"")</f>
        <v>&lt;color=#00aaff&gt;三节棍莉莉&lt;/color&gt;被击败后，会使山猿和睫毛进入无限放技能状态</v>
      </c>
      <c r="M25" s="6" t="str">
        <f t="shared" si="0"/>
        <v>&lt;color=#00aaff&gt;三节棍莉莉&lt;/color&gt;被击败后，会使山猿和睫毛进入无限放技能状态</v>
      </c>
      <c r="N25" s="6" t="str">
        <f t="shared" si="1"/>
        <v xml:space="preserve"> @ @&lt;color=#00aaff&gt;三节棍莉莉&lt;/color&gt;被击败后，会使山猿和睫毛进入无限放技能状态</v>
      </c>
    </row>
    <row r="26" spans="2:14">
      <c r="B26" s="5">
        <v>4</v>
      </c>
      <c r="C26" s="5">
        <v>1</v>
      </c>
      <c r="D26" s="5">
        <v>7</v>
      </c>
      <c r="I26" s="5" t="str">
        <f>IFERROR(INDEX(Sheet8!$A$3:$B$27,MATCH(D26,Sheet8!$A$3:$A$27,0),2),"")</f>
        <v>&lt;color=#ff0000&gt;红色敌方单位&lt;/color&gt;被击败后，会对蚊女造成大量伤害</v>
      </c>
      <c r="J26" s="5" t="str">
        <f>IFERROR(INDEX(Sheet8!$C$3:$D$27,MATCH(E26,Sheet8!$C$3:$C$27,0),2),"")</f>
        <v/>
      </c>
      <c r="K26" s="5" t="str">
        <f>IFERROR(INDEX(Sheet8!$E$3:$F$27,MATCH(F26,Sheet8!$E$3:$E$27,0),2),"")</f>
        <v/>
      </c>
      <c r="M26" s="6" t="str">
        <f t="shared" si="0"/>
        <v>&lt;color=#ff0000&gt;红色敌方单位&lt;/color&gt;被击败后，会对蚊女造成大量伤害</v>
      </c>
      <c r="N26" s="6" t="str">
        <f t="shared" si="1"/>
        <v>&lt;color=#ff0000&gt;红色敌方单位&lt;/color&gt;被击败后，会对蚊女造成大量伤害</v>
      </c>
    </row>
    <row r="27" spans="2:14">
      <c r="B27" s="5">
        <v>4</v>
      </c>
      <c r="C27" s="5">
        <v>4</v>
      </c>
      <c r="I27" s="5" t="str">
        <f>IFERROR(INDEX(Sheet8!$A$3:$B$27,MATCH(D27,Sheet8!$A$3:$A$27,0),2),"")</f>
        <v/>
      </c>
      <c r="J27" s="5" t="str">
        <f>IFERROR(INDEX(Sheet8!$C$3:$D$27,MATCH(E27,Sheet8!$C$3:$C$27,0),2),"")</f>
        <v/>
      </c>
      <c r="K27" s="5" t="str">
        <f>IFERROR(INDEX(Sheet8!$E$3:$F$27,MATCH(F27,Sheet8!$E$3:$E$27,0),2),"")</f>
        <v/>
      </c>
      <c r="M27" s="6" t="str">
        <f t="shared" si="0"/>
        <v/>
      </c>
      <c r="N27" s="6" t="str">
        <f t="shared" si="1"/>
        <v/>
      </c>
    </row>
    <row r="28" spans="2:14" ht="57" customHeight="1">
      <c r="B28" s="5">
        <v>5</v>
      </c>
      <c r="C28" s="5">
        <v>1</v>
      </c>
      <c r="D28" s="5">
        <v>8</v>
      </c>
      <c r="F28" s="5">
        <v>5</v>
      </c>
      <c r="I28" s="5" t="str">
        <f>IFERROR(INDEX(Sheet8!$A$3:$B$27,MATCH(D28,Sheet8!$A$3:$A$27,0),2),"")</f>
        <v>&lt;color=#ff0000&gt;红色敌方单位&lt;/color&gt;被击败后，会对&lt;color=#00aaff&gt;蓝色敌方单位&lt;/color&gt;造成大量伤害</v>
      </c>
      <c r="J28" s="5" t="str">
        <f>IFERROR(INDEX(Sheet8!$C$3:$D$27,MATCH(E28,Sheet8!$C$3:$C$27,0),2),"")</f>
        <v/>
      </c>
      <c r="K28" s="5" t="str">
        <f>IFERROR(INDEX(Sheet8!$E$3:$F$27,MATCH(F28,Sheet8!$E$3:$E$27,0),2),"")</f>
        <v>&lt;color=#00aaff&gt;蓝色敌方单位&lt;/color&gt;被击败后，会使&lt;color=#ff0000&gt;红色敌方单位&lt;/color&gt;回满血，并在下次行动时必定释放技能</v>
      </c>
      <c r="M28" s="6" t="str">
        <f t="shared" si="0"/>
        <v>&lt;color=#ff0000&gt;红色敌方单位&lt;/color&gt;被击败后，会对&lt;color=#00aaff&gt;蓝色敌方单位&lt;/color&gt;造成大量伤害@
&lt;color=#00aaff&gt;蓝色敌方单位&lt;/color&gt;被击败后，会使&lt;color=#ff0000&gt;红色敌方单位&lt;/color&gt;回满血，并在下次行动时必定释放技能</v>
      </c>
      <c r="N28" s="6" t="str">
        <f t="shared" si="1"/>
        <v>&lt;color=#ff0000&gt;红色敌方单位&lt;/color&gt;被击败后，会对&lt;color=#00aaff&gt;蓝色敌方单位&lt;/color&gt;造成大量伤害@ @&lt;color=#00aaff&gt;蓝色敌方单位&lt;/color&gt;被击败后，会使&lt;color=#ff0000&gt;红色敌方单位&lt;/color&gt;回满血，并在下次行动时必定释放技能</v>
      </c>
    </row>
    <row r="29" spans="2:14" ht="28.5" customHeight="1">
      <c r="B29" s="5">
        <v>5</v>
      </c>
      <c r="C29" s="5">
        <v>1</v>
      </c>
      <c r="D29" s="5">
        <v>9</v>
      </c>
      <c r="F29" s="5">
        <v>6</v>
      </c>
      <c r="I29" s="5" t="str">
        <f>IFERROR(INDEX(Sheet8!$A$3:$B$27,MATCH(D29,Sheet8!$A$3:$A$27,0),2),"")</f>
        <v>&lt;color=#ff0000&gt;红色敌方单位&lt;/color&gt;被击败后，其他敌方单位眩晕</v>
      </c>
      <c r="J29" s="5" t="str">
        <f>IFERROR(INDEX(Sheet8!$C$3:$D$27,MATCH(E29,Sheet8!$C$3:$C$27,0),2),"")</f>
        <v/>
      </c>
      <c r="K29" s="5" t="str">
        <f>IFERROR(INDEX(Sheet8!$E$3:$F$27,MATCH(F29,Sheet8!$E$3:$E$27,0),2),"")</f>
        <v>&lt;color=#00aaff&gt;蓝色敌方单位&lt;/color&gt;被击败后，我方全体眩晕</v>
      </c>
      <c r="M29" s="6" t="str">
        <f t="shared" si="0"/>
        <v>&lt;color=#ff0000&gt;红色敌方单位&lt;/color&gt;被击败后，其他敌方单位眩晕@
&lt;color=#00aaff&gt;蓝色敌方单位&lt;/color&gt;被击败后，我方全体眩晕</v>
      </c>
      <c r="N29" s="6" t="str">
        <f t="shared" si="1"/>
        <v>&lt;color=#ff0000&gt;红色敌方单位&lt;/color&gt;被击败后，其他敌方单位眩晕@ @&lt;color=#00aaff&gt;蓝色敌方单位&lt;/color&gt;被击败后，我方全体眩晕</v>
      </c>
    </row>
    <row r="30" spans="2:14" ht="57" customHeight="1">
      <c r="B30" s="5">
        <v>5</v>
      </c>
      <c r="C30" s="5">
        <v>1</v>
      </c>
      <c r="D30" s="5">
        <v>10</v>
      </c>
      <c r="F30" s="5">
        <v>7</v>
      </c>
      <c r="I30" s="5" t="str">
        <f>IFERROR(INDEX(Sheet8!$A$3:$B$27,MATCH(D30,Sheet8!$A$3:$A$27,0),2),"")</f>
        <v>&lt;color=#ff0000&gt;红色敌方单位&lt;/color&gt;被击败后，会使&lt;color=#00aaff&gt;蓝色敌方单位&lt;/color&gt;能量清空，并使其他敌方单位攻击降低</v>
      </c>
      <c r="J30" s="5" t="str">
        <f>IFERROR(INDEX(Sheet8!$C$3:$D$27,MATCH(E30,Sheet8!$C$3:$C$27,0),2),"")</f>
        <v/>
      </c>
      <c r="K30" s="5" t="str">
        <f>IFERROR(INDEX(Sheet8!$E$3:$F$27,MATCH(F30,Sheet8!$E$3:$E$27,0),2),"")</f>
        <v>&lt;color=#00aaff&gt;蓝色敌方单位&lt;/color&gt;被击败后，会使&lt;color=#ff0000&gt;红色敌方单位&lt;/color&gt;下次行动释放技能，并使其他敌方单位攻击增加</v>
      </c>
      <c r="M30" s="6" t="str">
        <f t="shared" si="0"/>
        <v>&lt;color=#ff0000&gt;红色敌方单位&lt;/color&gt;被击败后，会使&lt;color=#00aaff&gt;蓝色敌方单位&lt;/color&gt;能量清空，并使其他敌方单位攻击降低@
&lt;color=#00aaff&gt;蓝色敌方单位&lt;/color&gt;被击败后，会使&lt;color=#ff0000&gt;红色敌方单位&lt;/color&gt;下次行动释放技能，并使其他敌方单位攻击增加</v>
      </c>
      <c r="N30" s="6" t="str">
        <f t="shared" si="1"/>
        <v>&lt;color=#ff0000&gt;红色敌方单位&lt;/color&gt;被击败后，会使&lt;color=#00aaff&gt;蓝色敌方单位&lt;/color&gt;能量清空，并使其他敌方单位攻击降低@ @&lt;color=#00aaff&gt;蓝色敌方单位&lt;/color&gt;被击败后，会使&lt;color=#ff0000&gt;红色敌方单位&lt;/color&gt;下次行动释放技能，并使其他敌方单位攻击增加</v>
      </c>
    </row>
    <row r="31" spans="2:14">
      <c r="B31" s="5">
        <v>5</v>
      </c>
      <c r="C31" s="5">
        <v>2</v>
      </c>
      <c r="I31" s="5" t="str">
        <f>IFERROR(INDEX(Sheet8!$A$3:$B$27,MATCH(D31,Sheet8!$A$3:$A$27,0),2),"")</f>
        <v/>
      </c>
      <c r="J31" s="5" t="str">
        <f>IFERROR(INDEX(Sheet8!$C$3:$D$27,MATCH(E31,Sheet8!$C$3:$C$27,0),2),"")</f>
        <v/>
      </c>
      <c r="K31" s="5" t="str">
        <f>IFERROR(INDEX(Sheet8!$E$3:$F$27,MATCH(F31,Sheet8!$E$3:$E$27,0),2),"")</f>
        <v/>
      </c>
      <c r="M31" s="6" t="str">
        <f>I31&amp;IF(I31="","",IF(AND(J31="",K31=""),"",CHAR(10)))&amp;J31&amp;IF(J31="","",IF(K31="","",CHAR(10)))&amp;K31</f>
        <v/>
      </c>
      <c r="N31" s="6" t="str">
        <f t="shared" si="1"/>
        <v/>
      </c>
    </row>
    <row r="32" spans="2:14">
      <c r="B32" s="5">
        <v>5</v>
      </c>
      <c r="C32" s="5">
        <v>3</v>
      </c>
      <c r="I32" s="5" t="str">
        <f>IFERROR(INDEX(Sheet8!$A$3:$B$27,MATCH(D32,Sheet8!$A$3:$A$27,0),2),"")</f>
        <v/>
      </c>
      <c r="J32" s="5" t="str">
        <f>IFERROR(INDEX(Sheet8!$C$3:$D$27,MATCH(E32,Sheet8!$C$3:$C$27,0),2),"")</f>
        <v/>
      </c>
      <c r="K32" s="5" t="str">
        <f>IFERROR(INDEX(Sheet8!$E$3:$F$27,MATCH(F32,Sheet8!$E$3:$E$27,0),2),"")</f>
        <v/>
      </c>
      <c r="M32" s="6" t="str">
        <f>I32&amp;IF(I32="","",IF(AND(J32="",K32=""),"",CHAR(10)))&amp;J32&amp;IF(J32="","",IF(K32="","",CHAR(10)))&amp;K32</f>
        <v/>
      </c>
      <c r="N32" s="6" t="str">
        <f t="shared" si="1"/>
        <v/>
      </c>
    </row>
    <row r="33" spans="2:14">
      <c r="B33" s="5">
        <v>5</v>
      </c>
      <c r="C33" s="5">
        <v>1</v>
      </c>
      <c r="F33" s="5">
        <v>4</v>
      </c>
      <c r="I33" s="5" t="str">
        <f>IFERROR(INDEX(Sheet8!$A$3:$B$27,MATCH(D33,Sheet8!$A$3:$A$27,0),2),"")</f>
        <v/>
      </c>
      <c r="J33" s="5" t="str">
        <f>IFERROR(INDEX(Sheet8!$C$3:$D$27,MATCH(E33,Sheet8!$C$3:$C$27,0),2),"")</f>
        <v/>
      </c>
      <c r="K33" s="5" t="str">
        <f>IFERROR(INDEX(Sheet8!$E$3:$F$27,MATCH(F33,Sheet8!$E$3:$E$27,0),2),"")</f>
        <v>&lt;color=#00aaff&gt;三节棍莉莉&lt;/color&gt;被击败后，会使山猿和睫毛进入无限放技能状态</v>
      </c>
      <c r="M33" s="6" t="str">
        <f t="shared" ref="M33:M68" si="2">I33&amp;IF(I33="","",IF(AND(J33="",K33=""),"",$G$7&amp;CHAR(10)))&amp;J33&amp;IF(J33="","",IF(K33="","",$G$7&amp;CHAR(10)))&amp;K33</f>
        <v>&lt;color=#00aaff&gt;三节棍莉莉&lt;/color&gt;被击败后，会使山猿和睫毛进入无限放技能状态</v>
      </c>
      <c r="N33" s="6" t="str">
        <f t="shared" si="1"/>
        <v xml:space="preserve"> @ @&lt;color=#00aaff&gt;三节棍莉莉&lt;/color&gt;被击败后，会使山猿和睫毛进入无限放技能状态</v>
      </c>
    </row>
    <row r="34" spans="2:14" ht="28.5" customHeight="1">
      <c r="B34" s="5">
        <v>5</v>
      </c>
      <c r="C34" s="5">
        <v>1</v>
      </c>
      <c r="D34" s="5">
        <v>11</v>
      </c>
      <c r="F34" s="5">
        <v>8</v>
      </c>
      <c r="I34" s="5" t="str">
        <f>IFERROR(INDEX(Sheet8!$A$3:$B$27,MATCH(D34,Sheet8!$A$3:$A$27,0),2),"")</f>
        <v>&lt;color=#ff0000&gt;红色敌方单位&lt;/color&gt;被击败后，会使蚊女能量清空</v>
      </c>
      <c r="J34" s="5" t="str">
        <f>IFERROR(INDEX(Sheet8!$C$3:$D$27,MATCH(E34,Sheet8!$C$3:$C$27,0),2),"")</f>
        <v/>
      </c>
      <c r="K34" s="5" t="str">
        <f>IFERROR(INDEX(Sheet8!$E$3:$F$27,MATCH(F34,Sheet8!$E$3:$E$27,0),2),"")</f>
        <v>&lt;color=#00aaff&gt;蓝色敌方单位&lt;/color&gt;被击败后，会使蚊女下次行动释放技能</v>
      </c>
      <c r="M34" s="6" t="str">
        <f t="shared" si="2"/>
        <v>&lt;color=#ff0000&gt;红色敌方单位&lt;/color&gt;被击败后，会使蚊女能量清空@
&lt;color=#00aaff&gt;蓝色敌方单位&lt;/color&gt;被击败后，会使蚊女下次行动释放技能</v>
      </c>
      <c r="N34" s="6" t="str">
        <f t="shared" si="1"/>
        <v>&lt;color=#ff0000&gt;红色敌方单位&lt;/color&gt;被击败后，会使蚊女能量清空@ @&lt;color=#00aaff&gt;蓝色敌方单位&lt;/color&gt;被击败后，会使蚊女下次行动释放技能</v>
      </c>
    </row>
    <row r="35" spans="2:14">
      <c r="B35" s="5">
        <v>5</v>
      </c>
      <c r="C35" s="5">
        <v>4</v>
      </c>
      <c r="I35" s="5" t="str">
        <f>IFERROR(INDEX(Sheet8!$A$3:$B$27,MATCH(D35,Sheet8!$A$3:$A$27,0),2),"")</f>
        <v/>
      </c>
      <c r="J35" s="5" t="str">
        <f>IFERROR(INDEX(Sheet8!$C$3:$D$27,MATCH(E35,Sheet8!$C$3:$C$27,0),2),"")</f>
        <v/>
      </c>
      <c r="K35" s="5" t="str">
        <f>IFERROR(INDEX(Sheet8!$E$3:$F$27,MATCH(F35,Sheet8!$E$3:$E$27,0),2),"")</f>
        <v/>
      </c>
      <c r="M35" s="6" t="str">
        <f t="shared" si="2"/>
        <v/>
      </c>
      <c r="N35" s="6" t="str">
        <f t="shared" si="1"/>
        <v/>
      </c>
    </row>
    <row r="36" spans="2:14">
      <c r="B36" s="5">
        <v>6</v>
      </c>
      <c r="C36" s="5">
        <v>1</v>
      </c>
      <c r="D36" s="5">
        <v>12</v>
      </c>
      <c r="I36" s="5" t="str">
        <f>IFERROR(INDEX(Sheet8!$A$3:$B$27,MATCH(D36,Sheet8!$A$3:$A$27,0),2),"")</f>
        <v>&lt;color=#ff0000&gt;红色敌方单位&lt;/color&gt;被击败后，会对巨大化地底人造成大量伤害</v>
      </c>
      <c r="J36" s="5" t="str">
        <f>IFERROR(INDEX(Sheet8!$C$3:$D$27,MATCH(E36,Sheet8!$C$3:$C$27,0),2),"")</f>
        <v/>
      </c>
      <c r="K36" s="5" t="str">
        <f>IFERROR(INDEX(Sheet8!$E$3:$F$27,MATCH(F36,Sheet8!$E$3:$E$27,0),2),"")</f>
        <v/>
      </c>
      <c r="M36" s="6" t="str">
        <f t="shared" si="2"/>
        <v>&lt;color=#ff0000&gt;红色敌方单位&lt;/color&gt;被击败后，会对巨大化地底人造成大量伤害</v>
      </c>
      <c r="N36" s="6" t="str">
        <f t="shared" si="1"/>
        <v>&lt;color=#ff0000&gt;红色敌方单位&lt;/color&gt;被击败后，会对巨大化地底人造成大量伤害</v>
      </c>
    </row>
    <row r="37" spans="2:14">
      <c r="B37" s="5">
        <v>6</v>
      </c>
      <c r="C37" s="5">
        <v>1</v>
      </c>
      <c r="F37" s="5">
        <v>9</v>
      </c>
      <c r="I37" s="5" t="str">
        <f>IFERROR(INDEX(Sheet8!$A$3:$B$27,MATCH(D37,Sheet8!$A$3:$A$27,0),2),"")</f>
        <v/>
      </c>
      <c r="J37" s="5" t="str">
        <f>IFERROR(INDEX(Sheet8!$C$3:$D$27,MATCH(E37,Sheet8!$C$3:$C$27,0),2),"")</f>
        <v/>
      </c>
      <c r="K37" s="5" t="str">
        <f>IFERROR(INDEX(Sheet8!$E$3:$F$27,MATCH(F37,Sheet8!$E$3:$E$27,0),2),"")</f>
        <v>&lt;color=#00aaff&gt;蓝色敌方单位&lt;/color&gt;被击败后，会使土龙变大，攻击防御增加</v>
      </c>
      <c r="M37" s="6" t="str">
        <f t="shared" si="2"/>
        <v>&lt;color=#00aaff&gt;蓝色敌方单位&lt;/color&gt;被击败后，会使土龙变大，攻击防御增加</v>
      </c>
      <c r="N37" s="6" t="str">
        <f t="shared" si="1"/>
        <v xml:space="preserve"> @ @&lt;color=#00aaff&gt;蓝色敌方单位&lt;/color&gt;被击败后，会使土龙变大，攻击防御增加</v>
      </c>
    </row>
    <row r="38" spans="2:14" ht="28.5" customHeight="1">
      <c r="B38" s="5">
        <v>6</v>
      </c>
      <c r="C38" s="5">
        <v>1</v>
      </c>
      <c r="D38" s="5">
        <v>13</v>
      </c>
      <c r="F38" s="5">
        <v>10</v>
      </c>
      <c r="I38" s="5" t="str">
        <f>IFERROR(INDEX(Sheet8!$A$3:$B$27,MATCH(D38,Sheet8!$A$3:$A$27,0),2),"")</f>
        <v>&lt;color=#ff0000&gt;红色敌方单位&lt;/color&gt;被击败后，其他敌方单位攻击防御降低</v>
      </c>
      <c r="J38" s="5" t="str">
        <f>IFERROR(INDEX(Sheet8!$C$3:$D$27,MATCH(E38,Sheet8!$C$3:$C$27,0),2),"")</f>
        <v/>
      </c>
      <c r="K38" s="5" t="str">
        <f>IFERROR(INDEX(Sheet8!$E$3:$F$27,MATCH(F38,Sheet8!$E$3:$E$27,0),2),"")</f>
        <v>&lt;color=#00aaff&gt;蓝色敌方单位&lt;/color&gt;被击败后，其他敌方单位攻击防御增加</v>
      </c>
      <c r="M38" s="6" t="str">
        <f t="shared" si="2"/>
        <v>&lt;color=#ff0000&gt;红色敌方单位&lt;/color&gt;被击败后，其他敌方单位攻击防御降低@
&lt;color=#00aaff&gt;蓝色敌方单位&lt;/color&gt;被击败后，其他敌方单位攻击防御增加</v>
      </c>
      <c r="N38" s="6" t="str">
        <f t="shared" si="1"/>
        <v>&lt;color=#ff0000&gt;红色敌方单位&lt;/color&gt;被击败后，其他敌方单位攻击防御降低@ @&lt;color=#00aaff&gt;蓝色敌方单位&lt;/color&gt;被击败后，其他敌方单位攻击防御增加</v>
      </c>
    </row>
    <row r="39" spans="2:14">
      <c r="B39" s="5">
        <v>6</v>
      </c>
      <c r="C39" s="5">
        <v>2</v>
      </c>
      <c r="I39" s="5" t="str">
        <f>IFERROR(INDEX(Sheet8!$A$3:$B$27,MATCH(D39,Sheet8!$A$3:$A$27,0),2),"")</f>
        <v/>
      </c>
      <c r="J39" s="5" t="str">
        <f>IFERROR(INDEX(Sheet8!$C$3:$D$27,MATCH(E39,Sheet8!$C$3:$C$27,0),2),"")</f>
        <v/>
      </c>
      <c r="K39" s="5" t="str">
        <f>IFERROR(INDEX(Sheet8!$E$3:$F$27,MATCH(F39,Sheet8!$E$3:$E$27,0),2),"")</f>
        <v/>
      </c>
      <c r="M39" s="6" t="str">
        <f t="shared" si="2"/>
        <v/>
      </c>
      <c r="N39" s="6" t="str">
        <f t="shared" si="1"/>
        <v/>
      </c>
    </row>
    <row r="40" spans="2:14">
      <c r="B40" s="5">
        <v>6</v>
      </c>
      <c r="C40" s="5">
        <v>3</v>
      </c>
      <c r="I40" s="5" t="str">
        <f>IFERROR(INDEX(Sheet8!$A$3:$B$27,MATCH(D40,Sheet8!$A$3:$A$27,0),2),"")</f>
        <v/>
      </c>
      <c r="J40" s="5" t="str">
        <f>IFERROR(INDEX(Sheet8!$C$3:$D$27,MATCH(E40,Sheet8!$C$3:$C$27,0),2),"")</f>
        <v/>
      </c>
      <c r="K40" s="5" t="str">
        <f>IFERROR(INDEX(Sheet8!$E$3:$F$27,MATCH(F40,Sheet8!$E$3:$E$27,0),2),"")</f>
        <v/>
      </c>
      <c r="M40" s="6" t="str">
        <f t="shared" si="2"/>
        <v/>
      </c>
      <c r="N40" s="6" t="str">
        <f t="shared" si="1"/>
        <v/>
      </c>
    </row>
    <row r="41" spans="2:14" ht="28.5" customHeight="1">
      <c r="B41" s="5">
        <v>6</v>
      </c>
      <c r="C41" s="5">
        <v>1</v>
      </c>
      <c r="D41" s="5">
        <v>14</v>
      </c>
      <c r="I41" s="5" t="str">
        <f>IFERROR(INDEX(Sheet8!$A$3:$B$27,MATCH(D41,Sheet8!$A$3:$A$27,0),2),"")</f>
        <v>&lt;color=#ff0000&gt;红色敌方单位&lt;/color&gt;被击败后，会使钉锤头能量清空，并使其他敌方单位攻击防御降低</v>
      </c>
      <c r="J41" s="5" t="str">
        <f>IFERROR(INDEX(Sheet8!$C$3:$D$27,MATCH(E41,Sheet8!$C$3:$C$27,0),2),"")</f>
        <v/>
      </c>
      <c r="K41" s="5" t="str">
        <f>IFERROR(INDEX(Sheet8!$E$3:$F$27,MATCH(F41,Sheet8!$E$3:$E$27,0),2),"")</f>
        <v/>
      </c>
      <c r="M41" s="6" t="str">
        <f t="shared" si="2"/>
        <v>&lt;color=#ff0000&gt;红色敌方单位&lt;/color&gt;被击败后，会使钉锤头能量清空，并使其他敌方单位攻击防御降低</v>
      </c>
      <c r="N41" s="6" t="str">
        <f t="shared" si="1"/>
        <v>&lt;color=#ff0000&gt;红色敌方单位&lt;/color&gt;被击败后，会使钉锤头能量清空，并使其他敌方单位攻击防御降低</v>
      </c>
    </row>
    <row r="42" spans="2:14">
      <c r="B42" s="5">
        <v>6</v>
      </c>
      <c r="C42" s="5">
        <v>1</v>
      </c>
      <c r="D42" s="5">
        <v>15</v>
      </c>
      <c r="I42" s="5" t="str">
        <f>IFERROR(INDEX(Sheet8!$A$3:$B$27,MATCH(D42,Sheet8!$A$3:$A$27,0),2),"")</f>
        <v>&lt;color=#ff0000&gt;红色敌方单位&lt;/color&gt;被击败后，会使其他敌方单位能量清空</v>
      </c>
      <c r="J42" s="5" t="str">
        <f>IFERROR(INDEX(Sheet8!$C$3:$D$27,MATCH(E42,Sheet8!$C$3:$C$27,0),2),"")</f>
        <v/>
      </c>
      <c r="K42" s="5" t="str">
        <f>IFERROR(INDEX(Sheet8!$E$3:$F$27,MATCH(F42,Sheet8!$E$3:$E$27,0),2),"")</f>
        <v/>
      </c>
      <c r="M42" s="6" t="str">
        <f t="shared" si="2"/>
        <v>&lt;color=#ff0000&gt;红色敌方单位&lt;/color&gt;被击败后，会使其他敌方单位能量清空</v>
      </c>
      <c r="N42" s="6" t="str">
        <f t="shared" si="1"/>
        <v>&lt;color=#ff0000&gt;红色敌方单位&lt;/color&gt;被击败后，会使其他敌方单位能量清空</v>
      </c>
    </row>
    <row r="43" spans="2:14">
      <c r="B43" s="5">
        <v>6</v>
      </c>
      <c r="C43" s="5">
        <v>4</v>
      </c>
      <c r="I43" s="5" t="str">
        <f>IFERROR(INDEX(Sheet8!$A$3:$B$27,MATCH(D43,Sheet8!$A$3:$A$27,0),2),"")</f>
        <v/>
      </c>
      <c r="J43" s="5" t="str">
        <f>IFERROR(INDEX(Sheet8!$C$3:$D$27,MATCH(E43,Sheet8!$C$3:$C$27,0),2),"")</f>
        <v/>
      </c>
      <c r="K43" s="5" t="str">
        <f>IFERROR(INDEX(Sheet8!$E$3:$F$27,MATCH(F43,Sheet8!$E$3:$E$27,0),2),"")</f>
        <v/>
      </c>
      <c r="M43" s="6" t="str">
        <f t="shared" si="2"/>
        <v/>
      </c>
      <c r="N43" s="6" t="str">
        <f t="shared" si="1"/>
        <v/>
      </c>
    </row>
    <row r="44" spans="2:14" ht="28.5" customHeight="1">
      <c r="B44" s="5">
        <v>7</v>
      </c>
      <c r="C44" s="5">
        <v>1</v>
      </c>
      <c r="D44" s="5">
        <v>9</v>
      </c>
      <c r="F44" s="5">
        <v>6</v>
      </c>
      <c r="I44" s="5" t="str">
        <f>IFERROR(INDEX(Sheet8!$A$3:$B$27,MATCH(D44,Sheet8!$A$3:$A$27,0),2),"")</f>
        <v>&lt;color=#ff0000&gt;红色敌方单位&lt;/color&gt;被击败后，其他敌方单位眩晕</v>
      </c>
      <c r="J44" s="5" t="str">
        <f>IFERROR(INDEX(Sheet8!$C$3:$D$27,MATCH(E44,Sheet8!$C$3:$C$27,0),2),"")</f>
        <v/>
      </c>
      <c r="K44" s="5" t="str">
        <f>IFERROR(INDEX(Sheet8!$E$3:$F$27,MATCH(F44,Sheet8!$E$3:$E$27,0),2),"")</f>
        <v>&lt;color=#00aaff&gt;蓝色敌方单位&lt;/color&gt;被击败后，我方全体眩晕</v>
      </c>
      <c r="M44" s="6" t="str">
        <f t="shared" si="2"/>
        <v>&lt;color=#ff0000&gt;红色敌方单位&lt;/color&gt;被击败后，其他敌方单位眩晕@
&lt;color=#00aaff&gt;蓝色敌方单位&lt;/color&gt;被击败后，我方全体眩晕</v>
      </c>
      <c r="N44" s="6" t="str">
        <f t="shared" si="1"/>
        <v>&lt;color=#ff0000&gt;红色敌方单位&lt;/color&gt;被击败后，其他敌方单位眩晕@ @&lt;color=#00aaff&gt;蓝色敌方单位&lt;/color&gt;被击败后，我方全体眩晕</v>
      </c>
    </row>
    <row r="45" spans="2:14" ht="28.5" customHeight="1">
      <c r="B45" s="5">
        <v>7</v>
      </c>
      <c r="C45" s="5">
        <v>1</v>
      </c>
      <c r="D45" s="5">
        <v>6</v>
      </c>
      <c r="I45" s="5" t="str">
        <f>IFERROR(INDEX(Sheet8!$A$3:$B$27,MATCH(D45,Sheet8!$A$3:$A$27,0),2),"")</f>
        <v>&lt;color=#ff0000&gt;红色敌方单位&lt;/color&gt;被击败后，其他敌方单位眩晕。每有一个其他敌方单位被击败，&lt;color=#ff0000&gt;红色敌方单位&lt;/color&gt;回满血</v>
      </c>
      <c r="J45" s="5" t="str">
        <f>IFERROR(INDEX(Sheet8!$C$3:$D$27,MATCH(E45,Sheet8!$C$3:$C$27,0),2),"")</f>
        <v/>
      </c>
      <c r="K45" s="5" t="str">
        <f>IFERROR(INDEX(Sheet8!$E$3:$F$27,MATCH(F45,Sheet8!$E$3:$E$27,0),2),"")</f>
        <v/>
      </c>
      <c r="M45" s="6" t="str">
        <f t="shared" si="2"/>
        <v>&lt;color=#ff0000&gt;红色敌方单位&lt;/color&gt;被击败后，其他敌方单位眩晕。每有一个其他敌方单位被击败，&lt;color=#ff0000&gt;红色敌方单位&lt;/color&gt;回满血</v>
      </c>
      <c r="N45" s="6" t="str">
        <f t="shared" si="1"/>
        <v>&lt;color=#ff0000&gt;红色敌方单位&lt;/color&gt;被击败后，其他敌方单位眩晕。每有一个其他敌方单位被击败，&lt;color=#ff0000&gt;红色敌方单位&lt;/color&gt;回满血</v>
      </c>
    </row>
    <row r="46" spans="2:14">
      <c r="B46" s="5">
        <v>7</v>
      </c>
      <c r="C46" s="5">
        <v>2</v>
      </c>
      <c r="I46" s="5" t="str">
        <f>IFERROR(INDEX(Sheet8!$A$3:$B$27,MATCH(D46,Sheet8!$A$3:$A$27,0),2),"")</f>
        <v/>
      </c>
      <c r="J46" s="5" t="str">
        <f>IFERROR(INDEX(Sheet8!$C$3:$D$27,MATCH(E46,Sheet8!$C$3:$C$27,0),2),"")</f>
        <v/>
      </c>
      <c r="K46" s="5" t="str">
        <f>IFERROR(INDEX(Sheet8!$E$3:$F$27,MATCH(F46,Sheet8!$E$3:$E$27,0),2),"")</f>
        <v/>
      </c>
      <c r="M46" s="6" t="str">
        <f t="shared" si="2"/>
        <v/>
      </c>
      <c r="N46" s="6" t="str">
        <f t="shared" si="1"/>
        <v/>
      </c>
    </row>
    <row r="47" spans="2:14">
      <c r="B47" s="5">
        <v>7</v>
      </c>
      <c r="C47" s="5">
        <v>3</v>
      </c>
      <c r="I47" s="5" t="str">
        <f>IFERROR(INDEX(Sheet8!$A$3:$B$27,MATCH(D47,Sheet8!$A$3:$A$27,0),2),"")</f>
        <v/>
      </c>
      <c r="J47" s="5" t="str">
        <f>IFERROR(INDEX(Sheet8!$C$3:$D$27,MATCH(E47,Sheet8!$C$3:$C$27,0),2),"")</f>
        <v/>
      </c>
      <c r="K47" s="5" t="str">
        <f>IFERROR(INDEX(Sheet8!$E$3:$F$27,MATCH(F47,Sheet8!$E$3:$E$27,0),2),"")</f>
        <v/>
      </c>
      <c r="M47" s="6" t="str">
        <f t="shared" si="2"/>
        <v/>
      </c>
      <c r="N47" s="6" t="str">
        <f t="shared" si="1"/>
        <v/>
      </c>
    </row>
    <row r="48" spans="2:14" ht="28.5" customHeight="1">
      <c r="B48" s="5">
        <v>7</v>
      </c>
      <c r="C48" s="5">
        <v>1</v>
      </c>
      <c r="D48" s="5">
        <v>13</v>
      </c>
      <c r="F48" s="5">
        <v>10</v>
      </c>
      <c r="I48" s="5" t="str">
        <f>IFERROR(INDEX(Sheet8!$A$3:$B$27,MATCH(D48,Sheet8!$A$3:$A$27,0),2),"")</f>
        <v>&lt;color=#ff0000&gt;红色敌方单位&lt;/color&gt;被击败后，其他敌方单位攻击防御降低</v>
      </c>
      <c r="J48" s="5" t="str">
        <f>IFERROR(INDEX(Sheet8!$C$3:$D$27,MATCH(E48,Sheet8!$C$3:$C$27,0),2),"")</f>
        <v/>
      </c>
      <c r="K48" s="5" t="str">
        <f>IFERROR(INDEX(Sheet8!$E$3:$F$27,MATCH(F48,Sheet8!$E$3:$E$27,0),2),"")</f>
        <v>&lt;color=#00aaff&gt;蓝色敌方单位&lt;/color&gt;被击败后，其他敌方单位攻击防御增加</v>
      </c>
      <c r="M48" s="6" t="str">
        <f t="shared" si="2"/>
        <v>&lt;color=#ff0000&gt;红色敌方单位&lt;/color&gt;被击败后，其他敌方单位攻击防御降低@
&lt;color=#00aaff&gt;蓝色敌方单位&lt;/color&gt;被击败后，其他敌方单位攻击防御增加</v>
      </c>
      <c r="N48" s="6" t="str">
        <f t="shared" si="1"/>
        <v>&lt;color=#ff0000&gt;红色敌方单位&lt;/color&gt;被击败后，其他敌方单位攻击防御降低@ @&lt;color=#00aaff&gt;蓝色敌方单位&lt;/color&gt;被击败后，其他敌方单位攻击防御增加</v>
      </c>
    </row>
    <row r="49" spans="2:14" ht="28.5" customHeight="1">
      <c r="B49" s="5">
        <v>7</v>
      </c>
      <c r="C49" s="5">
        <v>1</v>
      </c>
      <c r="D49" s="5">
        <v>11</v>
      </c>
      <c r="F49" s="5">
        <v>8</v>
      </c>
      <c r="I49" s="5" t="str">
        <f>IFERROR(INDEX(Sheet8!$A$3:$B$27,MATCH(D49,Sheet8!$A$3:$A$27,0),2),"")</f>
        <v>&lt;color=#ff0000&gt;红色敌方单位&lt;/color&gt;被击败后，会使蚊女能量清空</v>
      </c>
      <c r="J49" s="5" t="str">
        <f>IFERROR(INDEX(Sheet8!$C$3:$D$27,MATCH(E49,Sheet8!$C$3:$C$27,0),2),"")</f>
        <v/>
      </c>
      <c r="K49" s="5" t="str">
        <f>IFERROR(INDEX(Sheet8!$E$3:$F$27,MATCH(F49,Sheet8!$E$3:$E$27,0),2),"")</f>
        <v>&lt;color=#00aaff&gt;蓝色敌方单位&lt;/color&gt;被击败后，会使蚊女下次行动释放技能</v>
      </c>
      <c r="M49" s="6" t="str">
        <f t="shared" si="2"/>
        <v>&lt;color=#ff0000&gt;红色敌方单位&lt;/color&gt;被击败后，会使蚊女能量清空@
&lt;color=#00aaff&gt;蓝色敌方单位&lt;/color&gt;被击败后，会使蚊女下次行动释放技能</v>
      </c>
      <c r="N49" s="6" t="str">
        <f t="shared" si="1"/>
        <v>&lt;color=#ff0000&gt;红色敌方单位&lt;/color&gt;被击败后，会使蚊女能量清空@ @&lt;color=#00aaff&gt;蓝色敌方单位&lt;/color&gt;被击败后，会使蚊女下次行动释放技能</v>
      </c>
    </row>
    <row r="50" spans="2:14" ht="28.5" customHeight="1">
      <c r="B50" s="5">
        <v>7</v>
      </c>
      <c r="C50" s="5">
        <v>1</v>
      </c>
      <c r="D50" s="5">
        <v>16</v>
      </c>
      <c r="F50" s="5">
        <v>11</v>
      </c>
      <c r="I50" s="5" t="str">
        <f>IFERROR(INDEX(Sheet8!$A$3:$B$27,MATCH(D50,Sheet8!$A$3:$A$27,0),2),"")</f>
        <v>&lt;color=#ff0000&gt;红色敌方单位&lt;/color&gt;被击败后，会使装甲大猩猩能量清空</v>
      </c>
      <c r="J50" s="5" t="str">
        <f>IFERROR(INDEX(Sheet8!$C$3:$D$27,MATCH(E50,Sheet8!$C$3:$C$27,0),2),"")</f>
        <v/>
      </c>
      <c r="K50" s="5" t="str">
        <f>IFERROR(INDEX(Sheet8!$E$3:$F$27,MATCH(F50,Sheet8!$E$3:$E$27,0),2),"")</f>
        <v>&lt;color=#00aaff&gt;蓝色敌方单位&lt;/color&gt;被击败后，会使装甲大猩猩下次行动释放技能</v>
      </c>
      <c r="M50" s="6" t="str">
        <f t="shared" si="2"/>
        <v>&lt;color=#ff0000&gt;红色敌方单位&lt;/color&gt;被击败后，会使装甲大猩猩能量清空@
&lt;color=#00aaff&gt;蓝色敌方单位&lt;/color&gt;被击败后，会使装甲大猩猩下次行动释放技能</v>
      </c>
      <c r="N50" s="6" t="str">
        <f t="shared" si="1"/>
        <v>&lt;color=#ff0000&gt;红色敌方单位&lt;/color&gt;被击败后，会使装甲大猩猩能量清空@ @&lt;color=#00aaff&gt;蓝色敌方单位&lt;/color&gt;被击败后，会使装甲大猩猩下次行动释放技能</v>
      </c>
    </row>
    <row r="51" spans="2:14">
      <c r="B51" s="5">
        <v>7</v>
      </c>
      <c r="C51" s="5">
        <v>4</v>
      </c>
      <c r="I51" s="5" t="str">
        <f>IFERROR(INDEX(Sheet8!$A$3:$B$27,MATCH(D51,Sheet8!$A$3:$A$27,0),2),"")</f>
        <v/>
      </c>
      <c r="J51" s="5" t="str">
        <f>IFERROR(INDEX(Sheet8!$C$3:$D$27,MATCH(E51,Sheet8!$C$3:$C$27,0),2),"")</f>
        <v/>
      </c>
      <c r="K51" s="5" t="str">
        <f>IFERROR(INDEX(Sheet8!$E$3:$F$27,MATCH(F51,Sheet8!$E$3:$E$27,0),2),"")</f>
        <v/>
      </c>
      <c r="M51" s="6" t="str">
        <f t="shared" si="2"/>
        <v/>
      </c>
      <c r="N51" s="6" t="str">
        <f t="shared" si="1"/>
        <v/>
      </c>
    </row>
    <row r="52" spans="2:14" ht="28.5" customHeight="1">
      <c r="B52" s="5">
        <v>8</v>
      </c>
      <c r="C52" s="5">
        <v>1</v>
      </c>
      <c r="E52" s="5">
        <v>1</v>
      </c>
      <c r="I52" s="5" t="str">
        <f>IFERROR(INDEX(Sheet8!$A$3:$B$27,MATCH(D52,Sheet8!$A$3:$A$27,0),2),"")</f>
        <v/>
      </c>
      <c r="J52" s="5" t="str">
        <f>IFERROR(INDEX(Sheet8!$C$3:$D$27,MATCH(E52,Sheet8!$C$3:$C$27,0),2),"")</f>
        <v>&lt;color=#ffd400&gt;黄色敌方单位&lt;/color&gt;被击败后，其他&lt;color=#ffd400&gt;黄色敌方单位&lt;/color&gt;行动时会回满血</v>
      </c>
      <c r="K52" s="5" t="str">
        <f>IFERROR(INDEX(Sheet8!$E$3:$F$27,MATCH(F52,Sheet8!$E$3:$E$27,0),2),"")</f>
        <v/>
      </c>
      <c r="M52" s="6" t="str">
        <f t="shared" si="2"/>
        <v>&lt;color=#ffd400&gt;黄色敌方单位&lt;/color&gt;被击败后，其他&lt;color=#ffd400&gt;黄色敌方单位&lt;/color&gt;行动时会回满血</v>
      </c>
      <c r="N52" s="6" t="str">
        <f t="shared" si="1"/>
        <v xml:space="preserve"> @&lt;color=#ffd400&gt;黄色敌方单位&lt;/color&gt;被击败后，其他&lt;color=#ffd400&gt;黄色敌方单位&lt;/color&gt;行动时会回满血@</v>
      </c>
    </row>
    <row r="53" spans="2:14" ht="28.5" customHeight="1">
      <c r="B53" s="5">
        <v>8</v>
      </c>
      <c r="C53" s="5">
        <v>1</v>
      </c>
      <c r="E53" s="5">
        <v>2</v>
      </c>
      <c r="I53" s="5" t="str">
        <f>IFERROR(INDEX(Sheet8!$A$3:$B$27,MATCH(D53,Sheet8!$A$3:$A$27,0),2),"")</f>
        <v/>
      </c>
      <c r="J53" s="5" t="str">
        <f>IFERROR(INDEX(Sheet8!$C$3:$D$27,MATCH(E53,Sheet8!$C$3:$C$27,0),2),"")</f>
        <v>&lt;color=#ffd400&gt;黄色敌方单位&lt;/color&gt;被击败后，其他&lt;color=#ffd400&gt;黄色敌方单位&lt;/color&gt;行动时会冲向我方自爆，造成大量伤害</v>
      </c>
      <c r="K53" s="5" t="str">
        <f>IFERROR(INDEX(Sheet8!$E$3:$F$27,MATCH(F53,Sheet8!$E$3:$E$27,0),2),"")</f>
        <v/>
      </c>
      <c r="M53" s="6" t="str">
        <f t="shared" si="2"/>
        <v>&lt;color=#ffd400&gt;黄色敌方单位&lt;/color&gt;被击败后，其他&lt;color=#ffd400&gt;黄色敌方单位&lt;/color&gt;行动时会冲向我方自爆，造成大量伤害</v>
      </c>
      <c r="N53" s="6" t="str">
        <f t="shared" si="1"/>
        <v xml:space="preserve"> @&lt;color=#ffd400&gt;黄色敌方单位&lt;/color&gt;被击败后，其他&lt;color=#ffd400&gt;黄色敌方单位&lt;/color&gt;行动时会冲向我方自爆，造成大量伤害@</v>
      </c>
    </row>
    <row r="54" spans="2:14" ht="28.5" customHeight="1">
      <c r="B54" s="5">
        <v>8</v>
      </c>
      <c r="C54" s="5">
        <v>1</v>
      </c>
      <c r="E54" s="5">
        <v>3</v>
      </c>
      <c r="I54" s="5" t="str">
        <f>IFERROR(INDEX(Sheet8!$A$3:$B$27,MATCH(D54,Sheet8!$A$3:$A$27,0),2),"")</f>
        <v/>
      </c>
      <c r="J54" s="5" t="str">
        <f>IFERROR(INDEX(Sheet8!$C$3:$D$27,MATCH(E54,Sheet8!$C$3:$C$27,0),2),"")</f>
        <v>&lt;color=#ffd400&gt;黄色敌方单位&lt;/color&gt;被击败后，其他&lt;color=#ffd400&gt;黄色敌方单位&lt;/color&gt;行动时会自杀，并使其他敌方单位回满血</v>
      </c>
      <c r="K54" s="5" t="str">
        <f>IFERROR(INDEX(Sheet8!$E$3:$F$27,MATCH(F54,Sheet8!$E$3:$E$27,0),2),"")</f>
        <v/>
      </c>
      <c r="M54" s="6" t="str">
        <f t="shared" si="2"/>
        <v>&lt;color=#ffd400&gt;黄色敌方单位&lt;/color&gt;被击败后，其他&lt;color=#ffd400&gt;黄色敌方单位&lt;/color&gt;行动时会自杀，并使其他敌方单位回满血</v>
      </c>
      <c r="N54" s="6" t="str">
        <f t="shared" si="1"/>
        <v xml:space="preserve"> @&lt;color=#ffd400&gt;黄色敌方单位&lt;/color&gt;被击败后，其他&lt;color=#ffd400&gt;黄色敌方单位&lt;/color&gt;行动时会自杀，并使其他敌方单位回满血@</v>
      </c>
    </row>
    <row r="55" spans="2:14">
      <c r="B55" s="5">
        <v>8</v>
      </c>
      <c r="C55" s="5">
        <v>2</v>
      </c>
      <c r="I55" s="5" t="str">
        <f>IFERROR(INDEX(Sheet8!$A$3:$B$27,MATCH(D55,Sheet8!$A$3:$A$27,0),2),"")</f>
        <v/>
      </c>
      <c r="J55" s="5" t="str">
        <f>IFERROR(INDEX(Sheet8!$C$3:$D$27,MATCH(E55,Sheet8!$C$3:$C$27,0),2),"")</f>
        <v/>
      </c>
      <c r="K55" s="5" t="str">
        <f>IFERROR(INDEX(Sheet8!$E$3:$F$27,MATCH(F55,Sheet8!$E$3:$E$27,0),2),"")</f>
        <v/>
      </c>
      <c r="M55" s="6" t="str">
        <f t="shared" si="2"/>
        <v/>
      </c>
      <c r="N55" s="6" t="str">
        <f t="shared" si="1"/>
        <v/>
      </c>
    </row>
    <row r="56" spans="2:14">
      <c r="B56" s="5">
        <v>8</v>
      </c>
      <c r="C56" s="5">
        <v>3</v>
      </c>
      <c r="I56" s="5" t="str">
        <f>IFERROR(INDEX(Sheet8!$A$3:$B$27,MATCH(D56,Sheet8!$A$3:$A$27,0),2),"")</f>
        <v/>
      </c>
      <c r="J56" s="5" t="str">
        <f>IFERROR(INDEX(Sheet8!$C$3:$D$27,MATCH(E56,Sheet8!$C$3:$C$27,0),2),"")</f>
        <v/>
      </c>
      <c r="K56" s="5" t="str">
        <f>IFERROR(INDEX(Sheet8!$E$3:$F$27,MATCH(F56,Sheet8!$E$3:$E$27,0),2),"")</f>
        <v/>
      </c>
      <c r="M56" s="6" t="str">
        <f t="shared" si="2"/>
        <v/>
      </c>
      <c r="N56" s="6" t="str">
        <f t="shared" si="1"/>
        <v/>
      </c>
    </row>
    <row r="57" spans="2:14" ht="71.25" customHeight="1">
      <c r="B57" s="5">
        <v>8</v>
      </c>
      <c r="C57" s="5">
        <v>1</v>
      </c>
      <c r="D57" s="5">
        <v>6</v>
      </c>
      <c r="E57" s="5">
        <v>6</v>
      </c>
      <c r="F57" s="5">
        <v>6</v>
      </c>
      <c r="G57" s="5" t="s">
        <v>769</v>
      </c>
      <c r="I57" s="5" t="str">
        <f>IFERROR(INDEX(Sheet8!$A$3:$B$27,MATCH(D57,Sheet8!$A$3:$A$27,0),2),"")</f>
        <v>&lt;color=#ff0000&gt;红色敌方单位&lt;/color&gt;被击败后，其他敌方单位眩晕。每有一个其他敌方单位被击败，&lt;color=#ff0000&gt;红色敌方单位&lt;/color&gt;回满血</v>
      </c>
      <c r="J57" s="5" t="str">
        <f>IFERROR(INDEX(Sheet8!$C$3:$D$27,MATCH(E57,Sheet8!$C$3:$C$27,0),2),"")</f>
        <v>&lt;color=#ffd400&gt;黄色敌方单位&lt;/color&gt;被击败后，其他&lt;color=#ffd400&gt;黄色敌方单位&lt;/color&gt;行动时会释放技能，使我方全体眩晕</v>
      </c>
      <c r="K57" s="5" t="str">
        <f>IFERROR(INDEX(Sheet8!$E$3:$F$27,MATCH(F57,Sheet8!$E$3:$E$27,0),2),"")</f>
        <v>&lt;color=#00aaff&gt;蓝色敌方单位&lt;/color&gt;被击败后，我方全体眩晕</v>
      </c>
      <c r="M57" s="6" t="str">
        <f t="shared" si="2"/>
        <v>&lt;color=#ff0000&gt;红色敌方单位&lt;/color&gt;被击败后，其他敌方单位眩晕。每有一个其他敌方单位被击败，&lt;color=#ff0000&gt;红色敌方单位&lt;/color&gt;回满血@
&lt;color=#ffd400&gt;黄色敌方单位&lt;/color&gt;被击败后，其他&lt;color=#ffd400&gt;黄色敌方单位&lt;/color&gt;行动时会释放技能，使我方全体眩晕@
&lt;color=#00aaff&gt;蓝色敌方单位&lt;/color&gt;被击败后，我方全体眩晕</v>
      </c>
      <c r="N57" s="6" t="str">
        <f t="shared" si="1"/>
        <v>&lt;color=#ff0000&gt;红色敌方单位&lt;/color&gt;被击败后，其他敌方单位眩晕。每有一个其他敌方单位被击败，&lt;color=#ff0000&gt;红色敌方单位&lt;/color&gt;回满血@&lt;color=#ffd400&gt;黄色敌方单位&lt;/color&gt;被击败后，其他&lt;color=#ffd400&gt;黄色敌方单位&lt;/color&gt;行动时会释放技能，使我方全体眩晕@&lt;color=#00aaff&gt;蓝色敌方单位&lt;/color&gt;被击败后，我方全体眩晕</v>
      </c>
    </row>
    <row r="58" spans="2:14" ht="57" customHeight="1">
      <c r="B58" s="5">
        <v>8</v>
      </c>
      <c r="C58" s="5">
        <v>1</v>
      </c>
      <c r="D58" s="5">
        <v>17</v>
      </c>
      <c r="E58" s="5">
        <v>5</v>
      </c>
      <c r="F58" s="5">
        <v>3</v>
      </c>
      <c r="I58" s="5" t="str">
        <f>IFERROR(INDEX(Sheet8!$A$3:$B$27,MATCH(D58,Sheet8!$A$3:$A$27,0),2),"")</f>
        <v>&lt;color=#ff0000&gt;红色敌方单位&lt;/color&gt;被击败后，我方攻击增加</v>
      </c>
      <c r="J58" s="5" t="str">
        <f>IFERROR(INDEX(Sheet8!$C$3:$D$27,MATCH(E58,Sheet8!$C$3:$C$27,0),2),"")</f>
        <v>&lt;color=#ffd400&gt;黄色敌方单位&lt;/color&gt;被击败后，其他&lt;color=#ffd400&gt;黄色敌方单位&lt;/color&gt;行动时会回满血，并释放技能</v>
      </c>
      <c r="K58" s="5" t="str">
        <f>IFERROR(INDEX(Sheet8!$E$3:$F$27,MATCH(F58,Sheet8!$E$3:$E$27,0),2),"")</f>
        <v>&lt;color=#00aaff&gt;蓝色敌方单位&lt;/color&gt;被击败后，其他敌方单位攻击增加</v>
      </c>
      <c r="M58" s="6" t="str">
        <f t="shared" si="2"/>
        <v>&lt;color=#ff0000&gt;红色敌方单位&lt;/color&gt;被击败后，我方攻击增加@
&lt;color=#ffd400&gt;黄色敌方单位&lt;/color&gt;被击败后，其他&lt;color=#ffd400&gt;黄色敌方单位&lt;/color&gt;行动时会回满血，并释放技能@
&lt;color=#00aaff&gt;蓝色敌方单位&lt;/color&gt;被击败后，其他敌方单位攻击增加</v>
      </c>
      <c r="N58" s="6" t="str">
        <f t="shared" si="1"/>
        <v>&lt;color=#ff0000&gt;红色敌方单位&lt;/color&gt;被击败后，我方攻击增加@&lt;color=#ffd400&gt;黄色敌方单位&lt;/color&gt;被击败后，其他&lt;color=#ffd400&gt;黄色敌方单位&lt;/color&gt;行动时会回满血，并释放技能@&lt;color=#00aaff&gt;蓝色敌方单位&lt;/color&gt;被击败后，其他敌方单位攻击增加</v>
      </c>
    </row>
    <row r="59" spans="2:14">
      <c r="B59" s="5">
        <v>8</v>
      </c>
      <c r="C59" s="5">
        <v>4</v>
      </c>
      <c r="I59" s="5" t="str">
        <f>IFERROR(INDEX(Sheet8!$A$3:$B$27,MATCH(D59,Sheet8!$A$3:$A$27,0),2),"")</f>
        <v/>
      </c>
      <c r="J59" s="5" t="str">
        <f>IFERROR(INDEX(Sheet8!$C$3:$D$27,MATCH(E59,Sheet8!$C$3:$C$27,0),2),"")</f>
        <v/>
      </c>
      <c r="K59" s="5" t="str">
        <f>IFERROR(INDEX(Sheet8!$E$3:$F$27,MATCH(F59,Sheet8!$E$3:$E$27,0),2),"")</f>
        <v/>
      </c>
      <c r="M59" s="6" t="str">
        <f t="shared" si="2"/>
        <v/>
      </c>
      <c r="N59" s="6" t="str">
        <f t="shared" si="1"/>
        <v/>
      </c>
    </row>
    <row r="60" spans="2:14" ht="28.5" customHeight="1">
      <c r="B60" s="5">
        <v>9</v>
      </c>
      <c r="C60" s="5">
        <v>1</v>
      </c>
      <c r="D60" s="5">
        <v>18</v>
      </c>
      <c r="F60" s="5">
        <v>12</v>
      </c>
      <c r="I60" s="5" t="str">
        <f>IFERROR(INDEX(Sheet8!$A$3:$B$27,MATCH(D60,Sheet8!$A$3:$A$27,0),2),"")</f>
        <v>&lt;color=#ff0000&gt;红色敌方单位&lt;/color&gt;被击败后，我方能量点长满</v>
      </c>
      <c r="J60" s="5" t="str">
        <f>IFERROR(INDEX(Sheet8!$C$3:$D$27,MATCH(E60,Sheet8!$C$3:$C$27,0),2),"")</f>
        <v/>
      </c>
      <c r="K60" s="5" t="str">
        <f>IFERROR(INDEX(Sheet8!$E$3:$F$27,MATCH(F60,Sheet8!$E$3:$E$27,0),2),"")</f>
        <v>&lt;color=#00aaff&gt;蓝色敌方单位&lt;/color&gt;被击败后，我方能量点减为0</v>
      </c>
      <c r="M60" s="6" t="str">
        <f t="shared" si="2"/>
        <v>&lt;color=#ff0000&gt;红色敌方单位&lt;/color&gt;被击败后，我方能量点长满@
&lt;color=#00aaff&gt;蓝色敌方单位&lt;/color&gt;被击败后，我方能量点减为0</v>
      </c>
      <c r="N60" s="6" t="str">
        <f t="shared" si="1"/>
        <v>&lt;color=#ff0000&gt;红色敌方单位&lt;/color&gt;被击败后，我方能量点长满@ @&lt;color=#00aaff&gt;蓝色敌方单位&lt;/color&gt;被击败后，我方能量点减为0</v>
      </c>
    </row>
    <row r="61" spans="2:14" ht="28.5" customHeight="1">
      <c r="B61" s="5">
        <v>9</v>
      </c>
      <c r="C61" s="5">
        <v>1</v>
      </c>
      <c r="E61" s="5">
        <v>2</v>
      </c>
      <c r="I61" s="5" t="str">
        <f>IFERROR(INDEX(Sheet8!$A$3:$B$27,MATCH(D61,Sheet8!$A$3:$A$27,0),2),"")</f>
        <v/>
      </c>
      <c r="J61" s="5" t="str">
        <f>IFERROR(INDEX(Sheet8!$C$3:$D$27,MATCH(E61,Sheet8!$C$3:$C$27,0),2),"")</f>
        <v>&lt;color=#ffd400&gt;黄色敌方单位&lt;/color&gt;被击败后，其他&lt;color=#ffd400&gt;黄色敌方单位&lt;/color&gt;行动时会冲向我方自爆，造成大量伤害</v>
      </c>
      <c r="K61" s="5" t="str">
        <f>IFERROR(INDEX(Sheet8!$E$3:$F$27,MATCH(F61,Sheet8!$E$3:$E$27,0),2),"")</f>
        <v/>
      </c>
      <c r="M61" s="6" t="str">
        <f t="shared" si="2"/>
        <v>&lt;color=#ffd400&gt;黄色敌方单位&lt;/color&gt;被击败后，其他&lt;color=#ffd400&gt;黄色敌方单位&lt;/color&gt;行动时会冲向我方自爆，造成大量伤害</v>
      </c>
      <c r="N61" s="6" t="str">
        <f t="shared" si="1"/>
        <v xml:space="preserve"> @&lt;color=#ffd400&gt;黄色敌方单位&lt;/color&gt;被击败后，其他&lt;color=#ffd400&gt;黄色敌方单位&lt;/color&gt;行动时会冲向我方自爆，造成大量伤害@</v>
      </c>
    </row>
    <row r="62" spans="2:14">
      <c r="B62" s="5">
        <v>9</v>
      </c>
      <c r="C62" s="5">
        <v>1</v>
      </c>
      <c r="D62" s="5">
        <v>9</v>
      </c>
      <c r="I62" s="5" t="str">
        <f>IFERROR(INDEX(Sheet8!$A$3:$B$27,MATCH(D62,Sheet8!$A$3:$A$27,0),2),"")</f>
        <v>&lt;color=#ff0000&gt;红色敌方单位&lt;/color&gt;被击败后，其他敌方单位眩晕</v>
      </c>
      <c r="J62" s="5" t="str">
        <f>IFERROR(INDEX(Sheet8!$C$3:$D$27,MATCH(E62,Sheet8!$C$3:$C$27,0),2),"")</f>
        <v/>
      </c>
      <c r="K62" s="5" t="str">
        <f>IFERROR(INDEX(Sheet8!$E$3:$F$27,MATCH(F62,Sheet8!$E$3:$E$27,0),2),"")</f>
        <v/>
      </c>
      <c r="M62" s="6" t="str">
        <f t="shared" si="2"/>
        <v>&lt;color=#ff0000&gt;红色敌方单位&lt;/color&gt;被击败后，其他敌方单位眩晕</v>
      </c>
      <c r="N62" s="6" t="str">
        <f t="shared" si="1"/>
        <v>&lt;color=#ff0000&gt;红色敌方单位&lt;/color&gt;被击败后，其他敌方单位眩晕</v>
      </c>
    </row>
    <row r="63" spans="2:14">
      <c r="B63" s="5">
        <v>9</v>
      </c>
      <c r="C63" s="5">
        <v>2</v>
      </c>
      <c r="I63" s="5" t="str">
        <f>IFERROR(INDEX(Sheet8!$A$3:$B$27,MATCH(D63,Sheet8!$A$3:$A$27,0),2),"")</f>
        <v/>
      </c>
      <c r="J63" s="5" t="str">
        <f>IFERROR(INDEX(Sheet8!$C$3:$D$27,MATCH(E63,Sheet8!$C$3:$C$27,0),2),"")</f>
        <v/>
      </c>
      <c r="K63" s="5" t="str">
        <f>IFERROR(INDEX(Sheet8!$E$3:$F$27,MATCH(F63,Sheet8!$E$3:$E$27,0),2),"")</f>
        <v/>
      </c>
      <c r="M63" s="6" t="str">
        <f t="shared" si="2"/>
        <v/>
      </c>
      <c r="N63" s="6" t="str">
        <f t="shared" si="1"/>
        <v/>
      </c>
    </row>
    <row r="64" spans="2:14">
      <c r="B64" s="5">
        <v>9</v>
      </c>
      <c r="C64" s="5">
        <v>3</v>
      </c>
      <c r="I64" s="5" t="str">
        <f>IFERROR(INDEX(Sheet8!$A$3:$B$27,MATCH(D64,Sheet8!$A$3:$A$27,0),2),"")</f>
        <v/>
      </c>
      <c r="J64" s="5" t="str">
        <f>IFERROR(INDEX(Sheet8!$C$3:$D$27,MATCH(E64,Sheet8!$C$3:$C$27,0),2),"")</f>
        <v/>
      </c>
      <c r="K64" s="5" t="str">
        <f>IFERROR(INDEX(Sheet8!$E$3:$F$27,MATCH(F64,Sheet8!$E$3:$E$27,0),2),"")</f>
        <v/>
      </c>
      <c r="M64" s="6" t="str">
        <f t="shared" si="2"/>
        <v/>
      </c>
      <c r="N64" s="6" t="str">
        <f t="shared" si="1"/>
        <v/>
      </c>
    </row>
    <row r="65" spans="2:14" ht="28.5" customHeight="1">
      <c r="B65" s="5">
        <v>9</v>
      </c>
      <c r="C65" s="5">
        <v>1</v>
      </c>
      <c r="D65" s="5">
        <v>17</v>
      </c>
      <c r="F65" s="5">
        <v>4</v>
      </c>
      <c r="I65" s="5" t="str">
        <f>IFERROR(INDEX(Sheet8!$A$3:$B$27,MATCH(D65,Sheet8!$A$3:$A$27,0),2),"")</f>
        <v>&lt;color=#ff0000&gt;红色敌方单位&lt;/color&gt;被击败后，我方攻击增加</v>
      </c>
      <c r="J65" s="5" t="str">
        <f>IFERROR(INDEX(Sheet8!$C$3:$D$27,MATCH(E65,Sheet8!$C$3:$C$27,0),2),"")</f>
        <v/>
      </c>
      <c r="K65" s="5" t="str">
        <f>IFERROR(INDEX(Sheet8!$E$3:$F$27,MATCH(F65,Sheet8!$E$3:$E$27,0),2),"")</f>
        <v>&lt;color=#00aaff&gt;三节棍莉莉&lt;/color&gt;被击败后，会使山猿和睫毛进入无限放技能状态</v>
      </c>
      <c r="M65" s="6" t="str">
        <f t="shared" si="2"/>
        <v>&lt;color=#ff0000&gt;红色敌方单位&lt;/color&gt;被击败后，我方攻击增加@
&lt;color=#00aaff&gt;三节棍莉莉&lt;/color&gt;被击败后，会使山猿和睫毛进入无限放技能状态</v>
      </c>
      <c r="N65" s="6" t="str">
        <f t="shared" si="1"/>
        <v>&lt;color=#ff0000&gt;红色敌方单位&lt;/color&gt;被击败后，我方攻击增加@ @&lt;color=#00aaff&gt;三节棍莉莉&lt;/color&gt;被击败后，会使山猿和睫毛进入无限放技能状态</v>
      </c>
    </row>
    <row r="66" spans="2:14">
      <c r="B66" s="5">
        <v>9</v>
      </c>
      <c r="C66" s="5">
        <v>1</v>
      </c>
      <c r="D66" s="5">
        <v>18</v>
      </c>
      <c r="I66" s="5" t="str">
        <f>IFERROR(INDEX(Sheet8!$A$3:$B$27,MATCH(D66,Sheet8!$A$3:$A$27,0),2),"")</f>
        <v>&lt;color=#ff0000&gt;红色敌方单位&lt;/color&gt;被击败后，我方能量点长满</v>
      </c>
      <c r="J66" s="5" t="str">
        <f>IFERROR(INDEX(Sheet8!$C$3:$D$27,MATCH(E66,Sheet8!$C$3:$C$27,0),2),"")</f>
        <v/>
      </c>
      <c r="K66" s="5" t="str">
        <f>IFERROR(INDEX(Sheet8!$E$3:$F$27,MATCH(F66,Sheet8!$E$3:$E$27,0),2),"")</f>
        <v/>
      </c>
      <c r="M66" s="6" t="str">
        <f t="shared" si="2"/>
        <v>&lt;color=#ff0000&gt;红色敌方单位&lt;/color&gt;被击败后，我方能量点长满</v>
      </c>
      <c r="N66" s="6" t="str">
        <f t="shared" si="1"/>
        <v>&lt;color=#ff0000&gt;红色敌方单位&lt;/color&gt;被击败后，我方能量点长满</v>
      </c>
    </row>
    <row r="67" spans="2:14">
      <c r="B67" s="5">
        <v>9</v>
      </c>
      <c r="C67" s="5">
        <v>4</v>
      </c>
      <c r="I67" s="5" t="str">
        <f>IFERROR(INDEX(Sheet8!$A$3:$B$27,MATCH(D67,Sheet8!$A$3:$A$27,0),2),"")</f>
        <v/>
      </c>
      <c r="J67" s="5" t="str">
        <f>IFERROR(INDEX(Sheet8!$C$3:$D$27,MATCH(E67,Sheet8!$C$3:$C$27,0),2),"")</f>
        <v/>
      </c>
      <c r="K67" s="5" t="str">
        <f>IFERROR(INDEX(Sheet8!$E$3:$F$27,MATCH(F67,Sheet8!$E$3:$E$27,0),2),"")</f>
        <v/>
      </c>
      <c r="M67" s="6" t="str">
        <f t="shared" si="2"/>
        <v/>
      </c>
      <c r="N67" s="6" t="str">
        <f t="shared" si="1"/>
        <v/>
      </c>
    </row>
    <row r="68" spans="2:14" ht="28.5" customHeight="1">
      <c r="B68" s="5">
        <v>10</v>
      </c>
      <c r="C68" s="5">
        <v>1</v>
      </c>
      <c r="D68" s="5">
        <v>17</v>
      </c>
      <c r="F68" s="5">
        <v>3</v>
      </c>
      <c r="I68" s="5" t="str">
        <f>IFERROR(INDEX(Sheet8!$A$3:$B$27,MATCH(D68,Sheet8!$A$3:$A$27,0),2),"")</f>
        <v>&lt;color=#ff0000&gt;红色敌方单位&lt;/color&gt;被击败后，我方攻击增加</v>
      </c>
      <c r="J68" s="5" t="str">
        <f>IFERROR(INDEX(Sheet8!$C$3:$D$27,MATCH(E68,Sheet8!$C$3:$C$27,0),2),"")</f>
        <v/>
      </c>
      <c r="K68" s="5" t="str">
        <f>IFERROR(INDEX(Sheet8!$E$3:$F$27,MATCH(F68,Sheet8!$E$3:$E$27,0),2),"")</f>
        <v>&lt;color=#00aaff&gt;蓝色敌方单位&lt;/color&gt;被击败后，其他敌方单位攻击增加</v>
      </c>
      <c r="M68" s="6" t="str">
        <f t="shared" si="2"/>
        <v>&lt;color=#ff0000&gt;红色敌方单位&lt;/color&gt;被击败后，我方攻击增加@
&lt;color=#00aaff&gt;蓝色敌方单位&lt;/color&gt;被击败后，其他敌方单位攻击增加</v>
      </c>
      <c r="N68" s="6" t="str">
        <f t="shared" si="1"/>
        <v>&lt;color=#ff0000&gt;红色敌方单位&lt;/color&gt;被击败后，我方攻击增加@ @&lt;color=#00aaff&gt;蓝色敌方单位&lt;/color&gt;被击败后，其他敌方单位攻击增加</v>
      </c>
    </row>
    <row r="69" spans="2:14" ht="57" customHeight="1">
      <c r="B69" s="5">
        <v>10</v>
      </c>
      <c r="C69" s="5">
        <v>1</v>
      </c>
      <c r="D69" s="5">
        <v>19</v>
      </c>
      <c r="E69" s="5">
        <v>3</v>
      </c>
      <c r="F69" s="5">
        <v>13</v>
      </c>
      <c r="I69" s="5" t="str">
        <f>IFERROR(INDEX(Sheet8!$A$3:$B$27,MATCH(D69,Sheet8!$A$3:$A$27,0),2),"")</f>
        <v>&lt;color=#ff0000&gt;红色敌方单位&lt;/color&gt;被击败后，其他敌方单位陷入沉睡</v>
      </c>
      <c r="J69" s="5" t="str">
        <f>IFERROR(INDEX(Sheet8!$C$3:$D$27,MATCH(E69,Sheet8!$C$3:$C$27,0),2),"")</f>
        <v>&lt;color=#ffd400&gt;黄色敌方单位&lt;/color&gt;被击败后，其他&lt;color=#ffd400&gt;黄色敌方单位&lt;/color&gt;行动时会自杀，并使其他敌方单位回满血</v>
      </c>
      <c r="K69" s="5" t="str">
        <f>IFERROR(INDEX(Sheet8!$E$3:$F$27,MATCH(F69,Sheet8!$E$3:$E$27,0),2),"")</f>
        <v>&lt;color=#00aaff&gt;蓝色敌方单位&lt;/color&gt;被击败后，我方全体陷入沉睡</v>
      </c>
      <c r="M69" s="6" t="str">
        <f>I69&amp;IF(I69="",E69,IF(AND(J69="",K69=""),"",$G$7&amp;CHAR(10)))&amp;J69&amp;IF(J69="",E69,IF(K69="","",$G$7&amp;CHAR(10)))&amp;K69</f>
        <v>&lt;color=#ff0000&gt;红色敌方单位&lt;/color&gt;被击败后，其他敌方单位陷入沉睡@
&lt;color=#ffd400&gt;黄色敌方单位&lt;/color&gt;被击败后，其他&lt;color=#ffd400&gt;黄色敌方单位&lt;/color&gt;行动时会自杀，并使其他敌方单位回满血@
&lt;color=#00aaff&gt;蓝色敌方单位&lt;/color&gt;被击败后，我方全体陷入沉睡</v>
      </c>
      <c r="N69" s="6" t="str">
        <f t="shared" si="1"/>
        <v>&lt;color=#ff0000&gt;红色敌方单位&lt;/color&gt;被击败后，其他敌方单位陷入沉睡@&lt;color=#ffd400&gt;黄色敌方单位&lt;/color&gt;被击败后，其他&lt;color=#ffd400&gt;黄色敌方单位&lt;/color&gt;行动时会自杀，并使其他敌方单位回满血@&lt;color=#00aaff&gt;蓝色敌方单位&lt;/color&gt;被击败后，我方全体陷入沉睡</v>
      </c>
    </row>
    <row r="70" spans="2:14">
      <c r="B70" s="5">
        <v>10</v>
      </c>
      <c r="C70" s="5">
        <v>1</v>
      </c>
      <c r="F70" s="5">
        <v>14</v>
      </c>
      <c r="I70" s="5" t="str">
        <f>IFERROR(INDEX(Sheet8!$A$3:$B$27,MATCH(D70,Sheet8!$A$3:$A$27,0),2),"")</f>
        <v/>
      </c>
      <c r="J70" s="5" t="str">
        <f>IFERROR(INDEX(Sheet8!$C$3:$D$27,MATCH(E70,Sheet8!$C$3:$C$27,0),2),"")</f>
        <v/>
      </c>
      <c r="K70" s="5" t="str">
        <f>IFERROR(INDEX(Sheet8!$E$3:$F$27,MATCH(F70,Sheet8!$E$3:$E$27,0),2),"")</f>
        <v>&lt;color=#00aaff&gt;蓝色敌方单位&lt;/color&gt;处于沉睡状态，醒后行动时必定释放技能</v>
      </c>
      <c r="M70" s="6" t="str">
        <f t="shared" ref="M70:M101" si="3">I70&amp;IF(I70="","",IF(AND(J70="",K70=""),"",$G$7&amp;CHAR(10)))&amp;J70&amp;IF(J70="","",IF(K70="","",$G$7&amp;CHAR(10)))&amp;K70</f>
        <v>&lt;color=#00aaff&gt;蓝色敌方单位&lt;/color&gt;处于沉睡状态，醒后行动时必定释放技能</v>
      </c>
      <c r="N70" s="6" t="str">
        <f t="shared" si="1"/>
        <v xml:space="preserve"> @ @&lt;color=#00aaff&gt;蓝色敌方单位&lt;/color&gt;处于沉睡状态，醒后行动时必定释放技能</v>
      </c>
    </row>
    <row r="71" spans="2:14">
      <c r="B71" s="5">
        <v>10</v>
      </c>
      <c r="C71" s="5">
        <v>2</v>
      </c>
      <c r="I71" s="5" t="str">
        <f>IFERROR(INDEX(Sheet8!$A$3:$B$27,MATCH(D71,Sheet8!$A$3:$A$27,0),2),"")</f>
        <v/>
      </c>
      <c r="J71" s="5" t="str">
        <f>IFERROR(INDEX(Sheet8!$C$3:$D$27,MATCH(E71,Sheet8!$C$3:$C$27,0),2),"")</f>
        <v/>
      </c>
      <c r="K71" s="5" t="str">
        <f>IFERROR(INDEX(Sheet8!$E$3:$F$27,MATCH(F71,Sheet8!$E$3:$E$27,0),2),"")</f>
        <v/>
      </c>
      <c r="M71" s="6" t="str">
        <f t="shared" si="3"/>
        <v/>
      </c>
      <c r="N71" s="6" t="str">
        <f t="shared" ref="N71:N134" si="4">IF(I71="",IF(AND(J71="",K71=""),"",$G$6),IF(AND(J71="",K71=""),I71,I71&amp;$G$7))&amp;IF(J71="",IF(K71="","",$G$6),J71&amp;$G$7)&amp;IF(K71="","",K71)</f>
        <v/>
      </c>
    </row>
    <row r="72" spans="2:14">
      <c r="B72" s="5">
        <v>10</v>
      </c>
      <c r="C72" s="5">
        <v>3</v>
      </c>
      <c r="I72" s="5" t="str">
        <f>IFERROR(INDEX(Sheet8!$A$3:$B$27,MATCH(D72,Sheet8!$A$3:$A$27,0),2),"")</f>
        <v/>
      </c>
      <c r="J72" s="5" t="str">
        <f>IFERROR(INDEX(Sheet8!$C$3:$D$27,MATCH(E72,Sheet8!$C$3:$C$27,0),2),"")</f>
        <v/>
      </c>
      <c r="K72" s="5" t="str">
        <f>IFERROR(INDEX(Sheet8!$E$3:$F$27,MATCH(F72,Sheet8!$E$3:$E$27,0),2),"")</f>
        <v/>
      </c>
      <c r="M72" s="6" t="str">
        <f t="shared" si="3"/>
        <v/>
      </c>
      <c r="N72" s="6" t="str">
        <f t="shared" si="4"/>
        <v/>
      </c>
    </row>
    <row r="73" spans="2:14">
      <c r="B73" s="5">
        <v>10</v>
      </c>
      <c r="C73" s="5">
        <v>1</v>
      </c>
      <c r="D73" s="5">
        <v>20</v>
      </c>
      <c r="I73" s="5" t="str">
        <f>IFERROR(INDEX(Sheet8!$A$3:$B$27,MATCH(D73,Sheet8!$A$3:$A$27,0),2),"")</f>
        <v>&lt;color=#ff0000&gt;红色敌方单位&lt;/color&gt;使用S技能进行攻击</v>
      </c>
      <c r="J73" s="5" t="str">
        <f>IFERROR(INDEX(Sheet8!$C$3:$D$27,MATCH(E73,Sheet8!$C$3:$C$27,0),2),"")</f>
        <v/>
      </c>
      <c r="K73" s="5" t="str">
        <f>IFERROR(INDEX(Sheet8!$E$3:$F$27,MATCH(F73,Sheet8!$E$3:$E$27,0),2),"")</f>
        <v/>
      </c>
      <c r="M73" s="6" t="str">
        <f t="shared" si="3"/>
        <v>&lt;color=#ff0000&gt;红色敌方单位&lt;/color&gt;使用S技能进行攻击</v>
      </c>
      <c r="N73" s="6" t="str">
        <f t="shared" si="4"/>
        <v>&lt;color=#ff0000&gt;红色敌方单位&lt;/color&gt;使用S技能进行攻击</v>
      </c>
    </row>
    <row r="74" spans="2:14" ht="28.5" customHeight="1">
      <c r="B74" s="5">
        <v>10</v>
      </c>
      <c r="C74" s="5">
        <v>1</v>
      </c>
      <c r="D74" s="5">
        <v>21</v>
      </c>
      <c r="F74" s="5">
        <v>15</v>
      </c>
      <c r="I74" s="5" t="str">
        <f>IFERROR(INDEX(Sheet8!$A$3:$B$27,MATCH(D74,Sheet8!$A$3:$A$27,0),2),"")</f>
        <v>&lt;color=#ff0000&gt;红色敌方单位&lt;/color&gt;被击败后，使1号位敌方单位能量清空</v>
      </c>
      <c r="J74" s="5" t="str">
        <f>IFERROR(INDEX(Sheet8!$C$3:$D$27,MATCH(E74,Sheet8!$C$3:$C$27,0),2),"")</f>
        <v/>
      </c>
      <c r="K74" s="5" t="str">
        <f>IFERROR(INDEX(Sheet8!$E$3:$F$27,MATCH(F74,Sheet8!$E$3:$E$27,0),2),"")</f>
        <v>&lt;color=#00aaff&gt;蓝色敌方单位&lt;/color&gt;被击败后，使1号位敌方单位下次行动释放技能</v>
      </c>
      <c r="M74" s="6" t="str">
        <f t="shared" si="3"/>
        <v>&lt;color=#ff0000&gt;红色敌方单位&lt;/color&gt;被击败后，使1号位敌方单位能量清空@
&lt;color=#00aaff&gt;蓝色敌方单位&lt;/color&gt;被击败后，使1号位敌方单位下次行动释放技能</v>
      </c>
      <c r="N74" s="6" t="str">
        <f t="shared" si="4"/>
        <v>&lt;color=#ff0000&gt;红色敌方单位&lt;/color&gt;被击败后，使1号位敌方单位能量清空@ @&lt;color=#00aaff&gt;蓝色敌方单位&lt;/color&gt;被击败后，使1号位敌方单位下次行动释放技能</v>
      </c>
    </row>
    <row r="75" spans="2:14">
      <c r="B75" s="5">
        <v>10</v>
      </c>
      <c r="C75" s="5">
        <v>4</v>
      </c>
      <c r="I75" s="5" t="str">
        <f>IFERROR(INDEX(Sheet8!$A$3:$B$27,MATCH(D75,Sheet8!$A$3:$A$27,0),2),"")</f>
        <v/>
      </c>
      <c r="J75" s="5" t="str">
        <f>IFERROR(INDEX(Sheet8!$C$3:$D$27,MATCH(E75,Sheet8!$C$3:$C$27,0),2),"")</f>
        <v/>
      </c>
      <c r="K75" s="5" t="str">
        <f>IFERROR(INDEX(Sheet8!$E$3:$F$27,MATCH(F75,Sheet8!$E$3:$E$27,0),2),"")</f>
        <v/>
      </c>
      <c r="M75" s="6" t="str">
        <f t="shared" si="3"/>
        <v/>
      </c>
      <c r="N75" s="6" t="str">
        <f t="shared" si="4"/>
        <v/>
      </c>
    </row>
    <row r="76" spans="2:14" ht="57" customHeight="1">
      <c r="B76" s="5">
        <v>11</v>
      </c>
      <c r="C76" s="5">
        <v>1</v>
      </c>
      <c r="D76" s="5">
        <v>17</v>
      </c>
      <c r="E76" s="5">
        <v>5</v>
      </c>
      <c r="F76" s="5">
        <v>6</v>
      </c>
      <c r="I76" s="5" t="str">
        <f>IFERROR(INDEX(Sheet8!$A$3:$B$27,MATCH(D76,Sheet8!$A$3:$A$27,0),2),"")</f>
        <v>&lt;color=#ff0000&gt;红色敌方单位&lt;/color&gt;被击败后，我方攻击增加</v>
      </c>
      <c r="J76" s="5" t="str">
        <f>IFERROR(INDEX(Sheet8!$C$3:$D$27,MATCH(E76,Sheet8!$C$3:$C$27,0),2),"")</f>
        <v>&lt;color=#ffd400&gt;黄色敌方单位&lt;/color&gt;被击败后，其他&lt;color=#ffd400&gt;黄色敌方单位&lt;/color&gt;行动时会回满血，并释放技能</v>
      </c>
      <c r="K76" s="5" t="str">
        <f>IFERROR(INDEX(Sheet8!$E$3:$F$27,MATCH(F76,Sheet8!$E$3:$E$27,0),2),"")</f>
        <v>&lt;color=#00aaff&gt;蓝色敌方单位&lt;/color&gt;被击败后，我方全体眩晕</v>
      </c>
      <c r="M76" s="6" t="str">
        <f t="shared" si="3"/>
        <v>&lt;color=#ff0000&gt;红色敌方单位&lt;/color&gt;被击败后，我方攻击增加@
&lt;color=#ffd400&gt;黄色敌方单位&lt;/color&gt;被击败后，其他&lt;color=#ffd400&gt;黄色敌方单位&lt;/color&gt;行动时会回满血，并释放技能@
&lt;color=#00aaff&gt;蓝色敌方单位&lt;/color&gt;被击败后，我方全体眩晕</v>
      </c>
      <c r="N76" s="6" t="str">
        <f t="shared" si="4"/>
        <v>&lt;color=#ff0000&gt;红色敌方单位&lt;/color&gt;被击败后，我方攻击增加@&lt;color=#ffd400&gt;黄色敌方单位&lt;/color&gt;被击败后，其他&lt;color=#ffd400&gt;黄色敌方单位&lt;/color&gt;行动时会回满血，并释放技能@&lt;color=#00aaff&gt;蓝色敌方单位&lt;/color&gt;被击败后，我方全体眩晕</v>
      </c>
    </row>
    <row r="77" spans="2:14" ht="42.75" customHeight="1">
      <c r="B77" s="5">
        <v>11</v>
      </c>
      <c r="C77" s="5">
        <v>1</v>
      </c>
      <c r="D77" s="5">
        <v>22</v>
      </c>
      <c r="E77" s="5">
        <v>6</v>
      </c>
      <c r="I77" s="5" t="str">
        <f>IFERROR(INDEX(Sheet8!$A$3:$B$27,MATCH(D77,Sheet8!$A$3:$A$27,0),2),"")</f>
        <v>&lt;color=#ff0000&gt;红色敌方单位&lt;/color&gt;被击败后，其他敌方单位能量清空</v>
      </c>
      <c r="J77" s="5" t="str">
        <f>IFERROR(INDEX(Sheet8!$C$3:$D$27,MATCH(E77,Sheet8!$C$3:$C$27,0),2),"")</f>
        <v>&lt;color=#ffd400&gt;黄色敌方单位&lt;/color&gt;被击败后，其他&lt;color=#ffd400&gt;黄色敌方单位&lt;/color&gt;行动时会释放技能，使我方全体眩晕</v>
      </c>
      <c r="K77" s="5" t="str">
        <f>IFERROR(INDEX(Sheet8!$E$3:$F$27,MATCH(F77,Sheet8!$E$3:$E$27,0),2),"")</f>
        <v/>
      </c>
      <c r="M77" s="6" t="str">
        <f t="shared" si="3"/>
        <v>&lt;color=#ff0000&gt;红色敌方单位&lt;/color&gt;被击败后，其他敌方单位能量清空@
&lt;color=#ffd400&gt;黄色敌方单位&lt;/color&gt;被击败后，其他&lt;color=#ffd400&gt;黄色敌方单位&lt;/color&gt;行动时会释放技能，使我方全体眩晕</v>
      </c>
      <c r="N77" s="6" t="str">
        <f t="shared" si="4"/>
        <v>&lt;color=#ff0000&gt;红色敌方单位&lt;/color&gt;被击败后，其他敌方单位能量清空@&lt;color=#ffd400&gt;黄色敌方单位&lt;/color&gt;被击败后，其他&lt;color=#ffd400&gt;黄色敌方单位&lt;/color&gt;行动时会释放技能，使我方全体眩晕@</v>
      </c>
    </row>
    <row r="78" spans="2:14" ht="71.25" customHeight="1">
      <c r="B78" s="5">
        <v>11</v>
      </c>
      <c r="C78" s="5">
        <v>1</v>
      </c>
      <c r="D78" s="5">
        <v>6</v>
      </c>
      <c r="E78" s="5">
        <v>1</v>
      </c>
      <c r="F78" s="5">
        <v>3</v>
      </c>
      <c r="I78" s="5" t="str">
        <f>IFERROR(INDEX(Sheet8!$A$3:$B$27,MATCH(D78,Sheet8!$A$3:$A$27,0),2),"")</f>
        <v>&lt;color=#ff0000&gt;红色敌方单位&lt;/color&gt;被击败后，其他敌方单位眩晕。每有一个其他敌方单位被击败，&lt;color=#ff0000&gt;红色敌方单位&lt;/color&gt;回满血</v>
      </c>
      <c r="J78" s="5" t="str">
        <f>IFERROR(INDEX(Sheet8!$C$3:$D$27,MATCH(E78,Sheet8!$C$3:$C$27,0),2),"")</f>
        <v>&lt;color=#ffd400&gt;黄色敌方单位&lt;/color&gt;被击败后，其他&lt;color=#ffd400&gt;黄色敌方单位&lt;/color&gt;行动时会回满血</v>
      </c>
      <c r="K78" s="5" t="str">
        <f>IFERROR(INDEX(Sheet8!$E$3:$F$27,MATCH(F78,Sheet8!$E$3:$E$27,0),2),"")</f>
        <v>&lt;color=#00aaff&gt;蓝色敌方单位&lt;/color&gt;被击败后，其他敌方单位攻击增加</v>
      </c>
      <c r="M78" s="6" t="str">
        <f t="shared" si="3"/>
        <v>&lt;color=#ff0000&gt;红色敌方单位&lt;/color&gt;被击败后，其他敌方单位眩晕。每有一个其他敌方单位被击败，&lt;color=#ff0000&gt;红色敌方单位&lt;/color&gt;回满血@
&lt;color=#ffd400&gt;黄色敌方单位&lt;/color&gt;被击败后，其他&lt;color=#ffd400&gt;黄色敌方单位&lt;/color&gt;行动时会回满血@
&lt;color=#00aaff&gt;蓝色敌方单位&lt;/color&gt;被击败后，其他敌方单位攻击增加</v>
      </c>
      <c r="N78" s="6" t="str">
        <f t="shared" si="4"/>
        <v>&lt;color=#ff0000&gt;红色敌方单位&lt;/color&gt;被击败后，其他敌方单位眩晕。每有一个其他敌方单位被击败，&lt;color=#ff0000&gt;红色敌方单位&lt;/color&gt;回满血@&lt;color=#ffd400&gt;黄色敌方单位&lt;/color&gt;被击败后，其他&lt;color=#ffd400&gt;黄色敌方单位&lt;/color&gt;行动时会回满血@&lt;color=#00aaff&gt;蓝色敌方单位&lt;/color&gt;被击败后，其他敌方单位攻击增加</v>
      </c>
    </row>
    <row r="79" spans="2:14">
      <c r="B79" s="5">
        <v>11</v>
      </c>
      <c r="C79" s="5">
        <v>2</v>
      </c>
      <c r="I79" s="5" t="str">
        <f>IFERROR(INDEX(Sheet8!$A$3:$B$27,MATCH(D79,Sheet8!$A$3:$A$27,0),2),"")</f>
        <v/>
      </c>
      <c r="J79" s="5" t="str">
        <f>IFERROR(INDEX(Sheet8!$C$3:$D$27,MATCH(E79,Sheet8!$C$3:$C$27,0),2),"")</f>
        <v/>
      </c>
      <c r="K79" s="5" t="str">
        <f>IFERROR(INDEX(Sheet8!$E$3:$F$27,MATCH(F79,Sheet8!$E$3:$E$27,0),2),"")</f>
        <v/>
      </c>
      <c r="M79" s="6" t="str">
        <f t="shared" si="3"/>
        <v/>
      </c>
      <c r="N79" s="6" t="str">
        <f t="shared" si="4"/>
        <v/>
      </c>
    </row>
    <row r="80" spans="2:14">
      <c r="B80" s="5">
        <v>11</v>
      </c>
      <c r="C80" s="5">
        <v>3</v>
      </c>
      <c r="I80" s="5" t="str">
        <f>IFERROR(INDEX(Sheet8!$A$3:$B$27,MATCH(D80,Sheet8!$A$3:$A$27,0),2),"")</f>
        <v/>
      </c>
      <c r="J80" s="5" t="str">
        <f>IFERROR(INDEX(Sheet8!$C$3:$D$27,MATCH(E80,Sheet8!$C$3:$C$27,0),2),"")</f>
        <v/>
      </c>
      <c r="K80" s="5" t="str">
        <f>IFERROR(INDEX(Sheet8!$E$3:$F$27,MATCH(F80,Sheet8!$E$3:$E$27,0),2),"")</f>
        <v/>
      </c>
      <c r="M80" s="6" t="str">
        <f t="shared" si="3"/>
        <v/>
      </c>
      <c r="N80" s="6" t="str">
        <f t="shared" si="4"/>
        <v/>
      </c>
    </row>
    <row r="81" spans="2:14" ht="28.5" customHeight="1">
      <c r="B81" s="5">
        <v>11</v>
      </c>
      <c r="C81" s="5">
        <v>1</v>
      </c>
      <c r="D81" s="5">
        <v>20</v>
      </c>
      <c r="F81" s="5">
        <v>12</v>
      </c>
      <c r="I81" s="5" t="str">
        <f>IFERROR(INDEX(Sheet8!$A$3:$B$27,MATCH(D81,Sheet8!$A$3:$A$27,0),2),"")</f>
        <v>&lt;color=#ff0000&gt;红色敌方单位&lt;/color&gt;使用S技能进行攻击</v>
      </c>
      <c r="J81" s="5" t="str">
        <f>IFERROR(INDEX(Sheet8!$C$3:$D$27,MATCH(E81,Sheet8!$C$3:$C$27,0),2),"")</f>
        <v/>
      </c>
      <c r="K81" s="5" t="str">
        <f>IFERROR(INDEX(Sheet8!$E$3:$F$27,MATCH(F81,Sheet8!$E$3:$E$27,0),2),"")</f>
        <v>&lt;color=#00aaff&gt;蓝色敌方单位&lt;/color&gt;被击败后，我方能量点减为0</v>
      </c>
      <c r="M81" s="6" t="str">
        <f t="shared" si="3"/>
        <v>&lt;color=#ff0000&gt;红色敌方单位&lt;/color&gt;使用S技能进行攻击@
&lt;color=#00aaff&gt;蓝色敌方单位&lt;/color&gt;被击败后，我方能量点减为0</v>
      </c>
      <c r="N81" s="6" t="str">
        <f t="shared" si="4"/>
        <v>&lt;color=#ff0000&gt;红色敌方单位&lt;/color&gt;使用S技能进行攻击@ @&lt;color=#00aaff&gt;蓝色敌方单位&lt;/color&gt;被击败后，我方能量点减为0</v>
      </c>
    </row>
    <row r="82" spans="2:14" ht="28.5" customHeight="1">
      <c r="B82" s="5">
        <v>11</v>
      </c>
      <c r="C82" s="5">
        <v>1</v>
      </c>
      <c r="D82" s="5">
        <v>21</v>
      </c>
      <c r="F82" s="5">
        <v>15</v>
      </c>
      <c r="I82" s="5" t="str">
        <f>IFERROR(INDEX(Sheet8!$A$3:$B$27,MATCH(D82,Sheet8!$A$3:$A$27,0),2),"")</f>
        <v>&lt;color=#ff0000&gt;红色敌方单位&lt;/color&gt;被击败后，使1号位敌方单位能量清空</v>
      </c>
      <c r="J82" s="5" t="str">
        <f>IFERROR(INDEX(Sheet8!$C$3:$D$27,MATCH(E82,Sheet8!$C$3:$C$27,0),2),"")</f>
        <v/>
      </c>
      <c r="K82" s="5" t="str">
        <f>IFERROR(INDEX(Sheet8!$E$3:$F$27,MATCH(F82,Sheet8!$E$3:$E$27,0),2),"")</f>
        <v>&lt;color=#00aaff&gt;蓝色敌方单位&lt;/color&gt;被击败后，使1号位敌方单位下次行动释放技能</v>
      </c>
      <c r="M82" s="6" t="str">
        <f t="shared" si="3"/>
        <v>&lt;color=#ff0000&gt;红色敌方单位&lt;/color&gt;被击败后，使1号位敌方单位能量清空@
&lt;color=#00aaff&gt;蓝色敌方单位&lt;/color&gt;被击败后，使1号位敌方单位下次行动释放技能</v>
      </c>
      <c r="N82" s="6" t="str">
        <f t="shared" si="4"/>
        <v>&lt;color=#ff0000&gt;红色敌方单位&lt;/color&gt;被击败后，使1号位敌方单位能量清空@ @&lt;color=#00aaff&gt;蓝色敌方单位&lt;/color&gt;被击败后，使1号位敌方单位下次行动释放技能</v>
      </c>
    </row>
    <row r="83" spans="2:14">
      <c r="B83" s="5">
        <v>11</v>
      </c>
      <c r="C83" s="5">
        <v>4</v>
      </c>
      <c r="I83" s="5" t="str">
        <f>IFERROR(INDEX(Sheet8!$A$3:$B$27,MATCH(D83,Sheet8!$A$3:$A$27,0),2),"")</f>
        <v/>
      </c>
      <c r="J83" s="5" t="str">
        <f>IFERROR(INDEX(Sheet8!$C$3:$D$27,MATCH(E83,Sheet8!$C$3:$C$27,0),2),"")</f>
        <v/>
      </c>
      <c r="K83" s="5" t="str">
        <f>IFERROR(INDEX(Sheet8!$E$3:$F$27,MATCH(F83,Sheet8!$E$3:$E$27,0),2),"")</f>
        <v/>
      </c>
      <c r="M83" s="6" t="str">
        <f t="shared" si="3"/>
        <v/>
      </c>
      <c r="N83" s="6" t="str">
        <f t="shared" si="4"/>
        <v/>
      </c>
    </row>
    <row r="84" spans="2:14" ht="28.5" customHeight="1">
      <c r="B84" s="5">
        <v>12</v>
      </c>
      <c r="C84" s="5">
        <v>1</v>
      </c>
      <c r="D84" s="5">
        <v>17</v>
      </c>
      <c r="F84" s="5">
        <v>10</v>
      </c>
      <c r="I84" s="5" t="str">
        <f>IFERROR(INDEX(Sheet8!$A$3:$B$27,MATCH(D84,Sheet8!$A$3:$A$27,0),2),"")</f>
        <v>&lt;color=#ff0000&gt;红色敌方单位&lt;/color&gt;被击败后，我方攻击增加</v>
      </c>
      <c r="J84" s="5" t="str">
        <f>IFERROR(INDEX(Sheet8!$C$3:$D$27,MATCH(E84,Sheet8!$C$3:$C$27,0),2),"")</f>
        <v/>
      </c>
      <c r="K84" s="5" t="str">
        <f>IFERROR(INDEX(Sheet8!$E$3:$F$27,MATCH(F84,Sheet8!$E$3:$E$27,0),2),"")</f>
        <v>&lt;color=#00aaff&gt;蓝色敌方单位&lt;/color&gt;被击败后，其他敌方单位攻击防御增加</v>
      </c>
      <c r="M84" s="6" t="str">
        <f t="shared" si="3"/>
        <v>&lt;color=#ff0000&gt;红色敌方单位&lt;/color&gt;被击败后，我方攻击增加@
&lt;color=#00aaff&gt;蓝色敌方单位&lt;/color&gt;被击败后，其他敌方单位攻击防御增加</v>
      </c>
      <c r="N84" s="6" t="str">
        <f t="shared" si="4"/>
        <v>&lt;color=#ff0000&gt;红色敌方单位&lt;/color&gt;被击败后，我方攻击增加@ @&lt;color=#00aaff&gt;蓝色敌方单位&lt;/color&gt;被击败后，其他敌方单位攻击防御增加</v>
      </c>
    </row>
    <row r="85" spans="2:14" ht="42.75" customHeight="1">
      <c r="B85" s="5">
        <v>12</v>
      </c>
      <c r="C85" s="5">
        <v>1</v>
      </c>
      <c r="D85" s="5">
        <v>6</v>
      </c>
      <c r="F85" s="5">
        <v>13</v>
      </c>
      <c r="I85" s="5" t="str">
        <f>IFERROR(INDEX(Sheet8!$A$3:$B$27,MATCH(D85,Sheet8!$A$3:$A$27,0),2),"")</f>
        <v>&lt;color=#ff0000&gt;红色敌方单位&lt;/color&gt;被击败后，其他敌方单位眩晕。每有一个其他敌方单位被击败，&lt;color=#ff0000&gt;红色敌方单位&lt;/color&gt;回满血</v>
      </c>
      <c r="J85" s="5" t="str">
        <f>IFERROR(INDEX(Sheet8!$C$3:$D$27,MATCH(E85,Sheet8!$C$3:$C$27,0),2),"")</f>
        <v/>
      </c>
      <c r="K85" s="5" t="str">
        <f>IFERROR(INDEX(Sheet8!$E$3:$F$27,MATCH(F85,Sheet8!$E$3:$E$27,0),2),"")</f>
        <v>&lt;color=#00aaff&gt;蓝色敌方单位&lt;/color&gt;被击败后，我方全体陷入沉睡</v>
      </c>
      <c r="M85" s="6" t="str">
        <f t="shared" si="3"/>
        <v>&lt;color=#ff0000&gt;红色敌方单位&lt;/color&gt;被击败后，其他敌方单位眩晕。每有一个其他敌方单位被击败，&lt;color=#ff0000&gt;红色敌方单位&lt;/color&gt;回满血@
&lt;color=#00aaff&gt;蓝色敌方单位&lt;/color&gt;被击败后，我方全体陷入沉睡</v>
      </c>
      <c r="N85" s="6" t="str">
        <f t="shared" si="4"/>
        <v>&lt;color=#ff0000&gt;红色敌方单位&lt;/color&gt;被击败后，其他敌方单位眩晕。每有一个其他敌方单位被击败，&lt;color=#ff0000&gt;红色敌方单位&lt;/color&gt;回满血@ @&lt;color=#00aaff&gt;蓝色敌方单位&lt;/color&gt;被击败后，我方全体陷入沉睡</v>
      </c>
    </row>
    <row r="86" spans="2:14" ht="28.5" customHeight="1">
      <c r="B86" s="5">
        <v>12</v>
      </c>
      <c r="C86" s="5">
        <v>1</v>
      </c>
      <c r="D86" s="5">
        <v>2</v>
      </c>
      <c r="F86" s="5">
        <v>16</v>
      </c>
      <c r="I86" s="5" t="str">
        <f>IFERROR(INDEX(Sheet8!$A$3:$B$27,MATCH(D86,Sheet8!$A$3:$A$27,0),2),"")</f>
        <v>&lt;color=#ff0000&gt;红色敌方单位&lt;/color&gt;被击败后，我方S能量长满</v>
      </c>
      <c r="J86" s="5" t="str">
        <f>IFERROR(INDEX(Sheet8!$C$3:$D$27,MATCH(E86,Sheet8!$C$3:$C$27,0),2),"")</f>
        <v/>
      </c>
      <c r="K86" s="5" t="str">
        <f>IFERROR(INDEX(Sheet8!$E$3:$F$27,MATCH(F86,Sheet8!$E$3:$E$27,0),2),"")</f>
        <v>&lt;color=#00aaff&gt;蓝色敌方单位&lt;/color&gt;被击败后，我方全体沉默</v>
      </c>
      <c r="M86" s="6" t="str">
        <f t="shared" si="3"/>
        <v>&lt;color=#ff0000&gt;红色敌方单位&lt;/color&gt;被击败后，我方S能量长满@
&lt;color=#00aaff&gt;蓝色敌方单位&lt;/color&gt;被击败后，我方全体沉默</v>
      </c>
      <c r="N86" s="6" t="str">
        <f t="shared" si="4"/>
        <v>&lt;color=#ff0000&gt;红色敌方单位&lt;/color&gt;被击败后，我方S能量长满@ @&lt;color=#00aaff&gt;蓝色敌方单位&lt;/color&gt;被击败后，我方全体沉默</v>
      </c>
    </row>
    <row r="87" spans="2:14">
      <c r="B87" s="5">
        <v>12</v>
      </c>
      <c r="C87" s="5">
        <v>2</v>
      </c>
      <c r="I87" s="5" t="str">
        <f>IFERROR(INDEX(Sheet8!$A$3:$B$27,MATCH(D87,Sheet8!$A$3:$A$27,0),2),"")</f>
        <v/>
      </c>
      <c r="J87" s="5" t="str">
        <f>IFERROR(INDEX(Sheet8!$C$3:$D$27,MATCH(E87,Sheet8!$C$3:$C$27,0),2),"")</f>
        <v/>
      </c>
      <c r="K87" s="5" t="str">
        <f>IFERROR(INDEX(Sheet8!$E$3:$F$27,MATCH(F87,Sheet8!$E$3:$E$27,0),2),"")</f>
        <v/>
      </c>
      <c r="M87" s="6" t="str">
        <f t="shared" si="3"/>
        <v/>
      </c>
      <c r="N87" s="6" t="str">
        <f t="shared" si="4"/>
        <v/>
      </c>
    </row>
    <row r="88" spans="2:14">
      <c r="B88" s="5">
        <v>12</v>
      </c>
      <c r="C88" s="5">
        <v>3</v>
      </c>
      <c r="I88" s="5" t="str">
        <f>IFERROR(INDEX(Sheet8!$A$3:$B$27,MATCH(D88,Sheet8!$A$3:$A$27,0),2),"")</f>
        <v/>
      </c>
      <c r="J88" s="5" t="str">
        <f>IFERROR(INDEX(Sheet8!$C$3:$D$27,MATCH(E88,Sheet8!$C$3:$C$27,0),2),"")</f>
        <v/>
      </c>
      <c r="K88" s="5" t="str">
        <f>IFERROR(INDEX(Sheet8!$E$3:$F$27,MATCH(F88,Sheet8!$E$3:$E$27,0),2),"")</f>
        <v/>
      </c>
      <c r="M88" s="6" t="str">
        <f t="shared" si="3"/>
        <v/>
      </c>
      <c r="N88" s="6" t="str">
        <f t="shared" si="4"/>
        <v/>
      </c>
    </row>
    <row r="89" spans="2:14" ht="42.75" customHeight="1">
      <c r="B89" s="5">
        <v>12</v>
      </c>
      <c r="C89" s="5">
        <v>1</v>
      </c>
      <c r="E89" s="5">
        <v>5</v>
      </c>
      <c r="F89" s="5">
        <v>4</v>
      </c>
      <c r="I89" s="5" t="str">
        <f>IFERROR(INDEX(Sheet8!$A$3:$B$27,MATCH(D89,Sheet8!$A$3:$A$27,0),2),"")</f>
        <v/>
      </c>
      <c r="J89" s="5" t="str">
        <f>IFERROR(INDEX(Sheet8!$C$3:$D$27,MATCH(E89,Sheet8!$C$3:$C$27,0),2),"")</f>
        <v>&lt;color=#ffd400&gt;黄色敌方单位&lt;/color&gt;被击败后，其他&lt;color=#ffd400&gt;黄色敌方单位&lt;/color&gt;行动时会回满血，并释放技能</v>
      </c>
      <c r="K89" s="5" t="str">
        <f>IFERROR(INDEX(Sheet8!$E$3:$F$27,MATCH(F89,Sheet8!$E$3:$E$27,0),2),"")</f>
        <v>&lt;color=#00aaff&gt;三节棍莉莉&lt;/color&gt;被击败后，会使山猿和睫毛进入无限放技能状态</v>
      </c>
      <c r="M89" s="6" t="str">
        <f t="shared" si="3"/>
        <v>&lt;color=#ffd400&gt;黄色敌方单位&lt;/color&gt;被击败后，其他&lt;color=#ffd400&gt;黄色敌方单位&lt;/color&gt;行动时会回满血，并释放技能@
&lt;color=#00aaff&gt;三节棍莉莉&lt;/color&gt;被击败后，会使山猿和睫毛进入无限放技能状态</v>
      </c>
      <c r="N89" s="6" t="str">
        <f t="shared" si="4"/>
        <v xml:space="preserve"> @&lt;color=#ffd400&gt;黄色敌方单位&lt;/color&gt;被击败后，其他&lt;color=#ffd400&gt;黄色敌方单位&lt;/color&gt;行动时会回满血，并释放技能@&lt;color=#00aaff&gt;三节棍莉莉&lt;/color&gt;被击败后，会使山猿和睫毛进入无限放技能状态</v>
      </c>
    </row>
    <row r="90" spans="2:14" ht="42.75" customHeight="1">
      <c r="B90" s="5">
        <v>12</v>
      </c>
      <c r="C90" s="5">
        <v>1</v>
      </c>
      <c r="E90" s="5">
        <v>1</v>
      </c>
      <c r="F90" s="5">
        <v>3</v>
      </c>
      <c r="I90" s="5" t="str">
        <f>IFERROR(INDEX(Sheet8!$A$3:$B$27,MATCH(D90,Sheet8!$A$3:$A$27,0),2),"")</f>
        <v/>
      </c>
      <c r="J90" s="5" t="str">
        <f>IFERROR(INDEX(Sheet8!$C$3:$D$27,MATCH(E90,Sheet8!$C$3:$C$27,0),2),"")</f>
        <v>&lt;color=#ffd400&gt;黄色敌方单位&lt;/color&gt;被击败后，其他&lt;color=#ffd400&gt;黄色敌方单位&lt;/color&gt;行动时会回满血</v>
      </c>
      <c r="K90" s="5" t="str">
        <f>IFERROR(INDEX(Sheet8!$E$3:$F$27,MATCH(F90,Sheet8!$E$3:$E$27,0),2),"")</f>
        <v>&lt;color=#00aaff&gt;蓝色敌方单位&lt;/color&gt;被击败后，其他敌方单位攻击增加</v>
      </c>
      <c r="M90" s="6" t="str">
        <f t="shared" si="3"/>
        <v>&lt;color=#ffd400&gt;黄色敌方单位&lt;/color&gt;被击败后，其他&lt;color=#ffd400&gt;黄色敌方单位&lt;/color&gt;行动时会回满血@
&lt;color=#00aaff&gt;蓝色敌方单位&lt;/color&gt;被击败后，其他敌方单位攻击增加</v>
      </c>
      <c r="N90" s="6" t="str">
        <f t="shared" si="4"/>
        <v xml:space="preserve"> @&lt;color=#ffd400&gt;黄色敌方单位&lt;/color&gt;被击败后，其他&lt;color=#ffd400&gt;黄色敌方单位&lt;/color&gt;行动时会回满血@&lt;color=#00aaff&gt;蓝色敌方单位&lt;/color&gt;被击败后，其他敌方单位攻击增加</v>
      </c>
    </row>
    <row r="91" spans="2:14">
      <c r="B91" s="5">
        <v>12</v>
      </c>
      <c r="C91" s="5">
        <v>4</v>
      </c>
      <c r="I91" s="5" t="str">
        <f>IFERROR(INDEX(Sheet8!$A$3:$B$27,MATCH(D91,Sheet8!$A$3:$A$27,0),2),"")</f>
        <v/>
      </c>
      <c r="J91" s="5" t="str">
        <f>IFERROR(INDEX(Sheet8!$C$3:$D$27,MATCH(E91,Sheet8!$C$3:$C$27,0),2),"")</f>
        <v/>
      </c>
      <c r="K91" s="5" t="str">
        <f>IFERROR(INDEX(Sheet8!$E$3:$F$27,MATCH(F91,Sheet8!$E$3:$E$27,0),2),"")</f>
        <v/>
      </c>
      <c r="M91" s="6" t="str">
        <f t="shared" si="3"/>
        <v/>
      </c>
      <c r="N91" s="6" t="str">
        <f t="shared" si="4"/>
        <v/>
      </c>
    </row>
    <row r="92" spans="2:14" ht="28.5" customHeight="1">
      <c r="B92" s="5">
        <v>13</v>
      </c>
      <c r="C92" s="5">
        <v>1</v>
      </c>
      <c r="D92" s="5">
        <v>9</v>
      </c>
      <c r="F92" s="5">
        <v>6</v>
      </c>
      <c r="I92" s="5" t="str">
        <f>IFERROR(INDEX(Sheet8!$A$3:$B$27,MATCH(D92,Sheet8!$A$3:$A$27,0),2),"")</f>
        <v>&lt;color=#ff0000&gt;红色敌方单位&lt;/color&gt;被击败后，其他敌方单位眩晕</v>
      </c>
      <c r="J92" s="5" t="str">
        <f>IFERROR(INDEX(Sheet8!$C$3:$D$27,MATCH(E92,Sheet8!$C$3:$C$27,0),2),"")</f>
        <v/>
      </c>
      <c r="K92" s="5" t="str">
        <f>IFERROR(INDEX(Sheet8!$E$3:$F$27,MATCH(F92,Sheet8!$E$3:$E$27,0),2),"")</f>
        <v>&lt;color=#00aaff&gt;蓝色敌方单位&lt;/color&gt;被击败后，我方全体眩晕</v>
      </c>
      <c r="M92" s="6" t="str">
        <f t="shared" si="3"/>
        <v>&lt;color=#ff0000&gt;红色敌方单位&lt;/color&gt;被击败后，其他敌方单位眩晕@
&lt;color=#00aaff&gt;蓝色敌方单位&lt;/color&gt;被击败后，我方全体眩晕</v>
      </c>
      <c r="N92" s="6" t="str">
        <f t="shared" si="4"/>
        <v>&lt;color=#ff0000&gt;红色敌方单位&lt;/color&gt;被击败后，其他敌方单位眩晕@ @&lt;color=#00aaff&gt;蓝色敌方单位&lt;/color&gt;被击败后，我方全体眩晕</v>
      </c>
    </row>
    <row r="93" spans="2:14" ht="28.5" customHeight="1">
      <c r="B93" s="5">
        <v>13</v>
      </c>
      <c r="C93" s="5">
        <v>1</v>
      </c>
      <c r="D93" s="5">
        <v>9</v>
      </c>
      <c r="F93" s="5">
        <v>6</v>
      </c>
      <c r="I93" s="5" t="str">
        <f>IFERROR(INDEX(Sheet8!$A$3:$B$27,MATCH(D93,Sheet8!$A$3:$A$27,0),2),"")</f>
        <v>&lt;color=#ff0000&gt;红色敌方单位&lt;/color&gt;被击败后，其他敌方单位眩晕</v>
      </c>
      <c r="J93" s="5" t="str">
        <f>IFERROR(INDEX(Sheet8!$C$3:$D$27,MATCH(E93,Sheet8!$C$3:$C$27,0),2),"")</f>
        <v/>
      </c>
      <c r="K93" s="5" t="str">
        <f>IFERROR(INDEX(Sheet8!$E$3:$F$27,MATCH(F93,Sheet8!$E$3:$E$27,0),2),"")</f>
        <v>&lt;color=#00aaff&gt;蓝色敌方单位&lt;/color&gt;被击败后，我方全体眩晕</v>
      </c>
      <c r="M93" s="6" t="str">
        <f t="shared" si="3"/>
        <v>&lt;color=#ff0000&gt;红色敌方单位&lt;/color&gt;被击败后，其他敌方单位眩晕@
&lt;color=#00aaff&gt;蓝色敌方单位&lt;/color&gt;被击败后，我方全体眩晕</v>
      </c>
      <c r="N93" s="6" t="str">
        <f t="shared" si="4"/>
        <v>&lt;color=#ff0000&gt;红色敌方单位&lt;/color&gt;被击败后，其他敌方单位眩晕@ @&lt;color=#00aaff&gt;蓝色敌方单位&lt;/color&gt;被击败后，我方全体眩晕</v>
      </c>
    </row>
    <row r="94" spans="2:14" ht="28.5" customHeight="1">
      <c r="B94" s="5">
        <v>13</v>
      </c>
      <c r="C94" s="5">
        <v>1</v>
      </c>
      <c r="E94" s="5">
        <v>3</v>
      </c>
      <c r="I94" s="5" t="str">
        <f>IFERROR(INDEX(Sheet8!$A$3:$B$27,MATCH(D94,Sheet8!$A$3:$A$27,0),2),"")</f>
        <v/>
      </c>
      <c r="J94" s="5" t="str">
        <f>IFERROR(INDEX(Sheet8!$C$3:$D$27,MATCH(E94,Sheet8!$C$3:$C$27,0),2),"")</f>
        <v>&lt;color=#ffd400&gt;黄色敌方单位&lt;/color&gt;被击败后，其他&lt;color=#ffd400&gt;黄色敌方单位&lt;/color&gt;行动时会自杀，并使其他敌方单位回满血</v>
      </c>
      <c r="K94" s="5" t="str">
        <f>IFERROR(INDEX(Sheet8!$E$3:$F$27,MATCH(F94,Sheet8!$E$3:$E$27,0),2),"")</f>
        <v/>
      </c>
      <c r="M94" s="6" t="str">
        <f t="shared" si="3"/>
        <v>&lt;color=#ffd400&gt;黄色敌方单位&lt;/color&gt;被击败后，其他&lt;color=#ffd400&gt;黄色敌方单位&lt;/color&gt;行动时会自杀，并使其他敌方单位回满血</v>
      </c>
      <c r="N94" s="6" t="str">
        <f t="shared" si="4"/>
        <v xml:space="preserve"> @&lt;color=#ffd400&gt;黄色敌方单位&lt;/color&gt;被击败后，其他&lt;color=#ffd400&gt;黄色敌方单位&lt;/color&gt;行动时会自杀，并使其他敌方单位回满血@</v>
      </c>
    </row>
    <row r="95" spans="2:14">
      <c r="B95" s="5">
        <v>13</v>
      </c>
      <c r="C95" s="5">
        <v>2</v>
      </c>
      <c r="I95" s="5" t="str">
        <f>IFERROR(INDEX(Sheet8!$A$3:$B$27,MATCH(D95,Sheet8!$A$3:$A$27,0),2),"")</f>
        <v/>
      </c>
      <c r="J95" s="5" t="str">
        <f>IFERROR(INDEX(Sheet8!$C$3:$D$27,MATCH(E95,Sheet8!$C$3:$C$27,0),2),"")</f>
        <v/>
      </c>
      <c r="K95" s="5" t="str">
        <f>IFERROR(INDEX(Sheet8!$E$3:$F$27,MATCH(F95,Sheet8!$E$3:$E$27,0),2),"")</f>
        <v/>
      </c>
      <c r="M95" s="6" t="str">
        <f t="shared" si="3"/>
        <v/>
      </c>
      <c r="N95" s="6" t="str">
        <f t="shared" si="4"/>
        <v/>
      </c>
    </row>
    <row r="96" spans="2:14">
      <c r="B96" s="5">
        <v>13</v>
      </c>
      <c r="C96" s="5">
        <v>3</v>
      </c>
      <c r="I96" s="5" t="str">
        <f>IFERROR(INDEX(Sheet8!$A$3:$B$27,MATCH(D96,Sheet8!$A$3:$A$27,0),2),"")</f>
        <v/>
      </c>
      <c r="J96" s="5" t="str">
        <f>IFERROR(INDEX(Sheet8!$C$3:$D$27,MATCH(E96,Sheet8!$C$3:$C$27,0),2),"")</f>
        <v/>
      </c>
      <c r="K96" s="5" t="str">
        <f>IFERROR(INDEX(Sheet8!$E$3:$F$27,MATCH(F96,Sheet8!$E$3:$E$27,0),2),"")</f>
        <v/>
      </c>
      <c r="M96" s="6" t="str">
        <f t="shared" si="3"/>
        <v/>
      </c>
      <c r="N96" s="6" t="str">
        <f t="shared" si="4"/>
        <v/>
      </c>
    </row>
    <row r="97" spans="2:14" ht="28.5" customHeight="1">
      <c r="B97" s="5">
        <v>13</v>
      </c>
      <c r="C97" s="5">
        <v>1</v>
      </c>
      <c r="D97" s="5">
        <v>23</v>
      </c>
      <c r="F97" s="5">
        <v>12</v>
      </c>
      <c r="I97" s="5" t="str">
        <f>IFERROR(INDEX(Sheet8!$A$3:$B$27,MATCH(D97,Sheet8!$A$3:$A$27,0),2),"")</f>
        <v>&lt;color=#ff0000&gt;红色敌方单位&lt;/color&gt;每次行动后，自身攻击增加</v>
      </c>
      <c r="J97" s="5" t="str">
        <f>IFERROR(INDEX(Sheet8!$C$3:$D$27,MATCH(E97,Sheet8!$C$3:$C$27,0),2),"")</f>
        <v/>
      </c>
      <c r="K97" s="5" t="str">
        <f>IFERROR(INDEX(Sheet8!$E$3:$F$27,MATCH(F97,Sheet8!$E$3:$E$27,0),2),"")</f>
        <v>&lt;color=#00aaff&gt;蓝色敌方单位&lt;/color&gt;被击败后，我方能量点减为0</v>
      </c>
      <c r="M97" s="6" t="str">
        <f t="shared" si="3"/>
        <v>&lt;color=#ff0000&gt;红色敌方单位&lt;/color&gt;每次行动后，自身攻击增加@
&lt;color=#00aaff&gt;蓝色敌方单位&lt;/color&gt;被击败后，我方能量点减为0</v>
      </c>
      <c r="N97" s="6" t="str">
        <f t="shared" si="4"/>
        <v>&lt;color=#ff0000&gt;红色敌方单位&lt;/color&gt;每次行动后，自身攻击增加@ @&lt;color=#00aaff&gt;蓝色敌方单位&lt;/color&gt;被击败后，我方能量点减为0</v>
      </c>
    </row>
    <row r="98" spans="2:14" ht="42.75" customHeight="1">
      <c r="B98" s="5">
        <v>13</v>
      </c>
      <c r="C98" s="5">
        <v>1</v>
      </c>
      <c r="D98" s="5">
        <v>23</v>
      </c>
      <c r="E98" s="5">
        <v>2</v>
      </c>
      <c r="I98" s="5" t="str">
        <f>IFERROR(INDEX(Sheet8!$A$3:$B$27,MATCH(D98,Sheet8!$A$3:$A$27,0),2),"")</f>
        <v>&lt;color=#ff0000&gt;红色敌方单位&lt;/color&gt;每次行动后，自身攻击增加</v>
      </c>
      <c r="J98" s="5" t="str">
        <f>IFERROR(INDEX(Sheet8!$C$3:$D$27,MATCH(E98,Sheet8!$C$3:$C$27,0),2),"")</f>
        <v>&lt;color=#ffd400&gt;黄色敌方单位&lt;/color&gt;被击败后，其他&lt;color=#ffd400&gt;黄色敌方单位&lt;/color&gt;行动时会冲向我方自爆，造成大量伤害</v>
      </c>
      <c r="K98" s="5" t="str">
        <f>IFERROR(INDEX(Sheet8!$E$3:$F$27,MATCH(F98,Sheet8!$E$3:$E$27,0),2),"")</f>
        <v/>
      </c>
      <c r="M98" s="6" t="str">
        <f t="shared" si="3"/>
        <v>&lt;color=#ff0000&gt;红色敌方单位&lt;/color&gt;每次行动后，自身攻击增加@
&lt;color=#ffd400&gt;黄色敌方单位&lt;/color&gt;被击败后，其他&lt;color=#ffd400&gt;黄色敌方单位&lt;/color&gt;行动时会冲向我方自爆，造成大量伤害</v>
      </c>
      <c r="N98" s="6" t="str">
        <f t="shared" si="4"/>
        <v>&lt;color=#ff0000&gt;红色敌方单位&lt;/color&gt;每次行动后，自身攻击增加@&lt;color=#ffd400&gt;黄色敌方单位&lt;/color&gt;被击败后，其他&lt;color=#ffd400&gt;黄色敌方单位&lt;/color&gt;行动时会冲向我方自爆，造成大量伤害@</v>
      </c>
    </row>
    <row r="99" spans="2:14">
      <c r="B99" s="5">
        <v>13</v>
      </c>
      <c r="C99" s="5">
        <v>4</v>
      </c>
      <c r="I99" s="5" t="str">
        <f>IFERROR(INDEX(Sheet8!$A$3:$B$27,MATCH(D99,Sheet8!$A$3:$A$27,0),2),"")</f>
        <v/>
      </c>
      <c r="J99" s="5" t="str">
        <f>IFERROR(INDEX(Sheet8!$C$3:$D$27,MATCH(E99,Sheet8!$C$3:$C$27,0),2),"")</f>
        <v/>
      </c>
      <c r="K99" s="5" t="str">
        <f>IFERROR(INDEX(Sheet8!$E$3:$F$27,MATCH(F99,Sheet8!$E$3:$E$27,0),2),"")</f>
        <v/>
      </c>
      <c r="M99" s="6" t="str">
        <f t="shared" si="3"/>
        <v/>
      </c>
      <c r="N99" s="6" t="str">
        <f t="shared" si="4"/>
        <v/>
      </c>
    </row>
    <row r="100" spans="2:14" ht="28.5" customHeight="1">
      <c r="B100" s="5">
        <v>14</v>
      </c>
      <c r="C100" s="5">
        <v>1</v>
      </c>
      <c r="D100" s="5">
        <v>17</v>
      </c>
      <c r="F100" s="5">
        <v>16</v>
      </c>
      <c r="I100" s="5" t="str">
        <f>IFERROR(INDEX(Sheet8!$A$3:$B$27,MATCH(D100,Sheet8!$A$3:$A$27,0),2),"")</f>
        <v>&lt;color=#ff0000&gt;红色敌方单位&lt;/color&gt;被击败后，我方攻击增加</v>
      </c>
      <c r="J100" s="5" t="str">
        <f>IFERROR(INDEX(Sheet8!$C$3:$D$27,MATCH(E100,Sheet8!$C$3:$C$27,0),2),"")</f>
        <v/>
      </c>
      <c r="K100" s="5" t="str">
        <f>IFERROR(INDEX(Sheet8!$E$3:$F$27,MATCH(F100,Sheet8!$E$3:$E$27,0),2),"")</f>
        <v>&lt;color=#00aaff&gt;蓝色敌方单位&lt;/color&gt;被击败后，我方全体沉默</v>
      </c>
      <c r="M100" s="6" t="str">
        <f t="shared" si="3"/>
        <v>&lt;color=#ff0000&gt;红色敌方单位&lt;/color&gt;被击败后，我方攻击增加@
&lt;color=#00aaff&gt;蓝色敌方单位&lt;/color&gt;被击败后，我方全体沉默</v>
      </c>
      <c r="N100" s="6" t="str">
        <f t="shared" si="4"/>
        <v>&lt;color=#ff0000&gt;红色敌方单位&lt;/color&gt;被击败后，我方攻击增加@ @&lt;color=#00aaff&gt;蓝色敌方单位&lt;/color&gt;被击败后，我方全体沉默</v>
      </c>
    </row>
    <row r="101" spans="2:14" ht="42.75" customHeight="1">
      <c r="B101" s="5">
        <v>14</v>
      </c>
      <c r="C101" s="5">
        <v>1</v>
      </c>
      <c r="D101" s="5">
        <v>9</v>
      </c>
      <c r="E101" s="5">
        <v>2</v>
      </c>
      <c r="I101" s="5" t="str">
        <f>IFERROR(INDEX(Sheet8!$A$3:$B$27,MATCH(D101,Sheet8!$A$3:$A$27,0),2),"")</f>
        <v>&lt;color=#ff0000&gt;红色敌方单位&lt;/color&gt;被击败后，其他敌方单位眩晕</v>
      </c>
      <c r="J101" s="5" t="str">
        <f>IFERROR(INDEX(Sheet8!$C$3:$D$27,MATCH(E101,Sheet8!$C$3:$C$27,0),2),"")</f>
        <v>&lt;color=#ffd400&gt;黄色敌方单位&lt;/color&gt;被击败后，其他&lt;color=#ffd400&gt;黄色敌方单位&lt;/color&gt;行动时会冲向我方自爆，造成大量伤害</v>
      </c>
      <c r="K101" s="5" t="str">
        <f>IFERROR(INDEX(Sheet8!$E$3:$F$27,MATCH(F101,Sheet8!$E$3:$E$27,0),2),"")</f>
        <v/>
      </c>
      <c r="M101" s="6" t="str">
        <f t="shared" si="3"/>
        <v>&lt;color=#ff0000&gt;红色敌方单位&lt;/color&gt;被击败后，其他敌方单位眩晕@
&lt;color=#ffd400&gt;黄色敌方单位&lt;/color&gt;被击败后，其他&lt;color=#ffd400&gt;黄色敌方单位&lt;/color&gt;行动时会冲向我方自爆，造成大量伤害</v>
      </c>
      <c r="N101" s="6" t="str">
        <f t="shared" si="4"/>
        <v>&lt;color=#ff0000&gt;红色敌方单位&lt;/color&gt;被击败后，其他敌方单位眩晕@&lt;color=#ffd400&gt;黄色敌方单位&lt;/color&gt;被击败后，其他&lt;color=#ffd400&gt;黄色敌方单位&lt;/color&gt;行动时会冲向我方自爆，造成大量伤害@</v>
      </c>
    </row>
    <row r="102" spans="2:14" ht="28.5" customHeight="1">
      <c r="B102" s="5">
        <v>14</v>
      </c>
      <c r="C102" s="5">
        <v>1</v>
      </c>
      <c r="E102" s="5">
        <v>6</v>
      </c>
      <c r="I102" s="5" t="str">
        <f>IFERROR(INDEX(Sheet8!$A$3:$B$27,MATCH(D102,Sheet8!$A$3:$A$27,0),2),"")</f>
        <v/>
      </c>
      <c r="J102" s="5" t="str">
        <f>IFERROR(INDEX(Sheet8!$C$3:$D$27,MATCH(E102,Sheet8!$C$3:$C$27,0),2),"")</f>
        <v>&lt;color=#ffd400&gt;黄色敌方单位&lt;/color&gt;被击败后，其他&lt;color=#ffd400&gt;黄色敌方单位&lt;/color&gt;行动时会释放技能，使我方全体眩晕</v>
      </c>
      <c r="K102" s="5" t="str">
        <f>IFERROR(INDEX(Sheet8!$E$3:$F$27,MATCH(F102,Sheet8!$E$3:$E$27,0),2),"")</f>
        <v/>
      </c>
      <c r="M102" s="6" t="str">
        <f t="shared" ref="M102:M133" si="5">I102&amp;IF(I102="","",IF(AND(J102="",K102=""),"",$G$7&amp;CHAR(10)))&amp;J102&amp;IF(J102="","",IF(K102="","",$G$7&amp;CHAR(10)))&amp;K102</f>
        <v>&lt;color=#ffd400&gt;黄色敌方单位&lt;/color&gt;被击败后，其他&lt;color=#ffd400&gt;黄色敌方单位&lt;/color&gt;行动时会释放技能，使我方全体眩晕</v>
      </c>
      <c r="N102" s="6" t="str">
        <f t="shared" si="4"/>
        <v xml:space="preserve"> @&lt;color=#ffd400&gt;黄色敌方单位&lt;/color&gt;被击败后，其他&lt;color=#ffd400&gt;黄色敌方单位&lt;/color&gt;行动时会释放技能，使我方全体眩晕@</v>
      </c>
    </row>
    <row r="103" spans="2:14">
      <c r="B103" s="5">
        <v>14</v>
      </c>
      <c r="C103" s="5">
        <v>2</v>
      </c>
      <c r="I103" s="5" t="str">
        <f>IFERROR(INDEX(Sheet8!$A$3:$B$27,MATCH(D103,Sheet8!$A$3:$A$27,0),2),"")</f>
        <v/>
      </c>
      <c r="J103" s="5" t="str">
        <f>IFERROR(INDEX(Sheet8!$C$3:$D$27,MATCH(E103,Sheet8!$C$3:$C$27,0),2),"")</f>
        <v/>
      </c>
      <c r="K103" s="5" t="str">
        <f>IFERROR(INDEX(Sheet8!$E$3:$F$27,MATCH(F103,Sheet8!$E$3:$E$27,0),2),"")</f>
        <v/>
      </c>
      <c r="M103" s="6" t="str">
        <f t="shared" si="5"/>
        <v/>
      </c>
      <c r="N103" s="6" t="str">
        <f t="shared" si="4"/>
        <v/>
      </c>
    </row>
    <row r="104" spans="2:14">
      <c r="B104" s="5">
        <v>14</v>
      </c>
      <c r="C104" s="5">
        <v>3</v>
      </c>
      <c r="I104" s="5" t="str">
        <f>IFERROR(INDEX(Sheet8!$A$3:$B$27,MATCH(D104,Sheet8!$A$3:$A$27,0),2),"")</f>
        <v/>
      </c>
      <c r="J104" s="5" t="str">
        <f>IFERROR(INDEX(Sheet8!$C$3:$D$27,MATCH(E104,Sheet8!$C$3:$C$27,0),2),"")</f>
        <v/>
      </c>
      <c r="K104" s="5" t="str">
        <f>IFERROR(INDEX(Sheet8!$E$3:$F$27,MATCH(F104,Sheet8!$E$3:$E$27,0),2),"")</f>
        <v/>
      </c>
      <c r="M104" s="6" t="str">
        <f t="shared" si="5"/>
        <v/>
      </c>
      <c r="N104" s="6" t="str">
        <f t="shared" si="4"/>
        <v/>
      </c>
    </row>
    <row r="105" spans="2:14" ht="42.75" customHeight="1">
      <c r="B105" s="5">
        <v>14</v>
      </c>
      <c r="C105" s="5">
        <v>1</v>
      </c>
      <c r="D105" s="5">
        <v>14</v>
      </c>
      <c r="F105" s="5">
        <v>3</v>
      </c>
      <c r="I105" s="5" t="str">
        <f>IFERROR(INDEX(Sheet8!$A$3:$B$27,MATCH(D105,Sheet8!$A$3:$A$27,0),2),"")</f>
        <v>&lt;color=#ff0000&gt;红色敌方单位&lt;/color&gt;被击败后，会使钉锤头能量清空，并使其他敌方单位攻击防御降低</v>
      </c>
      <c r="J105" s="5" t="str">
        <f>IFERROR(INDEX(Sheet8!$C$3:$D$27,MATCH(E105,Sheet8!$C$3:$C$27,0),2),"")</f>
        <v/>
      </c>
      <c r="K105" s="5" t="str">
        <f>IFERROR(INDEX(Sheet8!$E$3:$F$27,MATCH(F105,Sheet8!$E$3:$E$27,0),2),"")</f>
        <v>&lt;color=#00aaff&gt;蓝色敌方单位&lt;/color&gt;被击败后，其他敌方单位攻击增加</v>
      </c>
      <c r="M105" s="6" t="str">
        <f t="shared" si="5"/>
        <v>&lt;color=#ff0000&gt;红色敌方单位&lt;/color&gt;被击败后，会使钉锤头能量清空，并使其他敌方单位攻击防御降低@
&lt;color=#00aaff&gt;蓝色敌方单位&lt;/color&gt;被击败后，其他敌方单位攻击增加</v>
      </c>
      <c r="N105" s="6" t="str">
        <f t="shared" si="4"/>
        <v>&lt;color=#ff0000&gt;红色敌方单位&lt;/color&gt;被击败后，会使钉锤头能量清空，并使其他敌方单位攻击防御降低@ @&lt;color=#00aaff&gt;蓝色敌方单位&lt;/color&gt;被击败后，其他敌方单位攻击增加</v>
      </c>
    </row>
    <row r="106" spans="2:14" ht="28.5" customHeight="1">
      <c r="B106" s="5">
        <v>14</v>
      </c>
      <c r="C106" s="5">
        <v>1</v>
      </c>
      <c r="D106" s="5">
        <v>20</v>
      </c>
      <c r="F106" s="5">
        <v>6</v>
      </c>
      <c r="I106" s="5" t="str">
        <f>IFERROR(INDEX(Sheet8!$A$3:$B$27,MATCH(D106,Sheet8!$A$3:$A$27,0),2),"")</f>
        <v>&lt;color=#ff0000&gt;红色敌方单位&lt;/color&gt;使用S技能进行攻击</v>
      </c>
      <c r="J106" s="5" t="str">
        <f>IFERROR(INDEX(Sheet8!$C$3:$D$27,MATCH(E106,Sheet8!$C$3:$C$27,0),2),"")</f>
        <v/>
      </c>
      <c r="K106" s="5" t="str">
        <f>IFERROR(INDEX(Sheet8!$E$3:$F$27,MATCH(F106,Sheet8!$E$3:$E$27,0),2),"")</f>
        <v>&lt;color=#00aaff&gt;蓝色敌方单位&lt;/color&gt;被击败后，我方全体眩晕</v>
      </c>
      <c r="M106" s="6" t="str">
        <f t="shared" si="5"/>
        <v>&lt;color=#ff0000&gt;红色敌方单位&lt;/color&gt;使用S技能进行攻击@
&lt;color=#00aaff&gt;蓝色敌方单位&lt;/color&gt;被击败后，我方全体眩晕</v>
      </c>
      <c r="N106" s="6" t="str">
        <f t="shared" si="4"/>
        <v>&lt;color=#ff0000&gt;红色敌方单位&lt;/color&gt;使用S技能进行攻击@ @&lt;color=#00aaff&gt;蓝色敌方单位&lt;/color&gt;被击败后，我方全体眩晕</v>
      </c>
    </row>
    <row r="107" spans="2:14">
      <c r="B107" s="5">
        <v>14</v>
      </c>
      <c r="C107" s="5">
        <v>4</v>
      </c>
      <c r="I107" s="5" t="str">
        <f>IFERROR(INDEX(Sheet8!$A$3:$B$27,MATCH(D107,Sheet8!$A$3:$A$27,0),2),"")</f>
        <v/>
      </c>
      <c r="J107" s="5" t="str">
        <f>IFERROR(INDEX(Sheet8!$C$3:$D$27,MATCH(E107,Sheet8!$C$3:$C$27,0),2),"")</f>
        <v/>
      </c>
      <c r="K107" s="5" t="str">
        <f>IFERROR(INDEX(Sheet8!$E$3:$F$27,MATCH(F107,Sheet8!$E$3:$E$27,0),2),"")</f>
        <v/>
      </c>
      <c r="M107" s="6" t="str">
        <f t="shared" si="5"/>
        <v/>
      </c>
      <c r="N107" s="6" t="str">
        <f t="shared" si="4"/>
        <v/>
      </c>
    </row>
    <row r="108" spans="2:14" ht="57" customHeight="1">
      <c r="B108" s="5">
        <v>15</v>
      </c>
      <c r="C108" s="5">
        <v>1</v>
      </c>
      <c r="D108" s="5">
        <v>9</v>
      </c>
      <c r="E108" s="5">
        <v>2</v>
      </c>
      <c r="F108" s="5">
        <v>6</v>
      </c>
      <c r="I108" s="5" t="str">
        <f>IFERROR(INDEX(Sheet8!$A$3:$B$27,MATCH(D108,Sheet8!$A$3:$A$27,0),2),"")</f>
        <v>&lt;color=#ff0000&gt;红色敌方单位&lt;/color&gt;被击败后，其他敌方单位眩晕</v>
      </c>
      <c r="J108" s="5" t="str">
        <f>IFERROR(INDEX(Sheet8!$C$3:$D$27,MATCH(E108,Sheet8!$C$3:$C$27,0),2),"")</f>
        <v>&lt;color=#ffd400&gt;黄色敌方单位&lt;/color&gt;被击败后，其他&lt;color=#ffd400&gt;黄色敌方单位&lt;/color&gt;行动时会冲向我方自爆，造成大量伤害</v>
      </c>
      <c r="K108" s="5" t="str">
        <f>IFERROR(INDEX(Sheet8!$E$3:$F$27,MATCH(F108,Sheet8!$E$3:$E$27,0),2),"")</f>
        <v>&lt;color=#00aaff&gt;蓝色敌方单位&lt;/color&gt;被击败后，我方全体眩晕</v>
      </c>
      <c r="M108" s="6" t="str">
        <f t="shared" si="5"/>
        <v>&lt;color=#ff0000&gt;红色敌方单位&lt;/color&gt;被击败后，其他敌方单位眩晕@
&lt;color=#ffd400&gt;黄色敌方单位&lt;/color&gt;被击败后，其他&lt;color=#ffd400&gt;黄色敌方单位&lt;/color&gt;行动时会冲向我方自爆，造成大量伤害@
&lt;color=#00aaff&gt;蓝色敌方单位&lt;/color&gt;被击败后，我方全体眩晕</v>
      </c>
      <c r="N108" s="6" t="str">
        <f t="shared" si="4"/>
        <v>&lt;color=#ff0000&gt;红色敌方单位&lt;/color&gt;被击败后，其他敌方单位眩晕@&lt;color=#ffd400&gt;黄色敌方单位&lt;/color&gt;被击败后，其他&lt;color=#ffd400&gt;黄色敌方单位&lt;/color&gt;行动时会冲向我方自爆，造成大量伤害@&lt;color=#00aaff&gt;蓝色敌方单位&lt;/color&gt;被击败后，我方全体眩晕</v>
      </c>
    </row>
    <row r="109" spans="2:14" ht="28.5" customHeight="1">
      <c r="B109" s="5">
        <v>15</v>
      </c>
      <c r="C109" s="5">
        <v>1</v>
      </c>
      <c r="D109" s="5">
        <v>17</v>
      </c>
      <c r="F109" s="5">
        <v>12</v>
      </c>
      <c r="I109" s="5" t="str">
        <f>IFERROR(INDEX(Sheet8!$A$3:$B$27,MATCH(D109,Sheet8!$A$3:$A$27,0),2),"")</f>
        <v>&lt;color=#ff0000&gt;红色敌方单位&lt;/color&gt;被击败后，我方攻击增加</v>
      </c>
      <c r="J109" s="5" t="str">
        <f>IFERROR(INDEX(Sheet8!$C$3:$D$27,MATCH(E109,Sheet8!$C$3:$C$27,0),2),"")</f>
        <v/>
      </c>
      <c r="K109" s="5" t="str">
        <f>IFERROR(INDEX(Sheet8!$E$3:$F$27,MATCH(F109,Sheet8!$E$3:$E$27,0),2),"")</f>
        <v>&lt;color=#00aaff&gt;蓝色敌方单位&lt;/color&gt;被击败后，我方能量点减为0</v>
      </c>
      <c r="M109" s="6" t="str">
        <f t="shared" si="5"/>
        <v>&lt;color=#ff0000&gt;红色敌方单位&lt;/color&gt;被击败后，我方攻击增加@
&lt;color=#00aaff&gt;蓝色敌方单位&lt;/color&gt;被击败后，我方能量点减为0</v>
      </c>
      <c r="N109" s="6" t="str">
        <f t="shared" si="4"/>
        <v>&lt;color=#ff0000&gt;红色敌方单位&lt;/color&gt;被击败后，我方攻击增加@ @&lt;color=#00aaff&gt;蓝色敌方单位&lt;/color&gt;被击败后，我方能量点减为0</v>
      </c>
    </row>
    <row r="110" spans="2:14" ht="28.5" customHeight="1">
      <c r="B110" s="5">
        <v>15</v>
      </c>
      <c r="C110" s="5">
        <v>1</v>
      </c>
      <c r="E110" s="5">
        <v>7</v>
      </c>
      <c r="I110" s="5" t="str">
        <f>IFERROR(INDEX(Sheet8!$A$3:$B$27,MATCH(D110,Sheet8!$A$3:$A$27,0),2),"")</f>
        <v/>
      </c>
      <c r="J110" s="5" t="str">
        <f>IFERROR(INDEX(Sheet8!$C$3:$D$27,MATCH(E110,Sheet8!$C$3:$C$27,0),2),"")</f>
        <v>&lt;color=#ffd400&gt;黄色敌方单位&lt;/color&gt;被击败后，其他&lt;color=#ffd400&gt;黄色敌方单位&lt;/color&gt;行动时会无敌3回合</v>
      </c>
      <c r="K110" s="5" t="str">
        <f>IFERROR(INDEX(Sheet8!$E$3:$F$27,MATCH(F110,Sheet8!$E$3:$E$27,0),2),"")</f>
        <v/>
      </c>
      <c r="M110" s="6" t="str">
        <f t="shared" si="5"/>
        <v>&lt;color=#ffd400&gt;黄色敌方单位&lt;/color&gt;被击败后，其他&lt;color=#ffd400&gt;黄色敌方单位&lt;/color&gt;行动时会无敌3回合</v>
      </c>
      <c r="N110" s="6" t="str">
        <f t="shared" si="4"/>
        <v xml:space="preserve"> @&lt;color=#ffd400&gt;黄色敌方单位&lt;/color&gt;被击败后，其他&lt;color=#ffd400&gt;黄色敌方单位&lt;/color&gt;行动时会无敌3回合@</v>
      </c>
    </row>
    <row r="111" spans="2:14">
      <c r="B111" s="5">
        <v>15</v>
      </c>
      <c r="C111" s="5">
        <v>2</v>
      </c>
      <c r="I111" s="5" t="str">
        <f>IFERROR(INDEX(Sheet8!$A$3:$B$27,MATCH(D111,Sheet8!$A$3:$A$27,0),2),"")</f>
        <v/>
      </c>
      <c r="J111" s="5" t="str">
        <f>IFERROR(INDEX(Sheet8!$C$3:$D$27,MATCH(E111,Sheet8!$C$3:$C$27,0),2),"")</f>
        <v/>
      </c>
      <c r="K111" s="5" t="str">
        <f>IFERROR(INDEX(Sheet8!$E$3:$F$27,MATCH(F111,Sheet8!$E$3:$E$27,0),2),"")</f>
        <v/>
      </c>
      <c r="M111" s="6" t="str">
        <f t="shared" si="5"/>
        <v/>
      </c>
      <c r="N111" s="6" t="str">
        <f t="shared" si="4"/>
        <v/>
      </c>
    </row>
    <row r="112" spans="2:14">
      <c r="B112" s="5">
        <v>15</v>
      </c>
      <c r="C112" s="5">
        <v>3</v>
      </c>
      <c r="I112" s="5" t="str">
        <f>IFERROR(INDEX(Sheet8!$A$3:$B$27,MATCH(D112,Sheet8!$A$3:$A$27,0),2),"")</f>
        <v/>
      </c>
      <c r="J112" s="5" t="str">
        <f>IFERROR(INDEX(Sheet8!$C$3:$D$27,MATCH(E112,Sheet8!$C$3:$C$27,0),2),"")</f>
        <v/>
      </c>
      <c r="K112" s="5" t="str">
        <f>IFERROR(INDEX(Sheet8!$E$3:$F$27,MATCH(F112,Sheet8!$E$3:$E$27,0),2),"")</f>
        <v/>
      </c>
      <c r="M112" s="6" t="str">
        <f t="shared" si="5"/>
        <v/>
      </c>
      <c r="N112" s="6" t="str">
        <f t="shared" si="4"/>
        <v/>
      </c>
    </row>
    <row r="113" spans="2:14" ht="42.75" customHeight="1">
      <c r="B113" s="5">
        <v>15</v>
      </c>
      <c r="C113" s="5">
        <v>1</v>
      </c>
      <c r="D113" s="5">
        <v>23</v>
      </c>
      <c r="E113" s="5">
        <v>1</v>
      </c>
      <c r="I113" s="5" t="str">
        <f>IFERROR(INDEX(Sheet8!$A$3:$B$27,MATCH(D113,Sheet8!$A$3:$A$27,0),2),"")</f>
        <v>&lt;color=#ff0000&gt;红色敌方单位&lt;/color&gt;每次行动后，自身攻击增加</v>
      </c>
      <c r="J113" s="5" t="str">
        <f>IFERROR(INDEX(Sheet8!$C$3:$D$27,MATCH(E113,Sheet8!$C$3:$C$27,0),2),"")</f>
        <v>&lt;color=#ffd400&gt;黄色敌方单位&lt;/color&gt;被击败后，其他&lt;color=#ffd400&gt;黄色敌方单位&lt;/color&gt;行动时会回满血</v>
      </c>
      <c r="K113" s="5" t="str">
        <f>IFERROR(INDEX(Sheet8!$E$3:$F$27,MATCH(F113,Sheet8!$E$3:$E$27,0),2),"")</f>
        <v/>
      </c>
      <c r="M113" s="6" t="str">
        <f t="shared" si="5"/>
        <v>&lt;color=#ff0000&gt;红色敌方单位&lt;/color&gt;每次行动后，自身攻击增加@
&lt;color=#ffd400&gt;黄色敌方单位&lt;/color&gt;被击败后，其他&lt;color=#ffd400&gt;黄色敌方单位&lt;/color&gt;行动时会回满血</v>
      </c>
      <c r="N113" s="6" t="str">
        <f t="shared" si="4"/>
        <v>&lt;color=#ff0000&gt;红色敌方单位&lt;/color&gt;每次行动后，自身攻击增加@&lt;color=#ffd400&gt;黄色敌方单位&lt;/color&gt;被击败后，其他&lt;color=#ffd400&gt;黄色敌方单位&lt;/color&gt;行动时会回满血@</v>
      </c>
    </row>
    <row r="114" spans="2:14">
      <c r="B114" s="5">
        <v>15</v>
      </c>
      <c r="C114" s="5">
        <v>1</v>
      </c>
      <c r="D114" s="5">
        <v>23</v>
      </c>
      <c r="I114" s="5" t="str">
        <f>IFERROR(INDEX(Sheet8!$A$3:$B$27,MATCH(D114,Sheet8!$A$3:$A$27,0),2),"")</f>
        <v>&lt;color=#ff0000&gt;红色敌方单位&lt;/color&gt;每次行动后，自身攻击增加</v>
      </c>
      <c r="J114" s="5" t="str">
        <f>IFERROR(INDEX(Sheet8!$C$3:$D$27,MATCH(E114,Sheet8!$C$3:$C$27,0),2),"")</f>
        <v/>
      </c>
      <c r="K114" s="5" t="str">
        <f>IFERROR(INDEX(Sheet8!$E$3:$F$27,MATCH(F114,Sheet8!$E$3:$E$27,0),2),"")</f>
        <v/>
      </c>
      <c r="M114" s="6" t="str">
        <f t="shared" si="5"/>
        <v>&lt;color=#ff0000&gt;红色敌方单位&lt;/color&gt;每次行动后，自身攻击增加</v>
      </c>
      <c r="N114" s="6" t="str">
        <f t="shared" si="4"/>
        <v>&lt;color=#ff0000&gt;红色敌方单位&lt;/color&gt;每次行动后，自身攻击增加</v>
      </c>
    </row>
    <row r="115" spans="2:14">
      <c r="B115" s="5">
        <v>15</v>
      </c>
      <c r="C115" s="5">
        <v>4</v>
      </c>
      <c r="I115" s="5" t="str">
        <f>IFERROR(INDEX(Sheet8!$A$3:$B$27,MATCH(D115,Sheet8!$A$3:$A$27,0),2),"")</f>
        <v/>
      </c>
      <c r="J115" s="5" t="str">
        <f>IFERROR(INDEX(Sheet8!$C$3:$D$27,MATCH(E115,Sheet8!$C$3:$C$27,0),2),"")</f>
        <v/>
      </c>
      <c r="K115" s="5" t="str">
        <f>IFERROR(INDEX(Sheet8!$E$3:$F$27,MATCH(F115,Sheet8!$E$3:$E$27,0),2),"")</f>
        <v/>
      </c>
      <c r="M115" s="6" t="str">
        <f t="shared" si="5"/>
        <v/>
      </c>
      <c r="N115" s="6" t="str">
        <f t="shared" si="4"/>
        <v/>
      </c>
    </row>
    <row r="116" spans="2:14" ht="28.5" customHeight="1">
      <c r="B116" s="5">
        <v>16</v>
      </c>
      <c r="C116" s="5">
        <v>1</v>
      </c>
      <c r="E116" s="5">
        <v>2</v>
      </c>
      <c r="I116" s="5" t="str">
        <f>IFERROR(INDEX(Sheet8!$A$3:$B$27,MATCH(D116,Sheet8!$A$3:$A$27,0),2),"")</f>
        <v/>
      </c>
      <c r="J116" s="5" t="str">
        <f>IFERROR(INDEX(Sheet8!$C$3:$D$27,MATCH(E116,Sheet8!$C$3:$C$27,0),2),"")</f>
        <v>&lt;color=#ffd400&gt;黄色敌方单位&lt;/color&gt;被击败后，其他&lt;color=#ffd400&gt;黄色敌方单位&lt;/color&gt;行动时会冲向我方自爆，造成大量伤害</v>
      </c>
      <c r="K116" s="5" t="str">
        <f>IFERROR(INDEX(Sheet8!$E$3:$F$27,MATCH(F116,Sheet8!$E$3:$E$27,0),2),"")</f>
        <v/>
      </c>
      <c r="M116" s="6" t="str">
        <f t="shared" si="5"/>
        <v>&lt;color=#ffd400&gt;黄色敌方单位&lt;/color&gt;被击败后，其他&lt;color=#ffd400&gt;黄色敌方单位&lt;/color&gt;行动时会冲向我方自爆，造成大量伤害</v>
      </c>
      <c r="N116" s="6" t="str">
        <f t="shared" si="4"/>
        <v xml:space="preserve"> @&lt;color=#ffd400&gt;黄色敌方单位&lt;/color&gt;被击败后，其他&lt;color=#ffd400&gt;黄色敌方单位&lt;/color&gt;行动时会冲向我方自爆，造成大量伤害@</v>
      </c>
    </row>
    <row r="117" spans="2:14">
      <c r="B117" s="5">
        <v>16</v>
      </c>
      <c r="C117" s="5">
        <v>1</v>
      </c>
      <c r="D117" s="5">
        <v>19</v>
      </c>
      <c r="I117" s="5" t="str">
        <f>IFERROR(INDEX(Sheet8!$A$3:$B$27,MATCH(D117,Sheet8!$A$3:$A$27,0),2),"")</f>
        <v>&lt;color=#ff0000&gt;红色敌方单位&lt;/color&gt;被击败后，其他敌方单位陷入沉睡</v>
      </c>
      <c r="J117" s="5" t="str">
        <f>IFERROR(INDEX(Sheet8!$C$3:$D$27,MATCH(E117,Sheet8!$C$3:$C$27,0),2),"")</f>
        <v/>
      </c>
      <c r="K117" s="5" t="str">
        <f>IFERROR(INDEX(Sheet8!$E$3:$F$27,MATCH(F117,Sheet8!$E$3:$E$27,0),2),"")</f>
        <v/>
      </c>
      <c r="M117" s="6" t="str">
        <f t="shared" si="5"/>
        <v>&lt;color=#ff0000&gt;红色敌方单位&lt;/color&gt;被击败后，其他敌方单位陷入沉睡</v>
      </c>
      <c r="N117" s="6" t="str">
        <f t="shared" si="4"/>
        <v>&lt;color=#ff0000&gt;红色敌方单位&lt;/color&gt;被击败后，其他敌方单位陷入沉睡</v>
      </c>
    </row>
    <row r="118" spans="2:14">
      <c r="B118" s="5">
        <v>16</v>
      </c>
      <c r="C118" s="5">
        <v>1</v>
      </c>
      <c r="F118" s="5">
        <v>13</v>
      </c>
      <c r="I118" s="5" t="str">
        <f>IFERROR(INDEX(Sheet8!$A$3:$B$27,MATCH(D118,Sheet8!$A$3:$A$27,0),2),"")</f>
        <v/>
      </c>
      <c r="J118" s="5" t="str">
        <f>IFERROR(INDEX(Sheet8!$C$3:$D$27,MATCH(E118,Sheet8!$C$3:$C$27,0),2),"")</f>
        <v/>
      </c>
      <c r="K118" s="5" t="str">
        <f>IFERROR(INDEX(Sheet8!$E$3:$F$27,MATCH(F118,Sheet8!$E$3:$E$27,0),2),"")</f>
        <v>&lt;color=#00aaff&gt;蓝色敌方单位&lt;/color&gt;被击败后，我方全体陷入沉睡</v>
      </c>
      <c r="M118" s="6" t="str">
        <f t="shared" si="5"/>
        <v>&lt;color=#00aaff&gt;蓝色敌方单位&lt;/color&gt;被击败后，我方全体陷入沉睡</v>
      </c>
      <c r="N118" s="6" t="str">
        <f t="shared" si="4"/>
        <v xml:space="preserve"> @ @&lt;color=#00aaff&gt;蓝色敌方单位&lt;/color&gt;被击败后，我方全体陷入沉睡</v>
      </c>
    </row>
    <row r="119" spans="2:14">
      <c r="B119" s="5">
        <v>16</v>
      </c>
      <c r="C119" s="5">
        <v>2</v>
      </c>
      <c r="I119" s="5" t="str">
        <f>IFERROR(INDEX(Sheet8!$A$3:$B$27,MATCH(D119,Sheet8!$A$3:$A$27,0),2),"")</f>
        <v/>
      </c>
      <c r="J119" s="5" t="str">
        <f>IFERROR(INDEX(Sheet8!$C$3:$D$27,MATCH(E119,Sheet8!$C$3:$C$27,0),2),"")</f>
        <v/>
      </c>
      <c r="K119" s="5" t="str">
        <f>IFERROR(INDEX(Sheet8!$E$3:$F$27,MATCH(F119,Sheet8!$E$3:$E$27,0),2),"")</f>
        <v/>
      </c>
      <c r="M119" s="6" t="str">
        <f t="shared" si="5"/>
        <v/>
      </c>
      <c r="N119" s="6" t="str">
        <f t="shared" si="4"/>
        <v/>
      </c>
    </row>
    <row r="120" spans="2:14">
      <c r="B120" s="5">
        <v>16</v>
      </c>
      <c r="C120" s="5">
        <v>3</v>
      </c>
      <c r="I120" s="5" t="str">
        <f>IFERROR(INDEX(Sheet8!$A$3:$B$27,MATCH(D120,Sheet8!$A$3:$A$27,0),2),"")</f>
        <v/>
      </c>
      <c r="J120" s="5" t="str">
        <f>IFERROR(INDEX(Sheet8!$C$3:$D$27,MATCH(E120,Sheet8!$C$3:$C$27,0),2),"")</f>
        <v/>
      </c>
      <c r="K120" s="5" t="str">
        <f>IFERROR(INDEX(Sheet8!$E$3:$F$27,MATCH(F120,Sheet8!$E$3:$E$27,0),2),"")</f>
        <v/>
      </c>
      <c r="M120" s="6" t="str">
        <f t="shared" si="5"/>
        <v/>
      </c>
      <c r="N120" s="6" t="str">
        <f t="shared" si="4"/>
        <v/>
      </c>
    </row>
    <row r="121" spans="2:14" ht="28.5" customHeight="1">
      <c r="B121" s="5">
        <v>16</v>
      </c>
      <c r="C121" s="5">
        <v>1</v>
      </c>
      <c r="D121" s="5">
        <v>2</v>
      </c>
      <c r="F121" s="5">
        <v>4</v>
      </c>
      <c r="I121" s="5" t="str">
        <f>IFERROR(INDEX(Sheet8!$A$3:$B$27,MATCH(D121,Sheet8!$A$3:$A$27,0),2),"")</f>
        <v>&lt;color=#ff0000&gt;红色敌方单位&lt;/color&gt;被击败后，我方S能量长满</v>
      </c>
      <c r="J121" s="5" t="str">
        <f>IFERROR(INDEX(Sheet8!$C$3:$D$27,MATCH(E121,Sheet8!$C$3:$C$27,0),2),"")</f>
        <v/>
      </c>
      <c r="K121" s="5" t="str">
        <f>IFERROR(INDEX(Sheet8!$E$3:$F$27,MATCH(F121,Sheet8!$E$3:$E$27,0),2),"")</f>
        <v>&lt;color=#00aaff&gt;三节棍莉莉&lt;/color&gt;被击败后，会使山猿和睫毛进入无限放技能状态</v>
      </c>
      <c r="M121" s="6" t="str">
        <f t="shared" si="5"/>
        <v>&lt;color=#ff0000&gt;红色敌方单位&lt;/color&gt;被击败后，我方S能量长满@
&lt;color=#00aaff&gt;三节棍莉莉&lt;/color&gt;被击败后，会使山猿和睫毛进入无限放技能状态</v>
      </c>
      <c r="N121" s="6" t="str">
        <f t="shared" si="4"/>
        <v>&lt;color=#ff0000&gt;红色敌方单位&lt;/color&gt;被击败后，我方S能量长满@ @&lt;color=#00aaff&gt;三节棍莉莉&lt;/color&gt;被击败后，会使山猿和睫毛进入无限放技能状态</v>
      </c>
    </row>
    <row r="122" spans="2:14" ht="28.5" customHeight="1">
      <c r="B122" s="5">
        <v>16</v>
      </c>
      <c r="C122" s="5">
        <v>1</v>
      </c>
      <c r="D122" s="5">
        <v>17</v>
      </c>
      <c r="F122" s="5">
        <v>16</v>
      </c>
      <c r="I122" s="5" t="str">
        <f>IFERROR(INDEX(Sheet8!$A$3:$B$27,MATCH(D122,Sheet8!$A$3:$A$27,0),2),"")</f>
        <v>&lt;color=#ff0000&gt;红色敌方单位&lt;/color&gt;被击败后，我方攻击增加</v>
      </c>
      <c r="J122" s="5" t="str">
        <f>IFERROR(INDEX(Sheet8!$C$3:$D$27,MATCH(E122,Sheet8!$C$3:$C$27,0),2),"")</f>
        <v/>
      </c>
      <c r="K122" s="5" t="str">
        <f>IFERROR(INDEX(Sheet8!$E$3:$F$27,MATCH(F122,Sheet8!$E$3:$E$27,0),2),"")</f>
        <v>&lt;color=#00aaff&gt;蓝色敌方单位&lt;/color&gt;被击败后，我方全体沉默</v>
      </c>
      <c r="M122" s="6" t="str">
        <f t="shared" si="5"/>
        <v>&lt;color=#ff0000&gt;红色敌方单位&lt;/color&gt;被击败后，我方攻击增加@
&lt;color=#00aaff&gt;蓝色敌方单位&lt;/color&gt;被击败后，我方全体沉默</v>
      </c>
      <c r="N122" s="6" t="str">
        <f t="shared" si="4"/>
        <v>&lt;color=#ff0000&gt;红色敌方单位&lt;/color&gt;被击败后，我方攻击增加@ @&lt;color=#00aaff&gt;蓝色敌方单位&lt;/color&gt;被击败后，我方全体沉默</v>
      </c>
    </row>
    <row r="123" spans="2:14">
      <c r="B123" s="5">
        <v>16</v>
      </c>
      <c r="C123" s="5">
        <v>4</v>
      </c>
      <c r="I123" s="5" t="str">
        <f>IFERROR(INDEX(Sheet8!$A$3:$B$27,MATCH(D123,Sheet8!$A$3:$A$27,0),2),"")</f>
        <v/>
      </c>
      <c r="J123" s="5" t="str">
        <f>IFERROR(INDEX(Sheet8!$C$3:$D$27,MATCH(E123,Sheet8!$C$3:$C$27,0),2),"")</f>
        <v/>
      </c>
      <c r="K123" s="5" t="str">
        <f>IFERROR(INDEX(Sheet8!$E$3:$F$27,MATCH(F123,Sheet8!$E$3:$E$27,0),2),"")</f>
        <v/>
      </c>
      <c r="M123" s="6" t="str">
        <f t="shared" si="5"/>
        <v/>
      </c>
      <c r="N123" s="6" t="str">
        <f t="shared" si="4"/>
        <v/>
      </c>
    </row>
    <row r="124" spans="2:14" ht="28.5" customHeight="1">
      <c r="B124" s="5">
        <v>17</v>
      </c>
      <c r="C124" s="5">
        <v>1</v>
      </c>
      <c r="D124" s="5">
        <v>24</v>
      </c>
      <c r="F124" s="5">
        <v>15</v>
      </c>
      <c r="I124" s="5" t="str">
        <f>IFERROR(INDEX(Sheet8!$A$3:$B$27,MATCH(D124,Sheet8!$A$3:$A$27,0),2),"")</f>
        <v>&lt;color=#ff0000&gt;红色敌方单位&lt;/color&gt;被击败后，螳螂男变小，攻击防御降低</v>
      </c>
      <c r="J124" s="5" t="str">
        <f>IFERROR(INDEX(Sheet8!$C$3:$D$27,MATCH(E124,Sheet8!$C$3:$C$27,0),2),"")</f>
        <v/>
      </c>
      <c r="K124" s="5" t="str">
        <f>IFERROR(INDEX(Sheet8!$E$3:$F$27,MATCH(F124,Sheet8!$E$3:$E$27,0),2),"")</f>
        <v>&lt;color=#00aaff&gt;蓝色敌方单位&lt;/color&gt;被击败后，使1号位敌方单位下次行动释放技能</v>
      </c>
      <c r="M124" s="6" t="str">
        <f t="shared" si="5"/>
        <v>&lt;color=#ff0000&gt;红色敌方单位&lt;/color&gt;被击败后，螳螂男变小，攻击防御降低@
&lt;color=#00aaff&gt;蓝色敌方单位&lt;/color&gt;被击败后，使1号位敌方单位下次行动释放技能</v>
      </c>
      <c r="N124" s="6" t="str">
        <f t="shared" si="4"/>
        <v>&lt;color=#ff0000&gt;红色敌方单位&lt;/color&gt;被击败后，螳螂男变小，攻击防御降低@ @&lt;color=#00aaff&gt;蓝色敌方单位&lt;/color&gt;被击败后，使1号位敌方单位下次行动释放技能</v>
      </c>
    </row>
    <row r="125" spans="2:14">
      <c r="B125" s="5">
        <v>17</v>
      </c>
      <c r="C125" s="5">
        <v>1</v>
      </c>
      <c r="D125" s="5">
        <v>7</v>
      </c>
      <c r="I125" s="5" t="str">
        <f>IFERROR(INDEX(Sheet8!$A$3:$B$27,MATCH(D125,Sheet8!$A$3:$A$27,0),2),"")</f>
        <v>&lt;color=#ff0000&gt;红色敌方单位&lt;/color&gt;被击败后，会对蚊女造成大量伤害</v>
      </c>
      <c r="J125" s="5" t="str">
        <f>IFERROR(INDEX(Sheet8!$C$3:$D$27,MATCH(E125,Sheet8!$C$3:$C$27,0),2),"")</f>
        <v/>
      </c>
      <c r="K125" s="5" t="str">
        <f>IFERROR(INDEX(Sheet8!$E$3:$F$27,MATCH(F125,Sheet8!$E$3:$E$27,0),2),"")</f>
        <v/>
      </c>
      <c r="M125" s="6" t="str">
        <f t="shared" si="5"/>
        <v>&lt;color=#ff0000&gt;红色敌方单位&lt;/color&gt;被击败后，会对蚊女造成大量伤害</v>
      </c>
      <c r="N125" s="6" t="str">
        <f t="shared" si="4"/>
        <v>&lt;color=#ff0000&gt;红色敌方单位&lt;/color&gt;被击败后，会对蚊女造成大量伤害</v>
      </c>
    </row>
    <row r="126" spans="2:14" ht="57" customHeight="1">
      <c r="B126" s="5">
        <v>17</v>
      </c>
      <c r="C126" s="5">
        <v>1</v>
      </c>
      <c r="D126" s="5">
        <v>17</v>
      </c>
      <c r="E126" s="5">
        <v>5</v>
      </c>
      <c r="F126" s="5">
        <v>3</v>
      </c>
      <c r="I126" s="5" t="str">
        <f>IFERROR(INDEX(Sheet8!$A$3:$B$27,MATCH(D126,Sheet8!$A$3:$A$27,0),2),"")</f>
        <v>&lt;color=#ff0000&gt;红色敌方单位&lt;/color&gt;被击败后，我方攻击增加</v>
      </c>
      <c r="J126" s="5" t="str">
        <f>IFERROR(INDEX(Sheet8!$C$3:$D$27,MATCH(E126,Sheet8!$C$3:$C$27,0),2),"")</f>
        <v>&lt;color=#ffd400&gt;黄色敌方单位&lt;/color&gt;被击败后，其他&lt;color=#ffd400&gt;黄色敌方单位&lt;/color&gt;行动时会回满血，并释放技能</v>
      </c>
      <c r="K126" s="5" t="str">
        <f>IFERROR(INDEX(Sheet8!$E$3:$F$27,MATCH(F126,Sheet8!$E$3:$E$27,0),2),"")</f>
        <v>&lt;color=#00aaff&gt;蓝色敌方单位&lt;/color&gt;被击败后，其他敌方单位攻击增加</v>
      </c>
      <c r="M126" s="6" t="str">
        <f t="shared" si="5"/>
        <v>&lt;color=#ff0000&gt;红色敌方单位&lt;/color&gt;被击败后，我方攻击增加@
&lt;color=#ffd400&gt;黄色敌方单位&lt;/color&gt;被击败后，其他&lt;color=#ffd400&gt;黄色敌方单位&lt;/color&gt;行动时会回满血，并释放技能@
&lt;color=#00aaff&gt;蓝色敌方单位&lt;/color&gt;被击败后，其他敌方单位攻击增加</v>
      </c>
      <c r="N126" s="6" t="str">
        <f t="shared" si="4"/>
        <v>&lt;color=#ff0000&gt;红色敌方单位&lt;/color&gt;被击败后，我方攻击增加@&lt;color=#ffd400&gt;黄色敌方单位&lt;/color&gt;被击败后，其他&lt;color=#ffd400&gt;黄色敌方单位&lt;/color&gt;行动时会回满血，并释放技能@&lt;color=#00aaff&gt;蓝色敌方单位&lt;/color&gt;被击败后，其他敌方单位攻击增加</v>
      </c>
    </row>
    <row r="127" spans="2:14">
      <c r="B127" s="5">
        <v>17</v>
      </c>
      <c r="C127" s="5">
        <v>2</v>
      </c>
      <c r="I127" s="5" t="str">
        <f>IFERROR(INDEX(Sheet8!$A$3:$B$27,MATCH(D127,Sheet8!$A$3:$A$27,0),2),"")</f>
        <v/>
      </c>
      <c r="J127" s="5" t="str">
        <f>IFERROR(INDEX(Sheet8!$C$3:$D$27,MATCH(E127,Sheet8!$C$3:$C$27,0),2),"")</f>
        <v/>
      </c>
      <c r="K127" s="5" t="str">
        <f>IFERROR(INDEX(Sheet8!$E$3:$F$27,MATCH(F127,Sheet8!$E$3:$E$27,0),2),"")</f>
        <v/>
      </c>
      <c r="M127" s="6" t="str">
        <f t="shared" si="5"/>
        <v/>
      </c>
      <c r="N127" s="6" t="str">
        <f t="shared" si="4"/>
        <v/>
      </c>
    </row>
    <row r="128" spans="2:14">
      <c r="B128" s="5">
        <v>17</v>
      </c>
      <c r="C128" s="5">
        <v>3</v>
      </c>
      <c r="I128" s="5" t="str">
        <f>IFERROR(INDEX(Sheet8!$A$3:$B$27,MATCH(D128,Sheet8!$A$3:$A$27,0),2),"")</f>
        <v/>
      </c>
      <c r="J128" s="5" t="str">
        <f>IFERROR(INDEX(Sheet8!$C$3:$D$27,MATCH(E128,Sheet8!$C$3:$C$27,0),2),"")</f>
        <v/>
      </c>
      <c r="K128" s="5" t="str">
        <f>IFERROR(INDEX(Sheet8!$E$3:$F$27,MATCH(F128,Sheet8!$E$3:$E$27,0),2),"")</f>
        <v/>
      </c>
      <c r="M128" s="6" t="str">
        <f t="shared" si="5"/>
        <v/>
      </c>
      <c r="N128" s="6" t="str">
        <f t="shared" si="4"/>
        <v/>
      </c>
    </row>
    <row r="129" spans="2:14" ht="42.75" customHeight="1">
      <c r="B129" s="5">
        <v>17</v>
      </c>
      <c r="C129" s="5">
        <v>1</v>
      </c>
      <c r="D129" s="5">
        <v>6</v>
      </c>
      <c r="F129" s="5">
        <v>4</v>
      </c>
      <c r="I129" s="5" t="str">
        <f>IFERROR(INDEX(Sheet8!$A$3:$B$27,MATCH(D129,Sheet8!$A$3:$A$27,0),2),"")</f>
        <v>&lt;color=#ff0000&gt;红色敌方单位&lt;/color&gt;被击败后，其他敌方单位眩晕。每有一个其他敌方单位被击败，&lt;color=#ff0000&gt;红色敌方单位&lt;/color&gt;回满血</v>
      </c>
      <c r="J129" s="5" t="str">
        <f>IFERROR(INDEX(Sheet8!$C$3:$D$27,MATCH(E129,Sheet8!$C$3:$C$27,0),2),"")</f>
        <v/>
      </c>
      <c r="K129" s="5" t="str">
        <f>IFERROR(INDEX(Sheet8!$E$3:$F$27,MATCH(F129,Sheet8!$E$3:$E$27,0),2),"")</f>
        <v>&lt;color=#00aaff&gt;三节棍莉莉&lt;/color&gt;被击败后，会使山猿和睫毛进入无限放技能状态</v>
      </c>
      <c r="M129" s="6" t="str">
        <f t="shared" si="5"/>
        <v>&lt;color=#ff0000&gt;红色敌方单位&lt;/color&gt;被击败后，其他敌方单位眩晕。每有一个其他敌方单位被击败，&lt;color=#ff0000&gt;红色敌方单位&lt;/color&gt;回满血@
&lt;color=#00aaff&gt;三节棍莉莉&lt;/color&gt;被击败后，会使山猿和睫毛进入无限放技能状态</v>
      </c>
      <c r="N129" s="6" t="str">
        <f t="shared" si="4"/>
        <v>&lt;color=#ff0000&gt;红色敌方单位&lt;/color&gt;被击败后，其他敌方单位眩晕。每有一个其他敌方单位被击败，&lt;color=#ff0000&gt;红色敌方单位&lt;/color&gt;回满血@ @&lt;color=#00aaff&gt;三节棍莉莉&lt;/color&gt;被击败后，会使山猿和睫毛进入无限放技能状态</v>
      </c>
    </row>
    <row r="130" spans="2:14" ht="42.75" customHeight="1">
      <c r="B130" s="5">
        <v>17</v>
      </c>
      <c r="C130" s="5">
        <v>1</v>
      </c>
      <c r="E130" s="5">
        <v>6</v>
      </c>
      <c r="F130" s="5">
        <v>6</v>
      </c>
      <c r="I130" s="5" t="str">
        <f>IFERROR(INDEX(Sheet8!$A$3:$B$27,MATCH(D130,Sheet8!$A$3:$A$27,0),2),"")</f>
        <v/>
      </c>
      <c r="J130" s="5" t="str">
        <f>IFERROR(INDEX(Sheet8!$C$3:$D$27,MATCH(E130,Sheet8!$C$3:$C$27,0),2),"")</f>
        <v>&lt;color=#ffd400&gt;黄色敌方单位&lt;/color&gt;被击败后，其他&lt;color=#ffd400&gt;黄色敌方单位&lt;/color&gt;行动时会释放技能，使我方全体眩晕</v>
      </c>
      <c r="K130" s="5" t="str">
        <f>IFERROR(INDEX(Sheet8!$E$3:$F$27,MATCH(F130,Sheet8!$E$3:$E$27,0),2),"")</f>
        <v>&lt;color=#00aaff&gt;蓝色敌方单位&lt;/color&gt;被击败后，我方全体眩晕</v>
      </c>
      <c r="M130" s="6" t="str">
        <f t="shared" si="5"/>
        <v>&lt;color=#ffd400&gt;黄色敌方单位&lt;/color&gt;被击败后，其他&lt;color=#ffd400&gt;黄色敌方单位&lt;/color&gt;行动时会释放技能，使我方全体眩晕@
&lt;color=#00aaff&gt;蓝色敌方单位&lt;/color&gt;被击败后，我方全体眩晕</v>
      </c>
      <c r="N130" s="6" t="str">
        <f t="shared" si="4"/>
        <v xml:space="preserve"> @&lt;color=#ffd400&gt;黄色敌方单位&lt;/color&gt;被击败后，其他&lt;color=#ffd400&gt;黄色敌方单位&lt;/color&gt;行动时会释放技能，使我方全体眩晕@&lt;color=#00aaff&gt;蓝色敌方单位&lt;/color&gt;被击败后，我方全体眩晕</v>
      </c>
    </row>
    <row r="131" spans="2:14">
      <c r="B131" s="5">
        <v>17</v>
      </c>
      <c r="C131" s="5">
        <v>4</v>
      </c>
      <c r="I131" s="5" t="str">
        <f>IFERROR(INDEX(Sheet8!$A$3:$B$27,MATCH(D131,Sheet8!$A$3:$A$27,0),2),"")</f>
        <v/>
      </c>
      <c r="J131" s="5" t="str">
        <f>IFERROR(INDEX(Sheet8!$C$3:$D$27,MATCH(E131,Sheet8!$C$3:$C$27,0),2),"")</f>
        <v/>
      </c>
      <c r="K131" s="5" t="str">
        <f>IFERROR(INDEX(Sheet8!$E$3:$F$27,MATCH(F131,Sheet8!$E$3:$E$27,0),2),"")</f>
        <v/>
      </c>
      <c r="M131" s="6" t="str">
        <f t="shared" si="5"/>
        <v/>
      </c>
      <c r="N131" s="6" t="str">
        <f t="shared" si="4"/>
        <v/>
      </c>
    </row>
    <row r="132" spans="2:14" ht="28.5" customHeight="1">
      <c r="B132" s="5">
        <v>18</v>
      </c>
      <c r="C132" s="5">
        <v>1</v>
      </c>
      <c r="E132" s="5">
        <v>2</v>
      </c>
      <c r="I132" s="5" t="str">
        <f>IFERROR(INDEX(Sheet8!$A$3:$B$27,MATCH(D132,Sheet8!$A$3:$A$27,0),2),"")</f>
        <v/>
      </c>
      <c r="J132" s="5" t="str">
        <f>IFERROR(INDEX(Sheet8!$C$3:$D$27,MATCH(E132,Sheet8!$C$3:$C$27,0),2),"")</f>
        <v>&lt;color=#ffd400&gt;黄色敌方单位&lt;/color&gt;被击败后，其他&lt;color=#ffd400&gt;黄色敌方单位&lt;/color&gt;行动时会冲向我方自爆，造成大量伤害</v>
      </c>
      <c r="K132" s="5" t="str">
        <f>IFERROR(INDEX(Sheet8!$E$3:$F$27,MATCH(F132,Sheet8!$E$3:$E$27,0),2),"")</f>
        <v/>
      </c>
      <c r="M132" s="6" t="str">
        <f t="shared" si="5"/>
        <v>&lt;color=#ffd400&gt;黄色敌方单位&lt;/color&gt;被击败后，其他&lt;color=#ffd400&gt;黄色敌方单位&lt;/color&gt;行动时会冲向我方自爆，造成大量伤害</v>
      </c>
      <c r="N132" s="6" t="str">
        <f t="shared" si="4"/>
        <v xml:space="preserve"> @&lt;color=#ffd400&gt;黄色敌方单位&lt;/color&gt;被击败后，其他&lt;color=#ffd400&gt;黄色敌方单位&lt;/color&gt;行动时会冲向我方自爆，造成大量伤害@</v>
      </c>
    </row>
    <row r="133" spans="2:14" ht="28.5" customHeight="1">
      <c r="B133" s="5">
        <v>18</v>
      </c>
      <c r="C133" s="5">
        <v>1</v>
      </c>
      <c r="D133" s="5">
        <v>17</v>
      </c>
      <c r="F133" s="5">
        <v>15</v>
      </c>
      <c r="I133" s="5" t="str">
        <f>IFERROR(INDEX(Sheet8!$A$3:$B$27,MATCH(D133,Sheet8!$A$3:$A$27,0),2),"")</f>
        <v>&lt;color=#ff0000&gt;红色敌方单位&lt;/color&gt;被击败后，我方攻击增加</v>
      </c>
      <c r="J133" s="5" t="str">
        <f>IFERROR(INDEX(Sheet8!$C$3:$D$27,MATCH(E133,Sheet8!$C$3:$C$27,0),2),"")</f>
        <v/>
      </c>
      <c r="K133" s="5" t="str">
        <f>IFERROR(INDEX(Sheet8!$E$3:$F$27,MATCH(F133,Sheet8!$E$3:$E$27,0),2),"")</f>
        <v>&lt;color=#00aaff&gt;蓝色敌方单位&lt;/color&gt;被击败后，使1号位敌方单位下次行动释放技能</v>
      </c>
      <c r="M133" s="6" t="str">
        <f t="shared" si="5"/>
        <v>&lt;color=#ff0000&gt;红色敌方单位&lt;/color&gt;被击败后，我方攻击增加@
&lt;color=#00aaff&gt;蓝色敌方单位&lt;/color&gt;被击败后，使1号位敌方单位下次行动释放技能</v>
      </c>
      <c r="N133" s="6" t="str">
        <f t="shared" si="4"/>
        <v>&lt;color=#ff0000&gt;红色敌方单位&lt;/color&gt;被击败后，我方攻击增加@ @&lt;color=#00aaff&gt;蓝色敌方单位&lt;/color&gt;被击败后，使1号位敌方单位下次行动释放技能</v>
      </c>
    </row>
    <row r="134" spans="2:14">
      <c r="B134" s="5">
        <v>18</v>
      </c>
      <c r="C134" s="5">
        <v>1</v>
      </c>
      <c r="D134" s="5">
        <v>12</v>
      </c>
      <c r="I134" s="5" t="str">
        <f>IFERROR(INDEX(Sheet8!$A$3:$B$27,MATCH(D134,Sheet8!$A$3:$A$27,0),2),"")</f>
        <v>&lt;color=#ff0000&gt;红色敌方单位&lt;/color&gt;被击败后，会对巨大化地底人造成大量伤害</v>
      </c>
      <c r="J134" s="5" t="str">
        <f>IFERROR(INDEX(Sheet8!$C$3:$D$27,MATCH(E134,Sheet8!$C$3:$C$27,0),2),"")</f>
        <v/>
      </c>
      <c r="K134" s="5" t="str">
        <f>IFERROR(INDEX(Sheet8!$E$3:$F$27,MATCH(F134,Sheet8!$E$3:$E$27,0),2),"")</f>
        <v/>
      </c>
      <c r="M134" s="6" t="str">
        <f t="shared" ref="M134:M165" si="6">I134&amp;IF(I134="","",IF(AND(J134="",K134=""),"",$G$7&amp;CHAR(10)))&amp;J134&amp;IF(J134="","",IF(K134="","",$G$7&amp;CHAR(10)))&amp;K134</f>
        <v>&lt;color=#ff0000&gt;红色敌方单位&lt;/color&gt;被击败后，会对巨大化地底人造成大量伤害</v>
      </c>
      <c r="N134" s="6" t="str">
        <f t="shared" si="4"/>
        <v>&lt;color=#ff0000&gt;红色敌方单位&lt;/color&gt;被击败后，会对巨大化地底人造成大量伤害</v>
      </c>
    </row>
    <row r="135" spans="2:14">
      <c r="B135" s="5">
        <v>18</v>
      </c>
      <c r="C135" s="5">
        <v>2</v>
      </c>
      <c r="I135" s="5" t="str">
        <f>IFERROR(INDEX(Sheet8!$A$3:$B$27,MATCH(D135,Sheet8!$A$3:$A$27,0),2),"")</f>
        <v/>
      </c>
      <c r="J135" s="5" t="str">
        <f>IFERROR(INDEX(Sheet8!$C$3:$D$27,MATCH(E135,Sheet8!$C$3:$C$27,0),2),"")</f>
        <v/>
      </c>
      <c r="K135" s="5" t="str">
        <f>IFERROR(INDEX(Sheet8!$E$3:$F$27,MATCH(F135,Sheet8!$E$3:$E$27,0),2),"")</f>
        <v/>
      </c>
      <c r="M135" s="6" t="str">
        <f t="shared" si="6"/>
        <v/>
      </c>
      <c r="N135" s="6" t="str">
        <f t="shared" ref="N135:N198" si="7">IF(I135="",IF(AND(J135="",K135=""),"",$G$6),IF(AND(J135="",K135=""),I135,I135&amp;$G$7))&amp;IF(J135="",IF(K135="","",$G$6),J135&amp;$G$7)&amp;IF(K135="","",K135)</f>
        <v/>
      </c>
    </row>
    <row r="136" spans="2:14">
      <c r="B136" s="5">
        <v>18</v>
      </c>
      <c r="C136" s="5">
        <v>3</v>
      </c>
      <c r="I136" s="5" t="str">
        <f>IFERROR(INDEX(Sheet8!$A$3:$B$27,MATCH(D136,Sheet8!$A$3:$A$27,0),2),"")</f>
        <v/>
      </c>
      <c r="J136" s="5" t="str">
        <f>IFERROR(INDEX(Sheet8!$C$3:$D$27,MATCH(E136,Sheet8!$C$3:$C$27,0),2),"")</f>
        <v/>
      </c>
      <c r="K136" s="5" t="str">
        <f>IFERROR(INDEX(Sheet8!$E$3:$F$27,MATCH(F136,Sheet8!$E$3:$E$27,0),2),"")</f>
        <v/>
      </c>
      <c r="M136" s="6" t="str">
        <f t="shared" si="6"/>
        <v/>
      </c>
      <c r="N136" s="6" t="str">
        <f t="shared" si="7"/>
        <v/>
      </c>
    </row>
    <row r="137" spans="2:14" ht="42.75" customHeight="1">
      <c r="B137" s="5">
        <v>18</v>
      </c>
      <c r="C137" s="5">
        <v>1</v>
      </c>
      <c r="E137" s="5">
        <v>6</v>
      </c>
      <c r="F137" s="5">
        <v>4</v>
      </c>
      <c r="I137" s="5" t="str">
        <f>IFERROR(INDEX(Sheet8!$A$3:$B$27,MATCH(D137,Sheet8!$A$3:$A$27,0),2),"")</f>
        <v/>
      </c>
      <c r="J137" s="5" t="str">
        <f>IFERROR(INDEX(Sheet8!$C$3:$D$27,MATCH(E137,Sheet8!$C$3:$C$27,0),2),"")</f>
        <v>&lt;color=#ffd400&gt;黄色敌方单位&lt;/color&gt;被击败后，其他&lt;color=#ffd400&gt;黄色敌方单位&lt;/color&gt;行动时会释放技能，使我方全体眩晕</v>
      </c>
      <c r="K137" s="5" t="str">
        <f>IFERROR(INDEX(Sheet8!$E$3:$F$27,MATCH(F137,Sheet8!$E$3:$E$27,0),2),"")</f>
        <v>&lt;color=#00aaff&gt;三节棍莉莉&lt;/color&gt;被击败后，会使山猿和睫毛进入无限放技能状态</v>
      </c>
      <c r="M137" s="6" t="str">
        <f t="shared" si="6"/>
        <v>&lt;color=#ffd400&gt;黄色敌方单位&lt;/color&gt;被击败后，其他&lt;color=#ffd400&gt;黄色敌方单位&lt;/color&gt;行动时会释放技能，使我方全体眩晕@
&lt;color=#00aaff&gt;三节棍莉莉&lt;/color&gt;被击败后，会使山猿和睫毛进入无限放技能状态</v>
      </c>
      <c r="N137" s="6" t="str">
        <f t="shared" si="7"/>
        <v xml:space="preserve"> @&lt;color=#ffd400&gt;黄色敌方单位&lt;/color&gt;被击败后，其他&lt;color=#ffd400&gt;黄色敌方单位&lt;/color&gt;行动时会释放技能，使我方全体眩晕@&lt;color=#00aaff&gt;三节棍莉莉&lt;/color&gt;被击败后，会使山猿和睫毛进入无限放技能状态</v>
      </c>
    </row>
    <row r="138" spans="2:14" ht="42.75" customHeight="1">
      <c r="B138" s="5">
        <v>18</v>
      </c>
      <c r="C138" s="5">
        <v>1</v>
      </c>
      <c r="D138" s="5">
        <v>23</v>
      </c>
      <c r="E138" s="5">
        <v>1</v>
      </c>
      <c r="I138" s="5" t="str">
        <f>IFERROR(INDEX(Sheet8!$A$3:$B$27,MATCH(D138,Sheet8!$A$3:$A$27,0),2),"")</f>
        <v>&lt;color=#ff0000&gt;红色敌方单位&lt;/color&gt;每次行动后，自身攻击增加</v>
      </c>
      <c r="J138" s="5" t="str">
        <f>IFERROR(INDEX(Sheet8!$C$3:$D$27,MATCH(E138,Sheet8!$C$3:$C$27,0),2),"")</f>
        <v>&lt;color=#ffd400&gt;黄色敌方单位&lt;/color&gt;被击败后，其他&lt;color=#ffd400&gt;黄色敌方单位&lt;/color&gt;行动时会回满血</v>
      </c>
      <c r="K138" s="5" t="str">
        <f>IFERROR(INDEX(Sheet8!$E$3:$F$27,MATCH(F138,Sheet8!$E$3:$E$27,0),2),"")</f>
        <v/>
      </c>
      <c r="M138" s="6" t="str">
        <f t="shared" si="6"/>
        <v>&lt;color=#ff0000&gt;红色敌方单位&lt;/color&gt;每次行动后，自身攻击增加@
&lt;color=#ffd400&gt;黄色敌方单位&lt;/color&gt;被击败后，其他&lt;color=#ffd400&gt;黄色敌方单位&lt;/color&gt;行动时会回满血</v>
      </c>
      <c r="N138" s="6" t="str">
        <f t="shared" si="7"/>
        <v>&lt;color=#ff0000&gt;红色敌方单位&lt;/color&gt;每次行动后，自身攻击增加@&lt;color=#ffd400&gt;黄色敌方单位&lt;/color&gt;被击败后，其他&lt;color=#ffd400&gt;黄色敌方单位&lt;/color&gt;行动时会回满血@</v>
      </c>
    </row>
    <row r="139" spans="2:14">
      <c r="B139" s="5">
        <v>18</v>
      </c>
      <c r="C139" s="5">
        <v>4</v>
      </c>
      <c r="I139" s="5" t="str">
        <f>IFERROR(INDEX(Sheet8!$A$3:$B$27,MATCH(D139,Sheet8!$A$3:$A$27,0),2),"")</f>
        <v/>
      </c>
      <c r="J139" s="5" t="str">
        <f>IFERROR(INDEX(Sheet8!$C$3:$D$27,MATCH(E139,Sheet8!$C$3:$C$27,0),2),"")</f>
        <v/>
      </c>
      <c r="K139" s="5" t="str">
        <f>IFERROR(INDEX(Sheet8!$E$3:$F$27,MATCH(F139,Sheet8!$E$3:$E$27,0),2),"")</f>
        <v/>
      </c>
      <c r="M139" s="6" t="str">
        <f t="shared" si="6"/>
        <v/>
      </c>
      <c r="N139" s="6" t="str">
        <f t="shared" si="7"/>
        <v/>
      </c>
    </row>
    <row r="140" spans="2:14" ht="28.5" customHeight="1">
      <c r="B140" s="5">
        <v>19</v>
      </c>
      <c r="C140" s="5">
        <v>1</v>
      </c>
      <c r="E140" s="5">
        <v>6</v>
      </c>
      <c r="I140" s="5" t="str">
        <f>IFERROR(INDEX(Sheet8!$A$3:$B$27,MATCH(D140,Sheet8!$A$3:$A$27,0),2),"")</f>
        <v/>
      </c>
      <c r="J140" s="5" t="str">
        <f>IFERROR(INDEX(Sheet8!$C$3:$D$27,MATCH(E140,Sheet8!$C$3:$C$27,0),2),"")</f>
        <v>&lt;color=#ffd400&gt;黄色敌方单位&lt;/color&gt;被击败后，其他&lt;color=#ffd400&gt;黄色敌方单位&lt;/color&gt;行动时会释放技能，使我方全体眩晕</v>
      </c>
      <c r="K140" s="5" t="str">
        <f>IFERROR(INDEX(Sheet8!$E$3:$F$27,MATCH(F140,Sheet8!$E$3:$E$27,0),2),"")</f>
        <v/>
      </c>
      <c r="M140" s="6" t="str">
        <f t="shared" si="6"/>
        <v>&lt;color=#ffd400&gt;黄色敌方单位&lt;/color&gt;被击败后，其他&lt;color=#ffd400&gt;黄色敌方单位&lt;/color&gt;行动时会释放技能，使我方全体眩晕</v>
      </c>
      <c r="N140" s="6" t="str">
        <f t="shared" si="7"/>
        <v xml:space="preserve"> @&lt;color=#ffd400&gt;黄色敌方单位&lt;/color&gt;被击败后，其他&lt;color=#ffd400&gt;黄色敌方单位&lt;/color&gt;行动时会释放技能，使我方全体眩晕@</v>
      </c>
    </row>
    <row r="141" spans="2:14" ht="57" customHeight="1">
      <c r="B141" s="5">
        <v>19</v>
      </c>
      <c r="C141" s="5">
        <v>1</v>
      </c>
      <c r="D141" s="5">
        <v>5</v>
      </c>
      <c r="E141" s="5">
        <v>1</v>
      </c>
      <c r="I141" s="5" t="str">
        <f>IFERROR(INDEX(Sheet8!$A$3:$B$27,MATCH(D141,Sheet8!$A$3:$A$27,0),2),"")</f>
        <v>&lt;color=#ff0000&gt;红色敌方单位&lt;/color&gt;被击败后，我方攻击增加。每有一个其他敌方单位被击败，&lt;color=#ff0000&gt;红色敌方单位&lt;/color&gt;攻击增加</v>
      </c>
      <c r="J141" s="5" t="str">
        <f>IFERROR(INDEX(Sheet8!$C$3:$D$27,MATCH(E141,Sheet8!$C$3:$C$27,0),2),"")</f>
        <v>&lt;color=#ffd400&gt;黄色敌方单位&lt;/color&gt;被击败后，其他&lt;color=#ffd400&gt;黄色敌方单位&lt;/color&gt;行动时会回满血</v>
      </c>
      <c r="K141" s="5" t="str">
        <f>IFERROR(INDEX(Sheet8!$E$3:$F$27,MATCH(F141,Sheet8!$E$3:$E$27,0),2),"")</f>
        <v/>
      </c>
      <c r="M141" s="6" t="str">
        <f t="shared" si="6"/>
        <v>&lt;color=#ff0000&gt;红色敌方单位&lt;/color&gt;被击败后，我方攻击增加。每有一个其他敌方单位被击败，&lt;color=#ff0000&gt;红色敌方单位&lt;/color&gt;攻击增加@
&lt;color=#ffd400&gt;黄色敌方单位&lt;/color&gt;被击败后，其他&lt;color=#ffd400&gt;黄色敌方单位&lt;/color&gt;行动时会回满血</v>
      </c>
      <c r="N141" s="6" t="str">
        <f t="shared" si="7"/>
        <v>&lt;color=#ff0000&gt;红色敌方单位&lt;/color&gt;被击败后，我方攻击增加。每有一个其他敌方单位被击败，&lt;color=#ff0000&gt;红色敌方单位&lt;/color&gt;攻击增加@&lt;color=#ffd400&gt;黄色敌方单位&lt;/color&gt;被击败后，其他&lt;color=#ffd400&gt;黄色敌方单位&lt;/color&gt;行动时会回满血@</v>
      </c>
    </row>
    <row r="142" spans="2:14" ht="28.5" customHeight="1">
      <c r="B142" s="5">
        <v>19</v>
      </c>
      <c r="C142" s="5">
        <v>1</v>
      </c>
      <c r="D142" s="5">
        <v>17</v>
      </c>
      <c r="F142" s="5">
        <v>15</v>
      </c>
      <c r="I142" s="5" t="str">
        <f>IFERROR(INDEX(Sheet8!$A$3:$B$27,MATCH(D142,Sheet8!$A$3:$A$27,0),2),"")</f>
        <v>&lt;color=#ff0000&gt;红色敌方单位&lt;/color&gt;被击败后，我方攻击增加</v>
      </c>
      <c r="J142" s="5" t="str">
        <f>IFERROR(INDEX(Sheet8!$C$3:$D$27,MATCH(E142,Sheet8!$C$3:$C$27,0),2),"")</f>
        <v/>
      </c>
      <c r="K142" s="5" t="str">
        <f>IFERROR(INDEX(Sheet8!$E$3:$F$27,MATCH(F142,Sheet8!$E$3:$E$27,0),2),"")</f>
        <v>&lt;color=#00aaff&gt;蓝色敌方单位&lt;/color&gt;被击败后，使1号位敌方单位下次行动释放技能</v>
      </c>
      <c r="M142" s="6" t="str">
        <f t="shared" si="6"/>
        <v>&lt;color=#ff0000&gt;红色敌方单位&lt;/color&gt;被击败后，我方攻击增加@
&lt;color=#00aaff&gt;蓝色敌方单位&lt;/color&gt;被击败后，使1号位敌方单位下次行动释放技能</v>
      </c>
      <c r="N142" s="6" t="str">
        <f t="shared" si="7"/>
        <v>&lt;color=#ff0000&gt;红色敌方单位&lt;/color&gt;被击败后，我方攻击增加@ @&lt;color=#00aaff&gt;蓝色敌方单位&lt;/color&gt;被击败后，使1号位敌方单位下次行动释放技能</v>
      </c>
    </row>
    <row r="143" spans="2:14">
      <c r="B143" s="5">
        <v>19</v>
      </c>
      <c r="C143" s="5">
        <v>2</v>
      </c>
      <c r="I143" s="5" t="str">
        <f>IFERROR(INDEX(Sheet8!$A$3:$B$27,MATCH(D143,Sheet8!$A$3:$A$27,0),2),"")</f>
        <v/>
      </c>
      <c r="J143" s="5" t="str">
        <f>IFERROR(INDEX(Sheet8!$C$3:$D$27,MATCH(E143,Sheet8!$C$3:$C$27,0),2),"")</f>
        <v/>
      </c>
      <c r="K143" s="5" t="str">
        <f>IFERROR(INDEX(Sheet8!$E$3:$F$27,MATCH(F143,Sheet8!$E$3:$E$27,0),2),"")</f>
        <v/>
      </c>
      <c r="M143" s="6" t="str">
        <f t="shared" si="6"/>
        <v/>
      </c>
      <c r="N143" s="6" t="str">
        <f t="shared" si="7"/>
        <v/>
      </c>
    </row>
    <row r="144" spans="2:14">
      <c r="B144" s="5">
        <v>19</v>
      </c>
      <c r="C144" s="5">
        <v>3</v>
      </c>
      <c r="I144" s="5" t="str">
        <f>IFERROR(INDEX(Sheet8!$A$3:$B$27,MATCH(D144,Sheet8!$A$3:$A$27,0),2),"")</f>
        <v/>
      </c>
      <c r="J144" s="5" t="str">
        <f>IFERROR(INDEX(Sheet8!$C$3:$D$27,MATCH(E144,Sheet8!$C$3:$C$27,0),2),"")</f>
        <v/>
      </c>
      <c r="K144" s="5" t="str">
        <f>IFERROR(INDEX(Sheet8!$E$3:$F$27,MATCH(F144,Sheet8!$E$3:$E$27,0),2),"")</f>
        <v/>
      </c>
      <c r="M144" s="6" t="str">
        <f t="shared" si="6"/>
        <v/>
      </c>
      <c r="N144" s="6" t="str">
        <f t="shared" si="7"/>
        <v/>
      </c>
    </row>
    <row r="145" spans="2:14">
      <c r="B145" s="5">
        <v>19</v>
      </c>
      <c r="C145" s="5">
        <v>1</v>
      </c>
      <c r="D145" s="5">
        <v>23</v>
      </c>
      <c r="I145" s="5" t="str">
        <f>IFERROR(INDEX(Sheet8!$A$3:$B$27,MATCH(D145,Sheet8!$A$3:$A$27,0),2),"")</f>
        <v>&lt;color=#ff0000&gt;红色敌方单位&lt;/color&gt;每次行动后，自身攻击增加</v>
      </c>
      <c r="J145" s="5" t="str">
        <f>IFERROR(INDEX(Sheet8!$C$3:$D$27,MATCH(E145,Sheet8!$C$3:$C$27,0),2),"")</f>
        <v/>
      </c>
      <c r="K145" s="5" t="str">
        <f>IFERROR(INDEX(Sheet8!$E$3:$F$27,MATCH(F145,Sheet8!$E$3:$E$27,0),2),"")</f>
        <v/>
      </c>
      <c r="M145" s="6" t="str">
        <f t="shared" si="6"/>
        <v>&lt;color=#ff0000&gt;红色敌方单位&lt;/color&gt;每次行动后，自身攻击增加</v>
      </c>
      <c r="N145" s="6" t="str">
        <f t="shared" si="7"/>
        <v>&lt;color=#ff0000&gt;红色敌方单位&lt;/color&gt;每次行动后，自身攻击增加</v>
      </c>
    </row>
    <row r="146" spans="2:14" ht="42.75" customHeight="1">
      <c r="B146" s="5">
        <v>19</v>
      </c>
      <c r="C146" s="5">
        <v>1</v>
      </c>
      <c r="E146" s="5">
        <v>2</v>
      </c>
      <c r="F146" s="5">
        <v>16</v>
      </c>
      <c r="I146" s="5" t="str">
        <f>IFERROR(INDEX(Sheet8!$A$3:$B$27,MATCH(D146,Sheet8!$A$3:$A$27,0),2),"")</f>
        <v/>
      </c>
      <c r="J146" s="5" t="str">
        <f>IFERROR(INDEX(Sheet8!$C$3:$D$27,MATCH(E146,Sheet8!$C$3:$C$27,0),2),"")</f>
        <v>&lt;color=#ffd400&gt;黄色敌方单位&lt;/color&gt;被击败后，其他&lt;color=#ffd400&gt;黄色敌方单位&lt;/color&gt;行动时会冲向我方自爆，造成大量伤害</v>
      </c>
      <c r="K146" s="5" t="str">
        <f>IFERROR(INDEX(Sheet8!$E$3:$F$27,MATCH(F146,Sheet8!$E$3:$E$27,0),2),"")</f>
        <v>&lt;color=#00aaff&gt;蓝色敌方单位&lt;/color&gt;被击败后，我方全体沉默</v>
      </c>
      <c r="M146" s="6" t="str">
        <f t="shared" si="6"/>
        <v>&lt;color=#ffd400&gt;黄色敌方单位&lt;/color&gt;被击败后，其他&lt;color=#ffd400&gt;黄色敌方单位&lt;/color&gt;行动时会冲向我方自爆，造成大量伤害@
&lt;color=#00aaff&gt;蓝色敌方单位&lt;/color&gt;被击败后，我方全体沉默</v>
      </c>
      <c r="N146" s="6" t="str">
        <f t="shared" si="7"/>
        <v xml:space="preserve"> @&lt;color=#ffd400&gt;黄色敌方单位&lt;/color&gt;被击败后，其他&lt;color=#ffd400&gt;黄色敌方单位&lt;/color&gt;行动时会冲向我方自爆，造成大量伤害@&lt;color=#00aaff&gt;蓝色敌方单位&lt;/color&gt;被击败后，我方全体沉默</v>
      </c>
    </row>
    <row r="147" spans="2:14">
      <c r="B147" s="5">
        <v>19</v>
      </c>
      <c r="C147" s="5">
        <v>4</v>
      </c>
      <c r="I147" s="5" t="str">
        <f>IFERROR(INDEX(Sheet8!$A$3:$B$27,MATCH(D147,Sheet8!$A$3:$A$27,0),2),"")</f>
        <v/>
      </c>
      <c r="J147" s="5" t="str">
        <f>IFERROR(INDEX(Sheet8!$C$3:$D$27,MATCH(E147,Sheet8!$C$3:$C$27,0),2),"")</f>
        <v/>
      </c>
      <c r="K147" s="5" t="str">
        <f>IFERROR(INDEX(Sheet8!$E$3:$F$27,MATCH(F147,Sheet8!$E$3:$E$27,0),2),"")</f>
        <v/>
      </c>
      <c r="M147" s="6" t="str">
        <f t="shared" si="6"/>
        <v/>
      </c>
      <c r="N147" s="6" t="str">
        <f t="shared" si="7"/>
        <v/>
      </c>
    </row>
    <row r="148" spans="2:14" ht="28.5" customHeight="1">
      <c r="B148" s="5">
        <v>20</v>
      </c>
      <c r="C148" s="5">
        <v>1</v>
      </c>
      <c r="E148" s="5">
        <v>3</v>
      </c>
      <c r="I148" s="5" t="str">
        <f>IFERROR(INDEX(Sheet8!$A$3:$B$27,MATCH(D148,Sheet8!$A$3:$A$27,0),2),"")</f>
        <v/>
      </c>
      <c r="J148" s="5" t="str">
        <f>IFERROR(INDEX(Sheet8!$C$3:$D$27,MATCH(E148,Sheet8!$C$3:$C$27,0),2),"")</f>
        <v>&lt;color=#ffd400&gt;黄色敌方单位&lt;/color&gt;被击败后，其他&lt;color=#ffd400&gt;黄色敌方单位&lt;/color&gt;行动时会自杀，并使其他敌方单位回满血</v>
      </c>
      <c r="K148" s="5" t="str">
        <f>IFERROR(INDEX(Sheet8!$E$3:$F$27,MATCH(F148,Sheet8!$E$3:$E$27,0),2),"")</f>
        <v/>
      </c>
      <c r="M148" s="6" t="str">
        <f t="shared" si="6"/>
        <v>&lt;color=#ffd400&gt;黄色敌方单位&lt;/color&gt;被击败后，其他&lt;color=#ffd400&gt;黄色敌方单位&lt;/color&gt;行动时会自杀，并使其他敌方单位回满血</v>
      </c>
      <c r="N148" s="6" t="str">
        <f t="shared" si="7"/>
        <v xml:space="preserve"> @&lt;color=#ffd400&gt;黄色敌方单位&lt;/color&gt;被击败后，其他&lt;color=#ffd400&gt;黄色敌方单位&lt;/color&gt;行动时会自杀，并使其他敌方单位回满血@</v>
      </c>
    </row>
    <row r="149" spans="2:14" ht="28.5" customHeight="1">
      <c r="B149" s="5">
        <v>20</v>
      </c>
      <c r="C149" s="5">
        <v>1</v>
      </c>
      <c r="D149" s="5">
        <v>24</v>
      </c>
      <c r="F149" s="5">
        <v>15</v>
      </c>
      <c r="I149" s="5" t="str">
        <f>IFERROR(INDEX(Sheet8!$A$3:$B$27,MATCH(D149,Sheet8!$A$3:$A$27,0),2),"")</f>
        <v>&lt;color=#ff0000&gt;红色敌方单位&lt;/color&gt;被击败后，螳螂男变小，攻击防御降低</v>
      </c>
      <c r="J149" s="5" t="str">
        <f>IFERROR(INDEX(Sheet8!$C$3:$D$27,MATCH(E149,Sheet8!$C$3:$C$27,0),2),"")</f>
        <v/>
      </c>
      <c r="K149" s="5" t="str">
        <f>IFERROR(INDEX(Sheet8!$E$3:$F$27,MATCH(F149,Sheet8!$E$3:$E$27,0),2),"")</f>
        <v>&lt;color=#00aaff&gt;蓝色敌方单位&lt;/color&gt;被击败后，使1号位敌方单位下次行动释放技能</v>
      </c>
      <c r="M149" s="6" t="str">
        <f t="shared" si="6"/>
        <v>&lt;color=#ff0000&gt;红色敌方单位&lt;/color&gt;被击败后，螳螂男变小，攻击防御降低@
&lt;color=#00aaff&gt;蓝色敌方单位&lt;/color&gt;被击败后，使1号位敌方单位下次行动释放技能</v>
      </c>
      <c r="N149" s="6" t="str">
        <f t="shared" si="7"/>
        <v>&lt;color=#ff0000&gt;红色敌方单位&lt;/color&gt;被击败后，螳螂男变小，攻击防御降低@ @&lt;color=#00aaff&gt;蓝色敌方单位&lt;/color&gt;被击败后，使1号位敌方单位下次行动释放技能</v>
      </c>
    </row>
    <row r="150" spans="2:14" ht="57" customHeight="1">
      <c r="B150" s="5">
        <v>20</v>
      </c>
      <c r="C150" s="5">
        <v>1</v>
      </c>
      <c r="D150" s="5">
        <v>5</v>
      </c>
      <c r="E150" s="5">
        <v>3</v>
      </c>
      <c r="I150" s="5" t="str">
        <f>IFERROR(INDEX(Sheet8!$A$3:$B$27,MATCH(D150,Sheet8!$A$3:$A$27,0),2),"")</f>
        <v>&lt;color=#ff0000&gt;红色敌方单位&lt;/color&gt;被击败后，我方攻击增加。每有一个其他敌方单位被击败，&lt;color=#ff0000&gt;红色敌方单位&lt;/color&gt;攻击增加</v>
      </c>
      <c r="J150" s="5" t="str">
        <f>IFERROR(INDEX(Sheet8!$C$3:$D$27,MATCH(E150,Sheet8!$C$3:$C$27,0),2),"")</f>
        <v>&lt;color=#ffd400&gt;黄色敌方单位&lt;/color&gt;被击败后，其他&lt;color=#ffd400&gt;黄色敌方单位&lt;/color&gt;行动时会自杀，并使其他敌方单位回满血</v>
      </c>
      <c r="K150" s="5" t="str">
        <f>IFERROR(INDEX(Sheet8!$E$3:$F$27,MATCH(F150,Sheet8!$E$3:$E$27,0),2),"")</f>
        <v/>
      </c>
      <c r="M150" s="6" t="str">
        <f t="shared" si="6"/>
        <v>&lt;color=#ff0000&gt;红色敌方单位&lt;/color&gt;被击败后，我方攻击增加。每有一个其他敌方单位被击败，&lt;color=#ff0000&gt;红色敌方单位&lt;/color&gt;攻击增加@
&lt;color=#ffd400&gt;黄色敌方单位&lt;/color&gt;被击败后，其他&lt;color=#ffd400&gt;黄色敌方单位&lt;/color&gt;行动时会自杀，并使其他敌方单位回满血</v>
      </c>
      <c r="N150" s="6" t="str">
        <f t="shared" si="7"/>
        <v>&lt;color=#ff0000&gt;红色敌方单位&lt;/color&gt;被击败后，我方攻击增加。每有一个其他敌方单位被击败，&lt;color=#ff0000&gt;红色敌方单位&lt;/color&gt;攻击增加@&lt;color=#ffd400&gt;黄色敌方单位&lt;/color&gt;被击败后，其他&lt;color=#ffd400&gt;黄色敌方单位&lt;/color&gt;行动时会自杀，并使其他敌方单位回满血@</v>
      </c>
    </row>
    <row r="151" spans="2:14">
      <c r="B151" s="5">
        <v>20</v>
      </c>
      <c r="C151" s="5">
        <v>2</v>
      </c>
      <c r="I151" s="5" t="str">
        <f>IFERROR(INDEX(Sheet8!$A$3:$B$27,MATCH(D151,Sheet8!$A$3:$A$27,0),2),"")</f>
        <v/>
      </c>
      <c r="J151" s="5" t="str">
        <f>IFERROR(INDEX(Sheet8!$C$3:$D$27,MATCH(E151,Sheet8!$C$3:$C$27,0),2),"")</f>
        <v/>
      </c>
      <c r="K151" s="5" t="str">
        <f>IFERROR(INDEX(Sheet8!$E$3:$F$27,MATCH(F151,Sheet8!$E$3:$E$27,0),2),"")</f>
        <v/>
      </c>
      <c r="M151" s="6" t="str">
        <f t="shared" si="6"/>
        <v/>
      </c>
      <c r="N151" s="6" t="str">
        <f t="shared" si="7"/>
        <v/>
      </c>
    </row>
    <row r="152" spans="2:14">
      <c r="B152" s="5">
        <v>20</v>
      </c>
      <c r="C152" s="5">
        <v>3</v>
      </c>
      <c r="I152" s="5" t="str">
        <f>IFERROR(INDEX(Sheet8!$A$3:$B$27,MATCH(D152,Sheet8!$A$3:$A$27,0),2),"")</f>
        <v/>
      </c>
      <c r="J152" s="5" t="str">
        <f>IFERROR(INDEX(Sheet8!$C$3:$D$27,MATCH(E152,Sheet8!$C$3:$C$27,0),2),"")</f>
        <v/>
      </c>
      <c r="K152" s="5" t="str">
        <f>IFERROR(INDEX(Sheet8!$E$3:$F$27,MATCH(F152,Sheet8!$E$3:$E$27,0),2),"")</f>
        <v/>
      </c>
      <c r="M152" s="6" t="str">
        <f t="shared" si="6"/>
        <v/>
      </c>
      <c r="N152" s="6" t="str">
        <f t="shared" si="7"/>
        <v/>
      </c>
    </row>
    <row r="153" spans="2:14" ht="28.5" customHeight="1">
      <c r="B153" s="5">
        <v>20</v>
      </c>
      <c r="C153" s="5">
        <v>1</v>
      </c>
      <c r="D153" s="5">
        <v>21</v>
      </c>
      <c r="F153" s="5">
        <v>4</v>
      </c>
      <c r="I153" s="5" t="str">
        <f>IFERROR(INDEX(Sheet8!$A$3:$B$27,MATCH(D153,Sheet8!$A$3:$A$27,0),2),"")</f>
        <v>&lt;color=#ff0000&gt;红色敌方单位&lt;/color&gt;被击败后，使1号位敌方单位能量清空</v>
      </c>
      <c r="J153" s="5" t="str">
        <f>IFERROR(INDEX(Sheet8!$C$3:$D$27,MATCH(E153,Sheet8!$C$3:$C$27,0),2),"")</f>
        <v/>
      </c>
      <c r="K153" s="5" t="str">
        <f>IFERROR(INDEX(Sheet8!$E$3:$F$27,MATCH(F153,Sheet8!$E$3:$E$27,0),2),"")</f>
        <v>&lt;color=#00aaff&gt;三节棍莉莉&lt;/color&gt;被击败后，会使山猿和睫毛进入无限放技能状态</v>
      </c>
      <c r="M153" s="6" t="str">
        <f t="shared" si="6"/>
        <v>&lt;color=#ff0000&gt;红色敌方单位&lt;/color&gt;被击败后，使1号位敌方单位能量清空@
&lt;color=#00aaff&gt;三节棍莉莉&lt;/color&gt;被击败后，会使山猿和睫毛进入无限放技能状态</v>
      </c>
      <c r="N153" s="6" t="str">
        <f t="shared" si="7"/>
        <v>&lt;color=#ff0000&gt;红色敌方单位&lt;/color&gt;被击败后，使1号位敌方单位能量清空@ @&lt;color=#00aaff&gt;三节棍莉莉&lt;/color&gt;被击败后，会使山猿和睫毛进入无限放技能状态</v>
      </c>
    </row>
    <row r="154" spans="2:14" ht="28.5" customHeight="1">
      <c r="B154" s="5">
        <v>20</v>
      </c>
      <c r="C154" s="5">
        <v>1</v>
      </c>
      <c r="D154" s="5">
        <v>23</v>
      </c>
      <c r="F154" s="5">
        <v>6</v>
      </c>
      <c r="I154" s="5" t="str">
        <f>IFERROR(INDEX(Sheet8!$A$3:$B$27,MATCH(D154,Sheet8!$A$3:$A$27,0),2),"")</f>
        <v>&lt;color=#ff0000&gt;红色敌方单位&lt;/color&gt;每次行动后，自身攻击增加</v>
      </c>
      <c r="J154" s="5" t="str">
        <f>IFERROR(INDEX(Sheet8!$C$3:$D$27,MATCH(E154,Sheet8!$C$3:$C$27,0),2),"")</f>
        <v/>
      </c>
      <c r="K154" s="5" t="str">
        <f>IFERROR(INDEX(Sheet8!$E$3:$F$27,MATCH(F154,Sheet8!$E$3:$E$27,0),2),"")</f>
        <v>&lt;color=#00aaff&gt;蓝色敌方单位&lt;/color&gt;被击败后，我方全体眩晕</v>
      </c>
      <c r="M154" s="6" t="str">
        <f t="shared" si="6"/>
        <v>&lt;color=#ff0000&gt;红色敌方单位&lt;/color&gt;每次行动后，自身攻击增加@
&lt;color=#00aaff&gt;蓝色敌方单位&lt;/color&gt;被击败后，我方全体眩晕</v>
      </c>
      <c r="N154" s="6" t="str">
        <f t="shared" si="7"/>
        <v>&lt;color=#ff0000&gt;红色敌方单位&lt;/color&gt;每次行动后，自身攻击增加@ @&lt;color=#00aaff&gt;蓝色敌方单位&lt;/color&gt;被击败后，我方全体眩晕</v>
      </c>
    </row>
    <row r="155" spans="2:14">
      <c r="B155" s="5">
        <v>20</v>
      </c>
      <c r="C155" s="5">
        <v>4</v>
      </c>
      <c r="I155" s="5" t="str">
        <f>IFERROR(INDEX(Sheet8!$A$3:$B$27,MATCH(D155,Sheet8!$A$3:$A$27,0),2),"")</f>
        <v/>
      </c>
      <c r="J155" s="5" t="str">
        <f>IFERROR(INDEX(Sheet8!$C$3:$D$27,MATCH(E155,Sheet8!$C$3:$C$27,0),2),"")</f>
        <v/>
      </c>
      <c r="K155" s="5" t="str">
        <f>IFERROR(INDEX(Sheet8!$E$3:$F$27,MATCH(F155,Sheet8!$E$3:$E$27,0),2),"")</f>
        <v/>
      </c>
      <c r="M155" s="6" t="str">
        <f t="shared" si="6"/>
        <v/>
      </c>
      <c r="N155" s="6" t="str">
        <f t="shared" si="7"/>
        <v/>
      </c>
    </row>
    <row r="156" spans="2:14">
      <c r="B156" s="5">
        <v>21</v>
      </c>
      <c r="C156" s="5">
        <v>1</v>
      </c>
      <c r="F156" s="5">
        <v>12</v>
      </c>
      <c r="I156" s="5" t="str">
        <f>IFERROR(INDEX(Sheet8!$A$3:$B$27,MATCH(D156,Sheet8!$A$3:$A$27,0),2),"")</f>
        <v/>
      </c>
      <c r="J156" s="5" t="str">
        <f>IFERROR(INDEX(Sheet8!$C$3:$D$27,MATCH(E156,Sheet8!$C$3:$C$27,0),2),"")</f>
        <v/>
      </c>
      <c r="K156" s="5" t="str">
        <f>IFERROR(INDEX(Sheet8!$E$3:$F$27,MATCH(F156,Sheet8!$E$3:$E$27,0),2),"")</f>
        <v>&lt;color=#00aaff&gt;蓝色敌方单位&lt;/color&gt;被击败后，我方能量点减为0</v>
      </c>
      <c r="M156" s="6" t="str">
        <f t="shared" si="6"/>
        <v>&lt;color=#00aaff&gt;蓝色敌方单位&lt;/color&gt;被击败后，我方能量点减为0</v>
      </c>
      <c r="N156" s="6" t="str">
        <f t="shared" si="7"/>
        <v xml:space="preserve"> @ @&lt;color=#00aaff&gt;蓝色敌方单位&lt;/color&gt;被击败后，我方能量点减为0</v>
      </c>
    </row>
    <row r="157" spans="2:14">
      <c r="B157" s="5">
        <v>21</v>
      </c>
      <c r="C157" s="5">
        <v>1</v>
      </c>
      <c r="D157" s="5">
        <v>25</v>
      </c>
      <c r="I157" s="5" t="str">
        <f>IFERROR(INDEX(Sheet8!$A$3:$B$27,MATCH(D157,Sheet8!$A$3:$A$27,0),2),"")</f>
        <v>&lt;color=#ff0000&gt;红色敌方单位&lt;/color&gt;每次行动后，使随机一个敌方单位回血</v>
      </c>
      <c r="J157" s="5" t="str">
        <f>IFERROR(INDEX(Sheet8!$C$3:$D$27,MATCH(E157,Sheet8!$C$3:$C$27,0),2),"")</f>
        <v/>
      </c>
      <c r="K157" s="5" t="str">
        <f>IFERROR(INDEX(Sheet8!$E$3:$F$27,MATCH(F157,Sheet8!$E$3:$E$27,0),2),"")</f>
        <v/>
      </c>
      <c r="M157" s="6" t="str">
        <f t="shared" si="6"/>
        <v>&lt;color=#ff0000&gt;红色敌方单位&lt;/color&gt;每次行动后，使随机一个敌方单位回血</v>
      </c>
      <c r="N157" s="6" t="str">
        <f t="shared" si="7"/>
        <v>&lt;color=#ff0000&gt;红色敌方单位&lt;/color&gt;每次行动后，使随机一个敌方单位回血</v>
      </c>
    </row>
    <row r="158" spans="2:14" ht="42.75" customHeight="1">
      <c r="B158" s="5">
        <v>21</v>
      </c>
      <c r="C158" s="5">
        <v>1</v>
      </c>
      <c r="D158" s="5">
        <v>23</v>
      </c>
      <c r="E158" s="5">
        <v>2</v>
      </c>
      <c r="I158" s="5" t="str">
        <f>IFERROR(INDEX(Sheet8!$A$3:$B$27,MATCH(D158,Sheet8!$A$3:$A$27,0),2),"")</f>
        <v>&lt;color=#ff0000&gt;红色敌方单位&lt;/color&gt;每次行动后，自身攻击增加</v>
      </c>
      <c r="J158" s="5" t="str">
        <f>IFERROR(INDEX(Sheet8!$C$3:$D$27,MATCH(E158,Sheet8!$C$3:$C$27,0),2),"")</f>
        <v>&lt;color=#ffd400&gt;黄色敌方单位&lt;/color&gt;被击败后，其他&lt;color=#ffd400&gt;黄色敌方单位&lt;/color&gt;行动时会冲向我方自爆，造成大量伤害</v>
      </c>
      <c r="K158" s="5" t="str">
        <f>IFERROR(INDEX(Sheet8!$E$3:$F$27,MATCH(F158,Sheet8!$E$3:$E$27,0),2),"")</f>
        <v/>
      </c>
      <c r="M158" s="6" t="str">
        <f t="shared" si="6"/>
        <v>&lt;color=#ff0000&gt;红色敌方单位&lt;/color&gt;每次行动后，自身攻击增加@
&lt;color=#ffd400&gt;黄色敌方单位&lt;/color&gt;被击败后，其他&lt;color=#ffd400&gt;黄色敌方单位&lt;/color&gt;行动时会冲向我方自爆，造成大量伤害</v>
      </c>
      <c r="N158" s="6" t="str">
        <f t="shared" si="7"/>
        <v>&lt;color=#ff0000&gt;红色敌方单位&lt;/color&gt;每次行动后，自身攻击增加@&lt;color=#ffd400&gt;黄色敌方单位&lt;/color&gt;被击败后，其他&lt;color=#ffd400&gt;黄色敌方单位&lt;/color&gt;行动时会冲向我方自爆，造成大量伤害@</v>
      </c>
    </row>
    <row r="159" spans="2:14">
      <c r="B159" s="5">
        <v>21</v>
      </c>
      <c r="C159" s="5">
        <v>2</v>
      </c>
      <c r="I159" s="5" t="str">
        <f>IFERROR(INDEX(Sheet8!$A$3:$B$27,MATCH(D159,Sheet8!$A$3:$A$27,0),2),"")</f>
        <v/>
      </c>
      <c r="J159" s="5" t="str">
        <f>IFERROR(INDEX(Sheet8!$C$3:$D$27,MATCH(E159,Sheet8!$C$3:$C$27,0),2),"")</f>
        <v/>
      </c>
      <c r="K159" s="5" t="str">
        <f>IFERROR(INDEX(Sheet8!$E$3:$F$27,MATCH(F159,Sheet8!$E$3:$E$27,0),2),"")</f>
        <v/>
      </c>
      <c r="M159" s="6" t="str">
        <f t="shared" si="6"/>
        <v/>
      </c>
      <c r="N159" s="6" t="str">
        <f t="shared" si="7"/>
        <v/>
      </c>
    </row>
    <row r="160" spans="2:14">
      <c r="B160" s="5">
        <v>21</v>
      </c>
      <c r="C160" s="5">
        <v>3</v>
      </c>
      <c r="I160" s="5" t="str">
        <f>IFERROR(INDEX(Sheet8!$A$3:$B$27,MATCH(D160,Sheet8!$A$3:$A$27,0),2),"")</f>
        <v/>
      </c>
      <c r="J160" s="5" t="str">
        <f>IFERROR(INDEX(Sheet8!$C$3:$D$27,MATCH(E160,Sheet8!$C$3:$C$27,0),2),"")</f>
        <v/>
      </c>
      <c r="K160" s="5" t="str">
        <f>IFERROR(INDEX(Sheet8!$E$3:$F$27,MATCH(F160,Sheet8!$E$3:$E$27,0),2),"")</f>
        <v/>
      </c>
      <c r="M160" s="6" t="str">
        <f t="shared" si="6"/>
        <v/>
      </c>
      <c r="N160" s="6" t="str">
        <f t="shared" si="7"/>
        <v/>
      </c>
    </row>
    <row r="161" spans="2:14" ht="42.75" customHeight="1">
      <c r="B161" s="5">
        <v>21</v>
      </c>
      <c r="C161" s="5">
        <v>1</v>
      </c>
      <c r="D161" s="5">
        <v>6</v>
      </c>
      <c r="F161" s="5">
        <v>4</v>
      </c>
      <c r="I161" s="5" t="str">
        <f>IFERROR(INDEX(Sheet8!$A$3:$B$27,MATCH(D161,Sheet8!$A$3:$A$27,0),2),"")</f>
        <v>&lt;color=#ff0000&gt;红色敌方单位&lt;/color&gt;被击败后，其他敌方单位眩晕。每有一个其他敌方单位被击败，&lt;color=#ff0000&gt;红色敌方单位&lt;/color&gt;回满血</v>
      </c>
      <c r="J161" s="5" t="str">
        <f>IFERROR(INDEX(Sheet8!$C$3:$D$27,MATCH(E161,Sheet8!$C$3:$C$27,0),2),"")</f>
        <v/>
      </c>
      <c r="K161" s="5" t="str">
        <f>IFERROR(INDEX(Sheet8!$E$3:$F$27,MATCH(F161,Sheet8!$E$3:$E$27,0),2),"")</f>
        <v>&lt;color=#00aaff&gt;三节棍莉莉&lt;/color&gt;被击败后，会使山猿和睫毛进入无限放技能状态</v>
      </c>
      <c r="M161" s="6" t="str">
        <f t="shared" si="6"/>
        <v>&lt;color=#ff0000&gt;红色敌方单位&lt;/color&gt;被击败后，其他敌方单位眩晕。每有一个其他敌方单位被击败，&lt;color=#ff0000&gt;红色敌方单位&lt;/color&gt;回满血@
&lt;color=#00aaff&gt;三节棍莉莉&lt;/color&gt;被击败后，会使山猿和睫毛进入无限放技能状态</v>
      </c>
      <c r="N161" s="6" t="str">
        <f t="shared" si="7"/>
        <v>&lt;color=#ff0000&gt;红色敌方单位&lt;/color&gt;被击败后，其他敌方单位眩晕。每有一个其他敌方单位被击败，&lt;color=#ff0000&gt;红色敌方单位&lt;/color&gt;回满血@ @&lt;color=#00aaff&gt;三节棍莉莉&lt;/color&gt;被击败后，会使山猿和睫毛进入无限放技能状态</v>
      </c>
    </row>
    <row r="162" spans="2:14" ht="28.5" customHeight="1">
      <c r="B162" s="5">
        <v>21</v>
      </c>
      <c r="C162" s="5">
        <v>1</v>
      </c>
      <c r="D162" s="5">
        <v>25</v>
      </c>
      <c r="F162" s="5">
        <v>6</v>
      </c>
      <c r="I162" s="5" t="str">
        <f>IFERROR(INDEX(Sheet8!$A$3:$B$27,MATCH(D162,Sheet8!$A$3:$A$27,0),2),"")</f>
        <v>&lt;color=#ff0000&gt;红色敌方单位&lt;/color&gt;每次行动后，使随机一个敌方单位回血</v>
      </c>
      <c r="J162" s="5" t="str">
        <f>IFERROR(INDEX(Sheet8!$C$3:$D$27,MATCH(E162,Sheet8!$C$3:$C$27,0),2),"")</f>
        <v/>
      </c>
      <c r="K162" s="5" t="str">
        <f>IFERROR(INDEX(Sheet8!$E$3:$F$27,MATCH(F162,Sheet8!$E$3:$E$27,0),2),"")</f>
        <v>&lt;color=#00aaff&gt;蓝色敌方单位&lt;/color&gt;被击败后，我方全体眩晕</v>
      </c>
      <c r="M162" s="6" t="str">
        <f t="shared" si="6"/>
        <v>&lt;color=#ff0000&gt;红色敌方单位&lt;/color&gt;每次行动后，使随机一个敌方单位回血@
&lt;color=#00aaff&gt;蓝色敌方单位&lt;/color&gt;被击败后，我方全体眩晕</v>
      </c>
      <c r="N162" s="6" t="str">
        <f t="shared" si="7"/>
        <v>&lt;color=#ff0000&gt;红色敌方单位&lt;/color&gt;每次行动后，使随机一个敌方单位回血@ @&lt;color=#00aaff&gt;蓝色敌方单位&lt;/color&gt;被击败后，我方全体眩晕</v>
      </c>
    </row>
    <row r="163" spans="2:14">
      <c r="B163" s="5">
        <v>21</v>
      </c>
      <c r="C163" s="5">
        <v>4</v>
      </c>
      <c r="I163" s="5" t="str">
        <f>IFERROR(INDEX(Sheet8!$A$3:$B$27,MATCH(D163,Sheet8!$A$3:$A$27,0),2),"")</f>
        <v/>
      </c>
      <c r="J163" s="5" t="str">
        <f>IFERROR(INDEX(Sheet8!$C$3:$D$27,MATCH(E163,Sheet8!$C$3:$C$27,0),2),"")</f>
        <v/>
      </c>
      <c r="K163" s="5" t="str">
        <f>IFERROR(INDEX(Sheet8!$E$3:$F$27,MATCH(F163,Sheet8!$E$3:$E$27,0),2),"")</f>
        <v/>
      </c>
      <c r="M163" s="6" t="str">
        <f t="shared" si="6"/>
        <v/>
      </c>
      <c r="N163" s="6" t="str">
        <f t="shared" si="7"/>
        <v/>
      </c>
    </row>
    <row r="164" spans="2:14" ht="42.75" customHeight="1">
      <c r="B164" s="5">
        <v>22</v>
      </c>
      <c r="C164" s="5">
        <v>1</v>
      </c>
      <c r="E164" s="5">
        <v>2</v>
      </c>
      <c r="F164" s="5">
        <v>13</v>
      </c>
      <c r="I164" s="5" t="str">
        <f>IFERROR(INDEX(Sheet8!$A$3:$B$27,MATCH(D164,Sheet8!$A$3:$A$27,0),2),"")</f>
        <v/>
      </c>
      <c r="J164" s="5" t="str">
        <f>IFERROR(INDEX(Sheet8!$C$3:$D$27,MATCH(E164,Sheet8!$C$3:$C$27,0),2),"")</f>
        <v>&lt;color=#ffd400&gt;黄色敌方单位&lt;/color&gt;被击败后，其他&lt;color=#ffd400&gt;黄色敌方单位&lt;/color&gt;行动时会冲向我方自爆，造成大量伤害</v>
      </c>
      <c r="K164" s="5" t="str">
        <f>IFERROR(INDEX(Sheet8!$E$3:$F$27,MATCH(F164,Sheet8!$E$3:$E$27,0),2),"")</f>
        <v>&lt;color=#00aaff&gt;蓝色敌方单位&lt;/color&gt;被击败后，我方全体陷入沉睡</v>
      </c>
      <c r="M164" s="6" t="str">
        <f t="shared" si="6"/>
        <v>&lt;color=#ffd400&gt;黄色敌方单位&lt;/color&gt;被击败后，其他&lt;color=#ffd400&gt;黄色敌方单位&lt;/color&gt;行动时会冲向我方自爆，造成大量伤害@
&lt;color=#00aaff&gt;蓝色敌方单位&lt;/color&gt;被击败后，我方全体陷入沉睡</v>
      </c>
      <c r="N164" s="6" t="str">
        <f t="shared" si="7"/>
        <v xml:space="preserve"> @&lt;color=#ffd400&gt;黄色敌方单位&lt;/color&gt;被击败后，其他&lt;color=#ffd400&gt;黄色敌方单位&lt;/color&gt;行动时会冲向我方自爆，造成大量伤害@&lt;color=#00aaff&gt;蓝色敌方单位&lt;/color&gt;被击败后，我方全体陷入沉睡</v>
      </c>
    </row>
    <row r="165" spans="2:14" ht="42.75" customHeight="1">
      <c r="B165" s="5">
        <v>22</v>
      </c>
      <c r="C165" s="5">
        <v>1</v>
      </c>
      <c r="D165" s="5">
        <v>23</v>
      </c>
      <c r="E165" s="5">
        <v>7</v>
      </c>
      <c r="I165" s="5" t="str">
        <f>IFERROR(INDEX(Sheet8!$A$3:$B$27,MATCH(D165,Sheet8!$A$3:$A$27,0),2),"")</f>
        <v>&lt;color=#ff0000&gt;红色敌方单位&lt;/color&gt;每次行动后，自身攻击增加</v>
      </c>
      <c r="J165" s="5" t="str">
        <f>IFERROR(INDEX(Sheet8!$C$3:$D$27,MATCH(E165,Sheet8!$C$3:$C$27,0),2),"")</f>
        <v>&lt;color=#ffd400&gt;黄色敌方单位&lt;/color&gt;被击败后，其他&lt;color=#ffd400&gt;黄色敌方单位&lt;/color&gt;行动时会无敌3回合</v>
      </c>
      <c r="K165" s="5" t="str">
        <f>IFERROR(INDEX(Sheet8!$E$3:$F$27,MATCH(F165,Sheet8!$E$3:$E$27,0),2),"")</f>
        <v/>
      </c>
      <c r="M165" s="6" t="str">
        <f t="shared" si="6"/>
        <v>&lt;color=#ff0000&gt;红色敌方单位&lt;/color&gt;每次行动后，自身攻击增加@
&lt;color=#ffd400&gt;黄色敌方单位&lt;/color&gt;被击败后，其他&lt;color=#ffd400&gt;黄色敌方单位&lt;/color&gt;行动时会无敌3回合</v>
      </c>
      <c r="N165" s="6" t="str">
        <f t="shared" si="7"/>
        <v>&lt;color=#ff0000&gt;红色敌方单位&lt;/color&gt;每次行动后，自身攻击增加@&lt;color=#ffd400&gt;黄色敌方单位&lt;/color&gt;被击败后，其他&lt;color=#ffd400&gt;黄色敌方单位&lt;/color&gt;行动时会无敌3回合@</v>
      </c>
    </row>
    <row r="166" spans="2:14" ht="42.75" customHeight="1">
      <c r="B166" s="5">
        <v>22</v>
      </c>
      <c r="C166" s="5">
        <v>1</v>
      </c>
      <c r="D166" s="5">
        <v>6</v>
      </c>
      <c r="F166" s="5">
        <v>2</v>
      </c>
      <c r="I166" s="5" t="str">
        <f>IFERROR(INDEX(Sheet8!$A$3:$B$27,MATCH(D166,Sheet8!$A$3:$A$27,0),2),"")</f>
        <v>&lt;color=#ff0000&gt;红色敌方单位&lt;/color&gt;被击败后，其他敌方单位眩晕。每有一个其他敌方单位被击败，&lt;color=#ff0000&gt;红色敌方单位&lt;/color&gt;回满血</v>
      </c>
      <c r="J166" s="5" t="str">
        <f>IFERROR(INDEX(Sheet8!$C$3:$D$27,MATCH(E166,Sheet8!$C$3:$C$27,0),2),"")</f>
        <v/>
      </c>
      <c r="K166" s="5" t="str">
        <f>IFERROR(INDEX(Sheet8!$E$3:$F$27,MATCH(F166,Sheet8!$E$3:$E$27,0),2),"")</f>
        <v>&lt;color=#00aaff&gt;蓝色敌方单位&lt;/color&gt;被击败后，会给其他敌方单位回满血</v>
      </c>
      <c r="M166" s="6" t="str">
        <f t="shared" ref="M166:M197" si="8">I166&amp;IF(I166="","",IF(AND(J166="",K166=""),"",$G$7&amp;CHAR(10)))&amp;J166&amp;IF(J166="","",IF(K166="","",$G$7&amp;CHAR(10)))&amp;K166</f>
        <v>&lt;color=#ff0000&gt;红色敌方单位&lt;/color&gt;被击败后，其他敌方单位眩晕。每有一个其他敌方单位被击败，&lt;color=#ff0000&gt;红色敌方单位&lt;/color&gt;回满血@
&lt;color=#00aaff&gt;蓝色敌方单位&lt;/color&gt;被击败后，会给其他敌方单位回满血</v>
      </c>
      <c r="N166" s="6" t="str">
        <f t="shared" si="7"/>
        <v>&lt;color=#ff0000&gt;红色敌方单位&lt;/color&gt;被击败后，其他敌方单位眩晕。每有一个其他敌方单位被击败，&lt;color=#ff0000&gt;红色敌方单位&lt;/color&gt;回满血@ @&lt;color=#00aaff&gt;蓝色敌方单位&lt;/color&gt;被击败后，会给其他敌方单位回满血</v>
      </c>
    </row>
    <row r="167" spans="2:14">
      <c r="B167" s="5">
        <v>22</v>
      </c>
      <c r="C167" s="5">
        <v>2</v>
      </c>
      <c r="I167" s="5" t="str">
        <f>IFERROR(INDEX(Sheet8!$A$3:$B$27,MATCH(D167,Sheet8!$A$3:$A$27,0),2),"")</f>
        <v/>
      </c>
      <c r="J167" s="5" t="str">
        <f>IFERROR(INDEX(Sheet8!$C$3:$D$27,MATCH(E167,Sheet8!$C$3:$C$27,0),2),"")</f>
        <v/>
      </c>
      <c r="K167" s="5" t="str">
        <f>IFERROR(INDEX(Sheet8!$E$3:$F$27,MATCH(F167,Sheet8!$E$3:$E$27,0),2),"")</f>
        <v/>
      </c>
      <c r="M167" s="6" t="str">
        <f t="shared" si="8"/>
        <v/>
      </c>
      <c r="N167" s="6" t="str">
        <f t="shared" si="7"/>
        <v/>
      </c>
    </row>
    <row r="168" spans="2:14">
      <c r="B168" s="5">
        <v>22</v>
      </c>
      <c r="C168" s="5">
        <v>3</v>
      </c>
      <c r="I168" s="5" t="str">
        <f>IFERROR(INDEX(Sheet8!$A$3:$B$27,MATCH(D168,Sheet8!$A$3:$A$27,0),2),"")</f>
        <v/>
      </c>
      <c r="J168" s="5" t="str">
        <f>IFERROR(INDEX(Sheet8!$C$3:$D$27,MATCH(E168,Sheet8!$C$3:$C$27,0),2),"")</f>
        <v/>
      </c>
      <c r="K168" s="5" t="str">
        <f>IFERROR(INDEX(Sheet8!$E$3:$F$27,MATCH(F168,Sheet8!$E$3:$E$27,0),2),"")</f>
        <v/>
      </c>
      <c r="M168" s="6" t="str">
        <f t="shared" si="8"/>
        <v/>
      </c>
      <c r="N168" s="6" t="str">
        <f t="shared" si="7"/>
        <v/>
      </c>
    </row>
    <row r="169" spans="2:14" ht="57" customHeight="1">
      <c r="B169" s="5">
        <v>22</v>
      </c>
      <c r="C169" s="5">
        <v>1</v>
      </c>
      <c r="D169" s="5">
        <v>25</v>
      </c>
      <c r="E169" s="5">
        <v>6</v>
      </c>
      <c r="F169" s="5">
        <v>4</v>
      </c>
      <c r="I169" s="5" t="str">
        <f>IFERROR(INDEX(Sheet8!$A$3:$B$27,MATCH(D169,Sheet8!$A$3:$A$27,0),2),"")</f>
        <v>&lt;color=#ff0000&gt;红色敌方单位&lt;/color&gt;每次行动后，使随机一个敌方单位回血</v>
      </c>
      <c r="J169" s="5" t="str">
        <f>IFERROR(INDEX(Sheet8!$C$3:$D$27,MATCH(E169,Sheet8!$C$3:$C$27,0),2),"")</f>
        <v>&lt;color=#ffd400&gt;黄色敌方单位&lt;/color&gt;被击败后，其他&lt;color=#ffd400&gt;黄色敌方单位&lt;/color&gt;行动时会释放技能，使我方全体眩晕</v>
      </c>
      <c r="K169" s="5" t="str">
        <f>IFERROR(INDEX(Sheet8!$E$3:$F$27,MATCH(F169,Sheet8!$E$3:$E$27,0),2),"")</f>
        <v>&lt;color=#00aaff&gt;三节棍莉莉&lt;/color&gt;被击败后，会使山猿和睫毛进入无限放技能状态</v>
      </c>
      <c r="M169" s="6" t="str">
        <f t="shared" si="8"/>
        <v>&lt;color=#ff0000&gt;红色敌方单位&lt;/color&gt;每次行动后，使随机一个敌方单位回血@
&lt;color=#ffd400&gt;黄色敌方单位&lt;/color&gt;被击败后，其他&lt;color=#ffd400&gt;黄色敌方单位&lt;/color&gt;行动时会释放技能，使我方全体眩晕@
&lt;color=#00aaff&gt;三节棍莉莉&lt;/color&gt;被击败后，会使山猿和睫毛进入无限放技能状态</v>
      </c>
      <c r="N169" s="6" t="str">
        <f t="shared" si="7"/>
        <v>&lt;color=#ff0000&gt;红色敌方单位&lt;/color&gt;每次行动后，使随机一个敌方单位回血@&lt;color=#ffd400&gt;黄色敌方单位&lt;/color&gt;被击败后，其他&lt;color=#ffd400&gt;黄色敌方单位&lt;/color&gt;行动时会释放技能，使我方全体眩晕@&lt;color=#00aaff&gt;三节棍莉莉&lt;/color&gt;被击败后，会使山猿和睫毛进入无限放技能状态</v>
      </c>
    </row>
    <row r="170" spans="2:14" ht="42.75" customHeight="1">
      <c r="B170" s="5">
        <v>22</v>
      </c>
      <c r="C170" s="5">
        <v>1</v>
      </c>
      <c r="D170" s="5">
        <v>25</v>
      </c>
      <c r="E170" s="5">
        <v>2</v>
      </c>
      <c r="I170" s="5" t="str">
        <f>IFERROR(INDEX(Sheet8!$A$3:$B$27,MATCH(D170,Sheet8!$A$3:$A$27,0),2),"")</f>
        <v>&lt;color=#ff0000&gt;红色敌方单位&lt;/color&gt;每次行动后，使随机一个敌方单位回血</v>
      </c>
      <c r="J170" s="5" t="str">
        <f>IFERROR(INDEX(Sheet8!$C$3:$D$27,MATCH(E170,Sheet8!$C$3:$C$27,0),2),"")</f>
        <v>&lt;color=#ffd400&gt;黄色敌方单位&lt;/color&gt;被击败后，其他&lt;color=#ffd400&gt;黄色敌方单位&lt;/color&gt;行动时会冲向我方自爆，造成大量伤害</v>
      </c>
      <c r="K170" s="5" t="str">
        <f>IFERROR(INDEX(Sheet8!$E$3:$F$27,MATCH(F170,Sheet8!$E$3:$E$27,0),2),"")</f>
        <v/>
      </c>
      <c r="M170" s="6" t="str">
        <f t="shared" si="8"/>
        <v>&lt;color=#ff0000&gt;红色敌方单位&lt;/color&gt;每次行动后，使随机一个敌方单位回血@
&lt;color=#ffd400&gt;黄色敌方单位&lt;/color&gt;被击败后，其他&lt;color=#ffd400&gt;黄色敌方单位&lt;/color&gt;行动时会冲向我方自爆，造成大量伤害</v>
      </c>
      <c r="N170" s="6" t="str">
        <f t="shared" si="7"/>
        <v>&lt;color=#ff0000&gt;红色敌方单位&lt;/color&gt;每次行动后，使随机一个敌方单位回血@&lt;color=#ffd400&gt;黄色敌方单位&lt;/color&gt;被击败后，其他&lt;color=#ffd400&gt;黄色敌方单位&lt;/color&gt;行动时会冲向我方自爆，造成大量伤害@</v>
      </c>
    </row>
    <row r="171" spans="2:14">
      <c r="B171" s="5">
        <v>22</v>
      </c>
      <c r="C171" s="5">
        <v>4</v>
      </c>
      <c r="I171" s="5" t="str">
        <f>IFERROR(INDEX(Sheet8!$A$3:$B$27,MATCH(D171,Sheet8!$A$3:$A$27,0),2),"")</f>
        <v/>
      </c>
      <c r="J171" s="5" t="str">
        <f>IFERROR(INDEX(Sheet8!$C$3:$D$27,MATCH(E171,Sheet8!$C$3:$C$27,0),2),"")</f>
        <v/>
      </c>
      <c r="K171" s="5" t="str">
        <f>IFERROR(INDEX(Sheet8!$E$3:$F$27,MATCH(F171,Sheet8!$E$3:$E$27,0),2),"")</f>
        <v/>
      </c>
      <c r="M171" s="6" t="str">
        <f t="shared" si="8"/>
        <v/>
      </c>
      <c r="N171" s="6" t="str">
        <f t="shared" si="7"/>
        <v/>
      </c>
    </row>
    <row r="172" spans="2:14" ht="42.75" customHeight="1">
      <c r="B172" s="5">
        <v>23</v>
      </c>
      <c r="C172" s="5">
        <v>1</v>
      </c>
      <c r="D172" s="5">
        <v>17</v>
      </c>
      <c r="E172" s="5">
        <v>6</v>
      </c>
      <c r="I172" s="5" t="str">
        <f>IFERROR(INDEX(Sheet8!$A$3:$B$27,MATCH(D172,Sheet8!$A$3:$A$27,0),2),"")</f>
        <v>&lt;color=#ff0000&gt;红色敌方单位&lt;/color&gt;被击败后，我方攻击增加</v>
      </c>
      <c r="J172" s="5" t="str">
        <f>IFERROR(INDEX(Sheet8!$C$3:$D$27,MATCH(E172,Sheet8!$C$3:$C$27,0),2),"")</f>
        <v>&lt;color=#ffd400&gt;黄色敌方单位&lt;/color&gt;被击败后，其他&lt;color=#ffd400&gt;黄色敌方单位&lt;/color&gt;行动时会释放技能，使我方全体眩晕</v>
      </c>
      <c r="K172" s="5" t="str">
        <f>IFERROR(INDEX(Sheet8!$E$3:$F$27,MATCH(F172,Sheet8!$E$3:$E$27,0),2),"")</f>
        <v/>
      </c>
      <c r="M172" s="6" t="str">
        <f t="shared" si="8"/>
        <v>&lt;color=#ff0000&gt;红色敌方单位&lt;/color&gt;被击败后，我方攻击增加@
&lt;color=#ffd400&gt;黄色敌方单位&lt;/color&gt;被击败后，其他&lt;color=#ffd400&gt;黄色敌方单位&lt;/color&gt;行动时会释放技能，使我方全体眩晕</v>
      </c>
      <c r="N172" s="6" t="str">
        <f t="shared" si="7"/>
        <v>&lt;color=#ff0000&gt;红色敌方单位&lt;/color&gt;被击败后，我方攻击增加@&lt;color=#ffd400&gt;黄色敌方单位&lt;/color&gt;被击败后，其他&lt;color=#ffd400&gt;黄色敌方单位&lt;/color&gt;行动时会释放技能，使我方全体眩晕@</v>
      </c>
    </row>
    <row r="173" spans="2:14" ht="28.5" customHeight="1">
      <c r="B173" s="5">
        <v>23</v>
      </c>
      <c r="C173" s="5">
        <v>1</v>
      </c>
      <c r="D173" s="5">
        <v>23</v>
      </c>
      <c r="F173" s="5">
        <v>3</v>
      </c>
      <c r="I173" s="5" t="str">
        <f>IFERROR(INDEX(Sheet8!$A$3:$B$27,MATCH(D173,Sheet8!$A$3:$A$27,0),2),"")</f>
        <v>&lt;color=#ff0000&gt;红色敌方单位&lt;/color&gt;每次行动后，自身攻击增加</v>
      </c>
      <c r="J173" s="5" t="str">
        <f>IFERROR(INDEX(Sheet8!$C$3:$D$27,MATCH(E173,Sheet8!$C$3:$C$27,0),2),"")</f>
        <v/>
      </c>
      <c r="K173" s="5" t="str">
        <f>IFERROR(INDEX(Sheet8!$E$3:$F$27,MATCH(F173,Sheet8!$E$3:$E$27,0),2),"")</f>
        <v>&lt;color=#00aaff&gt;蓝色敌方单位&lt;/color&gt;被击败后，其他敌方单位攻击增加</v>
      </c>
      <c r="M173" s="6" t="str">
        <f t="shared" si="8"/>
        <v>&lt;color=#ff0000&gt;红色敌方单位&lt;/color&gt;每次行动后，自身攻击增加@
&lt;color=#00aaff&gt;蓝色敌方单位&lt;/color&gt;被击败后，其他敌方单位攻击增加</v>
      </c>
      <c r="N173" s="6" t="str">
        <f t="shared" si="7"/>
        <v>&lt;color=#ff0000&gt;红色敌方单位&lt;/color&gt;每次行动后，自身攻击增加@ @&lt;color=#00aaff&gt;蓝色敌方单位&lt;/color&gt;被击败后，其他敌方单位攻击增加</v>
      </c>
    </row>
    <row r="174" spans="2:14" ht="42.75" customHeight="1">
      <c r="B174" s="5">
        <v>23</v>
      </c>
      <c r="C174" s="5">
        <v>1</v>
      </c>
      <c r="E174" s="5">
        <v>6</v>
      </c>
      <c r="F174" s="5">
        <v>17</v>
      </c>
      <c r="I174" s="5" t="str">
        <f>IFERROR(INDEX(Sheet8!$A$3:$B$27,MATCH(D174,Sheet8!$A$3:$A$27,0),2),"")</f>
        <v/>
      </c>
      <c r="J174" s="5" t="str">
        <f>IFERROR(INDEX(Sheet8!$C$3:$D$27,MATCH(E174,Sheet8!$C$3:$C$27,0),2),"")</f>
        <v>&lt;color=#ffd400&gt;黄色敌方单位&lt;/color&gt;被击败后，其他&lt;color=#ffd400&gt;黄色敌方单位&lt;/color&gt;行动时会释放技能，使我方全体眩晕</v>
      </c>
      <c r="K174" s="5" t="str">
        <f>IFERROR(INDEX(Sheet8!$E$3:$F$27,MATCH(F174,Sheet8!$E$3:$E$27,0),2),"")</f>
        <v>&lt;color=#00aaff&gt;蓝色敌方单位&lt;/color&gt;被击败后，使1号位敌方单位每次行动都释放技能</v>
      </c>
      <c r="M174" s="6" t="str">
        <f t="shared" si="8"/>
        <v>&lt;color=#ffd400&gt;黄色敌方单位&lt;/color&gt;被击败后，其他&lt;color=#ffd400&gt;黄色敌方单位&lt;/color&gt;行动时会释放技能，使我方全体眩晕@
&lt;color=#00aaff&gt;蓝色敌方单位&lt;/color&gt;被击败后，使1号位敌方单位每次行动都释放技能</v>
      </c>
      <c r="N174" s="6" t="str">
        <f t="shared" si="7"/>
        <v xml:space="preserve"> @&lt;color=#ffd400&gt;黄色敌方单位&lt;/color&gt;被击败后，其他&lt;color=#ffd400&gt;黄色敌方单位&lt;/color&gt;行动时会释放技能，使我方全体眩晕@&lt;color=#00aaff&gt;蓝色敌方单位&lt;/color&gt;被击败后，使1号位敌方单位每次行动都释放技能</v>
      </c>
    </row>
    <row r="175" spans="2:14">
      <c r="B175" s="5">
        <v>23</v>
      </c>
      <c r="C175" s="5">
        <v>2</v>
      </c>
      <c r="I175" s="5" t="str">
        <f>IFERROR(INDEX(Sheet8!$A$3:$B$27,MATCH(D175,Sheet8!$A$3:$A$27,0),2),"")</f>
        <v/>
      </c>
      <c r="J175" s="5" t="str">
        <f>IFERROR(INDEX(Sheet8!$C$3:$D$27,MATCH(E175,Sheet8!$C$3:$C$27,0),2),"")</f>
        <v/>
      </c>
      <c r="K175" s="5" t="str">
        <f>IFERROR(INDEX(Sheet8!$E$3:$F$27,MATCH(F175,Sheet8!$E$3:$E$27,0),2),"")</f>
        <v/>
      </c>
      <c r="M175" s="6" t="str">
        <f t="shared" si="8"/>
        <v/>
      </c>
      <c r="N175" s="6" t="str">
        <f t="shared" si="7"/>
        <v/>
      </c>
    </row>
    <row r="176" spans="2:14">
      <c r="B176" s="5">
        <v>23</v>
      </c>
      <c r="C176" s="5">
        <v>3</v>
      </c>
      <c r="I176" s="5" t="str">
        <f>IFERROR(INDEX(Sheet8!$A$3:$B$27,MATCH(D176,Sheet8!$A$3:$A$27,0),2),"")</f>
        <v/>
      </c>
      <c r="J176" s="5" t="str">
        <f>IFERROR(INDEX(Sheet8!$C$3:$D$27,MATCH(E176,Sheet8!$C$3:$C$27,0),2),"")</f>
        <v/>
      </c>
      <c r="K176" s="5" t="str">
        <f>IFERROR(INDEX(Sheet8!$E$3:$F$27,MATCH(F176,Sheet8!$E$3:$E$27,0),2),"")</f>
        <v/>
      </c>
      <c r="M176" s="6" t="str">
        <f t="shared" si="8"/>
        <v/>
      </c>
      <c r="N176" s="6" t="str">
        <f t="shared" si="7"/>
        <v/>
      </c>
    </row>
    <row r="177" spans="2:14" ht="28.5" customHeight="1">
      <c r="B177" s="5">
        <v>23</v>
      </c>
      <c r="C177" s="5">
        <v>1</v>
      </c>
      <c r="D177" s="5">
        <v>9</v>
      </c>
      <c r="F177" s="5">
        <v>15</v>
      </c>
      <c r="I177" s="5" t="str">
        <f>IFERROR(INDEX(Sheet8!$A$3:$B$27,MATCH(D177,Sheet8!$A$3:$A$27,0),2),"")</f>
        <v>&lt;color=#ff0000&gt;红色敌方单位&lt;/color&gt;被击败后，其他敌方单位眩晕</v>
      </c>
      <c r="J177" s="5" t="str">
        <f>IFERROR(INDEX(Sheet8!$C$3:$D$27,MATCH(E177,Sheet8!$C$3:$C$27,0),2),"")</f>
        <v/>
      </c>
      <c r="K177" s="5" t="str">
        <f>IFERROR(INDEX(Sheet8!$E$3:$F$27,MATCH(F177,Sheet8!$E$3:$E$27,0),2),"")</f>
        <v>&lt;color=#00aaff&gt;蓝色敌方单位&lt;/color&gt;被击败后，使1号位敌方单位下次行动释放技能</v>
      </c>
      <c r="M177" s="6" t="str">
        <f t="shared" si="8"/>
        <v>&lt;color=#ff0000&gt;红色敌方单位&lt;/color&gt;被击败后，其他敌方单位眩晕@
&lt;color=#00aaff&gt;蓝色敌方单位&lt;/color&gt;被击败后，使1号位敌方单位下次行动释放技能</v>
      </c>
      <c r="N177" s="6" t="str">
        <f t="shared" si="7"/>
        <v>&lt;color=#ff0000&gt;红色敌方单位&lt;/color&gt;被击败后，其他敌方单位眩晕@ @&lt;color=#00aaff&gt;蓝色敌方单位&lt;/color&gt;被击败后，使1号位敌方单位下次行动释放技能</v>
      </c>
    </row>
    <row r="178" spans="2:14" ht="28.5" customHeight="1">
      <c r="B178" s="5">
        <v>23</v>
      </c>
      <c r="C178" s="5">
        <v>1</v>
      </c>
      <c r="D178" s="5">
        <v>9</v>
      </c>
      <c r="F178" s="5">
        <v>15</v>
      </c>
      <c r="I178" s="5" t="str">
        <f>IFERROR(INDEX(Sheet8!$A$3:$B$27,MATCH(D178,Sheet8!$A$3:$A$27,0),2),"")</f>
        <v>&lt;color=#ff0000&gt;红色敌方单位&lt;/color&gt;被击败后，其他敌方单位眩晕</v>
      </c>
      <c r="J178" s="5" t="str">
        <f>IFERROR(INDEX(Sheet8!$C$3:$D$27,MATCH(E178,Sheet8!$C$3:$C$27,0),2),"")</f>
        <v/>
      </c>
      <c r="K178" s="5" t="str">
        <f>IFERROR(INDEX(Sheet8!$E$3:$F$27,MATCH(F178,Sheet8!$E$3:$E$27,0),2),"")</f>
        <v>&lt;color=#00aaff&gt;蓝色敌方单位&lt;/color&gt;被击败后，使1号位敌方单位下次行动释放技能</v>
      </c>
      <c r="M178" s="6" t="str">
        <f t="shared" si="8"/>
        <v>&lt;color=#ff0000&gt;红色敌方单位&lt;/color&gt;被击败后，其他敌方单位眩晕@
&lt;color=#00aaff&gt;蓝色敌方单位&lt;/color&gt;被击败后，使1号位敌方单位下次行动释放技能</v>
      </c>
      <c r="N178" s="6" t="str">
        <f t="shared" si="7"/>
        <v>&lt;color=#ff0000&gt;红色敌方单位&lt;/color&gt;被击败后，其他敌方单位眩晕@ @&lt;color=#00aaff&gt;蓝色敌方单位&lt;/color&gt;被击败后，使1号位敌方单位下次行动释放技能</v>
      </c>
    </row>
    <row r="179" spans="2:14">
      <c r="B179" s="5">
        <v>23</v>
      </c>
      <c r="C179" s="5">
        <v>4</v>
      </c>
      <c r="I179" s="5" t="str">
        <f>IFERROR(INDEX(Sheet8!$A$3:$B$27,MATCH(D179,Sheet8!$A$3:$A$27,0),2),"")</f>
        <v/>
      </c>
      <c r="J179" s="5" t="str">
        <f>IFERROR(INDEX(Sheet8!$C$3:$D$27,MATCH(E179,Sheet8!$C$3:$C$27,0),2),"")</f>
        <v/>
      </c>
      <c r="K179" s="5" t="str">
        <f>IFERROR(INDEX(Sheet8!$E$3:$F$27,MATCH(F179,Sheet8!$E$3:$E$27,0),2),"")</f>
        <v/>
      </c>
      <c r="M179" s="6" t="str">
        <f t="shared" si="8"/>
        <v/>
      </c>
      <c r="N179" s="6" t="str">
        <f t="shared" si="7"/>
        <v/>
      </c>
    </row>
    <row r="180" spans="2:14">
      <c r="B180" s="5">
        <v>24</v>
      </c>
      <c r="C180" s="5">
        <v>1</v>
      </c>
      <c r="D180" s="5">
        <v>23</v>
      </c>
      <c r="I180" s="5" t="str">
        <f>IFERROR(INDEX(Sheet8!$A$3:$B$27,MATCH(D180,Sheet8!$A$3:$A$27,0),2),"")</f>
        <v>&lt;color=#ff0000&gt;红色敌方单位&lt;/color&gt;每次行动后，自身攻击增加</v>
      </c>
      <c r="J180" s="5" t="str">
        <f>IFERROR(INDEX(Sheet8!$C$3:$D$27,MATCH(E180,Sheet8!$C$3:$C$27,0),2),"")</f>
        <v/>
      </c>
      <c r="K180" s="5" t="str">
        <f>IFERROR(INDEX(Sheet8!$E$3:$F$27,MATCH(F180,Sheet8!$E$3:$E$27,0),2),"")</f>
        <v/>
      </c>
      <c r="M180" s="6" t="str">
        <f t="shared" si="8"/>
        <v>&lt;color=#ff0000&gt;红色敌方单位&lt;/color&gt;每次行动后，自身攻击增加</v>
      </c>
      <c r="N180" s="6" t="str">
        <f t="shared" si="7"/>
        <v>&lt;color=#ff0000&gt;红色敌方单位&lt;/color&gt;每次行动后，自身攻击增加</v>
      </c>
    </row>
    <row r="181" spans="2:14" ht="28.5" customHeight="1">
      <c r="B181" s="5">
        <v>24</v>
      </c>
      <c r="C181" s="5">
        <v>1</v>
      </c>
      <c r="E181" s="5">
        <v>2</v>
      </c>
      <c r="I181" s="5" t="str">
        <f>IFERROR(INDEX(Sheet8!$A$3:$B$27,MATCH(D181,Sheet8!$A$3:$A$27,0),2),"")</f>
        <v/>
      </c>
      <c r="J181" s="5" t="str">
        <f>IFERROR(INDEX(Sheet8!$C$3:$D$27,MATCH(E181,Sheet8!$C$3:$C$27,0),2),"")</f>
        <v>&lt;color=#ffd400&gt;黄色敌方单位&lt;/color&gt;被击败后，其他&lt;color=#ffd400&gt;黄色敌方单位&lt;/color&gt;行动时会冲向我方自爆，造成大量伤害</v>
      </c>
      <c r="K181" s="5" t="str">
        <f>IFERROR(INDEX(Sheet8!$E$3:$F$27,MATCH(F181,Sheet8!$E$3:$E$27,0),2),"")</f>
        <v/>
      </c>
      <c r="M181" s="6" t="str">
        <f t="shared" si="8"/>
        <v>&lt;color=#ffd400&gt;黄色敌方单位&lt;/color&gt;被击败后，其他&lt;color=#ffd400&gt;黄色敌方单位&lt;/color&gt;行动时会冲向我方自爆，造成大量伤害</v>
      </c>
      <c r="N181" s="6" t="str">
        <f t="shared" si="7"/>
        <v xml:space="preserve"> @&lt;color=#ffd400&gt;黄色敌方单位&lt;/color&gt;被击败后，其他&lt;color=#ffd400&gt;黄色敌方单位&lt;/color&gt;行动时会冲向我方自爆，造成大量伤害@</v>
      </c>
    </row>
    <row r="182" spans="2:14" ht="42.75" customHeight="1">
      <c r="B182" s="5">
        <v>24</v>
      </c>
      <c r="C182" s="5">
        <v>1</v>
      </c>
      <c r="E182" s="5">
        <v>5</v>
      </c>
      <c r="F182" s="5">
        <v>17</v>
      </c>
      <c r="I182" s="5" t="str">
        <f>IFERROR(INDEX(Sheet8!$A$3:$B$27,MATCH(D182,Sheet8!$A$3:$A$27,0),2),"")</f>
        <v/>
      </c>
      <c r="J182" s="5" t="str">
        <f>IFERROR(INDEX(Sheet8!$C$3:$D$27,MATCH(E182,Sheet8!$C$3:$C$27,0),2),"")</f>
        <v>&lt;color=#ffd400&gt;黄色敌方单位&lt;/color&gt;被击败后，其他&lt;color=#ffd400&gt;黄色敌方单位&lt;/color&gt;行动时会回满血，并释放技能</v>
      </c>
      <c r="K182" s="5" t="str">
        <f>IFERROR(INDEX(Sheet8!$E$3:$F$27,MATCH(F182,Sheet8!$E$3:$E$27,0),2),"")</f>
        <v>&lt;color=#00aaff&gt;蓝色敌方单位&lt;/color&gt;被击败后，使1号位敌方单位每次行动都释放技能</v>
      </c>
      <c r="M182" s="6" t="str">
        <f t="shared" si="8"/>
        <v>&lt;color=#ffd400&gt;黄色敌方单位&lt;/color&gt;被击败后，其他&lt;color=#ffd400&gt;黄色敌方单位&lt;/color&gt;行动时会回满血，并释放技能@
&lt;color=#00aaff&gt;蓝色敌方单位&lt;/color&gt;被击败后，使1号位敌方单位每次行动都释放技能</v>
      </c>
      <c r="N182" s="6" t="str">
        <f t="shared" si="7"/>
        <v xml:space="preserve"> @&lt;color=#ffd400&gt;黄色敌方单位&lt;/color&gt;被击败后，其他&lt;color=#ffd400&gt;黄色敌方单位&lt;/color&gt;行动时会回满血，并释放技能@&lt;color=#00aaff&gt;蓝色敌方单位&lt;/color&gt;被击败后，使1号位敌方单位每次行动都释放技能</v>
      </c>
    </row>
    <row r="183" spans="2:14">
      <c r="B183" s="5">
        <v>24</v>
      </c>
      <c r="C183" s="5">
        <v>2</v>
      </c>
      <c r="I183" s="5" t="str">
        <f>IFERROR(INDEX(Sheet8!$A$3:$B$27,MATCH(D183,Sheet8!$A$3:$A$27,0),2),"")</f>
        <v/>
      </c>
      <c r="J183" s="5" t="str">
        <f>IFERROR(INDEX(Sheet8!$C$3:$D$27,MATCH(E183,Sheet8!$C$3:$C$27,0),2),"")</f>
        <v/>
      </c>
      <c r="K183" s="5" t="str">
        <f>IFERROR(INDEX(Sheet8!$E$3:$F$27,MATCH(F183,Sheet8!$E$3:$E$27,0),2),"")</f>
        <v/>
      </c>
      <c r="M183" s="6" t="str">
        <f t="shared" si="8"/>
        <v/>
      </c>
      <c r="N183" s="6" t="str">
        <f t="shared" si="7"/>
        <v/>
      </c>
    </row>
    <row r="184" spans="2:14">
      <c r="B184" s="5">
        <v>24</v>
      </c>
      <c r="C184" s="5">
        <v>3</v>
      </c>
      <c r="I184" s="5" t="str">
        <f>IFERROR(INDEX(Sheet8!$A$3:$B$27,MATCH(D184,Sheet8!$A$3:$A$27,0),2),"")</f>
        <v/>
      </c>
      <c r="J184" s="5" t="str">
        <f>IFERROR(INDEX(Sheet8!$C$3:$D$27,MATCH(E184,Sheet8!$C$3:$C$27,0),2),"")</f>
        <v/>
      </c>
      <c r="K184" s="5" t="str">
        <f>IFERROR(INDEX(Sheet8!$E$3:$F$27,MATCH(F184,Sheet8!$E$3:$E$27,0),2),"")</f>
        <v/>
      </c>
      <c r="M184" s="6" t="str">
        <f t="shared" si="8"/>
        <v/>
      </c>
      <c r="N184" s="6" t="str">
        <f t="shared" si="7"/>
        <v/>
      </c>
    </row>
    <row r="185" spans="2:14">
      <c r="B185" s="5">
        <v>24</v>
      </c>
      <c r="C185" s="5">
        <v>1</v>
      </c>
      <c r="D185" s="5">
        <v>9</v>
      </c>
      <c r="I185" s="5" t="str">
        <f>IFERROR(INDEX(Sheet8!$A$3:$B$27,MATCH(D185,Sheet8!$A$3:$A$27,0),2),"")</f>
        <v>&lt;color=#ff0000&gt;红色敌方单位&lt;/color&gt;被击败后，其他敌方单位眩晕</v>
      </c>
      <c r="J185" s="5" t="str">
        <f>IFERROR(INDEX(Sheet8!$C$3:$D$27,MATCH(E185,Sheet8!$C$3:$C$27,0),2),"")</f>
        <v/>
      </c>
      <c r="K185" s="5" t="str">
        <f>IFERROR(INDEX(Sheet8!$E$3:$F$27,MATCH(F185,Sheet8!$E$3:$E$27,0),2),"")</f>
        <v/>
      </c>
      <c r="M185" s="6" t="str">
        <f t="shared" si="8"/>
        <v>&lt;color=#ff0000&gt;红色敌方单位&lt;/color&gt;被击败后，其他敌方单位眩晕</v>
      </c>
      <c r="N185" s="6" t="str">
        <f t="shared" si="7"/>
        <v>&lt;color=#ff0000&gt;红色敌方单位&lt;/color&gt;被击败后，其他敌方单位眩晕</v>
      </c>
    </row>
    <row r="186" spans="2:14">
      <c r="B186" s="5">
        <v>24</v>
      </c>
      <c r="C186" s="5">
        <v>1</v>
      </c>
      <c r="D186" s="5">
        <v>23</v>
      </c>
      <c r="I186" s="5" t="str">
        <f>IFERROR(INDEX(Sheet8!$A$3:$B$27,MATCH(D186,Sheet8!$A$3:$A$27,0),2),"")</f>
        <v>&lt;color=#ff0000&gt;红色敌方单位&lt;/color&gt;每次行动后，自身攻击增加</v>
      </c>
      <c r="J186" s="5" t="str">
        <f>IFERROR(INDEX(Sheet8!$C$3:$D$27,MATCH(E186,Sheet8!$C$3:$C$27,0),2),"")</f>
        <v/>
      </c>
      <c r="K186" s="5" t="str">
        <f>IFERROR(INDEX(Sheet8!$E$3:$F$27,MATCH(F186,Sheet8!$E$3:$E$27,0),2),"")</f>
        <v/>
      </c>
      <c r="M186" s="6" t="str">
        <f t="shared" si="8"/>
        <v>&lt;color=#ff0000&gt;红色敌方单位&lt;/color&gt;每次行动后，自身攻击增加</v>
      </c>
      <c r="N186" s="6" t="str">
        <f t="shared" si="7"/>
        <v>&lt;color=#ff0000&gt;红色敌方单位&lt;/color&gt;每次行动后，自身攻击增加</v>
      </c>
    </row>
    <row r="187" spans="2:14">
      <c r="B187" s="5">
        <v>24</v>
      </c>
      <c r="C187" s="5">
        <v>4</v>
      </c>
      <c r="I187" s="5" t="str">
        <f>IFERROR(INDEX(Sheet8!$A$3:$B$27,MATCH(D187,Sheet8!$A$3:$A$27,0),2),"")</f>
        <v/>
      </c>
      <c r="J187" s="5" t="str">
        <f>IFERROR(INDEX(Sheet8!$C$3:$D$27,MATCH(E187,Sheet8!$C$3:$C$27,0),2),"")</f>
        <v/>
      </c>
      <c r="K187" s="5" t="str">
        <f>IFERROR(INDEX(Sheet8!$E$3:$F$27,MATCH(F187,Sheet8!$E$3:$E$27,0),2),"")</f>
        <v/>
      </c>
      <c r="M187" s="6" t="str">
        <f t="shared" si="8"/>
        <v/>
      </c>
      <c r="N187" s="6" t="str">
        <f t="shared" si="7"/>
        <v/>
      </c>
    </row>
    <row r="188" spans="2:14" ht="28.5" customHeight="1">
      <c r="B188" s="5">
        <v>25</v>
      </c>
      <c r="C188" s="5">
        <v>1</v>
      </c>
      <c r="D188" s="5">
        <v>25</v>
      </c>
      <c r="F188" s="5">
        <v>6</v>
      </c>
      <c r="I188" s="5" t="str">
        <f>IFERROR(INDEX(Sheet8!$A$3:$B$27,MATCH(D188,Sheet8!$A$3:$A$27,0),2),"")</f>
        <v>&lt;color=#ff0000&gt;红色敌方单位&lt;/color&gt;每次行动后，使随机一个敌方单位回血</v>
      </c>
      <c r="J188" s="5" t="str">
        <f>IFERROR(INDEX(Sheet8!$C$3:$D$27,MATCH(E188,Sheet8!$C$3:$C$27,0),2),"")</f>
        <v/>
      </c>
      <c r="K188" s="5" t="str">
        <f>IFERROR(INDEX(Sheet8!$E$3:$F$27,MATCH(F188,Sheet8!$E$3:$E$27,0),2),"")</f>
        <v>&lt;color=#00aaff&gt;蓝色敌方单位&lt;/color&gt;被击败后，我方全体眩晕</v>
      </c>
      <c r="M188" s="6" t="str">
        <f t="shared" si="8"/>
        <v>&lt;color=#ff0000&gt;红色敌方单位&lt;/color&gt;每次行动后，使随机一个敌方单位回血@
&lt;color=#00aaff&gt;蓝色敌方单位&lt;/color&gt;被击败后，我方全体眩晕</v>
      </c>
      <c r="N188" s="6" t="str">
        <f t="shared" si="7"/>
        <v>&lt;color=#ff0000&gt;红色敌方单位&lt;/color&gt;每次行动后，使随机一个敌方单位回血@ @&lt;color=#00aaff&gt;蓝色敌方单位&lt;/color&gt;被击败后，我方全体眩晕</v>
      </c>
    </row>
    <row r="189" spans="2:14" ht="42.75" customHeight="1">
      <c r="B189" s="5">
        <v>25</v>
      </c>
      <c r="C189" s="5">
        <v>1</v>
      </c>
      <c r="D189" s="5">
        <v>9</v>
      </c>
      <c r="E189" s="5">
        <v>6</v>
      </c>
      <c r="I189" s="5" t="str">
        <f>IFERROR(INDEX(Sheet8!$A$3:$B$27,MATCH(D189,Sheet8!$A$3:$A$27,0),2),"")</f>
        <v>&lt;color=#ff0000&gt;红色敌方单位&lt;/color&gt;被击败后，其他敌方单位眩晕</v>
      </c>
      <c r="J189" s="5" t="str">
        <f>IFERROR(INDEX(Sheet8!$C$3:$D$27,MATCH(E189,Sheet8!$C$3:$C$27,0),2),"")</f>
        <v>&lt;color=#ffd400&gt;黄色敌方单位&lt;/color&gt;被击败后，其他&lt;color=#ffd400&gt;黄色敌方单位&lt;/color&gt;行动时会释放技能，使我方全体眩晕</v>
      </c>
      <c r="K189" s="5" t="str">
        <f>IFERROR(INDEX(Sheet8!$E$3:$F$27,MATCH(F189,Sheet8!$E$3:$E$27,0),2),"")</f>
        <v/>
      </c>
      <c r="M189" s="6" t="str">
        <f t="shared" si="8"/>
        <v>&lt;color=#ff0000&gt;红色敌方单位&lt;/color&gt;被击败后，其他敌方单位眩晕@
&lt;color=#ffd400&gt;黄色敌方单位&lt;/color&gt;被击败后，其他&lt;color=#ffd400&gt;黄色敌方单位&lt;/color&gt;行动时会释放技能，使我方全体眩晕</v>
      </c>
      <c r="N189" s="6" t="str">
        <f t="shared" si="7"/>
        <v>&lt;color=#ff0000&gt;红色敌方单位&lt;/color&gt;被击败后，其他敌方单位眩晕@&lt;color=#ffd400&gt;黄色敌方单位&lt;/color&gt;被击败后，其他&lt;color=#ffd400&gt;黄色敌方单位&lt;/color&gt;行动时会释放技能，使我方全体眩晕@</v>
      </c>
    </row>
    <row r="190" spans="2:14" ht="42.75" customHeight="1">
      <c r="B190" s="5">
        <v>25</v>
      </c>
      <c r="C190" s="5">
        <v>1</v>
      </c>
      <c r="D190" s="5">
        <v>25</v>
      </c>
      <c r="E190" s="5">
        <v>6</v>
      </c>
      <c r="I190" s="5" t="str">
        <f>IFERROR(INDEX(Sheet8!$A$3:$B$27,MATCH(D190,Sheet8!$A$3:$A$27,0),2),"")</f>
        <v>&lt;color=#ff0000&gt;红色敌方单位&lt;/color&gt;每次行动后，使随机一个敌方单位回血</v>
      </c>
      <c r="J190" s="5" t="str">
        <f>IFERROR(INDEX(Sheet8!$C$3:$D$27,MATCH(E190,Sheet8!$C$3:$C$27,0),2),"")</f>
        <v>&lt;color=#ffd400&gt;黄色敌方单位&lt;/color&gt;被击败后，其他&lt;color=#ffd400&gt;黄色敌方单位&lt;/color&gt;行动时会释放技能，使我方全体眩晕</v>
      </c>
      <c r="K190" s="5" t="str">
        <f>IFERROR(INDEX(Sheet8!$E$3:$F$27,MATCH(F190,Sheet8!$E$3:$E$27,0),2),"")</f>
        <v/>
      </c>
      <c r="M190" s="6" t="str">
        <f t="shared" si="8"/>
        <v>&lt;color=#ff0000&gt;红色敌方单位&lt;/color&gt;每次行动后，使随机一个敌方单位回血@
&lt;color=#ffd400&gt;黄色敌方单位&lt;/color&gt;被击败后，其他&lt;color=#ffd400&gt;黄色敌方单位&lt;/color&gt;行动时会释放技能，使我方全体眩晕</v>
      </c>
      <c r="N190" s="6" t="str">
        <f t="shared" si="7"/>
        <v>&lt;color=#ff0000&gt;红色敌方单位&lt;/color&gt;每次行动后，使随机一个敌方单位回血@&lt;color=#ffd400&gt;黄色敌方单位&lt;/color&gt;被击败后，其他&lt;color=#ffd400&gt;黄色敌方单位&lt;/color&gt;行动时会释放技能，使我方全体眩晕@</v>
      </c>
    </row>
    <row r="191" spans="2:14">
      <c r="B191" s="5">
        <v>25</v>
      </c>
      <c r="C191" s="5">
        <v>2</v>
      </c>
      <c r="I191" s="5" t="str">
        <f>IFERROR(INDEX(Sheet8!$A$3:$B$27,MATCH(D191,Sheet8!$A$3:$A$27,0),2),"")</f>
        <v/>
      </c>
      <c r="J191" s="5" t="str">
        <f>IFERROR(INDEX(Sheet8!$C$3:$D$27,MATCH(E191,Sheet8!$C$3:$C$27,0),2),"")</f>
        <v/>
      </c>
      <c r="K191" s="5" t="str">
        <f>IFERROR(INDEX(Sheet8!$E$3:$F$27,MATCH(F191,Sheet8!$E$3:$E$27,0),2),"")</f>
        <v/>
      </c>
      <c r="M191" s="6" t="str">
        <f t="shared" si="8"/>
        <v/>
      </c>
      <c r="N191" s="6" t="str">
        <f t="shared" si="7"/>
        <v/>
      </c>
    </row>
    <row r="192" spans="2:14">
      <c r="B192" s="5">
        <v>25</v>
      </c>
      <c r="C192" s="5">
        <v>3</v>
      </c>
      <c r="I192" s="5" t="str">
        <f>IFERROR(INDEX(Sheet8!$A$3:$B$27,MATCH(D192,Sheet8!$A$3:$A$27,0),2),"")</f>
        <v/>
      </c>
      <c r="J192" s="5" t="str">
        <f>IFERROR(INDEX(Sheet8!$C$3:$D$27,MATCH(E192,Sheet8!$C$3:$C$27,0),2),"")</f>
        <v/>
      </c>
      <c r="K192" s="5" t="str">
        <f>IFERROR(INDEX(Sheet8!$E$3:$F$27,MATCH(F192,Sheet8!$E$3:$E$27,0),2),"")</f>
        <v/>
      </c>
      <c r="M192" s="6" t="str">
        <f t="shared" si="8"/>
        <v/>
      </c>
      <c r="N192" s="6" t="str">
        <f t="shared" si="7"/>
        <v/>
      </c>
    </row>
    <row r="193" spans="2:14" ht="42.75" customHeight="1">
      <c r="B193" s="5">
        <v>25</v>
      </c>
      <c r="C193" s="5">
        <v>1</v>
      </c>
      <c r="D193" s="5">
        <v>9</v>
      </c>
      <c r="E193" s="5">
        <v>2</v>
      </c>
      <c r="I193" s="5" t="str">
        <f>IFERROR(INDEX(Sheet8!$A$3:$B$27,MATCH(D193,Sheet8!$A$3:$A$27,0),2),"")</f>
        <v>&lt;color=#ff0000&gt;红色敌方单位&lt;/color&gt;被击败后，其他敌方单位眩晕</v>
      </c>
      <c r="J193" s="5" t="str">
        <f>IFERROR(INDEX(Sheet8!$C$3:$D$27,MATCH(E193,Sheet8!$C$3:$C$27,0),2),"")</f>
        <v>&lt;color=#ffd400&gt;黄色敌方单位&lt;/color&gt;被击败后，其他&lt;color=#ffd400&gt;黄色敌方单位&lt;/color&gt;行动时会冲向我方自爆，造成大量伤害</v>
      </c>
      <c r="K193" s="5" t="str">
        <f>IFERROR(INDEX(Sheet8!$E$3:$F$27,MATCH(F193,Sheet8!$E$3:$E$27,0),2),"")</f>
        <v/>
      </c>
      <c r="M193" s="6" t="str">
        <f t="shared" si="8"/>
        <v>&lt;color=#ff0000&gt;红色敌方单位&lt;/color&gt;被击败后，其他敌方单位眩晕@
&lt;color=#ffd400&gt;黄色敌方单位&lt;/color&gt;被击败后，其他&lt;color=#ffd400&gt;黄色敌方单位&lt;/color&gt;行动时会冲向我方自爆，造成大量伤害</v>
      </c>
      <c r="N193" s="6" t="str">
        <f t="shared" si="7"/>
        <v>&lt;color=#ff0000&gt;红色敌方单位&lt;/color&gt;被击败后，其他敌方单位眩晕@&lt;color=#ffd400&gt;黄色敌方单位&lt;/color&gt;被击败后，其他&lt;color=#ffd400&gt;黄色敌方单位&lt;/color&gt;行动时会冲向我方自爆，造成大量伤害@</v>
      </c>
    </row>
    <row r="194" spans="2:14" ht="57" customHeight="1">
      <c r="B194" s="5">
        <v>25</v>
      </c>
      <c r="C194" s="5">
        <v>1</v>
      </c>
      <c r="D194" s="5">
        <v>9</v>
      </c>
      <c r="E194" s="5">
        <v>2</v>
      </c>
      <c r="F194" s="5">
        <v>17</v>
      </c>
      <c r="I194" s="5" t="str">
        <f>IFERROR(INDEX(Sheet8!$A$3:$B$27,MATCH(D194,Sheet8!$A$3:$A$27,0),2),"")</f>
        <v>&lt;color=#ff0000&gt;红色敌方单位&lt;/color&gt;被击败后，其他敌方单位眩晕</v>
      </c>
      <c r="J194" s="5" t="str">
        <f>IFERROR(INDEX(Sheet8!$C$3:$D$27,MATCH(E194,Sheet8!$C$3:$C$27,0),2),"")</f>
        <v>&lt;color=#ffd400&gt;黄色敌方单位&lt;/color&gt;被击败后，其他&lt;color=#ffd400&gt;黄色敌方单位&lt;/color&gt;行动时会冲向我方自爆，造成大量伤害</v>
      </c>
      <c r="K194" s="5" t="str">
        <f>IFERROR(INDEX(Sheet8!$E$3:$F$27,MATCH(F194,Sheet8!$E$3:$E$27,0),2),"")</f>
        <v>&lt;color=#00aaff&gt;蓝色敌方单位&lt;/color&gt;被击败后，使1号位敌方单位每次行动都释放技能</v>
      </c>
      <c r="M194" s="6" t="str">
        <f t="shared" si="8"/>
        <v>&lt;color=#ff0000&gt;红色敌方单位&lt;/color&gt;被击败后，其他敌方单位眩晕@
&lt;color=#ffd400&gt;黄色敌方单位&lt;/color&gt;被击败后，其他&lt;color=#ffd400&gt;黄色敌方单位&lt;/color&gt;行动时会冲向我方自爆，造成大量伤害@
&lt;color=#00aaff&gt;蓝色敌方单位&lt;/color&gt;被击败后，使1号位敌方单位每次行动都释放技能</v>
      </c>
      <c r="N194" s="6" t="str">
        <f t="shared" si="7"/>
        <v>&lt;color=#ff0000&gt;红色敌方单位&lt;/color&gt;被击败后，其他敌方单位眩晕@&lt;color=#ffd400&gt;黄色敌方单位&lt;/color&gt;被击败后，其他&lt;color=#ffd400&gt;黄色敌方单位&lt;/color&gt;行动时会冲向我方自爆，造成大量伤害@&lt;color=#00aaff&gt;蓝色敌方单位&lt;/color&gt;被击败后，使1号位敌方单位每次行动都释放技能</v>
      </c>
    </row>
    <row r="195" spans="2:14">
      <c r="B195" s="5">
        <v>25</v>
      </c>
      <c r="C195" s="5">
        <v>4</v>
      </c>
      <c r="I195" s="5" t="str">
        <f>IFERROR(INDEX(Sheet8!$A$3:$B$27,MATCH(D195,Sheet8!$A$3:$A$27,0),2),"")</f>
        <v/>
      </c>
      <c r="J195" s="5" t="str">
        <f>IFERROR(INDEX(Sheet8!$C$3:$D$27,MATCH(E195,Sheet8!$C$3:$C$27,0),2),"")</f>
        <v/>
      </c>
      <c r="K195" s="5" t="str">
        <f>IFERROR(INDEX(Sheet8!$E$3:$F$27,MATCH(F195,Sheet8!$E$3:$E$27,0),2),"")</f>
        <v/>
      </c>
      <c r="M195" s="6" t="str">
        <f t="shared" si="8"/>
        <v/>
      </c>
      <c r="N195" s="6" t="str">
        <f t="shared" si="7"/>
        <v/>
      </c>
    </row>
    <row r="196" spans="2:14" ht="42.75" customHeight="1">
      <c r="B196" s="5">
        <v>26</v>
      </c>
      <c r="C196" s="5">
        <v>1</v>
      </c>
      <c r="D196" s="5">
        <v>6</v>
      </c>
      <c r="F196" s="5">
        <v>3</v>
      </c>
      <c r="I196" s="5" t="str">
        <f>IFERROR(INDEX(Sheet8!$A$3:$B$27,MATCH(D196,Sheet8!$A$3:$A$27,0),2),"")</f>
        <v>&lt;color=#ff0000&gt;红色敌方单位&lt;/color&gt;被击败后，其他敌方单位眩晕。每有一个其他敌方单位被击败，&lt;color=#ff0000&gt;红色敌方单位&lt;/color&gt;回满血</v>
      </c>
      <c r="J196" s="5" t="str">
        <f>IFERROR(INDEX(Sheet8!$C$3:$D$27,MATCH(E196,Sheet8!$C$3:$C$27,0),2),"")</f>
        <v/>
      </c>
      <c r="K196" s="5" t="str">
        <f>IFERROR(INDEX(Sheet8!$E$3:$F$27,MATCH(F196,Sheet8!$E$3:$E$27,0),2),"")</f>
        <v>&lt;color=#00aaff&gt;蓝色敌方单位&lt;/color&gt;被击败后，其他敌方单位攻击增加</v>
      </c>
      <c r="M196" s="6" t="str">
        <f t="shared" si="8"/>
        <v>&lt;color=#ff0000&gt;红色敌方单位&lt;/color&gt;被击败后，其他敌方单位眩晕。每有一个其他敌方单位被击败，&lt;color=#ff0000&gt;红色敌方单位&lt;/color&gt;回满血@
&lt;color=#00aaff&gt;蓝色敌方单位&lt;/color&gt;被击败后，其他敌方单位攻击增加</v>
      </c>
      <c r="N196" s="6" t="str">
        <f t="shared" si="7"/>
        <v>&lt;color=#ff0000&gt;红色敌方单位&lt;/color&gt;被击败后，其他敌方单位眩晕。每有一个其他敌方单位被击败，&lt;color=#ff0000&gt;红色敌方单位&lt;/color&gt;回满血@ @&lt;color=#00aaff&gt;蓝色敌方单位&lt;/color&gt;被击败后，其他敌方单位攻击增加</v>
      </c>
    </row>
    <row r="197" spans="2:14">
      <c r="B197" s="5">
        <v>26</v>
      </c>
      <c r="C197" s="5">
        <v>1</v>
      </c>
      <c r="D197" s="5">
        <v>23</v>
      </c>
      <c r="I197" s="5" t="str">
        <f>IFERROR(INDEX(Sheet8!$A$3:$B$27,MATCH(D197,Sheet8!$A$3:$A$27,0),2),"")</f>
        <v>&lt;color=#ff0000&gt;红色敌方单位&lt;/color&gt;每次行动后，自身攻击增加</v>
      </c>
      <c r="J197" s="5" t="str">
        <f>IFERROR(INDEX(Sheet8!$C$3:$D$27,MATCH(E197,Sheet8!$C$3:$C$27,0),2),"")</f>
        <v/>
      </c>
      <c r="K197" s="5" t="str">
        <f>IFERROR(INDEX(Sheet8!$E$3:$F$27,MATCH(F197,Sheet8!$E$3:$E$27,0),2),"")</f>
        <v/>
      </c>
      <c r="M197" s="6" t="str">
        <f t="shared" si="8"/>
        <v>&lt;color=#ff0000&gt;红色敌方单位&lt;/color&gt;每次行动后，自身攻击增加</v>
      </c>
      <c r="N197" s="6" t="str">
        <f t="shared" si="7"/>
        <v>&lt;color=#ff0000&gt;红色敌方单位&lt;/color&gt;每次行动后，自身攻击增加</v>
      </c>
    </row>
    <row r="198" spans="2:14" ht="28.5" customHeight="1">
      <c r="B198" s="5">
        <v>26</v>
      </c>
      <c r="C198" s="5">
        <v>1</v>
      </c>
      <c r="D198" s="5">
        <v>20</v>
      </c>
      <c r="F198" s="5">
        <v>2</v>
      </c>
      <c r="I198" s="5" t="str">
        <f>IFERROR(INDEX(Sheet8!$A$3:$B$27,MATCH(D198,Sheet8!$A$3:$A$27,0),2),"")</f>
        <v>&lt;color=#ff0000&gt;红色敌方单位&lt;/color&gt;使用S技能进行攻击</v>
      </c>
      <c r="J198" s="5" t="str">
        <f>IFERROR(INDEX(Sheet8!$C$3:$D$27,MATCH(E198,Sheet8!$C$3:$C$27,0),2),"")</f>
        <v/>
      </c>
      <c r="K198" s="5" t="str">
        <f>IFERROR(INDEX(Sheet8!$E$3:$F$27,MATCH(F198,Sheet8!$E$3:$E$27,0),2),"")</f>
        <v>&lt;color=#00aaff&gt;蓝色敌方单位&lt;/color&gt;被击败后，会给其他敌方单位回满血</v>
      </c>
      <c r="M198" s="6" t="str">
        <f t="shared" ref="M198:M229" si="9">I198&amp;IF(I198="","",IF(AND(J198="",K198=""),"",$G$7&amp;CHAR(10)))&amp;J198&amp;IF(J198="","",IF(K198="","",$G$7&amp;CHAR(10)))&amp;K198</f>
        <v>&lt;color=#ff0000&gt;红色敌方单位&lt;/color&gt;使用S技能进行攻击@
&lt;color=#00aaff&gt;蓝色敌方单位&lt;/color&gt;被击败后，会给其他敌方单位回满血</v>
      </c>
      <c r="N198" s="6" t="str">
        <f t="shared" si="7"/>
        <v>&lt;color=#ff0000&gt;红色敌方单位&lt;/color&gt;使用S技能进行攻击@ @&lt;color=#00aaff&gt;蓝色敌方单位&lt;/color&gt;被击败后，会给其他敌方单位回满血</v>
      </c>
    </row>
    <row r="199" spans="2:14">
      <c r="B199" s="5">
        <v>26</v>
      </c>
      <c r="C199" s="5">
        <v>2</v>
      </c>
      <c r="I199" s="5" t="str">
        <f>IFERROR(INDEX(Sheet8!$A$3:$B$27,MATCH(D199,Sheet8!$A$3:$A$27,0),2),"")</f>
        <v/>
      </c>
      <c r="J199" s="5" t="str">
        <f>IFERROR(INDEX(Sheet8!$C$3:$D$27,MATCH(E199,Sheet8!$C$3:$C$27,0),2),"")</f>
        <v/>
      </c>
      <c r="K199" s="5" t="str">
        <f>IFERROR(INDEX(Sheet8!$E$3:$F$27,MATCH(F199,Sheet8!$E$3:$E$27,0),2),"")</f>
        <v/>
      </c>
      <c r="M199" s="6" t="str">
        <f t="shared" si="9"/>
        <v/>
      </c>
      <c r="N199" s="6" t="str">
        <f t="shared" ref="N199:N234" si="10">IF(I199="",IF(AND(J199="",K199=""),"",$G$6),IF(AND(J199="",K199=""),I199,I199&amp;$G$7))&amp;IF(J199="",IF(K199="","",$G$6),J199&amp;$G$7)&amp;IF(K199="","",K199)</f>
        <v/>
      </c>
    </row>
    <row r="200" spans="2:14">
      <c r="B200" s="5">
        <v>26</v>
      </c>
      <c r="C200" s="5">
        <v>3</v>
      </c>
      <c r="I200" s="5" t="str">
        <f>IFERROR(INDEX(Sheet8!$A$3:$B$27,MATCH(D200,Sheet8!$A$3:$A$27,0),2),"")</f>
        <v/>
      </c>
      <c r="J200" s="5" t="str">
        <f>IFERROR(INDEX(Sheet8!$C$3:$D$27,MATCH(E200,Sheet8!$C$3:$C$27,0),2),"")</f>
        <v/>
      </c>
      <c r="K200" s="5" t="str">
        <f>IFERROR(INDEX(Sheet8!$E$3:$F$27,MATCH(F200,Sheet8!$E$3:$E$27,0),2),"")</f>
        <v/>
      </c>
      <c r="M200" s="6" t="str">
        <f t="shared" si="9"/>
        <v/>
      </c>
      <c r="N200" s="6" t="str">
        <f t="shared" si="10"/>
        <v/>
      </c>
    </row>
    <row r="201" spans="2:14" ht="57" customHeight="1">
      <c r="B201" s="5">
        <v>26</v>
      </c>
      <c r="C201" s="5">
        <v>1</v>
      </c>
      <c r="D201" s="5">
        <v>7</v>
      </c>
      <c r="E201" s="5">
        <v>5</v>
      </c>
      <c r="F201" s="5">
        <v>15</v>
      </c>
      <c r="I201" s="5" t="str">
        <f>IFERROR(INDEX(Sheet8!$A$3:$B$27,MATCH(D201,Sheet8!$A$3:$A$27,0),2),"")</f>
        <v>&lt;color=#ff0000&gt;红色敌方单位&lt;/color&gt;被击败后，会对蚊女造成大量伤害</v>
      </c>
      <c r="J201" s="5" t="str">
        <f>IFERROR(INDEX(Sheet8!$C$3:$D$27,MATCH(E201,Sheet8!$C$3:$C$27,0),2),"")</f>
        <v>&lt;color=#ffd400&gt;黄色敌方单位&lt;/color&gt;被击败后，其他&lt;color=#ffd400&gt;黄色敌方单位&lt;/color&gt;行动时会回满血，并释放技能</v>
      </c>
      <c r="K201" s="5" t="str">
        <f>IFERROR(INDEX(Sheet8!$E$3:$F$27,MATCH(F201,Sheet8!$E$3:$E$27,0),2),"")</f>
        <v>&lt;color=#00aaff&gt;蓝色敌方单位&lt;/color&gt;被击败后，使1号位敌方单位下次行动释放技能</v>
      </c>
      <c r="M201" s="6" t="str">
        <f t="shared" si="9"/>
        <v>&lt;color=#ff0000&gt;红色敌方单位&lt;/color&gt;被击败后，会对蚊女造成大量伤害@
&lt;color=#ffd400&gt;黄色敌方单位&lt;/color&gt;被击败后，其他&lt;color=#ffd400&gt;黄色敌方单位&lt;/color&gt;行动时会回满血，并释放技能@
&lt;color=#00aaff&gt;蓝色敌方单位&lt;/color&gt;被击败后，使1号位敌方单位下次行动释放技能</v>
      </c>
      <c r="N201" s="6" t="str">
        <f t="shared" si="10"/>
        <v>&lt;color=#ff0000&gt;红色敌方单位&lt;/color&gt;被击败后，会对蚊女造成大量伤害@&lt;color=#ffd400&gt;黄色敌方单位&lt;/color&gt;被击败后，其他&lt;color=#ffd400&gt;黄色敌方单位&lt;/color&gt;行动时会回满血，并释放技能@&lt;color=#00aaff&gt;蓝色敌方单位&lt;/color&gt;被击败后，使1号位敌方单位下次行动释放技能</v>
      </c>
    </row>
    <row r="202" spans="2:14" ht="28.5" customHeight="1">
      <c r="B202" s="5">
        <v>26</v>
      </c>
      <c r="C202" s="5">
        <v>1</v>
      </c>
      <c r="E202" s="5">
        <v>6</v>
      </c>
      <c r="I202" s="5" t="str">
        <f>IFERROR(INDEX(Sheet8!$A$3:$B$27,MATCH(D202,Sheet8!$A$3:$A$27,0),2),"")</f>
        <v/>
      </c>
      <c r="J202" s="5" t="str">
        <f>IFERROR(INDEX(Sheet8!$C$3:$D$27,MATCH(E202,Sheet8!$C$3:$C$27,0),2),"")</f>
        <v>&lt;color=#ffd400&gt;黄色敌方单位&lt;/color&gt;被击败后，其他&lt;color=#ffd400&gt;黄色敌方单位&lt;/color&gt;行动时会释放技能，使我方全体眩晕</v>
      </c>
      <c r="K202" s="5" t="str">
        <f>IFERROR(INDEX(Sheet8!$E$3:$F$27,MATCH(F202,Sheet8!$E$3:$E$27,0),2),"")</f>
        <v/>
      </c>
      <c r="M202" s="6" t="str">
        <f t="shared" si="9"/>
        <v>&lt;color=#ffd400&gt;黄色敌方单位&lt;/color&gt;被击败后，其他&lt;color=#ffd400&gt;黄色敌方单位&lt;/color&gt;行动时会释放技能，使我方全体眩晕</v>
      </c>
      <c r="N202" s="6" t="str">
        <f t="shared" si="10"/>
        <v xml:space="preserve"> @&lt;color=#ffd400&gt;黄色敌方单位&lt;/color&gt;被击败后，其他&lt;color=#ffd400&gt;黄色敌方单位&lt;/color&gt;行动时会释放技能，使我方全体眩晕@</v>
      </c>
    </row>
    <row r="203" spans="2:14">
      <c r="B203" s="5">
        <v>26</v>
      </c>
      <c r="C203" s="5">
        <v>4</v>
      </c>
      <c r="I203" s="5" t="str">
        <f>IFERROR(INDEX(Sheet8!$A$3:$B$27,MATCH(D203,Sheet8!$A$3:$A$27,0),2),"")</f>
        <v/>
      </c>
      <c r="J203" s="5" t="str">
        <f>IFERROR(INDEX(Sheet8!$C$3:$D$27,MATCH(E203,Sheet8!$C$3:$C$27,0),2),"")</f>
        <v/>
      </c>
      <c r="K203" s="5" t="str">
        <f>IFERROR(INDEX(Sheet8!$E$3:$F$27,MATCH(F203,Sheet8!$E$3:$E$27,0),2),"")</f>
        <v/>
      </c>
      <c r="M203" s="6" t="str">
        <f t="shared" si="9"/>
        <v/>
      </c>
      <c r="N203" s="6" t="str">
        <f t="shared" si="10"/>
        <v/>
      </c>
    </row>
    <row r="204" spans="2:14" ht="42.75" customHeight="1">
      <c r="B204" s="5">
        <v>27</v>
      </c>
      <c r="C204" s="5">
        <v>1</v>
      </c>
      <c r="D204" s="5">
        <v>25</v>
      </c>
      <c r="E204" s="5">
        <v>2</v>
      </c>
      <c r="I204" s="5" t="str">
        <f>IFERROR(INDEX(Sheet8!$A$3:$B$27,MATCH(D204,Sheet8!$A$3:$A$27,0),2),"")</f>
        <v>&lt;color=#ff0000&gt;红色敌方单位&lt;/color&gt;每次行动后，使随机一个敌方单位回血</v>
      </c>
      <c r="J204" s="5" t="str">
        <f>IFERROR(INDEX(Sheet8!$C$3:$D$27,MATCH(E204,Sheet8!$C$3:$C$27,0),2),"")</f>
        <v>&lt;color=#ffd400&gt;黄色敌方单位&lt;/color&gt;被击败后，其他&lt;color=#ffd400&gt;黄色敌方单位&lt;/color&gt;行动时会冲向我方自爆，造成大量伤害</v>
      </c>
      <c r="K204" s="5" t="str">
        <f>IFERROR(INDEX(Sheet8!$E$3:$F$27,MATCH(F204,Sheet8!$E$3:$E$27,0),2),"")</f>
        <v/>
      </c>
      <c r="M204" s="6" t="str">
        <f t="shared" si="9"/>
        <v>&lt;color=#ff0000&gt;红色敌方单位&lt;/color&gt;每次行动后，使随机一个敌方单位回血@
&lt;color=#ffd400&gt;黄色敌方单位&lt;/color&gt;被击败后，其他&lt;color=#ffd400&gt;黄色敌方单位&lt;/color&gt;行动时会冲向我方自爆，造成大量伤害</v>
      </c>
      <c r="N204" s="6" t="str">
        <f t="shared" si="10"/>
        <v>&lt;color=#ff0000&gt;红色敌方单位&lt;/color&gt;每次行动后，使随机一个敌方单位回血@&lt;color=#ffd400&gt;黄色敌方单位&lt;/color&gt;被击败后，其他&lt;color=#ffd400&gt;黄色敌方单位&lt;/color&gt;行动时会冲向我方自爆，造成大量伤害@</v>
      </c>
    </row>
    <row r="205" spans="2:14">
      <c r="B205" s="5">
        <v>27</v>
      </c>
      <c r="C205" s="5">
        <v>1</v>
      </c>
      <c r="F205" s="5">
        <v>3</v>
      </c>
      <c r="I205" s="5" t="str">
        <f>IFERROR(INDEX(Sheet8!$A$3:$B$27,MATCH(D205,Sheet8!$A$3:$A$27,0),2),"")</f>
        <v/>
      </c>
      <c r="J205" s="5" t="str">
        <f>IFERROR(INDEX(Sheet8!$C$3:$D$27,MATCH(E205,Sheet8!$C$3:$C$27,0),2),"")</f>
        <v/>
      </c>
      <c r="K205" s="5" t="str">
        <f>IFERROR(INDEX(Sheet8!$E$3:$F$27,MATCH(F205,Sheet8!$E$3:$E$27,0),2),"")</f>
        <v>&lt;color=#00aaff&gt;蓝色敌方单位&lt;/color&gt;被击败后，其他敌方单位攻击增加</v>
      </c>
      <c r="M205" s="6" t="str">
        <f t="shared" si="9"/>
        <v>&lt;color=#00aaff&gt;蓝色敌方单位&lt;/color&gt;被击败后，其他敌方单位攻击增加</v>
      </c>
      <c r="N205" s="6" t="str">
        <f t="shared" si="10"/>
        <v xml:space="preserve"> @ @&lt;color=#00aaff&gt;蓝色敌方单位&lt;/color&gt;被击败后，其他敌方单位攻击增加</v>
      </c>
    </row>
    <row r="206" spans="2:14" ht="57" customHeight="1">
      <c r="B206" s="5">
        <v>27</v>
      </c>
      <c r="C206" s="5">
        <v>1</v>
      </c>
      <c r="D206" s="5">
        <v>23</v>
      </c>
      <c r="E206" s="5">
        <v>1</v>
      </c>
      <c r="F206" s="5">
        <v>17</v>
      </c>
      <c r="I206" s="5" t="str">
        <f>IFERROR(INDEX(Sheet8!$A$3:$B$27,MATCH(D206,Sheet8!$A$3:$A$27,0),2),"")</f>
        <v>&lt;color=#ff0000&gt;红色敌方单位&lt;/color&gt;每次行动后，自身攻击增加</v>
      </c>
      <c r="J206" s="5" t="str">
        <f>IFERROR(INDEX(Sheet8!$C$3:$D$27,MATCH(E206,Sheet8!$C$3:$C$27,0),2),"")</f>
        <v>&lt;color=#ffd400&gt;黄色敌方单位&lt;/color&gt;被击败后，其他&lt;color=#ffd400&gt;黄色敌方单位&lt;/color&gt;行动时会回满血</v>
      </c>
      <c r="K206" s="5" t="str">
        <f>IFERROR(INDEX(Sheet8!$E$3:$F$27,MATCH(F206,Sheet8!$E$3:$E$27,0),2),"")</f>
        <v>&lt;color=#00aaff&gt;蓝色敌方单位&lt;/color&gt;被击败后，使1号位敌方单位每次行动都释放技能</v>
      </c>
      <c r="M206" s="6" t="str">
        <f t="shared" si="9"/>
        <v>&lt;color=#ff0000&gt;红色敌方单位&lt;/color&gt;每次行动后，自身攻击增加@
&lt;color=#ffd400&gt;黄色敌方单位&lt;/color&gt;被击败后，其他&lt;color=#ffd400&gt;黄色敌方单位&lt;/color&gt;行动时会回满血@
&lt;color=#00aaff&gt;蓝色敌方单位&lt;/color&gt;被击败后，使1号位敌方单位每次行动都释放技能</v>
      </c>
      <c r="N206" s="6" t="str">
        <f t="shared" si="10"/>
        <v>&lt;color=#ff0000&gt;红色敌方单位&lt;/color&gt;每次行动后，自身攻击增加@&lt;color=#ffd400&gt;黄色敌方单位&lt;/color&gt;被击败后，其他&lt;color=#ffd400&gt;黄色敌方单位&lt;/color&gt;行动时会回满血@&lt;color=#00aaff&gt;蓝色敌方单位&lt;/color&gt;被击败后，使1号位敌方单位每次行动都释放技能</v>
      </c>
    </row>
    <row r="207" spans="2:14">
      <c r="B207" s="5">
        <v>27</v>
      </c>
      <c r="C207" s="5">
        <v>2</v>
      </c>
      <c r="I207" s="5" t="str">
        <f>IFERROR(INDEX(Sheet8!$A$3:$B$27,MATCH(D207,Sheet8!$A$3:$A$27,0),2),"")</f>
        <v/>
      </c>
      <c r="J207" s="5" t="str">
        <f>IFERROR(INDEX(Sheet8!$C$3:$D$27,MATCH(E207,Sheet8!$C$3:$C$27,0),2),"")</f>
        <v/>
      </c>
      <c r="K207" s="5" t="str">
        <f>IFERROR(INDEX(Sheet8!$E$3:$F$27,MATCH(F207,Sheet8!$E$3:$E$27,0),2),"")</f>
        <v/>
      </c>
      <c r="M207" s="6" t="str">
        <f t="shared" si="9"/>
        <v/>
      </c>
      <c r="N207" s="6" t="str">
        <f t="shared" si="10"/>
        <v/>
      </c>
    </row>
    <row r="208" spans="2:14">
      <c r="B208" s="5">
        <v>27</v>
      </c>
      <c r="C208" s="5">
        <v>3</v>
      </c>
      <c r="I208" s="5" t="str">
        <f>IFERROR(INDEX(Sheet8!$A$3:$B$27,MATCH(D208,Sheet8!$A$3:$A$27,0),2),"")</f>
        <v/>
      </c>
      <c r="J208" s="5" t="str">
        <f>IFERROR(INDEX(Sheet8!$C$3:$D$27,MATCH(E208,Sheet8!$C$3:$C$27,0),2),"")</f>
        <v/>
      </c>
      <c r="K208" s="5" t="str">
        <f>IFERROR(INDEX(Sheet8!$E$3:$F$27,MATCH(F208,Sheet8!$E$3:$E$27,0),2),"")</f>
        <v/>
      </c>
      <c r="M208" s="6" t="str">
        <f t="shared" si="9"/>
        <v/>
      </c>
      <c r="N208" s="6" t="str">
        <f t="shared" si="10"/>
        <v/>
      </c>
    </row>
    <row r="209" spans="2:14" ht="42.75" customHeight="1">
      <c r="B209" s="5">
        <v>27</v>
      </c>
      <c r="C209" s="5">
        <v>1</v>
      </c>
      <c r="D209" s="5">
        <v>19</v>
      </c>
      <c r="E209" s="5">
        <v>7</v>
      </c>
      <c r="I209" s="5" t="str">
        <f>IFERROR(INDEX(Sheet8!$A$3:$B$27,MATCH(D209,Sheet8!$A$3:$A$27,0),2),"")</f>
        <v>&lt;color=#ff0000&gt;红色敌方单位&lt;/color&gt;被击败后，其他敌方单位陷入沉睡</v>
      </c>
      <c r="J209" s="5" t="str">
        <f>IFERROR(INDEX(Sheet8!$C$3:$D$27,MATCH(E209,Sheet8!$C$3:$C$27,0),2),"")</f>
        <v>&lt;color=#ffd400&gt;黄色敌方单位&lt;/color&gt;被击败后，其他&lt;color=#ffd400&gt;黄色敌方单位&lt;/color&gt;行动时会无敌3回合</v>
      </c>
      <c r="K209" s="5" t="str">
        <f>IFERROR(INDEX(Sheet8!$E$3:$F$27,MATCH(F209,Sheet8!$E$3:$E$27,0),2),"")</f>
        <v/>
      </c>
      <c r="M209" s="6" t="str">
        <f t="shared" si="9"/>
        <v>&lt;color=#ff0000&gt;红色敌方单位&lt;/color&gt;被击败后，其他敌方单位陷入沉睡@
&lt;color=#ffd400&gt;黄色敌方单位&lt;/color&gt;被击败后，其他&lt;color=#ffd400&gt;黄色敌方单位&lt;/color&gt;行动时会无敌3回合</v>
      </c>
      <c r="N209" s="6" t="str">
        <f t="shared" si="10"/>
        <v>&lt;color=#ff0000&gt;红色敌方单位&lt;/color&gt;被击败后，其他敌方单位陷入沉睡@&lt;color=#ffd400&gt;黄色敌方单位&lt;/color&gt;被击败后，其他&lt;color=#ffd400&gt;黄色敌方单位&lt;/color&gt;行动时会无敌3回合@</v>
      </c>
    </row>
    <row r="210" spans="2:14" ht="42.75" customHeight="1">
      <c r="B210" s="5">
        <v>27</v>
      </c>
      <c r="C210" s="5">
        <v>1</v>
      </c>
      <c r="E210" s="5">
        <v>6</v>
      </c>
      <c r="F210" s="5">
        <v>13</v>
      </c>
      <c r="I210" s="5" t="str">
        <f>IFERROR(INDEX(Sheet8!$A$3:$B$27,MATCH(D210,Sheet8!$A$3:$A$27,0),2),"")</f>
        <v/>
      </c>
      <c r="J210" s="5" t="str">
        <f>IFERROR(INDEX(Sheet8!$C$3:$D$27,MATCH(E210,Sheet8!$C$3:$C$27,0),2),"")</f>
        <v>&lt;color=#ffd400&gt;黄色敌方单位&lt;/color&gt;被击败后，其他&lt;color=#ffd400&gt;黄色敌方单位&lt;/color&gt;行动时会释放技能，使我方全体眩晕</v>
      </c>
      <c r="K210" s="5" t="str">
        <f>IFERROR(INDEX(Sheet8!$E$3:$F$27,MATCH(F210,Sheet8!$E$3:$E$27,0),2),"")</f>
        <v>&lt;color=#00aaff&gt;蓝色敌方单位&lt;/color&gt;被击败后，我方全体陷入沉睡</v>
      </c>
      <c r="M210" s="6" t="str">
        <f t="shared" si="9"/>
        <v>&lt;color=#ffd400&gt;黄色敌方单位&lt;/color&gt;被击败后，其他&lt;color=#ffd400&gt;黄色敌方单位&lt;/color&gt;行动时会释放技能，使我方全体眩晕@
&lt;color=#00aaff&gt;蓝色敌方单位&lt;/color&gt;被击败后，我方全体陷入沉睡</v>
      </c>
      <c r="N210" s="6" t="str">
        <f t="shared" si="10"/>
        <v xml:space="preserve"> @&lt;color=#ffd400&gt;黄色敌方单位&lt;/color&gt;被击败后，其他&lt;color=#ffd400&gt;黄色敌方单位&lt;/color&gt;行动时会释放技能，使我方全体眩晕@&lt;color=#00aaff&gt;蓝色敌方单位&lt;/color&gt;被击败后，我方全体陷入沉睡</v>
      </c>
    </row>
    <row r="211" spans="2:14">
      <c r="B211" s="5">
        <v>27</v>
      </c>
      <c r="C211" s="5">
        <v>4</v>
      </c>
      <c r="I211" s="5" t="str">
        <f>IFERROR(INDEX(Sheet8!$A$3:$B$27,MATCH(D211,Sheet8!$A$3:$A$27,0),2),"")</f>
        <v/>
      </c>
      <c r="J211" s="5" t="str">
        <f>IFERROR(INDEX(Sheet8!$C$3:$D$27,MATCH(E211,Sheet8!$C$3:$C$27,0),2),"")</f>
        <v/>
      </c>
      <c r="K211" s="5" t="str">
        <f>IFERROR(INDEX(Sheet8!$E$3:$F$27,MATCH(F211,Sheet8!$E$3:$E$27,0),2),"")</f>
        <v/>
      </c>
      <c r="M211" s="6" t="str">
        <f t="shared" si="9"/>
        <v/>
      </c>
      <c r="N211" s="6" t="str">
        <f t="shared" si="10"/>
        <v/>
      </c>
    </row>
    <row r="212" spans="2:14" ht="42.75" customHeight="1">
      <c r="B212" s="5">
        <v>28</v>
      </c>
      <c r="C212" s="5">
        <v>1</v>
      </c>
      <c r="E212" s="5">
        <v>5</v>
      </c>
      <c r="F212" s="5">
        <v>17</v>
      </c>
      <c r="I212" s="5" t="str">
        <f>IFERROR(INDEX(Sheet8!$A$3:$B$27,MATCH(D212,Sheet8!$A$3:$A$27,0),2),"")</f>
        <v/>
      </c>
      <c r="J212" s="5" t="str">
        <f>IFERROR(INDEX(Sheet8!$C$3:$D$27,MATCH(E212,Sheet8!$C$3:$C$27,0),2),"")</f>
        <v>&lt;color=#ffd400&gt;黄色敌方单位&lt;/color&gt;被击败后，其他&lt;color=#ffd400&gt;黄色敌方单位&lt;/color&gt;行动时会回满血，并释放技能</v>
      </c>
      <c r="K212" s="5" t="str">
        <f>IFERROR(INDEX(Sheet8!$E$3:$F$27,MATCH(F212,Sheet8!$E$3:$E$27,0),2),"")</f>
        <v>&lt;color=#00aaff&gt;蓝色敌方单位&lt;/color&gt;被击败后，使1号位敌方单位每次行动都释放技能</v>
      </c>
      <c r="M212" s="6" t="str">
        <f t="shared" si="9"/>
        <v>&lt;color=#ffd400&gt;黄色敌方单位&lt;/color&gt;被击败后，其他&lt;color=#ffd400&gt;黄色敌方单位&lt;/color&gt;行动时会回满血，并释放技能@
&lt;color=#00aaff&gt;蓝色敌方单位&lt;/color&gt;被击败后，使1号位敌方单位每次行动都释放技能</v>
      </c>
      <c r="N212" s="6" t="str">
        <f t="shared" si="10"/>
        <v xml:space="preserve"> @&lt;color=#ffd400&gt;黄色敌方单位&lt;/color&gt;被击败后，其他&lt;color=#ffd400&gt;黄色敌方单位&lt;/color&gt;行动时会回满血，并释放技能@&lt;color=#00aaff&gt;蓝色敌方单位&lt;/color&gt;被击败后，使1号位敌方单位每次行动都释放技能</v>
      </c>
    </row>
    <row r="213" spans="2:14" ht="28.5" customHeight="1">
      <c r="B213" s="5">
        <v>28</v>
      </c>
      <c r="C213" s="5">
        <v>1</v>
      </c>
      <c r="D213" s="5">
        <v>9</v>
      </c>
      <c r="F213" s="5">
        <v>3</v>
      </c>
      <c r="I213" s="5" t="str">
        <f>IFERROR(INDEX(Sheet8!$A$3:$B$27,MATCH(D213,Sheet8!$A$3:$A$27,0),2),"")</f>
        <v>&lt;color=#ff0000&gt;红色敌方单位&lt;/color&gt;被击败后，其他敌方单位眩晕</v>
      </c>
      <c r="J213" s="5" t="str">
        <f>IFERROR(INDEX(Sheet8!$C$3:$D$27,MATCH(E213,Sheet8!$C$3:$C$27,0),2),"")</f>
        <v/>
      </c>
      <c r="K213" s="5" t="str">
        <f>IFERROR(INDEX(Sheet8!$E$3:$F$27,MATCH(F213,Sheet8!$E$3:$E$27,0),2),"")</f>
        <v>&lt;color=#00aaff&gt;蓝色敌方单位&lt;/color&gt;被击败后，其他敌方单位攻击增加</v>
      </c>
      <c r="M213" s="6" t="str">
        <f t="shared" si="9"/>
        <v>&lt;color=#ff0000&gt;红色敌方单位&lt;/color&gt;被击败后，其他敌方单位眩晕@
&lt;color=#00aaff&gt;蓝色敌方单位&lt;/color&gt;被击败后，其他敌方单位攻击增加</v>
      </c>
      <c r="N213" s="6" t="str">
        <f t="shared" si="10"/>
        <v>&lt;color=#ff0000&gt;红色敌方单位&lt;/color&gt;被击败后，其他敌方单位眩晕@ @&lt;color=#00aaff&gt;蓝色敌方单位&lt;/color&gt;被击败后，其他敌方单位攻击增加</v>
      </c>
    </row>
    <row r="214" spans="2:14" ht="28.5" customHeight="1">
      <c r="B214" s="5">
        <v>28</v>
      </c>
      <c r="C214" s="5">
        <v>1</v>
      </c>
      <c r="D214" s="5">
        <v>23</v>
      </c>
      <c r="F214" s="5">
        <v>12</v>
      </c>
      <c r="I214" s="5" t="str">
        <f>IFERROR(INDEX(Sheet8!$A$3:$B$27,MATCH(D214,Sheet8!$A$3:$A$27,0),2),"")</f>
        <v>&lt;color=#ff0000&gt;红色敌方单位&lt;/color&gt;每次行动后，自身攻击增加</v>
      </c>
      <c r="J214" s="5" t="str">
        <f>IFERROR(INDEX(Sheet8!$C$3:$D$27,MATCH(E214,Sheet8!$C$3:$C$27,0),2),"")</f>
        <v/>
      </c>
      <c r="K214" s="5" t="str">
        <f>IFERROR(INDEX(Sheet8!$E$3:$F$27,MATCH(F214,Sheet8!$E$3:$E$27,0),2),"")</f>
        <v>&lt;color=#00aaff&gt;蓝色敌方单位&lt;/color&gt;被击败后，我方能量点减为0</v>
      </c>
      <c r="M214" s="6" t="str">
        <f t="shared" si="9"/>
        <v>&lt;color=#ff0000&gt;红色敌方单位&lt;/color&gt;每次行动后，自身攻击增加@
&lt;color=#00aaff&gt;蓝色敌方单位&lt;/color&gt;被击败后，我方能量点减为0</v>
      </c>
      <c r="N214" s="6" t="str">
        <f t="shared" si="10"/>
        <v>&lt;color=#ff0000&gt;红色敌方单位&lt;/color&gt;每次行动后，自身攻击增加@ @&lt;color=#00aaff&gt;蓝色敌方单位&lt;/color&gt;被击败后，我方能量点减为0</v>
      </c>
    </row>
    <row r="215" spans="2:14">
      <c r="B215" s="5">
        <v>28</v>
      </c>
      <c r="C215" s="5">
        <v>2</v>
      </c>
      <c r="I215" s="5" t="str">
        <f>IFERROR(INDEX(Sheet8!$A$3:$B$27,MATCH(D215,Sheet8!$A$3:$A$27,0),2),"")</f>
        <v/>
      </c>
      <c r="J215" s="5" t="str">
        <f>IFERROR(INDEX(Sheet8!$C$3:$D$27,MATCH(E215,Sheet8!$C$3:$C$27,0),2),"")</f>
        <v/>
      </c>
      <c r="K215" s="5" t="str">
        <f>IFERROR(INDEX(Sheet8!$E$3:$F$27,MATCH(F215,Sheet8!$E$3:$E$27,0),2),"")</f>
        <v/>
      </c>
      <c r="M215" s="6" t="str">
        <f t="shared" si="9"/>
        <v/>
      </c>
      <c r="N215" s="6" t="str">
        <f t="shared" si="10"/>
        <v/>
      </c>
    </row>
    <row r="216" spans="2:14">
      <c r="B216" s="5">
        <v>28</v>
      </c>
      <c r="C216" s="5">
        <v>3</v>
      </c>
      <c r="I216" s="5" t="str">
        <f>IFERROR(INDEX(Sheet8!$A$3:$B$27,MATCH(D216,Sheet8!$A$3:$A$27,0),2),"")</f>
        <v/>
      </c>
      <c r="J216" s="5" t="str">
        <f>IFERROR(INDEX(Sheet8!$C$3:$D$27,MATCH(E216,Sheet8!$C$3:$C$27,0),2),"")</f>
        <v/>
      </c>
      <c r="K216" s="5" t="str">
        <f>IFERROR(INDEX(Sheet8!$E$3:$F$27,MATCH(F216,Sheet8!$E$3:$E$27,0),2),"")</f>
        <v/>
      </c>
      <c r="M216" s="6" t="str">
        <f t="shared" si="9"/>
        <v/>
      </c>
      <c r="N216" s="6" t="str">
        <f t="shared" si="10"/>
        <v/>
      </c>
    </row>
    <row r="217" spans="2:14" ht="28.5" customHeight="1">
      <c r="B217" s="5">
        <v>28</v>
      </c>
      <c r="C217" s="5">
        <v>1</v>
      </c>
      <c r="D217" s="5">
        <v>25</v>
      </c>
      <c r="F217" s="5">
        <v>2</v>
      </c>
      <c r="I217" s="5" t="str">
        <f>IFERROR(INDEX(Sheet8!$A$3:$B$27,MATCH(D217,Sheet8!$A$3:$A$27,0),2),"")</f>
        <v>&lt;color=#ff0000&gt;红色敌方单位&lt;/color&gt;每次行动后，使随机一个敌方单位回血</v>
      </c>
      <c r="J217" s="5" t="str">
        <f>IFERROR(INDEX(Sheet8!$C$3:$D$27,MATCH(E217,Sheet8!$C$3:$C$27,0),2),"")</f>
        <v/>
      </c>
      <c r="K217" s="5" t="str">
        <f>IFERROR(INDEX(Sheet8!$E$3:$F$27,MATCH(F217,Sheet8!$E$3:$E$27,0),2),"")</f>
        <v>&lt;color=#00aaff&gt;蓝色敌方单位&lt;/color&gt;被击败后，会给其他敌方单位回满血</v>
      </c>
      <c r="M217" s="6" t="str">
        <f t="shared" si="9"/>
        <v>&lt;color=#ff0000&gt;红色敌方单位&lt;/color&gt;每次行动后，使随机一个敌方单位回血@
&lt;color=#00aaff&gt;蓝色敌方单位&lt;/color&gt;被击败后，会给其他敌方单位回满血</v>
      </c>
      <c r="N217" s="6" t="str">
        <f t="shared" si="10"/>
        <v>&lt;color=#ff0000&gt;红色敌方单位&lt;/color&gt;每次行动后，使随机一个敌方单位回血@ @&lt;color=#00aaff&gt;蓝色敌方单位&lt;/color&gt;被击败后，会给其他敌方单位回满血</v>
      </c>
    </row>
    <row r="218" spans="2:14" ht="42.75" customHeight="1">
      <c r="B218" s="5">
        <v>28</v>
      </c>
      <c r="C218" s="5">
        <v>1</v>
      </c>
      <c r="D218" s="5">
        <v>20</v>
      </c>
      <c r="E218" s="5">
        <v>6</v>
      </c>
      <c r="I218" s="5" t="str">
        <f>IFERROR(INDEX(Sheet8!$A$3:$B$27,MATCH(D218,Sheet8!$A$3:$A$27,0),2),"")</f>
        <v>&lt;color=#ff0000&gt;红色敌方单位&lt;/color&gt;使用S技能进行攻击</v>
      </c>
      <c r="J218" s="5" t="str">
        <f>IFERROR(INDEX(Sheet8!$C$3:$D$27,MATCH(E218,Sheet8!$C$3:$C$27,0),2),"")</f>
        <v>&lt;color=#ffd400&gt;黄色敌方单位&lt;/color&gt;被击败后，其他&lt;color=#ffd400&gt;黄色敌方单位&lt;/color&gt;行动时会释放技能，使我方全体眩晕</v>
      </c>
      <c r="K218" s="5" t="str">
        <f>IFERROR(INDEX(Sheet8!$E$3:$F$27,MATCH(F218,Sheet8!$E$3:$E$27,0),2),"")</f>
        <v/>
      </c>
      <c r="M218" s="6" t="str">
        <f t="shared" si="9"/>
        <v>&lt;color=#ff0000&gt;红色敌方单位&lt;/color&gt;使用S技能进行攻击@
&lt;color=#ffd400&gt;黄色敌方单位&lt;/color&gt;被击败后，其他&lt;color=#ffd400&gt;黄色敌方单位&lt;/color&gt;行动时会释放技能，使我方全体眩晕</v>
      </c>
      <c r="N218" s="6" t="str">
        <f t="shared" si="10"/>
        <v>&lt;color=#ff0000&gt;红色敌方单位&lt;/color&gt;使用S技能进行攻击@&lt;color=#ffd400&gt;黄色敌方单位&lt;/color&gt;被击败后，其他&lt;color=#ffd400&gt;黄色敌方单位&lt;/color&gt;行动时会释放技能，使我方全体眩晕@</v>
      </c>
    </row>
    <row r="219" spans="2:14">
      <c r="B219" s="5">
        <v>28</v>
      </c>
      <c r="C219" s="5">
        <v>4</v>
      </c>
      <c r="I219" s="5" t="str">
        <f>IFERROR(INDEX(Sheet8!$A$3:$B$27,MATCH(D219,Sheet8!$A$3:$A$27,0),2),"")</f>
        <v/>
      </c>
      <c r="J219" s="5" t="str">
        <f>IFERROR(INDEX(Sheet8!$C$3:$D$27,MATCH(E219,Sheet8!$C$3:$C$27,0),2),"")</f>
        <v/>
      </c>
      <c r="K219" s="5" t="str">
        <f>IFERROR(INDEX(Sheet8!$E$3:$F$27,MATCH(F219,Sheet8!$E$3:$E$27,0),2),"")</f>
        <v/>
      </c>
      <c r="M219" s="6" t="str">
        <f t="shared" si="9"/>
        <v/>
      </c>
      <c r="N219" s="6" t="str">
        <f t="shared" si="10"/>
        <v/>
      </c>
    </row>
    <row r="220" spans="2:14">
      <c r="B220" s="5">
        <v>29</v>
      </c>
      <c r="C220" s="5">
        <v>1</v>
      </c>
      <c r="D220" s="5">
        <v>23</v>
      </c>
      <c r="I220" s="5" t="str">
        <f>IFERROR(INDEX(Sheet8!$A$3:$B$27,MATCH(D220,Sheet8!$A$3:$A$27,0),2),"")</f>
        <v>&lt;color=#ff0000&gt;红色敌方单位&lt;/color&gt;每次行动后，自身攻击增加</v>
      </c>
      <c r="J220" s="5" t="str">
        <f>IFERROR(INDEX(Sheet8!$C$3:$D$27,MATCH(E220,Sheet8!$C$3:$C$27,0),2),"")</f>
        <v/>
      </c>
      <c r="K220" s="5" t="str">
        <f>IFERROR(INDEX(Sheet8!$E$3:$F$27,MATCH(F220,Sheet8!$E$3:$E$27,0),2),"")</f>
        <v/>
      </c>
      <c r="M220" s="6" t="str">
        <f t="shared" si="9"/>
        <v>&lt;color=#ff0000&gt;红色敌方单位&lt;/color&gt;每次行动后，自身攻击增加</v>
      </c>
      <c r="N220" s="6" t="str">
        <f t="shared" si="10"/>
        <v>&lt;color=#ff0000&gt;红色敌方单位&lt;/color&gt;每次行动后，自身攻击增加</v>
      </c>
    </row>
    <row r="221" spans="2:14" ht="42.75" customHeight="1">
      <c r="B221" s="5">
        <v>29</v>
      </c>
      <c r="C221" s="5">
        <v>1</v>
      </c>
      <c r="E221" s="5">
        <v>7</v>
      </c>
      <c r="F221" s="5">
        <v>3</v>
      </c>
      <c r="I221" s="5" t="str">
        <f>IFERROR(INDEX(Sheet8!$A$3:$B$27,MATCH(D221,Sheet8!$A$3:$A$27,0),2),"")</f>
        <v/>
      </c>
      <c r="J221" s="5" t="str">
        <f>IFERROR(INDEX(Sheet8!$C$3:$D$27,MATCH(E221,Sheet8!$C$3:$C$27,0),2),"")</f>
        <v>&lt;color=#ffd400&gt;黄色敌方单位&lt;/color&gt;被击败后，其他&lt;color=#ffd400&gt;黄色敌方单位&lt;/color&gt;行动时会无敌3回合</v>
      </c>
      <c r="K221" s="5" t="str">
        <f>IFERROR(INDEX(Sheet8!$E$3:$F$27,MATCH(F221,Sheet8!$E$3:$E$27,0),2),"")</f>
        <v>&lt;color=#00aaff&gt;蓝色敌方单位&lt;/color&gt;被击败后，其他敌方单位攻击增加</v>
      </c>
      <c r="M221" s="6" t="str">
        <f t="shared" si="9"/>
        <v>&lt;color=#ffd400&gt;黄色敌方单位&lt;/color&gt;被击败后，其他&lt;color=#ffd400&gt;黄色敌方单位&lt;/color&gt;行动时会无敌3回合@
&lt;color=#00aaff&gt;蓝色敌方单位&lt;/color&gt;被击败后，其他敌方单位攻击增加</v>
      </c>
      <c r="N221" s="6" t="str">
        <f t="shared" si="10"/>
        <v xml:space="preserve"> @&lt;color=#ffd400&gt;黄色敌方单位&lt;/color&gt;被击败后，其他&lt;color=#ffd400&gt;黄色敌方单位&lt;/color&gt;行动时会无敌3回合@&lt;color=#00aaff&gt;蓝色敌方单位&lt;/color&gt;被击败后，其他敌方单位攻击增加</v>
      </c>
    </row>
    <row r="222" spans="2:14">
      <c r="B222" s="5">
        <v>29</v>
      </c>
      <c r="C222" s="5">
        <v>1</v>
      </c>
      <c r="F222" s="5">
        <v>6</v>
      </c>
      <c r="I222" s="5" t="str">
        <f>IFERROR(INDEX(Sheet8!$A$3:$B$27,MATCH(D222,Sheet8!$A$3:$A$27,0),2),"")</f>
        <v/>
      </c>
      <c r="J222" s="5" t="str">
        <f>IFERROR(INDEX(Sheet8!$C$3:$D$27,MATCH(E222,Sheet8!$C$3:$C$27,0),2),"")</f>
        <v/>
      </c>
      <c r="K222" s="5" t="str">
        <f>IFERROR(INDEX(Sheet8!$E$3:$F$27,MATCH(F222,Sheet8!$E$3:$E$27,0),2),"")</f>
        <v>&lt;color=#00aaff&gt;蓝色敌方单位&lt;/color&gt;被击败后，我方全体眩晕</v>
      </c>
      <c r="M222" s="6" t="str">
        <f t="shared" si="9"/>
        <v>&lt;color=#00aaff&gt;蓝色敌方单位&lt;/color&gt;被击败后，我方全体眩晕</v>
      </c>
      <c r="N222" s="6" t="str">
        <f t="shared" si="10"/>
        <v xml:space="preserve"> @ @&lt;color=#00aaff&gt;蓝色敌方单位&lt;/color&gt;被击败后，我方全体眩晕</v>
      </c>
    </row>
    <row r="223" spans="2:14">
      <c r="B223" s="5">
        <v>29</v>
      </c>
      <c r="C223" s="5">
        <v>2</v>
      </c>
      <c r="I223" s="5" t="str">
        <f>IFERROR(INDEX(Sheet8!$A$3:$B$27,MATCH(D223,Sheet8!$A$3:$A$27,0),2),"")</f>
        <v/>
      </c>
      <c r="J223" s="5" t="str">
        <f>IFERROR(INDEX(Sheet8!$C$3:$D$27,MATCH(E223,Sheet8!$C$3:$C$27,0),2),"")</f>
        <v/>
      </c>
      <c r="K223" s="5" t="str">
        <f>IFERROR(INDEX(Sheet8!$E$3:$F$27,MATCH(F223,Sheet8!$E$3:$E$27,0),2),"")</f>
        <v/>
      </c>
      <c r="M223" s="6" t="str">
        <f t="shared" si="9"/>
        <v/>
      </c>
      <c r="N223" s="6" t="str">
        <f t="shared" si="10"/>
        <v/>
      </c>
    </row>
    <row r="224" spans="2:14">
      <c r="B224" s="5">
        <v>29</v>
      </c>
      <c r="C224" s="5">
        <v>3</v>
      </c>
      <c r="I224" s="5" t="str">
        <f>IFERROR(INDEX(Sheet8!$A$3:$B$27,MATCH(D224,Sheet8!$A$3:$A$27,0),2),"")</f>
        <v/>
      </c>
      <c r="J224" s="5" t="str">
        <f>IFERROR(INDEX(Sheet8!$C$3:$D$27,MATCH(E224,Sheet8!$C$3:$C$27,0),2),"")</f>
        <v/>
      </c>
      <c r="K224" s="5" t="str">
        <f>IFERROR(INDEX(Sheet8!$E$3:$F$27,MATCH(F224,Sheet8!$E$3:$E$27,0),2),"")</f>
        <v/>
      </c>
      <c r="M224" s="6" t="str">
        <f t="shared" si="9"/>
        <v/>
      </c>
      <c r="N224" s="6" t="str">
        <f t="shared" si="10"/>
        <v/>
      </c>
    </row>
    <row r="225" spans="2:14" ht="57" customHeight="1">
      <c r="B225" s="5">
        <v>29</v>
      </c>
      <c r="C225" s="5">
        <v>1</v>
      </c>
      <c r="D225" s="5">
        <v>25</v>
      </c>
      <c r="E225" s="5">
        <v>6</v>
      </c>
      <c r="F225" s="5">
        <v>4</v>
      </c>
      <c r="I225" s="5" t="str">
        <f>IFERROR(INDEX(Sheet8!$A$3:$B$27,MATCH(D225,Sheet8!$A$3:$A$27,0),2),"")</f>
        <v>&lt;color=#ff0000&gt;红色敌方单位&lt;/color&gt;每次行动后，使随机一个敌方单位回血</v>
      </c>
      <c r="J225" s="5" t="str">
        <f>IFERROR(INDEX(Sheet8!$C$3:$D$27,MATCH(E225,Sheet8!$C$3:$C$27,0),2),"")</f>
        <v>&lt;color=#ffd400&gt;黄色敌方单位&lt;/color&gt;被击败后，其他&lt;color=#ffd400&gt;黄色敌方单位&lt;/color&gt;行动时会释放技能，使我方全体眩晕</v>
      </c>
      <c r="K225" s="5" t="str">
        <f>IFERROR(INDEX(Sheet8!$E$3:$F$27,MATCH(F225,Sheet8!$E$3:$E$27,0),2),"")</f>
        <v>&lt;color=#00aaff&gt;三节棍莉莉&lt;/color&gt;被击败后，会使山猿和睫毛进入无限放技能状态</v>
      </c>
      <c r="M225" s="6" t="str">
        <f t="shared" si="9"/>
        <v>&lt;color=#ff0000&gt;红色敌方单位&lt;/color&gt;每次行动后，使随机一个敌方单位回血@
&lt;color=#ffd400&gt;黄色敌方单位&lt;/color&gt;被击败后，其他&lt;color=#ffd400&gt;黄色敌方单位&lt;/color&gt;行动时会释放技能，使我方全体眩晕@
&lt;color=#00aaff&gt;三节棍莉莉&lt;/color&gt;被击败后，会使山猿和睫毛进入无限放技能状态</v>
      </c>
      <c r="N225" s="6" t="str">
        <f t="shared" si="10"/>
        <v>&lt;color=#ff0000&gt;红色敌方单位&lt;/color&gt;每次行动后，使随机一个敌方单位回血@&lt;color=#ffd400&gt;黄色敌方单位&lt;/color&gt;被击败后，其他&lt;color=#ffd400&gt;黄色敌方单位&lt;/color&gt;行动时会释放技能，使我方全体眩晕@&lt;color=#00aaff&gt;三节棍莉莉&lt;/color&gt;被击败后，会使山猿和睫毛进入无限放技能状态</v>
      </c>
    </row>
    <row r="226" spans="2:14">
      <c r="B226" s="5">
        <v>29</v>
      </c>
      <c r="C226" s="5">
        <v>1</v>
      </c>
      <c r="F226" s="5">
        <v>17</v>
      </c>
      <c r="I226" s="5" t="str">
        <f>IFERROR(INDEX(Sheet8!$A$3:$B$27,MATCH(D226,Sheet8!$A$3:$A$27,0),2),"")</f>
        <v/>
      </c>
      <c r="J226" s="5" t="str">
        <f>IFERROR(INDEX(Sheet8!$C$3:$D$27,MATCH(E226,Sheet8!$C$3:$C$27,0),2),"")</f>
        <v/>
      </c>
      <c r="K226" s="5" t="str">
        <f>IFERROR(INDEX(Sheet8!$E$3:$F$27,MATCH(F226,Sheet8!$E$3:$E$27,0),2),"")</f>
        <v>&lt;color=#00aaff&gt;蓝色敌方单位&lt;/color&gt;被击败后，使1号位敌方单位每次行动都释放技能</v>
      </c>
      <c r="M226" s="6" t="str">
        <f t="shared" si="9"/>
        <v>&lt;color=#00aaff&gt;蓝色敌方单位&lt;/color&gt;被击败后，使1号位敌方单位每次行动都释放技能</v>
      </c>
      <c r="N226" s="6" t="str">
        <f t="shared" si="10"/>
        <v xml:space="preserve"> @ @&lt;color=#00aaff&gt;蓝色敌方单位&lt;/color&gt;被击败后，使1号位敌方单位每次行动都释放技能</v>
      </c>
    </row>
    <row r="227" spans="2:14">
      <c r="B227" s="5">
        <v>29</v>
      </c>
      <c r="C227" s="5">
        <v>4</v>
      </c>
      <c r="I227" s="5" t="str">
        <f>IFERROR(INDEX(Sheet8!$A$3:$B$27,MATCH(D227,Sheet8!$A$3:$A$27,0),2),"")</f>
        <v/>
      </c>
      <c r="J227" s="5" t="str">
        <f>IFERROR(INDEX(Sheet8!$C$3:$D$27,MATCH(E227,Sheet8!$C$3:$C$27,0),2),"")</f>
        <v/>
      </c>
      <c r="K227" s="5" t="str">
        <f>IFERROR(INDEX(Sheet8!$E$3:$F$27,MATCH(F227,Sheet8!$E$3:$E$27,0),2),"")</f>
        <v/>
      </c>
      <c r="M227" s="6" t="str">
        <f t="shared" si="9"/>
        <v/>
      </c>
      <c r="N227" s="6" t="str">
        <f t="shared" si="10"/>
        <v/>
      </c>
    </row>
    <row r="228" spans="2:14" ht="28.5" customHeight="1">
      <c r="B228" s="5">
        <v>30</v>
      </c>
      <c r="C228" s="5">
        <v>1</v>
      </c>
      <c r="D228" s="5">
        <v>23</v>
      </c>
      <c r="F228" s="5">
        <v>2</v>
      </c>
      <c r="I228" s="5" t="str">
        <f>IFERROR(INDEX(Sheet8!$A$3:$B$27,MATCH(D228,Sheet8!$A$3:$A$27,0),2),"")</f>
        <v>&lt;color=#ff0000&gt;红色敌方单位&lt;/color&gt;每次行动后，自身攻击增加</v>
      </c>
      <c r="J228" s="5" t="str">
        <f>IFERROR(INDEX(Sheet8!$C$3:$D$27,MATCH(E228,Sheet8!$C$3:$C$27,0),2),"")</f>
        <v/>
      </c>
      <c r="K228" s="5" t="str">
        <f>IFERROR(INDEX(Sheet8!$E$3:$F$27,MATCH(F228,Sheet8!$E$3:$E$27,0),2),"")</f>
        <v>&lt;color=#00aaff&gt;蓝色敌方单位&lt;/color&gt;被击败后，会给其他敌方单位回满血</v>
      </c>
      <c r="M228" s="6" t="str">
        <f t="shared" si="9"/>
        <v>&lt;color=#ff0000&gt;红色敌方单位&lt;/color&gt;每次行动后，自身攻击增加@
&lt;color=#00aaff&gt;蓝色敌方单位&lt;/color&gt;被击败后，会给其他敌方单位回满血</v>
      </c>
      <c r="N228" s="6" t="str">
        <f t="shared" si="10"/>
        <v>&lt;color=#ff0000&gt;红色敌方单位&lt;/color&gt;每次行动后，自身攻击增加@ @&lt;color=#00aaff&gt;蓝色敌方单位&lt;/color&gt;被击败后，会给其他敌方单位回满血</v>
      </c>
    </row>
    <row r="229" spans="2:14" ht="28.5" customHeight="1">
      <c r="B229" s="5">
        <v>30</v>
      </c>
      <c r="C229" s="5">
        <v>1</v>
      </c>
      <c r="E229" s="5">
        <v>3</v>
      </c>
      <c r="I229" s="5" t="str">
        <f>IFERROR(INDEX(Sheet8!$A$3:$B$27,MATCH(D229,Sheet8!$A$3:$A$27,0),2),"")</f>
        <v/>
      </c>
      <c r="J229" s="5" t="str">
        <f>IFERROR(INDEX(Sheet8!$C$3:$D$27,MATCH(E229,Sheet8!$C$3:$C$27,0),2),"")</f>
        <v>&lt;color=#ffd400&gt;黄色敌方单位&lt;/color&gt;被击败后，其他&lt;color=#ffd400&gt;黄色敌方单位&lt;/color&gt;行动时会自杀，并使其他敌方单位回满血</v>
      </c>
      <c r="K229" s="5" t="str">
        <f>IFERROR(INDEX(Sheet8!$E$3:$F$27,MATCH(F229,Sheet8!$E$3:$E$27,0),2),"")</f>
        <v/>
      </c>
      <c r="M229" s="6" t="str">
        <f t="shared" si="9"/>
        <v>&lt;color=#ffd400&gt;黄色敌方单位&lt;/color&gt;被击败后，其他&lt;color=#ffd400&gt;黄色敌方单位&lt;/color&gt;行动时会自杀，并使其他敌方单位回满血</v>
      </c>
      <c r="N229" s="6" t="str">
        <f t="shared" si="10"/>
        <v xml:space="preserve"> @&lt;color=#ffd400&gt;黄色敌方单位&lt;/color&gt;被击败后，其他&lt;color=#ffd400&gt;黄色敌方单位&lt;/color&gt;行动时会自杀，并使其他敌方单位回满血@</v>
      </c>
    </row>
    <row r="230" spans="2:14" ht="28.5" customHeight="1">
      <c r="B230" s="5">
        <v>30</v>
      </c>
      <c r="C230" s="5">
        <v>1</v>
      </c>
      <c r="D230" s="5">
        <v>6</v>
      </c>
      <c r="I230" s="5" t="str">
        <f>IFERROR(INDEX(Sheet8!$A$3:$B$27,MATCH(D230,Sheet8!$A$3:$A$27,0),2),"")</f>
        <v>&lt;color=#ff0000&gt;红色敌方单位&lt;/color&gt;被击败后，其他敌方单位眩晕。每有一个其他敌方单位被击败，&lt;color=#ff0000&gt;红色敌方单位&lt;/color&gt;回满血</v>
      </c>
      <c r="J230" s="5" t="str">
        <f>IFERROR(INDEX(Sheet8!$C$3:$D$27,MATCH(E230,Sheet8!$C$3:$C$27,0),2),"")</f>
        <v/>
      </c>
      <c r="K230" s="5" t="str">
        <f>IFERROR(INDEX(Sheet8!$E$3:$F$27,MATCH(F230,Sheet8!$E$3:$E$27,0),2),"")</f>
        <v/>
      </c>
      <c r="M230" s="6" t="str">
        <f t="shared" ref="M230:M234" si="11">I230&amp;IF(I230="","",IF(AND(J230="",K230=""),"",$G$7&amp;CHAR(10)))&amp;J230&amp;IF(J230="","",IF(K230="","",$G$7&amp;CHAR(10)))&amp;K230</f>
        <v>&lt;color=#ff0000&gt;红色敌方单位&lt;/color&gt;被击败后，其他敌方单位眩晕。每有一个其他敌方单位被击败，&lt;color=#ff0000&gt;红色敌方单位&lt;/color&gt;回满血</v>
      </c>
      <c r="N230" s="6" t="str">
        <f t="shared" si="10"/>
        <v>&lt;color=#ff0000&gt;红色敌方单位&lt;/color&gt;被击败后，其他敌方单位眩晕。每有一个其他敌方单位被击败，&lt;color=#ff0000&gt;红色敌方单位&lt;/color&gt;回满血</v>
      </c>
    </row>
    <row r="231" spans="2:14">
      <c r="B231" s="5">
        <v>30</v>
      </c>
      <c r="C231" s="5">
        <v>2</v>
      </c>
      <c r="I231" s="5" t="str">
        <f>IFERROR(INDEX(Sheet8!$A$3:$B$27,MATCH(D231,Sheet8!$A$3:$A$27,0),2),"")</f>
        <v/>
      </c>
      <c r="J231" s="5" t="str">
        <f>IFERROR(INDEX(Sheet8!$C$3:$D$27,MATCH(E231,Sheet8!$C$3:$C$27,0),2),"")</f>
        <v/>
      </c>
      <c r="K231" s="5" t="str">
        <f>IFERROR(INDEX(Sheet8!$E$3:$F$27,MATCH(F231,Sheet8!$E$3:$E$27,0),2),"")</f>
        <v/>
      </c>
      <c r="M231" s="6" t="str">
        <f t="shared" si="11"/>
        <v/>
      </c>
      <c r="N231" s="6" t="str">
        <f t="shared" si="10"/>
        <v/>
      </c>
    </row>
    <row r="232" spans="2:14">
      <c r="B232" s="5">
        <v>30</v>
      </c>
      <c r="C232" s="5">
        <v>3</v>
      </c>
      <c r="I232" s="5" t="str">
        <f>IFERROR(INDEX(Sheet8!$A$3:$B$27,MATCH(D232,Sheet8!$A$3:$A$27,0),2),"")</f>
        <v/>
      </c>
      <c r="J232" s="5" t="str">
        <f>IFERROR(INDEX(Sheet8!$C$3:$D$27,MATCH(E232,Sheet8!$C$3:$C$27,0),2),"")</f>
        <v/>
      </c>
      <c r="K232" s="5" t="str">
        <f>IFERROR(INDEX(Sheet8!$E$3:$F$27,MATCH(F232,Sheet8!$E$3:$E$27,0),2),"")</f>
        <v/>
      </c>
      <c r="M232" s="6" t="str">
        <f t="shared" si="11"/>
        <v/>
      </c>
      <c r="N232" s="6" t="str">
        <f t="shared" si="10"/>
        <v/>
      </c>
    </row>
    <row r="233" spans="2:14" ht="28.5" customHeight="1">
      <c r="B233" s="5">
        <v>30</v>
      </c>
      <c r="C233" s="5">
        <v>1</v>
      </c>
      <c r="D233" s="5">
        <v>23</v>
      </c>
      <c r="F233" s="5">
        <v>17</v>
      </c>
      <c r="I233" s="5" t="str">
        <f>IFERROR(INDEX(Sheet8!$A$3:$B$27,MATCH(D233,Sheet8!$A$3:$A$27,0),2),"")</f>
        <v>&lt;color=#ff0000&gt;红色敌方单位&lt;/color&gt;每次行动后，自身攻击增加</v>
      </c>
      <c r="J233" s="5" t="str">
        <f>IFERROR(INDEX(Sheet8!$C$3:$D$27,MATCH(E233,Sheet8!$C$3:$C$27,0),2),"")</f>
        <v/>
      </c>
      <c r="K233" s="5" t="str">
        <f>IFERROR(INDEX(Sheet8!$E$3:$F$27,MATCH(F233,Sheet8!$E$3:$E$27,0),2),"")</f>
        <v>&lt;color=#00aaff&gt;蓝色敌方单位&lt;/color&gt;被击败后，使1号位敌方单位每次行动都释放技能</v>
      </c>
      <c r="M233" s="6" t="str">
        <f t="shared" si="11"/>
        <v>&lt;color=#ff0000&gt;红色敌方单位&lt;/color&gt;每次行动后，自身攻击增加@
&lt;color=#00aaff&gt;蓝色敌方单位&lt;/color&gt;被击败后，使1号位敌方单位每次行动都释放技能</v>
      </c>
      <c r="N233" s="6" t="str">
        <f t="shared" si="10"/>
        <v>&lt;color=#ff0000&gt;红色敌方单位&lt;/color&gt;每次行动后，自身攻击增加@ @&lt;color=#00aaff&gt;蓝色敌方单位&lt;/color&gt;被击败后，使1号位敌方单位每次行动都释放技能</v>
      </c>
    </row>
    <row r="234" spans="2:14" ht="57" customHeight="1">
      <c r="B234" s="5">
        <v>30</v>
      </c>
      <c r="C234" s="5">
        <v>1</v>
      </c>
      <c r="D234" s="5">
        <v>25</v>
      </c>
      <c r="E234" s="5">
        <v>2</v>
      </c>
      <c r="F234" s="5">
        <v>6</v>
      </c>
      <c r="I234" s="5" t="str">
        <f>IFERROR(INDEX(Sheet8!$A$3:$B$27,MATCH(D234,Sheet8!$A$3:$A$27,0),2),"")</f>
        <v>&lt;color=#ff0000&gt;红色敌方单位&lt;/color&gt;每次行动后，使随机一个敌方单位回血</v>
      </c>
      <c r="J234" s="5" t="str">
        <f>IFERROR(INDEX(Sheet8!$C$3:$D$27,MATCH(E234,Sheet8!$C$3:$C$27,0),2),"")</f>
        <v>&lt;color=#ffd400&gt;黄色敌方单位&lt;/color&gt;被击败后，其他&lt;color=#ffd400&gt;黄色敌方单位&lt;/color&gt;行动时会冲向我方自爆，造成大量伤害</v>
      </c>
      <c r="K234" s="5" t="str">
        <f>IFERROR(INDEX(Sheet8!$E$3:$F$27,MATCH(F234,Sheet8!$E$3:$E$27,0),2),"")</f>
        <v>&lt;color=#00aaff&gt;蓝色敌方单位&lt;/color&gt;被击败后，我方全体眩晕</v>
      </c>
      <c r="M234" s="6" t="str">
        <f t="shared" si="11"/>
        <v>&lt;color=#ff0000&gt;红色敌方单位&lt;/color&gt;每次行动后，使随机一个敌方单位回血@
&lt;color=#ffd400&gt;黄色敌方单位&lt;/color&gt;被击败后，其他&lt;color=#ffd400&gt;黄色敌方单位&lt;/color&gt;行动时会冲向我方自爆，造成大量伤害@
&lt;color=#00aaff&gt;蓝色敌方单位&lt;/color&gt;被击败后，我方全体眩晕</v>
      </c>
      <c r="N234" s="6" t="str">
        <f t="shared" si="10"/>
        <v>&lt;color=#ff0000&gt;红色敌方单位&lt;/color&gt;每次行动后，使随机一个敌方单位回血@&lt;color=#ffd400&gt;黄色敌方单位&lt;/color&gt;被击败后，其他&lt;color=#ffd400&gt;黄色敌方单位&lt;/color&gt;行动时会冲向我方自爆，造成大量伤害@&lt;color=#00aaff&gt;蓝色敌方单位&lt;/color&gt;被击败后，我方全体眩晕</v>
      </c>
    </row>
    <row r="235" spans="2:14">
      <c r="B235" s="5">
        <v>30</v>
      </c>
      <c r="C235" s="5">
        <v>4</v>
      </c>
      <c r="I235" s="5" t="str">
        <f>IFERROR(INDEX(Sheet8!$A$3:$B$27,MATCH(D235,Sheet8!$A$3:$A$27,0),2),"")</f>
        <v/>
      </c>
      <c r="J235" s="5" t="str">
        <f>IFERROR(INDEX(Sheet8!$C$3:$D$27,MATCH(E235,Sheet8!$C$3:$C$27,0),2),"")</f>
        <v/>
      </c>
      <c r="K235" s="5" t="str">
        <f>IFERROR(INDEX(Sheet8!$E$3:$F$27,MATCH(F235,Sheet8!$E$3:$E$27,0),2),"")</f>
        <v/>
      </c>
      <c r="M235" s="6" t="str">
        <f t="shared" ref="M235:M279" si="12">I235&amp;IF(I235="","",IF(AND(J235="",K235=""),"",$G$7&amp;CHAR(10)))&amp;J235&amp;IF(J235="","",IF(K235="","",$G$7&amp;CHAR(10)))&amp;K235</f>
        <v/>
      </c>
      <c r="N235" s="6" t="str">
        <f t="shared" ref="N235:N279" si="13">IF(I235="",IF(AND(J235="",K235=""),"",$G$6),IF(AND(J235="",K235=""),I235,I235&amp;$G$7))&amp;IF(J235="",IF(K235="","",$G$6),J235&amp;$G$7)&amp;IF(K235="","",K235)</f>
        <v/>
      </c>
    </row>
    <row r="236" spans="2:14" ht="28.5">
      <c r="B236" s="5">
        <v>31</v>
      </c>
      <c r="C236" s="54">
        <v>1</v>
      </c>
      <c r="D236" s="5">
        <v>23</v>
      </c>
      <c r="F236" s="5">
        <v>2</v>
      </c>
      <c r="I236" s="5" t="str">
        <f>IFERROR(INDEX(Sheet8!$A$3:$B$27,MATCH(D236,Sheet8!$A$3:$A$27,0),2),"")</f>
        <v>&lt;color=#ff0000&gt;红色敌方单位&lt;/color&gt;每次行动后，自身攻击增加</v>
      </c>
      <c r="J236" s="5" t="str">
        <f>IFERROR(INDEX(Sheet8!$C$3:$D$27,MATCH(E236,Sheet8!$C$3:$C$27,0),2),"")</f>
        <v/>
      </c>
      <c r="K236" s="5" t="str">
        <f>IFERROR(INDEX(Sheet8!$E$3:$F$27,MATCH(F236,Sheet8!$E$3:$E$27,0),2),"")</f>
        <v>&lt;color=#00aaff&gt;蓝色敌方单位&lt;/color&gt;被击败后，会给其他敌方单位回满血</v>
      </c>
      <c r="M236" s="6" t="str">
        <f t="shared" si="12"/>
        <v>&lt;color=#ff0000&gt;红色敌方单位&lt;/color&gt;每次行动后，自身攻击增加@
&lt;color=#00aaff&gt;蓝色敌方单位&lt;/color&gt;被击败后，会给其他敌方单位回满血</v>
      </c>
      <c r="N236" s="6" t="str">
        <f t="shared" si="13"/>
        <v>&lt;color=#ff0000&gt;红色敌方单位&lt;/color&gt;每次行动后，自身攻击增加@ @&lt;color=#00aaff&gt;蓝色敌方单位&lt;/color&gt;被击败后，会给其他敌方单位回满血</v>
      </c>
    </row>
    <row r="237" spans="2:14" ht="16.5">
      <c r="B237" s="5">
        <v>31</v>
      </c>
      <c r="C237" s="54">
        <v>1</v>
      </c>
      <c r="F237" s="5">
        <v>13</v>
      </c>
      <c r="I237" s="5" t="str">
        <f>IFERROR(INDEX(Sheet8!$A$3:$B$27,MATCH(D237,Sheet8!$A$3:$A$27,0),2),"")</f>
        <v/>
      </c>
      <c r="J237" s="5" t="str">
        <f>IFERROR(INDEX(Sheet8!$C$3:$D$27,MATCH(E237,Sheet8!$C$3:$C$27,0),2),"")</f>
        <v/>
      </c>
      <c r="K237" s="5" t="str">
        <f>IFERROR(INDEX(Sheet8!$E$3:$F$27,MATCH(F237,Sheet8!$E$3:$E$27,0),2),"")</f>
        <v>&lt;color=#00aaff&gt;蓝色敌方单位&lt;/color&gt;被击败后，我方全体陷入沉睡</v>
      </c>
      <c r="M237" s="6" t="str">
        <f t="shared" si="12"/>
        <v>&lt;color=#00aaff&gt;蓝色敌方单位&lt;/color&gt;被击败后，我方全体陷入沉睡</v>
      </c>
      <c r="N237" s="6" t="str">
        <f t="shared" si="13"/>
        <v xml:space="preserve"> @ @&lt;color=#00aaff&gt;蓝色敌方单位&lt;/color&gt;被击败后，我方全体陷入沉睡</v>
      </c>
    </row>
    <row r="238" spans="2:14" ht="16.5">
      <c r="B238" s="5">
        <v>31</v>
      </c>
      <c r="C238" s="54">
        <v>5</v>
      </c>
      <c r="I238" s="5" t="str">
        <f>IFERROR(INDEX(Sheet8!$A$3:$B$27,MATCH(D238,Sheet8!$A$3:$A$27,0),2),"")</f>
        <v/>
      </c>
      <c r="J238" s="5" t="str">
        <f>IFERROR(INDEX(Sheet8!$C$3:$D$27,MATCH(E238,Sheet8!$C$3:$C$27,0),2),"")</f>
        <v/>
      </c>
      <c r="K238" s="5" t="str">
        <f>IFERROR(INDEX(Sheet8!$E$3:$F$27,MATCH(F238,Sheet8!$E$3:$E$27,0),2),"")</f>
        <v/>
      </c>
      <c r="M238" s="6" t="str">
        <f t="shared" si="12"/>
        <v/>
      </c>
      <c r="N238" s="6" t="str">
        <f t="shared" si="13"/>
        <v/>
      </c>
    </row>
    <row r="239" spans="2:14" ht="28.5">
      <c r="B239" s="5">
        <v>31</v>
      </c>
      <c r="C239" s="54">
        <v>1</v>
      </c>
      <c r="D239" s="5">
        <v>6</v>
      </c>
      <c r="I239" s="5" t="str">
        <f>IFERROR(INDEX(Sheet8!$A$3:$B$27,MATCH(D239,Sheet8!$A$3:$A$27,0),2),"")</f>
        <v>&lt;color=#ff0000&gt;红色敌方单位&lt;/color&gt;被击败后，其他敌方单位眩晕。每有一个其他敌方单位被击败，&lt;color=#ff0000&gt;红色敌方单位&lt;/color&gt;回满血</v>
      </c>
      <c r="J239" s="5" t="str">
        <f>IFERROR(INDEX(Sheet8!$C$3:$D$27,MATCH(E239,Sheet8!$C$3:$C$27,0),2),"")</f>
        <v/>
      </c>
      <c r="K239" s="5" t="str">
        <f>IFERROR(INDEX(Sheet8!$E$3:$F$27,MATCH(F239,Sheet8!$E$3:$E$27,0),2),"")</f>
        <v/>
      </c>
      <c r="M239" s="6" t="str">
        <f t="shared" si="12"/>
        <v>&lt;color=#ff0000&gt;红色敌方单位&lt;/color&gt;被击败后，其他敌方单位眩晕。每有一个其他敌方单位被击败，&lt;color=#ff0000&gt;红色敌方单位&lt;/color&gt;回满血</v>
      </c>
      <c r="N239" s="6" t="str">
        <f t="shared" si="13"/>
        <v>&lt;color=#ff0000&gt;红色敌方单位&lt;/color&gt;被击败后，其他敌方单位眩晕。每有一个其他敌方单位被击败，&lt;color=#ff0000&gt;红色敌方单位&lt;/color&gt;回满血</v>
      </c>
    </row>
    <row r="240" spans="2:14" ht="16.5">
      <c r="B240" s="5">
        <v>31</v>
      </c>
      <c r="C240" s="54">
        <v>2</v>
      </c>
      <c r="I240" s="5" t="str">
        <f>IFERROR(INDEX(Sheet8!$A$3:$B$27,MATCH(D240,Sheet8!$A$3:$A$27,0),2),"")</f>
        <v/>
      </c>
      <c r="J240" s="5" t="str">
        <f>IFERROR(INDEX(Sheet8!$C$3:$D$27,MATCH(E240,Sheet8!$C$3:$C$27,0),2),"")</f>
        <v/>
      </c>
      <c r="K240" s="5" t="str">
        <f>IFERROR(INDEX(Sheet8!$E$3:$F$27,MATCH(F240,Sheet8!$E$3:$E$27,0),2),"")</f>
        <v/>
      </c>
      <c r="M240" s="6" t="str">
        <f t="shared" si="12"/>
        <v/>
      </c>
      <c r="N240" s="6" t="str">
        <f t="shared" si="13"/>
        <v/>
      </c>
    </row>
    <row r="241" spans="2:14" ht="16.5">
      <c r="B241" s="5">
        <v>31</v>
      </c>
      <c r="C241" s="54">
        <v>1</v>
      </c>
      <c r="F241" s="5">
        <v>17</v>
      </c>
      <c r="I241" s="5" t="str">
        <f>IFERROR(INDEX(Sheet8!$A$3:$B$27,MATCH(D241,Sheet8!$A$3:$A$27,0),2),"")</f>
        <v/>
      </c>
      <c r="J241" s="5" t="str">
        <f>IFERROR(INDEX(Sheet8!$C$3:$D$27,MATCH(E241,Sheet8!$C$3:$C$27,0),2),"")</f>
        <v/>
      </c>
      <c r="K241" s="5" t="str">
        <f>IFERROR(INDEX(Sheet8!$E$3:$F$27,MATCH(F241,Sheet8!$E$3:$E$27,0),2),"")</f>
        <v>&lt;color=#00aaff&gt;蓝色敌方单位&lt;/color&gt;被击败后，使1号位敌方单位每次行动都释放技能</v>
      </c>
      <c r="M241" s="6" t="str">
        <f t="shared" si="12"/>
        <v>&lt;color=#00aaff&gt;蓝色敌方单位&lt;/color&gt;被击败后，使1号位敌方单位每次行动都释放技能</v>
      </c>
      <c r="N241" s="6" t="str">
        <f t="shared" si="13"/>
        <v xml:space="preserve"> @ @&lt;color=#00aaff&gt;蓝色敌方单位&lt;/color&gt;被击败后，使1号位敌方单位每次行动都释放技能</v>
      </c>
    </row>
    <row r="242" spans="2:14" ht="16.5">
      <c r="B242" s="5">
        <v>31</v>
      </c>
      <c r="C242" s="54">
        <v>5</v>
      </c>
      <c r="I242" s="5" t="str">
        <f>IFERROR(INDEX(Sheet8!$A$3:$B$27,MATCH(D242,Sheet8!$A$3:$A$27,0),2),"")</f>
        <v/>
      </c>
      <c r="J242" s="5" t="str">
        <f>IFERROR(INDEX(Sheet8!$C$3:$D$27,MATCH(E242,Sheet8!$C$3:$C$27,0),2),"")</f>
        <v/>
      </c>
      <c r="K242" s="5" t="str">
        <f>IFERROR(INDEX(Sheet8!$E$3:$F$27,MATCH(F242,Sheet8!$E$3:$E$27,0),2),"")</f>
        <v/>
      </c>
      <c r="M242" s="6" t="str">
        <f t="shared" si="12"/>
        <v/>
      </c>
      <c r="N242" s="6" t="str">
        <f t="shared" si="13"/>
        <v/>
      </c>
    </row>
    <row r="243" spans="2:14" ht="16.5">
      <c r="B243" s="5">
        <v>31</v>
      </c>
      <c r="C243" s="54">
        <v>1</v>
      </c>
      <c r="D243" s="5">
        <v>23</v>
      </c>
      <c r="I243" s="5" t="str">
        <f>IFERROR(INDEX(Sheet8!$A$3:$B$27,MATCH(D243,Sheet8!$A$3:$A$27,0),2),"")</f>
        <v>&lt;color=#ff0000&gt;红色敌方单位&lt;/color&gt;每次行动后，自身攻击增加</v>
      </c>
      <c r="J243" s="5" t="str">
        <f>IFERROR(INDEX(Sheet8!$C$3:$D$27,MATCH(E243,Sheet8!$C$3:$C$27,0),2),"")</f>
        <v/>
      </c>
      <c r="K243" s="5" t="str">
        <f>IFERROR(INDEX(Sheet8!$E$3:$F$27,MATCH(F243,Sheet8!$E$3:$E$27,0),2),"")</f>
        <v/>
      </c>
      <c r="M243" s="6" t="str">
        <f t="shared" si="12"/>
        <v>&lt;color=#ff0000&gt;红色敌方单位&lt;/color&gt;每次行动后，自身攻击增加</v>
      </c>
      <c r="N243" s="6" t="str">
        <f t="shared" si="13"/>
        <v>&lt;color=#ff0000&gt;红色敌方单位&lt;/color&gt;每次行动后，自身攻击增加</v>
      </c>
    </row>
    <row r="244" spans="2:14" ht="16.5">
      <c r="B244" s="5">
        <v>31</v>
      </c>
      <c r="C244" s="54">
        <v>4</v>
      </c>
      <c r="I244" s="5" t="str">
        <f>IFERROR(INDEX(Sheet8!$A$3:$B$27,MATCH(D244,Sheet8!$A$3:$A$27,0),2),"")</f>
        <v/>
      </c>
      <c r="J244" s="5" t="str">
        <f>IFERROR(INDEX(Sheet8!$C$3:$D$27,MATCH(E244,Sheet8!$C$3:$C$27,0),2),"")</f>
        <v/>
      </c>
      <c r="K244" s="5" t="str">
        <f>IFERROR(INDEX(Sheet8!$E$3:$F$27,MATCH(F244,Sheet8!$E$3:$E$27,0),2),"")</f>
        <v/>
      </c>
      <c r="M244" s="6" t="str">
        <f t="shared" si="12"/>
        <v/>
      </c>
      <c r="N244" s="6" t="str">
        <f t="shared" si="13"/>
        <v/>
      </c>
    </row>
    <row r="245" spans="2:14" ht="42.75">
      <c r="B245" s="5">
        <v>32</v>
      </c>
      <c r="C245" s="54">
        <v>1</v>
      </c>
      <c r="D245" s="5">
        <v>23</v>
      </c>
      <c r="E245" s="5">
        <v>7</v>
      </c>
      <c r="I245" s="5" t="str">
        <f>IFERROR(INDEX(Sheet8!$A$3:$B$27,MATCH(D245,Sheet8!$A$3:$A$27,0),2),"")</f>
        <v>&lt;color=#ff0000&gt;红色敌方单位&lt;/color&gt;每次行动后，自身攻击增加</v>
      </c>
      <c r="J245" s="5" t="str">
        <f>IFERROR(INDEX(Sheet8!$C$3:$D$27,MATCH(E245,Sheet8!$C$3:$C$27,0),2),"")</f>
        <v>&lt;color=#ffd400&gt;黄色敌方单位&lt;/color&gt;被击败后，其他&lt;color=#ffd400&gt;黄色敌方单位&lt;/color&gt;行动时会无敌3回合</v>
      </c>
      <c r="K245" s="5" t="str">
        <f>IFERROR(INDEX(Sheet8!$E$3:$F$27,MATCH(F245,Sheet8!$E$3:$E$27,0),2),"")</f>
        <v/>
      </c>
      <c r="M245" s="6" t="str">
        <f t="shared" si="12"/>
        <v>&lt;color=#ff0000&gt;红色敌方单位&lt;/color&gt;每次行动后，自身攻击增加@
&lt;color=#ffd400&gt;黄色敌方单位&lt;/color&gt;被击败后，其他&lt;color=#ffd400&gt;黄色敌方单位&lt;/color&gt;行动时会无敌3回合</v>
      </c>
      <c r="N245" s="6" t="str">
        <f t="shared" si="13"/>
        <v>&lt;color=#ff0000&gt;红色敌方单位&lt;/color&gt;每次行动后，自身攻击增加@&lt;color=#ffd400&gt;黄色敌方单位&lt;/color&gt;被击败后，其他&lt;color=#ffd400&gt;黄色敌方单位&lt;/color&gt;行动时会无敌3回合@</v>
      </c>
    </row>
    <row r="246" spans="2:14" ht="42.75">
      <c r="B246" s="5">
        <v>32</v>
      </c>
      <c r="C246" s="54">
        <v>1</v>
      </c>
      <c r="D246" s="5">
        <v>6</v>
      </c>
      <c r="F246" s="5">
        <v>3</v>
      </c>
      <c r="I246" s="5" t="str">
        <f>IFERROR(INDEX(Sheet8!$A$3:$B$27,MATCH(D246,Sheet8!$A$3:$A$27,0),2),"")</f>
        <v>&lt;color=#ff0000&gt;红色敌方单位&lt;/color&gt;被击败后，其他敌方单位眩晕。每有一个其他敌方单位被击败，&lt;color=#ff0000&gt;红色敌方单位&lt;/color&gt;回满血</v>
      </c>
      <c r="J246" s="5" t="str">
        <f>IFERROR(INDEX(Sheet8!$C$3:$D$27,MATCH(E246,Sheet8!$C$3:$C$27,0),2),"")</f>
        <v/>
      </c>
      <c r="K246" s="5" t="str">
        <f>IFERROR(INDEX(Sheet8!$E$3:$F$27,MATCH(F246,Sheet8!$E$3:$E$27,0),2),"")</f>
        <v>&lt;color=#00aaff&gt;蓝色敌方单位&lt;/color&gt;被击败后，其他敌方单位攻击增加</v>
      </c>
      <c r="M246" s="6" t="str">
        <f t="shared" si="12"/>
        <v>&lt;color=#ff0000&gt;红色敌方单位&lt;/color&gt;被击败后，其他敌方单位眩晕。每有一个其他敌方单位被击败，&lt;color=#ff0000&gt;红色敌方单位&lt;/color&gt;回满血@
&lt;color=#00aaff&gt;蓝色敌方单位&lt;/color&gt;被击败后，其他敌方单位攻击增加</v>
      </c>
      <c r="N246" s="6" t="str">
        <f t="shared" si="13"/>
        <v>&lt;color=#ff0000&gt;红色敌方单位&lt;/color&gt;被击败后，其他敌方单位眩晕。每有一个其他敌方单位被击败，&lt;color=#ff0000&gt;红色敌方单位&lt;/color&gt;回满血@ @&lt;color=#00aaff&gt;蓝色敌方单位&lt;/color&gt;被击败后，其他敌方单位攻击增加</v>
      </c>
    </row>
    <row r="247" spans="2:14" ht="16.5">
      <c r="B247" s="5">
        <v>32</v>
      </c>
      <c r="C247" s="54">
        <v>5</v>
      </c>
      <c r="I247" s="5" t="str">
        <f>IFERROR(INDEX(Sheet8!$A$3:$B$27,MATCH(D247,Sheet8!$A$3:$A$27,0),2),"")</f>
        <v/>
      </c>
      <c r="J247" s="5" t="str">
        <f>IFERROR(INDEX(Sheet8!$C$3:$D$27,MATCH(E247,Sheet8!$C$3:$C$27,0),2),"")</f>
        <v/>
      </c>
      <c r="K247" s="5" t="str">
        <f>IFERROR(INDEX(Sheet8!$E$3:$F$27,MATCH(F247,Sheet8!$E$3:$E$27,0),2),"")</f>
        <v/>
      </c>
      <c r="M247" s="6" t="str">
        <f t="shared" si="12"/>
        <v/>
      </c>
      <c r="N247" s="6" t="str">
        <f t="shared" si="13"/>
        <v/>
      </c>
    </row>
    <row r="248" spans="2:14" ht="42.75">
      <c r="B248" s="5">
        <v>32</v>
      </c>
      <c r="C248" s="54">
        <v>1</v>
      </c>
      <c r="D248" s="5">
        <v>17</v>
      </c>
      <c r="E248" s="5">
        <v>6</v>
      </c>
      <c r="I248" s="5" t="str">
        <f>IFERROR(INDEX(Sheet8!$A$3:$B$27,MATCH(D248,Sheet8!$A$3:$A$27,0),2),"")</f>
        <v>&lt;color=#ff0000&gt;红色敌方单位&lt;/color&gt;被击败后，我方攻击增加</v>
      </c>
      <c r="J248" s="5" t="str">
        <f>IFERROR(INDEX(Sheet8!$C$3:$D$27,MATCH(E248,Sheet8!$C$3:$C$27,0),2),"")</f>
        <v>&lt;color=#ffd400&gt;黄色敌方单位&lt;/color&gt;被击败后，其他&lt;color=#ffd400&gt;黄色敌方单位&lt;/color&gt;行动时会释放技能，使我方全体眩晕</v>
      </c>
      <c r="K248" s="5" t="str">
        <f>IFERROR(INDEX(Sheet8!$E$3:$F$27,MATCH(F248,Sheet8!$E$3:$E$27,0),2),"")</f>
        <v/>
      </c>
      <c r="M248" s="6" t="str">
        <f t="shared" si="12"/>
        <v>&lt;color=#ff0000&gt;红色敌方单位&lt;/color&gt;被击败后，我方攻击增加@
&lt;color=#ffd400&gt;黄色敌方单位&lt;/color&gt;被击败后，其他&lt;color=#ffd400&gt;黄色敌方单位&lt;/color&gt;行动时会释放技能，使我方全体眩晕</v>
      </c>
      <c r="N248" s="6" t="str">
        <f t="shared" si="13"/>
        <v>&lt;color=#ff0000&gt;红色敌方单位&lt;/color&gt;被击败后，我方攻击增加@&lt;color=#ffd400&gt;黄色敌方单位&lt;/color&gt;被击败后，其他&lt;color=#ffd400&gt;黄色敌方单位&lt;/color&gt;行动时会释放技能，使我方全体眩晕@</v>
      </c>
    </row>
    <row r="249" spans="2:14" ht="16.5">
      <c r="B249" s="5">
        <v>32</v>
      </c>
      <c r="C249" s="54">
        <v>2</v>
      </c>
      <c r="I249" s="5" t="str">
        <f>IFERROR(INDEX(Sheet8!$A$3:$B$27,MATCH(D249,Sheet8!$A$3:$A$27,0),2),"")</f>
        <v/>
      </c>
      <c r="J249" s="5" t="str">
        <f>IFERROR(INDEX(Sheet8!$C$3:$D$27,MATCH(E249,Sheet8!$C$3:$C$27,0),2),"")</f>
        <v/>
      </c>
      <c r="K249" s="5" t="str">
        <f>IFERROR(INDEX(Sheet8!$E$3:$F$27,MATCH(F249,Sheet8!$E$3:$E$27,0),2),"")</f>
        <v/>
      </c>
      <c r="M249" s="6" t="str">
        <f t="shared" si="12"/>
        <v/>
      </c>
      <c r="N249" s="6" t="str">
        <f t="shared" si="13"/>
        <v/>
      </c>
    </row>
    <row r="250" spans="2:14" ht="57">
      <c r="B250" s="5">
        <v>32</v>
      </c>
      <c r="C250" s="54">
        <v>1</v>
      </c>
      <c r="D250" s="5">
        <v>25</v>
      </c>
      <c r="E250" s="5">
        <v>6</v>
      </c>
      <c r="F250" s="5">
        <v>4</v>
      </c>
      <c r="I250" s="5" t="str">
        <f>IFERROR(INDEX(Sheet8!$A$3:$B$27,MATCH(D250,Sheet8!$A$3:$A$27,0),2),"")</f>
        <v>&lt;color=#ff0000&gt;红色敌方单位&lt;/color&gt;每次行动后，使随机一个敌方单位回血</v>
      </c>
      <c r="J250" s="5" t="str">
        <f>IFERROR(INDEX(Sheet8!$C$3:$D$27,MATCH(E250,Sheet8!$C$3:$C$27,0),2),"")</f>
        <v>&lt;color=#ffd400&gt;黄色敌方单位&lt;/color&gt;被击败后，其他&lt;color=#ffd400&gt;黄色敌方单位&lt;/color&gt;行动时会释放技能，使我方全体眩晕</v>
      </c>
      <c r="K250" s="5" t="str">
        <f>IFERROR(INDEX(Sheet8!$E$3:$F$27,MATCH(F250,Sheet8!$E$3:$E$27,0),2),"")</f>
        <v>&lt;color=#00aaff&gt;三节棍莉莉&lt;/color&gt;被击败后，会使山猿和睫毛进入无限放技能状态</v>
      </c>
      <c r="M250" s="6" t="str">
        <f t="shared" si="12"/>
        <v>&lt;color=#ff0000&gt;红色敌方单位&lt;/color&gt;每次行动后，使随机一个敌方单位回血@
&lt;color=#ffd400&gt;黄色敌方单位&lt;/color&gt;被击败后，其他&lt;color=#ffd400&gt;黄色敌方单位&lt;/color&gt;行动时会释放技能，使我方全体眩晕@
&lt;color=#00aaff&gt;三节棍莉莉&lt;/color&gt;被击败后，会使山猿和睫毛进入无限放技能状态</v>
      </c>
      <c r="N250" s="6" t="str">
        <f t="shared" si="13"/>
        <v>&lt;color=#ff0000&gt;红色敌方单位&lt;/color&gt;每次行动后，使随机一个敌方单位回血@&lt;color=#ffd400&gt;黄色敌方单位&lt;/color&gt;被击败后，其他&lt;color=#ffd400&gt;黄色敌方单位&lt;/color&gt;行动时会释放技能，使我方全体眩晕@&lt;color=#00aaff&gt;三节棍莉莉&lt;/color&gt;被击败后，会使山猿和睫毛进入无限放技能状态</v>
      </c>
    </row>
    <row r="251" spans="2:14" ht="16.5">
      <c r="B251" s="5">
        <v>32</v>
      </c>
      <c r="C251" s="54">
        <v>5</v>
      </c>
      <c r="I251" s="5" t="str">
        <f>IFERROR(INDEX(Sheet8!$A$3:$B$27,MATCH(D251,Sheet8!$A$3:$A$27,0),2),"")</f>
        <v/>
      </c>
      <c r="J251" s="5" t="str">
        <f>IFERROR(INDEX(Sheet8!$C$3:$D$27,MATCH(E251,Sheet8!$C$3:$C$27,0),2),"")</f>
        <v/>
      </c>
      <c r="K251" s="5" t="str">
        <f>IFERROR(INDEX(Sheet8!$E$3:$F$27,MATCH(F251,Sheet8!$E$3:$E$27,0),2),"")</f>
        <v/>
      </c>
      <c r="M251" s="6" t="str">
        <f t="shared" si="12"/>
        <v/>
      </c>
      <c r="N251" s="6" t="str">
        <f t="shared" si="13"/>
        <v/>
      </c>
    </row>
    <row r="252" spans="2:14" ht="28.5">
      <c r="B252" s="5">
        <v>32</v>
      </c>
      <c r="C252" s="54">
        <v>1</v>
      </c>
      <c r="E252" s="5">
        <v>6</v>
      </c>
      <c r="I252" s="5" t="str">
        <f>IFERROR(INDEX(Sheet8!$A$3:$B$27,MATCH(D252,Sheet8!$A$3:$A$27,0),2),"")</f>
        <v/>
      </c>
      <c r="J252" s="5" t="str">
        <f>IFERROR(INDEX(Sheet8!$C$3:$D$27,MATCH(E252,Sheet8!$C$3:$C$27,0),2),"")</f>
        <v>&lt;color=#ffd400&gt;黄色敌方单位&lt;/color&gt;被击败后，其他&lt;color=#ffd400&gt;黄色敌方单位&lt;/color&gt;行动时会释放技能，使我方全体眩晕</v>
      </c>
      <c r="K252" s="5" t="str">
        <f>IFERROR(INDEX(Sheet8!$E$3:$F$27,MATCH(F252,Sheet8!$E$3:$E$27,0),2),"")</f>
        <v/>
      </c>
      <c r="M252" s="6" t="str">
        <f t="shared" si="12"/>
        <v>&lt;color=#ffd400&gt;黄色敌方单位&lt;/color&gt;被击败后，其他&lt;color=#ffd400&gt;黄色敌方单位&lt;/color&gt;行动时会释放技能，使我方全体眩晕</v>
      </c>
      <c r="N252" s="6" t="str">
        <f t="shared" si="13"/>
        <v xml:space="preserve"> @&lt;color=#ffd400&gt;黄色敌方单位&lt;/color&gt;被击败后，其他&lt;color=#ffd400&gt;黄色敌方单位&lt;/color&gt;行动时会释放技能，使我方全体眩晕@</v>
      </c>
    </row>
    <row r="253" spans="2:14" ht="16.5">
      <c r="B253" s="5">
        <v>32</v>
      </c>
      <c r="C253" s="54">
        <v>4</v>
      </c>
      <c r="I253" s="5" t="str">
        <f>IFERROR(INDEX(Sheet8!$A$3:$B$27,MATCH(D253,Sheet8!$A$3:$A$27,0),2),"")</f>
        <v/>
      </c>
      <c r="J253" s="5" t="str">
        <f>IFERROR(INDEX(Sheet8!$C$3:$D$27,MATCH(E253,Sheet8!$C$3:$C$27,0),2),"")</f>
        <v/>
      </c>
      <c r="K253" s="5" t="str">
        <f>IFERROR(INDEX(Sheet8!$E$3:$F$27,MATCH(F253,Sheet8!$E$3:$E$27,0),2),"")</f>
        <v/>
      </c>
      <c r="M253" s="6" t="str">
        <f t="shared" si="12"/>
        <v/>
      </c>
      <c r="N253" s="6" t="str">
        <f t="shared" si="13"/>
        <v/>
      </c>
    </row>
    <row r="254" spans="2:14" ht="28.5">
      <c r="B254" s="5">
        <v>33</v>
      </c>
      <c r="C254" s="54">
        <v>1</v>
      </c>
      <c r="E254" s="5">
        <v>7</v>
      </c>
      <c r="I254" s="5" t="str">
        <f>IFERROR(INDEX(Sheet8!$A$3:$B$27,MATCH(D254,Sheet8!$A$3:$A$27,0),2),"")</f>
        <v/>
      </c>
      <c r="J254" s="5" t="str">
        <f>IFERROR(INDEX(Sheet8!$C$3:$D$27,MATCH(E254,Sheet8!$C$3:$C$27,0),2),"")</f>
        <v>&lt;color=#ffd400&gt;黄色敌方单位&lt;/color&gt;被击败后，其他&lt;color=#ffd400&gt;黄色敌方单位&lt;/color&gt;行动时会无敌3回合</v>
      </c>
      <c r="K254" s="5" t="str">
        <f>IFERROR(INDEX(Sheet8!$E$3:$F$27,MATCH(F254,Sheet8!$E$3:$E$27,0),2),"")</f>
        <v/>
      </c>
      <c r="M254" s="6" t="str">
        <f t="shared" si="12"/>
        <v>&lt;color=#ffd400&gt;黄色敌方单位&lt;/color&gt;被击败后，其他&lt;color=#ffd400&gt;黄色敌方单位&lt;/color&gt;行动时会无敌3回合</v>
      </c>
      <c r="N254" s="6" t="str">
        <f t="shared" si="13"/>
        <v xml:space="preserve"> @&lt;color=#ffd400&gt;黄色敌方单位&lt;/color&gt;被击败后，其他&lt;color=#ffd400&gt;黄色敌方单位&lt;/color&gt;行动时会无敌3回合@</v>
      </c>
    </row>
    <row r="255" spans="2:14" ht="42.75">
      <c r="B255" s="5">
        <v>33</v>
      </c>
      <c r="C255" s="54">
        <v>1</v>
      </c>
      <c r="E255" s="5">
        <v>2</v>
      </c>
      <c r="F255" s="5">
        <v>6</v>
      </c>
      <c r="I255" s="5" t="str">
        <f>IFERROR(INDEX(Sheet8!$A$3:$B$27,MATCH(D255,Sheet8!$A$3:$A$27,0),2),"")</f>
        <v/>
      </c>
      <c r="J255" s="5" t="str">
        <f>IFERROR(INDEX(Sheet8!$C$3:$D$27,MATCH(E255,Sheet8!$C$3:$C$27,0),2),"")</f>
        <v>&lt;color=#ffd400&gt;黄色敌方单位&lt;/color&gt;被击败后，其他&lt;color=#ffd400&gt;黄色敌方单位&lt;/color&gt;行动时会冲向我方自爆，造成大量伤害</v>
      </c>
      <c r="K255" s="5" t="str">
        <f>IFERROR(INDEX(Sheet8!$E$3:$F$27,MATCH(F255,Sheet8!$E$3:$E$27,0),2),"")</f>
        <v>&lt;color=#00aaff&gt;蓝色敌方单位&lt;/color&gt;被击败后，我方全体眩晕</v>
      </c>
      <c r="M255" s="6" t="str">
        <f t="shared" si="12"/>
        <v>&lt;color=#ffd400&gt;黄色敌方单位&lt;/color&gt;被击败后，其他&lt;color=#ffd400&gt;黄色敌方单位&lt;/color&gt;行动时会冲向我方自爆，造成大量伤害@
&lt;color=#00aaff&gt;蓝色敌方单位&lt;/color&gt;被击败后，我方全体眩晕</v>
      </c>
      <c r="N255" s="6" t="str">
        <f t="shared" si="13"/>
        <v xml:space="preserve"> @&lt;color=#ffd400&gt;黄色敌方单位&lt;/color&gt;被击败后，其他&lt;color=#ffd400&gt;黄色敌方单位&lt;/color&gt;行动时会冲向我方自爆，造成大量伤害@&lt;color=#00aaff&gt;蓝色敌方单位&lt;/color&gt;被击败后，我方全体眩晕</v>
      </c>
    </row>
    <row r="256" spans="2:14" ht="16.5">
      <c r="B256" s="5">
        <v>33</v>
      </c>
      <c r="C256" s="54">
        <v>5</v>
      </c>
      <c r="I256" s="5" t="str">
        <f>IFERROR(INDEX(Sheet8!$A$3:$B$27,MATCH(D256,Sheet8!$A$3:$A$27,0),2),"")</f>
        <v/>
      </c>
      <c r="J256" s="5" t="str">
        <f>IFERROR(INDEX(Sheet8!$C$3:$D$27,MATCH(E256,Sheet8!$C$3:$C$27,0),2),"")</f>
        <v/>
      </c>
      <c r="K256" s="5" t="str">
        <f>IFERROR(INDEX(Sheet8!$E$3:$F$27,MATCH(F256,Sheet8!$E$3:$E$27,0),2),"")</f>
        <v/>
      </c>
      <c r="M256" s="6" t="str">
        <f t="shared" si="12"/>
        <v/>
      </c>
      <c r="N256" s="6" t="str">
        <f t="shared" si="13"/>
        <v/>
      </c>
    </row>
    <row r="257" spans="2:14" ht="42.75">
      <c r="B257" s="5">
        <v>33</v>
      </c>
      <c r="C257" s="54">
        <v>1</v>
      </c>
      <c r="E257" s="5">
        <v>5</v>
      </c>
      <c r="F257" s="5">
        <v>17</v>
      </c>
      <c r="I257" s="5" t="str">
        <f>IFERROR(INDEX(Sheet8!$A$3:$B$27,MATCH(D257,Sheet8!$A$3:$A$27,0),2),"")</f>
        <v/>
      </c>
      <c r="J257" s="5" t="str">
        <f>IFERROR(INDEX(Sheet8!$C$3:$D$27,MATCH(E257,Sheet8!$C$3:$C$27,0),2),"")</f>
        <v>&lt;color=#ffd400&gt;黄色敌方单位&lt;/color&gt;被击败后，其他&lt;color=#ffd400&gt;黄色敌方单位&lt;/color&gt;行动时会回满血，并释放技能</v>
      </c>
      <c r="K257" s="5" t="str">
        <f>IFERROR(INDEX(Sheet8!$E$3:$F$27,MATCH(F257,Sheet8!$E$3:$E$27,0),2),"")</f>
        <v>&lt;color=#00aaff&gt;蓝色敌方单位&lt;/color&gt;被击败后，使1号位敌方单位每次行动都释放技能</v>
      </c>
      <c r="M257" s="6" t="str">
        <f t="shared" si="12"/>
        <v>&lt;color=#ffd400&gt;黄色敌方单位&lt;/color&gt;被击败后，其他&lt;color=#ffd400&gt;黄色敌方单位&lt;/color&gt;行动时会回满血，并释放技能@
&lt;color=#00aaff&gt;蓝色敌方单位&lt;/color&gt;被击败后，使1号位敌方单位每次行动都释放技能</v>
      </c>
      <c r="N257" s="6" t="str">
        <f t="shared" si="13"/>
        <v xml:space="preserve"> @&lt;color=#ffd400&gt;黄色敌方单位&lt;/color&gt;被击败后，其他&lt;color=#ffd400&gt;黄色敌方单位&lt;/color&gt;行动时会回满血，并释放技能@&lt;color=#00aaff&gt;蓝色敌方单位&lt;/color&gt;被击败后，使1号位敌方单位每次行动都释放技能</v>
      </c>
    </row>
    <row r="258" spans="2:14" ht="16.5">
      <c r="B258" s="5">
        <v>33</v>
      </c>
      <c r="C258" s="54">
        <v>2</v>
      </c>
      <c r="I258" s="5" t="str">
        <f>IFERROR(INDEX(Sheet8!$A$3:$B$27,MATCH(D258,Sheet8!$A$3:$A$27,0),2),"")</f>
        <v/>
      </c>
      <c r="J258" s="5" t="str">
        <f>IFERROR(INDEX(Sheet8!$C$3:$D$27,MATCH(E258,Sheet8!$C$3:$C$27,0),2),"")</f>
        <v/>
      </c>
      <c r="K258" s="5" t="str">
        <f>IFERROR(INDEX(Sheet8!$E$3:$F$27,MATCH(F258,Sheet8!$E$3:$E$27,0),2),"")</f>
        <v/>
      </c>
      <c r="M258" s="6" t="str">
        <f t="shared" si="12"/>
        <v/>
      </c>
      <c r="N258" s="6" t="str">
        <f t="shared" si="13"/>
        <v/>
      </c>
    </row>
    <row r="259" spans="2:14" ht="16.5">
      <c r="B259" s="5">
        <v>33</v>
      </c>
      <c r="C259" s="54">
        <v>1</v>
      </c>
      <c r="D259" s="5">
        <v>9</v>
      </c>
      <c r="I259" s="5" t="str">
        <f>IFERROR(INDEX(Sheet8!$A$3:$B$27,MATCH(D259,Sheet8!$A$3:$A$27,0),2),"")</f>
        <v>&lt;color=#ff0000&gt;红色敌方单位&lt;/color&gt;被击败后，其他敌方单位眩晕</v>
      </c>
      <c r="J259" s="5" t="str">
        <f>IFERROR(INDEX(Sheet8!$C$3:$D$27,MATCH(E259,Sheet8!$C$3:$C$27,0),2),"")</f>
        <v/>
      </c>
      <c r="K259" s="5" t="str">
        <f>IFERROR(INDEX(Sheet8!$E$3:$F$27,MATCH(F259,Sheet8!$E$3:$E$27,0),2),"")</f>
        <v/>
      </c>
      <c r="M259" s="6" t="str">
        <f t="shared" si="12"/>
        <v>&lt;color=#ff0000&gt;红色敌方单位&lt;/color&gt;被击败后，其他敌方单位眩晕</v>
      </c>
      <c r="N259" s="6" t="str">
        <f t="shared" si="13"/>
        <v>&lt;color=#ff0000&gt;红色敌方单位&lt;/color&gt;被击败后，其他敌方单位眩晕</v>
      </c>
    </row>
    <row r="260" spans="2:14" ht="16.5">
      <c r="B260" s="5">
        <v>33</v>
      </c>
      <c r="C260" s="54">
        <v>5</v>
      </c>
      <c r="I260" s="5" t="str">
        <f>IFERROR(INDEX(Sheet8!$A$3:$B$27,MATCH(D260,Sheet8!$A$3:$A$27,0),2),"")</f>
        <v/>
      </c>
      <c r="J260" s="5" t="str">
        <f>IFERROR(INDEX(Sheet8!$C$3:$D$27,MATCH(E260,Sheet8!$C$3:$C$27,0),2),"")</f>
        <v/>
      </c>
      <c r="K260" s="5" t="str">
        <f>IFERROR(INDEX(Sheet8!$E$3:$F$27,MATCH(F260,Sheet8!$E$3:$E$27,0),2),"")</f>
        <v/>
      </c>
      <c r="M260" s="6" t="str">
        <f t="shared" si="12"/>
        <v/>
      </c>
      <c r="N260" s="6" t="str">
        <f t="shared" si="13"/>
        <v/>
      </c>
    </row>
    <row r="261" spans="2:14" ht="16.5">
      <c r="B261" s="5">
        <v>33</v>
      </c>
      <c r="C261" s="54">
        <v>1</v>
      </c>
      <c r="D261" s="5">
        <v>20</v>
      </c>
      <c r="I261" s="5" t="str">
        <f>IFERROR(INDEX(Sheet8!$A$3:$B$27,MATCH(D261,Sheet8!$A$3:$A$27,0),2),"")</f>
        <v>&lt;color=#ff0000&gt;红色敌方单位&lt;/color&gt;使用S技能进行攻击</v>
      </c>
      <c r="J261" s="5" t="str">
        <f>IFERROR(INDEX(Sheet8!$C$3:$D$27,MATCH(E261,Sheet8!$C$3:$C$27,0),2),"")</f>
        <v/>
      </c>
      <c r="K261" s="5" t="str">
        <f>IFERROR(INDEX(Sheet8!$E$3:$F$27,MATCH(F261,Sheet8!$E$3:$E$27,0),2),"")</f>
        <v/>
      </c>
      <c r="M261" s="6" t="str">
        <f t="shared" si="12"/>
        <v>&lt;color=#ff0000&gt;红色敌方单位&lt;/color&gt;使用S技能进行攻击</v>
      </c>
      <c r="N261" s="6" t="str">
        <f t="shared" si="13"/>
        <v>&lt;color=#ff0000&gt;红色敌方单位&lt;/color&gt;使用S技能进行攻击</v>
      </c>
    </row>
    <row r="262" spans="2:14" ht="16.5">
      <c r="B262" s="5">
        <v>33</v>
      </c>
      <c r="C262" s="54">
        <v>4</v>
      </c>
      <c r="I262" s="5" t="str">
        <f>IFERROR(INDEX(Sheet8!$A$3:$B$27,MATCH(D262,Sheet8!$A$3:$A$27,0),2),"")</f>
        <v/>
      </c>
      <c r="J262" s="5" t="str">
        <f>IFERROR(INDEX(Sheet8!$C$3:$D$27,MATCH(E262,Sheet8!$C$3:$C$27,0),2),"")</f>
        <v/>
      </c>
      <c r="K262" s="5" t="str">
        <f>IFERROR(INDEX(Sheet8!$E$3:$F$27,MATCH(F262,Sheet8!$E$3:$E$27,0),2),"")</f>
        <v/>
      </c>
      <c r="M262" s="6" t="str">
        <f t="shared" si="12"/>
        <v/>
      </c>
      <c r="N262" s="6" t="str">
        <f t="shared" si="13"/>
        <v/>
      </c>
    </row>
    <row r="263" spans="2:14" ht="28.5">
      <c r="B263" s="5">
        <v>34</v>
      </c>
      <c r="C263" s="54">
        <v>1</v>
      </c>
      <c r="E263" s="5">
        <v>6</v>
      </c>
      <c r="I263" s="5" t="str">
        <f>IFERROR(INDEX(Sheet8!$A$3:$B$27,MATCH(D263,Sheet8!$A$3:$A$27,0),2),"")</f>
        <v/>
      </c>
      <c r="J263" s="5" t="str">
        <f>IFERROR(INDEX(Sheet8!$C$3:$D$27,MATCH(E263,Sheet8!$C$3:$C$27,0),2),"")</f>
        <v>&lt;color=#ffd400&gt;黄色敌方单位&lt;/color&gt;被击败后，其他&lt;color=#ffd400&gt;黄色敌方单位&lt;/color&gt;行动时会释放技能，使我方全体眩晕</v>
      </c>
      <c r="K263" s="5" t="str">
        <f>IFERROR(INDEX(Sheet8!$E$3:$F$27,MATCH(F263,Sheet8!$E$3:$E$27,0),2),"")</f>
        <v/>
      </c>
      <c r="M263" s="6" t="str">
        <f t="shared" si="12"/>
        <v>&lt;color=#ffd400&gt;黄色敌方单位&lt;/color&gt;被击败后，其他&lt;color=#ffd400&gt;黄色敌方单位&lt;/color&gt;行动时会释放技能，使我方全体眩晕</v>
      </c>
      <c r="N263" s="6" t="str">
        <f t="shared" si="13"/>
        <v xml:space="preserve"> @&lt;color=#ffd400&gt;黄色敌方单位&lt;/color&gt;被击败后，其他&lt;color=#ffd400&gt;黄色敌方单位&lt;/color&gt;行动时会释放技能，使我方全体眩晕@</v>
      </c>
    </row>
    <row r="264" spans="2:14" ht="28.5">
      <c r="B264" s="5">
        <v>34</v>
      </c>
      <c r="C264" s="54">
        <v>1</v>
      </c>
      <c r="D264" s="5">
        <v>6</v>
      </c>
      <c r="I264" s="5" t="str">
        <f>IFERROR(INDEX(Sheet8!$A$3:$B$27,MATCH(D264,Sheet8!$A$3:$A$27,0),2),"")</f>
        <v>&lt;color=#ff0000&gt;红色敌方单位&lt;/color&gt;被击败后，其他敌方单位眩晕。每有一个其他敌方单位被击败，&lt;color=#ff0000&gt;红色敌方单位&lt;/color&gt;回满血</v>
      </c>
      <c r="J264" s="5" t="str">
        <f>IFERROR(INDEX(Sheet8!$C$3:$D$27,MATCH(E264,Sheet8!$C$3:$C$27,0),2),"")</f>
        <v/>
      </c>
      <c r="K264" s="5" t="str">
        <f>IFERROR(INDEX(Sheet8!$E$3:$F$27,MATCH(F264,Sheet8!$E$3:$E$27,0),2),"")</f>
        <v/>
      </c>
      <c r="M264" s="6" t="str">
        <f t="shared" si="12"/>
        <v>&lt;color=#ff0000&gt;红色敌方单位&lt;/color&gt;被击败后，其他敌方单位眩晕。每有一个其他敌方单位被击败，&lt;color=#ff0000&gt;红色敌方单位&lt;/color&gt;回满血</v>
      </c>
      <c r="N264" s="6" t="str">
        <f t="shared" si="13"/>
        <v>&lt;color=#ff0000&gt;红色敌方单位&lt;/color&gt;被击败后，其他敌方单位眩晕。每有一个其他敌方单位被击败，&lt;color=#ff0000&gt;红色敌方单位&lt;/color&gt;回满血</v>
      </c>
    </row>
    <row r="265" spans="2:14" ht="16.5">
      <c r="B265" s="5">
        <v>34</v>
      </c>
      <c r="C265" s="54">
        <v>5</v>
      </c>
      <c r="I265" s="5" t="str">
        <f>IFERROR(INDEX(Sheet8!$A$3:$B$27,MATCH(D265,Sheet8!$A$3:$A$27,0),2),"")</f>
        <v/>
      </c>
      <c r="J265" s="5" t="str">
        <f>IFERROR(INDEX(Sheet8!$C$3:$D$27,MATCH(E265,Sheet8!$C$3:$C$27,0),2),"")</f>
        <v/>
      </c>
      <c r="K265" s="5" t="str">
        <f>IFERROR(INDEX(Sheet8!$E$3:$F$27,MATCH(F265,Sheet8!$E$3:$E$27,0),2),"")</f>
        <v/>
      </c>
      <c r="M265" s="6" t="str">
        <f t="shared" si="12"/>
        <v/>
      </c>
      <c r="N265" s="6" t="str">
        <f t="shared" si="13"/>
        <v/>
      </c>
    </row>
    <row r="266" spans="2:14" ht="16.5">
      <c r="B266" s="5">
        <v>34</v>
      </c>
      <c r="C266" s="54">
        <v>1</v>
      </c>
      <c r="D266" s="5">
        <v>23</v>
      </c>
      <c r="I266" s="5" t="str">
        <f>IFERROR(INDEX(Sheet8!$A$3:$B$27,MATCH(D266,Sheet8!$A$3:$A$27,0),2),"")</f>
        <v>&lt;color=#ff0000&gt;红色敌方单位&lt;/color&gt;每次行动后，自身攻击增加</v>
      </c>
      <c r="J266" s="5" t="str">
        <f>IFERROR(INDEX(Sheet8!$C$3:$D$27,MATCH(E266,Sheet8!$C$3:$C$27,0),2),"")</f>
        <v/>
      </c>
      <c r="K266" s="5" t="str">
        <f>IFERROR(INDEX(Sheet8!$E$3:$F$27,MATCH(F266,Sheet8!$E$3:$E$27,0),2),"")</f>
        <v/>
      </c>
      <c r="M266" s="6" t="str">
        <f t="shared" si="12"/>
        <v>&lt;color=#ff0000&gt;红色敌方单位&lt;/color&gt;每次行动后，自身攻击增加</v>
      </c>
      <c r="N266" s="6" t="str">
        <f t="shared" si="13"/>
        <v>&lt;color=#ff0000&gt;红色敌方单位&lt;/color&gt;每次行动后，自身攻击增加</v>
      </c>
    </row>
    <row r="267" spans="2:14" ht="16.5">
      <c r="B267" s="5">
        <v>34</v>
      </c>
      <c r="C267" s="54">
        <v>2</v>
      </c>
      <c r="I267" s="5" t="str">
        <f>IFERROR(INDEX(Sheet8!$A$3:$B$27,MATCH(D267,Sheet8!$A$3:$A$27,0),2),"")</f>
        <v/>
      </c>
      <c r="J267" s="5" t="str">
        <f>IFERROR(INDEX(Sheet8!$C$3:$D$27,MATCH(E267,Sheet8!$C$3:$C$27,0),2),"")</f>
        <v/>
      </c>
      <c r="K267" s="5" t="str">
        <f>IFERROR(INDEX(Sheet8!$E$3:$F$27,MATCH(F267,Sheet8!$E$3:$E$27,0),2),"")</f>
        <v/>
      </c>
      <c r="M267" s="6" t="str">
        <f t="shared" si="12"/>
        <v/>
      </c>
      <c r="N267" s="6" t="str">
        <f t="shared" si="13"/>
        <v/>
      </c>
    </row>
    <row r="268" spans="2:14" ht="16.5">
      <c r="B268" s="5">
        <v>34</v>
      </c>
      <c r="C268" s="54">
        <v>1</v>
      </c>
      <c r="D268" s="5">
        <v>9</v>
      </c>
      <c r="I268" s="5" t="str">
        <f>IFERROR(INDEX(Sheet8!$A$3:$B$27,MATCH(D268,Sheet8!$A$3:$A$27,0),2),"")</f>
        <v>&lt;color=#ff0000&gt;红色敌方单位&lt;/color&gt;被击败后，其他敌方单位眩晕</v>
      </c>
      <c r="J268" s="5" t="str">
        <f>IFERROR(INDEX(Sheet8!$C$3:$D$27,MATCH(E268,Sheet8!$C$3:$C$27,0),2),"")</f>
        <v/>
      </c>
      <c r="K268" s="5" t="str">
        <f>IFERROR(INDEX(Sheet8!$E$3:$F$27,MATCH(F268,Sheet8!$E$3:$E$27,0),2),"")</f>
        <v/>
      </c>
      <c r="M268" s="6" t="str">
        <f t="shared" si="12"/>
        <v>&lt;color=#ff0000&gt;红色敌方单位&lt;/color&gt;被击败后，其他敌方单位眩晕</v>
      </c>
      <c r="N268" s="6" t="str">
        <f t="shared" si="13"/>
        <v>&lt;color=#ff0000&gt;红色敌方单位&lt;/color&gt;被击败后，其他敌方单位眩晕</v>
      </c>
    </row>
    <row r="269" spans="2:14" ht="16.5">
      <c r="B269" s="5">
        <v>34</v>
      </c>
      <c r="C269" s="54">
        <v>5</v>
      </c>
      <c r="I269" s="5" t="str">
        <f>IFERROR(INDEX(Sheet8!$A$3:$B$27,MATCH(D269,Sheet8!$A$3:$A$27,0),2),"")</f>
        <v/>
      </c>
      <c r="J269" s="5" t="str">
        <f>IFERROR(INDEX(Sheet8!$C$3:$D$27,MATCH(E269,Sheet8!$C$3:$C$27,0),2),"")</f>
        <v/>
      </c>
      <c r="K269" s="5" t="str">
        <f>IFERROR(INDEX(Sheet8!$E$3:$F$27,MATCH(F269,Sheet8!$E$3:$E$27,0),2),"")</f>
        <v/>
      </c>
      <c r="M269" s="6" t="str">
        <f t="shared" si="12"/>
        <v/>
      </c>
      <c r="N269" s="6" t="str">
        <f t="shared" si="13"/>
        <v/>
      </c>
    </row>
    <row r="270" spans="2:14" ht="28.5">
      <c r="B270" s="5">
        <v>34</v>
      </c>
      <c r="C270" s="54">
        <v>1</v>
      </c>
      <c r="D270" s="5">
        <v>9</v>
      </c>
      <c r="F270" s="5">
        <v>17</v>
      </c>
      <c r="I270" s="5" t="str">
        <f>IFERROR(INDEX(Sheet8!$A$3:$B$27,MATCH(D270,Sheet8!$A$3:$A$27,0),2),"")</f>
        <v>&lt;color=#ff0000&gt;红色敌方单位&lt;/color&gt;被击败后，其他敌方单位眩晕</v>
      </c>
      <c r="J270" s="5" t="str">
        <f>IFERROR(INDEX(Sheet8!$C$3:$D$27,MATCH(E270,Sheet8!$C$3:$C$27,0),2),"")</f>
        <v/>
      </c>
      <c r="K270" s="5" t="str">
        <f>IFERROR(INDEX(Sheet8!$E$3:$F$27,MATCH(F270,Sheet8!$E$3:$E$27,0),2),"")</f>
        <v>&lt;color=#00aaff&gt;蓝色敌方单位&lt;/color&gt;被击败后，使1号位敌方单位每次行动都释放技能</v>
      </c>
      <c r="M270" s="6" t="str">
        <f t="shared" si="12"/>
        <v>&lt;color=#ff0000&gt;红色敌方单位&lt;/color&gt;被击败后，其他敌方单位眩晕@
&lt;color=#00aaff&gt;蓝色敌方单位&lt;/color&gt;被击败后，使1号位敌方单位每次行动都释放技能</v>
      </c>
      <c r="N270" s="6" t="str">
        <f t="shared" si="13"/>
        <v>&lt;color=#ff0000&gt;红色敌方单位&lt;/color&gt;被击败后，其他敌方单位眩晕@ @&lt;color=#00aaff&gt;蓝色敌方单位&lt;/color&gt;被击败后，使1号位敌方单位每次行动都释放技能</v>
      </c>
    </row>
    <row r="271" spans="2:14" ht="16.5">
      <c r="B271" s="5">
        <v>34</v>
      </c>
      <c r="C271" s="54">
        <v>4</v>
      </c>
      <c r="I271" s="5" t="str">
        <f>IFERROR(INDEX(Sheet8!$A$3:$B$27,MATCH(D271,Sheet8!$A$3:$A$27,0),2),"")</f>
        <v/>
      </c>
      <c r="J271" s="5" t="str">
        <f>IFERROR(INDEX(Sheet8!$C$3:$D$27,MATCH(E271,Sheet8!$C$3:$C$27,0),2),"")</f>
        <v/>
      </c>
      <c r="K271" s="5" t="str">
        <f>IFERROR(INDEX(Sheet8!$E$3:$F$27,MATCH(F271,Sheet8!$E$3:$E$27,0),2),"")</f>
        <v/>
      </c>
      <c r="M271" s="6" t="str">
        <f t="shared" si="12"/>
        <v/>
      </c>
      <c r="N271" s="6" t="str">
        <f t="shared" si="13"/>
        <v/>
      </c>
    </row>
    <row r="272" spans="2:14" ht="16.5">
      <c r="B272" s="5">
        <v>35</v>
      </c>
      <c r="C272" s="54">
        <v>1</v>
      </c>
      <c r="D272" s="5">
        <v>9</v>
      </c>
      <c r="I272" s="5" t="str">
        <f>IFERROR(INDEX(Sheet8!$A$3:$B$27,MATCH(D272,Sheet8!$A$3:$A$27,0),2),"")</f>
        <v>&lt;color=#ff0000&gt;红色敌方单位&lt;/color&gt;被击败后，其他敌方单位眩晕</v>
      </c>
      <c r="J272" s="5" t="str">
        <f>IFERROR(INDEX(Sheet8!$C$3:$D$27,MATCH(E272,Sheet8!$C$3:$C$27,0),2),"")</f>
        <v/>
      </c>
      <c r="K272" s="5" t="str">
        <f>IFERROR(INDEX(Sheet8!$E$3:$F$27,MATCH(F272,Sheet8!$E$3:$E$27,0),2),"")</f>
        <v/>
      </c>
      <c r="M272" s="6" t="str">
        <f t="shared" si="12"/>
        <v>&lt;color=#ff0000&gt;红色敌方单位&lt;/color&gt;被击败后，其他敌方单位眩晕</v>
      </c>
      <c r="N272" s="6" t="str">
        <f t="shared" si="13"/>
        <v>&lt;color=#ff0000&gt;红色敌方单位&lt;/color&gt;被击败后，其他敌方单位眩晕</v>
      </c>
    </row>
    <row r="273" spans="2:14" ht="42.75">
      <c r="B273" s="5">
        <v>35</v>
      </c>
      <c r="C273" s="54">
        <v>1</v>
      </c>
      <c r="D273" s="5">
        <v>23</v>
      </c>
      <c r="E273" s="5">
        <v>2</v>
      </c>
      <c r="I273" s="5" t="str">
        <f>IFERROR(INDEX(Sheet8!$A$3:$B$27,MATCH(D273,Sheet8!$A$3:$A$27,0),2),"")</f>
        <v>&lt;color=#ff0000&gt;红色敌方单位&lt;/color&gt;每次行动后，自身攻击增加</v>
      </c>
      <c r="J273" s="5" t="str">
        <f>IFERROR(INDEX(Sheet8!$C$3:$D$27,MATCH(E273,Sheet8!$C$3:$C$27,0),2),"")</f>
        <v>&lt;color=#ffd400&gt;黄色敌方单位&lt;/color&gt;被击败后，其他&lt;color=#ffd400&gt;黄色敌方单位&lt;/color&gt;行动时会冲向我方自爆，造成大量伤害</v>
      </c>
      <c r="K273" s="5" t="str">
        <f>IFERROR(INDEX(Sheet8!$E$3:$F$27,MATCH(F273,Sheet8!$E$3:$E$27,0),2),"")</f>
        <v/>
      </c>
      <c r="M273" s="6" t="str">
        <f t="shared" si="12"/>
        <v>&lt;color=#ff0000&gt;红色敌方单位&lt;/color&gt;每次行动后，自身攻击增加@
&lt;color=#ffd400&gt;黄色敌方单位&lt;/color&gt;被击败后，其他&lt;color=#ffd400&gt;黄色敌方单位&lt;/color&gt;行动时会冲向我方自爆，造成大量伤害</v>
      </c>
      <c r="N273" s="6" t="str">
        <f t="shared" si="13"/>
        <v>&lt;color=#ff0000&gt;红色敌方单位&lt;/color&gt;每次行动后，自身攻击增加@&lt;color=#ffd400&gt;黄色敌方单位&lt;/color&gt;被击败后，其他&lt;color=#ffd400&gt;黄色敌方单位&lt;/color&gt;行动时会冲向我方自爆，造成大量伤害@</v>
      </c>
    </row>
    <row r="274" spans="2:14" ht="16.5">
      <c r="B274" s="5">
        <v>35</v>
      </c>
      <c r="C274" s="54">
        <v>5</v>
      </c>
      <c r="I274" s="5" t="str">
        <f>IFERROR(INDEX(Sheet8!$A$3:$B$27,MATCH(D274,Sheet8!$A$3:$A$27,0),2),"")</f>
        <v/>
      </c>
      <c r="J274" s="5" t="str">
        <f>IFERROR(INDEX(Sheet8!$C$3:$D$27,MATCH(E274,Sheet8!$C$3:$C$27,0),2),"")</f>
        <v/>
      </c>
      <c r="K274" s="5" t="str">
        <f>IFERROR(INDEX(Sheet8!$E$3:$F$27,MATCH(F274,Sheet8!$E$3:$E$27,0),2),"")</f>
        <v/>
      </c>
      <c r="M274" s="6" t="str">
        <f t="shared" si="12"/>
        <v/>
      </c>
      <c r="N274" s="6" t="str">
        <f t="shared" si="13"/>
        <v/>
      </c>
    </row>
    <row r="275" spans="2:14" ht="16.5">
      <c r="B275" s="5">
        <v>35</v>
      </c>
      <c r="C275" s="54">
        <v>1</v>
      </c>
      <c r="D275" s="5">
        <v>23</v>
      </c>
      <c r="I275" s="5" t="str">
        <f>IFERROR(INDEX(Sheet8!$A$3:$B$27,MATCH(D275,Sheet8!$A$3:$A$27,0),2),"")</f>
        <v>&lt;color=#ff0000&gt;红色敌方单位&lt;/color&gt;每次行动后，自身攻击增加</v>
      </c>
      <c r="J275" s="5" t="str">
        <f>IFERROR(INDEX(Sheet8!$C$3:$D$27,MATCH(E275,Sheet8!$C$3:$C$27,0),2),"")</f>
        <v/>
      </c>
      <c r="K275" s="5" t="str">
        <f>IFERROR(INDEX(Sheet8!$E$3:$F$27,MATCH(F275,Sheet8!$E$3:$E$27,0),2),"")</f>
        <v/>
      </c>
      <c r="M275" s="6" t="str">
        <f t="shared" si="12"/>
        <v>&lt;color=#ff0000&gt;红色敌方单位&lt;/color&gt;每次行动后，自身攻击增加</v>
      </c>
      <c r="N275" s="6" t="str">
        <f t="shared" si="13"/>
        <v>&lt;color=#ff0000&gt;红色敌方单位&lt;/color&gt;每次行动后，自身攻击增加</v>
      </c>
    </row>
    <row r="276" spans="2:14" ht="16.5">
      <c r="B276" s="5">
        <v>35</v>
      </c>
      <c r="C276" s="54">
        <v>2</v>
      </c>
      <c r="I276" s="5" t="str">
        <f>IFERROR(INDEX(Sheet8!$A$3:$B$27,MATCH(D276,Sheet8!$A$3:$A$27,0),2),"")</f>
        <v/>
      </c>
      <c r="J276" s="5" t="str">
        <f>IFERROR(INDEX(Sheet8!$C$3:$D$27,MATCH(E276,Sheet8!$C$3:$C$27,0),2),"")</f>
        <v/>
      </c>
      <c r="K276" s="5" t="str">
        <f>IFERROR(INDEX(Sheet8!$E$3:$F$27,MATCH(F276,Sheet8!$E$3:$E$27,0),2),"")</f>
        <v/>
      </c>
      <c r="M276" s="6" t="str">
        <f t="shared" si="12"/>
        <v/>
      </c>
      <c r="N276" s="6" t="str">
        <f t="shared" si="13"/>
        <v/>
      </c>
    </row>
    <row r="277" spans="2:14" ht="16.5">
      <c r="B277" s="5">
        <v>35</v>
      </c>
      <c r="C277" s="54">
        <v>1</v>
      </c>
      <c r="F277" s="5">
        <v>3</v>
      </c>
      <c r="I277" s="5" t="str">
        <f>IFERROR(INDEX(Sheet8!$A$3:$B$27,MATCH(D277,Sheet8!$A$3:$A$27,0),2),"")</f>
        <v/>
      </c>
      <c r="J277" s="5" t="str">
        <f>IFERROR(INDEX(Sheet8!$C$3:$D$27,MATCH(E277,Sheet8!$C$3:$C$27,0),2),"")</f>
        <v/>
      </c>
      <c r="K277" s="5" t="str">
        <f>IFERROR(INDEX(Sheet8!$E$3:$F$27,MATCH(F277,Sheet8!$E$3:$E$27,0),2),"")</f>
        <v>&lt;color=#00aaff&gt;蓝色敌方单位&lt;/color&gt;被击败后，其他敌方单位攻击增加</v>
      </c>
      <c r="M277" s="6" t="str">
        <f t="shared" si="12"/>
        <v>&lt;color=#00aaff&gt;蓝色敌方单位&lt;/color&gt;被击败后，其他敌方单位攻击增加</v>
      </c>
      <c r="N277" s="6" t="str">
        <f t="shared" si="13"/>
        <v xml:space="preserve"> @ @&lt;color=#00aaff&gt;蓝色敌方单位&lt;/color&gt;被击败后，其他敌方单位攻击增加</v>
      </c>
    </row>
    <row r="278" spans="2:14" ht="16.5">
      <c r="B278" s="5">
        <v>35</v>
      </c>
      <c r="C278" s="54">
        <v>5</v>
      </c>
      <c r="I278" s="5" t="str">
        <f>IFERROR(INDEX(Sheet8!$A$3:$B$27,MATCH(D278,Sheet8!$A$3:$A$27,0),2),"")</f>
        <v/>
      </c>
      <c r="J278" s="5" t="str">
        <f>IFERROR(INDEX(Sheet8!$C$3:$D$27,MATCH(E278,Sheet8!$C$3:$C$27,0),2),"")</f>
        <v/>
      </c>
      <c r="K278" s="5" t="str">
        <f>IFERROR(INDEX(Sheet8!$E$3:$F$27,MATCH(F278,Sheet8!$E$3:$E$27,0),2),"")</f>
        <v/>
      </c>
      <c r="M278" s="6" t="str">
        <f t="shared" si="12"/>
        <v/>
      </c>
      <c r="N278" s="6" t="str">
        <f t="shared" si="13"/>
        <v/>
      </c>
    </row>
    <row r="279" spans="2:14" ht="57">
      <c r="B279" s="5">
        <v>35</v>
      </c>
      <c r="C279" s="54">
        <v>1</v>
      </c>
      <c r="D279" s="5">
        <v>25</v>
      </c>
      <c r="E279" s="5">
        <v>6</v>
      </c>
      <c r="F279" s="5">
        <v>6</v>
      </c>
      <c r="I279" s="5" t="str">
        <f>IFERROR(INDEX(Sheet8!$A$3:$B$27,MATCH(D279,Sheet8!$A$3:$A$27,0),2),"")</f>
        <v>&lt;color=#ff0000&gt;红色敌方单位&lt;/color&gt;每次行动后，使随机一个敌方单位回血</v>
      </c>
      <c r="J279" s="5" t="str">
        <f>IFERROR(INDEX(Sheet8!$C$3:$D$27,MATCH(E279,Sheet8!$C$3:$C$27,0),2),"")</f>
        <v>&lt;color=#ffd400&gt;黄色敌方单位&lt;/color&gt;被击败后，其他&lt;color=#ffd400&gt;黄色敌方单位&lt;/color&gt;行动时会释放技能，使我方全体眩晕</v>
      </c>
      <c r="K279" s="5" t="str">
        <f>IFERROR(INDEX(Sheet8!$E$3:$F$27,MATCH(F279,Sheet8!$E$3:$E$27,0),2),"")</f>
        <v>&lt;color=#00aaff&gt;蓝色敌方单位&lt;/color&gt;被击败后，我方全体眩晕</v>
      </c>
      <c r="M279" s="6" t="str">
        <f t="shared" si="12"/>
        <v>&lt;color=#ff0000&gt;红色敌方单位&lt;/color&gt;每次行动后，使随机一个敌方单位回血@
&lt;color=#ffd400&gt;黄色敌方单位&lt;/color&gt;被击败后，其他&lt;color=#ffd400&gt;黄色敌方单位&lt;/color&gt;行动时会释放技能，使我方全体眩晕@
&lt;color=#00aaff&gt;蓝色敌方单位&lt;/color&gt;被击败后，我方全体眩晕</v>
      </c>
      <c r="N279" s="6" t="str">
        <f t="shared" si="13"/>
        <v>&lt;color=#ff0000&gt;红色敌方单位&lt;/color&gt;每次行动后，使随机一个敌方单位回血@&lt;color=#ffd400&gt;黄色敌方单位&lt;/color&gt;被击败后，其他&lt;color=#ffd400&gt;黄色敌方单位&lt;/color&gt;行动时会释放技能，使我方全体眩晕@&lt;color=#00aaff&gt;蓝色敌方单位&lt;/color&gt;被击败后，我方全体眩晕</v>
      </c>
    </row>
    <row r="280" spans="2:14" ht="16.5">
      <c r="B280" s="5">
        <v>35</v>
      </c>
      <c r="C280" s="54">
        <v>4</v>
      </c>
      <c r="I280" s="5" t="str">
        <f>IFERROR(INDEX(Sheet8!$A$3:$B$27,MATCH(D280,Sheet8!$A$3:$A$27,0),2),"")</f>
        <v/>
      </c>
      <c r="J280" s="5" t="str">
        <f>IFERROR(INDEX(Sheet8!$C$3:$D$27,MATCH(E280,Sheet8!$C$3:$C$27,0),2),"")</f>
        <v/>
      </c>
      <c r="K280" s="5" t="str">
        <f>IFERROR(INDEX(Sheet8!$E$3:$F$27,MATCH(F280,Sheet8!$E$3:$E$27,0),2),"")</f>
        <v/>
      </c>
      <c r="M280" s="6" t="str">
        <f t="shared" ref="M280:M343" si="14">I280&amp;IF(I280="","",IF(AND(J280="",K280=""),"",$G$7&amp;CHAR(10)))&amp;J280&amp;IF(J280="","",IF(K280="","",$G$7&amp;CHAR(10)))&amp;K280</f>
        <v/>
      </c>
      <c r="N280" s="6" t="str">
        <f t="shared" ref="N280:N343" si="15">IF(I280="",IF(AND(J280="",K280=""),"",$G$6),IF(AND(J280="",K280=""),I280,I280&amp;$G$7))&amp;IF(J280="",IF(K280="","",$G$6),J280&amp;$G$7)&amp;IF(K280="","",K280)</f>
        <v/>
      </c>
    </row>
    <row r="281" spans="2:14" ht="28.5">
      <c r="B281" s="5">
        <f>B272+1</f>
        <v>36</v>
      </c>
      <c r="C281" s="54">
        <v>1</v>
      </c>
      <c r="D281" s="5">
        <v>23</v>
      </c>
      <c r="F281" s="5">
        <v>2</v>
      </c>
      <c r="I281" s="5" t="str">
        <f>IFERROR(INDEX(Sheet8!$A$3:$B$27,MATCH(D281,Sheet8!$A$3:$A$27,0),2),"")</f>
        <v>&lt;color=#ff0000&gt;红色敌方单位&lt;/color&gt;每次行动后，自身攻击增加</v>
      </c>
      <c r="J281" s="5" t="str">
        <f>IFERROR(INDEX(Sheet8!$C$3:$D$27,MATCH(E281,Sheet8!$C$3:$C$27,0),2),"")</f>
        <v/>
      </c>
      <c r="K281" s="5" t="str">
        <f>IFERROR(INDEX(Sheet8!$E$3:$F$27,MATCH(F281,Sheet8!$E$3:$E$27,0),2),"")</f>
        <v>&lt;color=#00aaff&gt;蓝色敌方单位&lt;/color&gt;被击败后，会给其他敌方单位回满血</v>
      </c>
      <c r="M281" s="6" t="str">
        <f t="shared" si="14"/>
        <v>&lt;color=#ff0000&gt;红色敌方单位&lt;/color&gt;每次行动后，自身攻击增加@
&lt;color=#00aaff&gt;蓝色敌方单位&lt;/color&gt;被击败后，会给其他敌方单位回满血</v>
      </c>
      <c r="N281" s="6" t="str">
        <f t="shared" si="15"/>
        <v>&lt;color=#ff0000&gt;红色敌方单位&lt;/color&gt;每次行动后，自身攻击增加@ @&lt;color=#00aaff&gt;蓝色敌方单位&lt;/color&gt;被击败后，会给其他敌方单位回满血</v>
      </c>
    </row>
    <row r="282" spans="2:14" ht="42.75">
      <c r="B282" s="5">
        <f t="shared" ref="B282:B345" si="16">B273+1</f>
        <v>36</v>
      </c>
      <c r="C282" s="54">
        <v>1</v>
      </c>
      <c r="D282" s="5">
        <v>25</v>
      </c>
      <c r="E282" s="5">
        <v>2</v>
      </c>
      <c r="I282" s="5" t="str">
        <f>IFERROR(INDEX(Sheet8!$A$3:$B$27,MATCH(D282,Sheet8!$A$3:$A$27,0),2),"")</f>
        <v>&lt;color=#ff0000&gt;红色敌方单位&lt;/color&gt;每次行动后，使随机一个敌方单位回血</v>
      </c>
      <c r="J282" s="5" t="str">
        <f>IFERROR(INDEX(Sheet8!$C$3:$D$27,MATCH(E282,Sheet8!$C$3:$C$27,0),2),"")</f>
        <v>&lt;color=#ffd400&gt;黄色敌方单位&lt;/color&gt;被击败后，其他&lt;color=#ffd400&gt;黄色敌方单位&lt;/color&gt;行动时会冲向我方自爆，造成大量伤害</v>
      </c>
      <c r="K282" s="5" t="str">
        <f>IFERROR(INDEX(Sheet8!$E$3:$F$27,MATCH(F282,Sheet8!$E$3:$E$27,0),2),"")</f>
        <v/>
      </c>
      <c r="M282" s="6" t="str">
        <f t="shared" si="14"/>
        <v>&lt;color=#ff0000&gt;红色敌方单位&lt;/color&gt;每次行动后，使随机一个敌方单位回血@
&lt;color=#ffd400&gt;黄色敌方单位&lt;/color&gt;被击败后，其他&lt;color=#ffd400&gt;黄色敌方单位&lt;/color&gt;行动时会冲向我方自爆，造成大量伤害</v>
      </c>
      <c r="N282" s="6" t="str">
        <f t="shared" si="15"/>
        <v>&lt;color=#ff0000&gt;红色敌方单位&lt;/color&gt;每次行动后，使随机一个敌方单位回血@&lt;color=#ffd400&gt;黄色敌方单位&lt;/color&gt;被击败后，其他&lt;color=#ffd400&gt;黄色敌方单位&lt;/color&gt;行动时会冲向我方自爆，造成大量伤害@</v>
      </c>
    </row>
    <row r="283" spans="2:14" ht="16.5">
      <c r="B283" s="5">
        <f t="shared" si="16"/>
        <v>36</v>
      </c>
      <c r="C283" s="54">
        <v>5</v>
      </c>
      <c r="I283" s="5" t="str">
        <f>IFERROR(INDEX(Sheet8!$A$3:$B$27,MATCH(D283,Sheet8!$A$3:$A$27,0),2),"")</f>
        <v/>
      </c>
      <c r="J283" s="5" t="str">
        <f>IFERROR(INDEX(Sheet8!$C$3:$D$27,MATCH(E283,Sheet8!$C$3:$C$27,0),2),"")</f>
        <v/>
      </c>
      <c r="K283" s="5" t="str">
        <f>IFERROR(INDEX(Sheet8!$E$3:$F$27,MATCH(F283,Sheet8!$E$3:$E$27,0),2),"")</f>
        <v/>
      </c>
      <c r="M283" s="6" t="str">
        <f t="shared" si="14"/>
        <v/>
      </c>
      <c r="N283" s="6" t="str">
        <f t="shared" si="15"/>
        <v/>
      </c>
    </row>
    <row r="284" spans="2:14" ht="28.5">
      <c r="B284" s="5">
        <f t="shared" si="16"/>
        <v>36</v>
      </c>
      <c r="C284" s="54">
        <v>1</v>
      </c>
      <c r="D284" s="5">
        <v>13</v>
      </c>
      <c r="F284" s="5">
        <v>15</v>
      </c>
      <c r="I284" s="5" t="str">
        <f>IFERROR(INDEX(Sheet8!$A$3:$B$27,MATCH(D284,Sheet8!$A$3:$A$27,0),2),"")</f>
        <v>&lt;color=#ff0000&gt;红色敌方单位&lt;/color&gt;被击败后，其他敌方单位攻击防御降低</v>
      </c>
      <c r="J284" s="5" t="str">
        <f>IFERROR(INDEX(Sheet8!$C$3:$D$27,MATCH(E284,Sheet8!$C$3:$C$27,0),2),"")</f>
        <v/>
      </c>
      <c r="K284" s="5" t="str">
        <f>IFERROR(INDEX(Sheet8!$E$3:$F$27,MATCH(F284,Sheet8!$E$3:$E$27,0),2),"")</f>
        <v>&lt;color=#00aaff&gt;蓝色敌方单位&lt;/color&gt;被击败后，使1号位敌方单位下次行动释放技能</v>
      </c>
      <c r="M284" s="6" t="str">
        <f t="shared" si="14"/>
        <v>&lt;color=#ff0000&gt;红色敌方单位&lt;/color&gt;被击败后，其他敌方单位攻击防御降低@
&lt;color=#00aaff&gt;蓝色敌方单位&lt;/color&gt;被击败后，使1号位敌方单位下次行动释放技能</v>
      </c>
      <c r="N284" s="6" t="str">
        <f t="shared" si="15"/>
        <v>&lt;color=#ff0000&gt;红色敌方单位&lt;/color&gt;被击败后，其他敌方单位攻击防御降低@ @&lt;color=#00aaff&gt;蓝色敌方单位&lt;/color&gt;被击败后，使1号位敌方单位下次行动释放技能</v>
      </c>
    </row>
    <row r="285" spans="2:14" ht="16.5">
      <c r="B285" s="5">
        <f t="shared" si="16"/>
        <v>36</v>
      </c>
      <c r="C285" s="54">
        <v>2</v>
      </c>
      <c r="I285" s="5" t="str">
        <f>IFERROR(INDEX(Sheet8!$A$3:$B$27,MATCH(D285,Sheet8!$A$3:$A$27,0),2),"")</f>
        <v/>
      </c>
      <c r="J285" s="5" t="str">
        <f>IFERROR(INDEX(Sheet8!$C$3:$D$27,MATCH(E285,Sheet8!$C$3:$C$27,0),2),"")</f>
        <v/>
      </c>
      <c r="K285" s="5" t="str">
        <f>IFERROR(INDEX(Sheet8!$E$3:$F$27,MATCH(F285,Sheet8!$E$3:$E$27,0),2),"")</f>
        <v/>
      </c>
      <c r="M285" s="6" t="str">
        <f t="shared" si="14"/>
        <v/>
      </c>
      <c r="N285" s="6" t="str">
        <f t="shared" si="15"/>
        <v/>
      </c>
    </row>
    <row r="286" spans="2:14" ht="57">
      <c r="B286" s="5">
        <f t="shared" si="16"/>
        <v>36</v>
      </c>
      <c r="C286" s="54">
        <v>1</v>
      </c>
      <c r="D286" s="5">
        <v>22</v>
      </c>
      <c r="E286" s="5">
        <v>1</v>
      </c>
      <c r="F286" s="5">
        <v>4</v>
      </c>
      <c r="I286" s="5" t="str">
        <f>IFERROR(INDEX(Sheet8!$A$3:$B$27,MATCH(D286,Sheet8!$A$3:$A$27,0),2),"")</f>
        <v>&lt;color=#ff0000&gt;红色敌方单位&lt;/color&gt;被击败后，其他敌方单位能量清空</v>
      </c>
      <c r="J286" s="5" t="str">
        <f>IFERROR(INDEX(Sheet8!$C$3:$D$27,MATCH(E286,Sheet8!$C$3:$C$27,0),2),"")</f>
        <v>&lt;color=#ffd400&gt;黄色敌方单位&lt;/color&gt;被击败后，其他&lt;color=#ffd400&gt;黄色敌方单位&lt;/color&gt;行动时会回满血</v>
      </c>
      <c r="K286" s="5" t="str">
        <f>IFERROR(INDEX(Sheet8!$E$3:$F$27,MATCH(F286,Sheet8!$E$3:$E$27,0),2),"")</f>
        <v>&lt;color=#00aaff&gt;三节棍莉莉&lt;/color&gt;被击败后，会使山猿和睫毛进入无限放技能状态</v>
      </c>
      <c r="M286" s="6" t="str">
        <f t="shared" si="14"/>
        <v>&lt;color=#ff0000&gt;红色敌方单位&lt;/color&gt;被击败后，其他敌方单位能量清空@
&lt;color=#ffd400&gt;黄色敌方单位&lt;/color&gt;被击败后，其他&lt;color=#ffd400&gt;黄色敌方单位&lt;/color&gt;行动时会回满血@
&lt;color=#00aaff&gt;三节棍莉莉&lt;/color&gt;被击败后，会使山猿和睫毛进入无限放技能状态</v>
      </c>
      <c r="N286" s="6" t="str">
        <f t="shared" si="15"/>
        <v>&lt;color=#ff0000&gt;红色敌方单位&lt;/color&gt;被击败后，其他敌方单位能量清空@&lt;color=#ffd400&gt;黄色敌方单位&lt;/color&gt;被击败后，其他&lt;color=#ffd400&gt;黄色敌方单位&lt;/color&gt;行动时会回满血@&lt;color=#00aaff&gt;三节棍莉莉&lt;/color&gt;被击败后，会使山猿和睫毛进入无限放技能状态</v>
      </c>
    </row>
    <row r="287" spans="2:14" ht="16.5">
      <c r="B287" s="5">
        <f t="shared" si="16"/>
        <v>36</v>
      </c>
      <c r="C287" s="54">
        <v>5</v>
      </c>
      <c r="I287" s="5" t="str">
        <f>IFERROR(INDEX(Sheet8!$A$3:$B$27,MATCH(D287,Sheet8!$A$3:$A$27,0),2),"")</f>
        <v/>
      </c>
      <c r="J287" s="5" t="str">
        <f>IFERROR(INDEX(Sheet8!$C$3:$D$27,MATCH(E287,Sheet8!$C$3:$C$27,0),2),"")</f>
        <v/>
      </c>
      <c r="K287" s="5" t="str">
        <f>IFERROR(INDEX(Sheet8!$E$3:$F$27,MATCH(F287,Sheet8!$E$3:$E$27,0),2),"")</f>
        <v/>
      </c>
      <c r="M287" s="6" t="str">
        <f t="shared" si="14"/>
        <v/>
      </c>
      <c r="N287" s="6" t="str">
        <f t="shared" si="15"/>
        <v/>
      </c>
    </row>
    <row r="288" spans="2:14" ht="28.5">
      <c r="B288" s="5">
        <f t="shared" si="16"/>
        <v>36</v>
      </c>
      <c r="C288" s="54">
        <v>1</v>
      </c>
      <c r="D288" s="5">
        <v>25</v>
      </c>
      <c r="F288" s="5">
        <v>17</v>
      </c>
      <c r="I288" s="5" t="str">
        <f>IFERROR(INDEX(Sheet8!$A$3:$B$27,MATCH(D288,Sheet8!$A$3:$A$27,0),2),"")</f>
        <v>&lt;color=#ff0000&gt;红色敌方单位&lt;/color&gt;每次行动后，使随机一个敌方单位回血</v>
      </c>
      <c r="J288" s="5" t="str">
        <f>IFERROR(INDEX(Sheet8!$C$3:$D$27,MATCH(E288,Sheet8!$C$3:$C$27,0),2),"")</f>
        <v/>
      </c>
      <c r="K288" s="5" t="str">
        <f>IFERROR(INDEX(Sheet8!$E$3:$F$27,MATCH(F288,Sheet8!$E$3:$E$27,0),2),"")</f>
        <v>&lt;color=#00aaff&gt;蓝色敌方单位&lt;/color&gt;被击败后，使1号位敌方单位每次行动都释放技能</v>
      </c>
      <c r="M288" s="6" t="str">
        <f t="shared" si="14"/>
        <v>&lt;color=#ff0000&gt;红色敌方单位&lt;/color&gt;每次行动后，使随机一个敌方单位回血@
&lt;color=#00aaff&gt;蓝色敌方单位&lt;/color&gt;被击败后，使1号位敌方单位每次行动都释放技能</v>
      </c>
      <c r="N288" s="6" t="str">
        <f t="shared" si="15"/>
        <v>&lt;color=#ff0000&gt;红色敌方单位&lt;/color&gt;每次行动后，使随机一个敌方单位回血@ @&lt;color=#00aaff&gt;蓝色敌方单位&lt;/color&gt;被击败后，使1号位敌方单位每次行动都释放技能</v>
      </c>
    </row>
    <row r="289" spans="2:14" ht="16.5">
      <c r="B289" s="5">
        <f t="shared" si="16"/>
        <v>36</v>
      </c>
      <c r="C289" s="54">
        <v>4</v>
      </c>
      <c r="I289" s="5" t="str">
        <f>IFERROR(INDEX(Sheet8!$A$3:$B$27,MATCH(D289,Sheet8!$A$3:$A$27,0),2),"")</f>
        <v/>
      </c>
      <c r="J289" s="5" t="str">
        <f>IFERROR(INDEX(Sheet8!$C$3:$D$27,MATCH(E289,Sheet8!$C$3:$C$27,0),2),"")</f>
        <v/>
      </c>
      <c r="K289" s="5" t="str">
        <f>IFERROR(INDEX(Sheet8!$E$3:$F$27,MATCH(F289,Sheet8!$E$3:$E$27,0),2),"")</f>
        <v/>
      </c>
      <c r="M289" s="6" t="str">
        <f t="shared" si="14"/>
        <v/>
      </c>
      <c r="N289" s="6" t="str">
        <f t="shared" si="15"/>
        <v/>
      </c>
    </row>
    <row r="290" spans="2:14" ht="28.5">
      <c r="B290" s="5">
        <f t="shared" si="16"/>
        <v>37</v>
      </c>
      <c r="C290" s="54">
        <v>1</v>
      </c>
      <c r="E290" s="5">
        <v>2</v>
      </c>
      <c r="I290" s="5" t="str">
        <f>IFERROR(INDEX(Sheet8!$A$3:$B$27,MATCH(D290,Sheet8!$A$3:$A$27,0),2),"")</f>
        <v/>
      </c>
      <c r="J290" s="5" t="str">
        <f>IFERROR(INDEX(Sheet8!$C$3:$D$27,MATCH(E290,Sheet8!$C$3:$C$27,0),2),"")</f>
        <v>&lt;color=#ffd400&gt;黄色敌方单位&lt;/color&gt;被击败后，其他&lt;color=#ffd400&gt;黄色敌方单位&lt;/color&gt;行动时会冲向我方自爆，造成大量伤害</v>
      </c>
      <c r="K290" s="5" t="str">
        <f>IFERROR(INDEX(Sheet8!$E$3:$F$27,MATCH(F290,Sheet8!$E$3:$E$27,0),2),"")</f>
        <v/>
      </c>
      <c r="M290" s="6" t="str">
        <f t="shared" si="14"/>
        <v>&lt;color=#ffd400&gt;黄色敌方单位&lt;/color&gt;被击败后，其他&lt;color=#ffd400&gt;黄色敌方单位&lt;/color&gt;行动时会冲向我方自爆，造成大量伤害</v>
      </c>
      <c r="N290" s="6" t="str">
        <f t="shared" si="15"/>
        <v xml:space="preserve"> @&lt;color=#ffd400&gt;黄色敌方单位&lt;/color&gt;被击败后，其他&lt;color=#ffd400&gt;黄色敌方单位&lt;/color&gt;行动时会冲向我方自爆，造成大量伤害@</v>
      </c>
    </row>
    <row r="291" spans="2:14" ht="42.75">
      <c r="B291" s="5">
        <f t="shared" si="16"/>
        <v>37</v>
      </c>
      <c r="C291" s="54">
        <v>1</v>
      </c>
      <c r="D291" s="5">
        <v>5</v>
      </c>
      <c r="F291" s="5">
        <v>6</v>
      </c>
      <c r="I291" s="5" t="str">
        <f>IFERROR(INDEX(Sheet8!$A$3:$B$27,MATCH(D291,Sheet8!$A$3:$A$27,0),2),"")</f>
        <v>&lt;color=#ff0000&gt;红色敌方单位&lt;/color&gt;被击败后，我方攻击增加。每有一个其他敌方单位被击败，&lt;color=#ff0000&gt;红色敌方单位&lt;/color&gt;攻击增加</v>
      </c>
      <c r="J291" s="5" t="str">
        <f>IFERROR(INDEX(Sheet8!$C$3:$D$27,MATCH(E291,Sheet8!$C$3:$C$27,0),2),"")</f>
        <v/>
      </c>
      <c r="K291" s="5" t="str">
        <f>IFERROR(INDEX(Sheet8!$E$3:$F$27,MATCH(F291,Sheet8!$E$3:$E$27,0),2),"")</f>
        <v>&lt;color=#00aaff&gt;蓝色敌方单位&lt;/color&gt;被击败后，我方全体眩晕</v>
      </c>
      <c r="M291" s="6" t="str">
        <f t="shared" si="14"/>
        <v>&lt;color=#ff0000&gt;红色敌方单位&lt;/color&gt;被击败后，我方攻击增加。每有一个其他敌方单位被击败，&lt;color=#ff0000&gt;红色敌方单位&lt;/color&gt;攻击增加@
&lt;color=#00aaff&gt;蓝色敌方单位&lt;/color&gt;被击败后，我方全体眩晕</v>
      </c>
      <c r="N291" s="6" t="str">
        <f t="shared" si="15"/>
        <v>&lt;color=#ff0000&gt;红色敌方单位&lt;/color&gt;被击败后，我方攻击增加。每有一个其他敌方单位被击败，&lt;color=#ff0000&gt;红色敌方单位&lt;/color&gt;攻击增加@ @&lt;color=#00aaff&gt;蓝色敌方单位&lt;/color&gt;被击败后，我方全体眩晕</v>
      </c>
    </row>
    <row r="292" spans="2:14" ht="16.5">
      <c r="B292" s="5">
        <f t="shared" si="16"/>
        <v>37</v>
      </c>
      <c r="C292" s="54">
        <v>5</v>
      </c>
      <c r="I292" s="5" t="str">
        <f>IFERROR(INDEX(Sheet8!$A$3:$B$27,MATCH(D292,Sheet8!$A$3:$A$27,0),2),"")</f>
        <v/>
      </c>
      <c r="J292" s="5" t="str">
        <f>IFERROR(INDEX(Sheet8!$C$3:$D$27,MATCH(E292,Sheet8!$C$3:$C$27,0),2),"")</f>
        <v/>
      </c>
      <c r="K292" s="5" t="str">
        <f>IFERROR(INDEX(Sheet8!$E$3:$F$27,MATCH(F292,Sheet8!$E$3:$E$27,0),2),"")</f>
        <v/>
      </c>
      <c r="M292" s="6" t="str">
        <f t="shared" si="14"/>
        <v/>
      </c>
      <c r="N292" s="6" t="str">
        <f t="shared" si="15"/>
        <v/>
      </c>
    </row>
    <row r="293" spans="2:14" ht="42.75">
      <c r="B293" s="5">
        <f t="shared" si="16"/>
        <v>37</v>
      </c>
      <c r="C293" s="54">
        <v>1</v>
      </c>
      <c r="D293" s="5">
        <v>17</v>
      </c>
      <c r="E293" s="5">
        <v>7</v>
      </c>
      <c r="I293" s="5" t="str">
        <f>IFERROR(INDEX(Sheet8!$A$3:$B$27,MATCH(D293,Sheet8!$A$3:$A$27,0),2),"")</f>
        <v>&lt;color=#ff0000&gt;红色敌方单位&lt;/color&gt;被击败后，我方攻击增加</v>
      </c>
      <c r="J293" s="5" t="str">
        <f>IFERROR(INDEX(Sheet8!$C$3:$D$27,MATCH(E293,Sheet8!$C$3:$C$27,0),2),"")</f>
        <v>&lt;color=#ffd400&gt;黄色敌方单位&lt;/color&gt;被击败后，其他&lt;color=#ffd400&gt;黄色敌方单位&lt;/color&gt;行动时会无敌3回合</v>
      </c>
      <c r="K293" s="5" t="str">
        <f>IFERROR(INDEX(Sheet8!$E$3:$F$27,MATCH(F293,Sheet8!$E$3:$E$27,0),2),"")</f>
        <v/>
      </c>
      <c r="M293" s="6" t="str">
        <f t="shared" si="14"/>
        <v>&lt;color=#ff0000&gt;红色敌方单位&lt;/color&gt;被击败后，我方攻击增加@
&lt;color=#ffd400&gt;黄色敌方单位&lt;/color&gt;被击败后，其他&lt;color=#ffd400&gt;黄色敌方单位&lt;/color&gt;行动时会无敌3回合</v>
      </c>
      <c r="N293" s="6" t="str">
        <f t="shared" si="15"/>
        <v>&lt;color=#ff0000&gt;红色敌方单位&lt;/color&gt;被击败后，我方攻击增加@&lt;color=#ffd400&gt;黄色敌方单位&lt;/color&gt;被击败后，其他&lt;color=#ffd400&gt;黄色敌方单位&lt;/color&gt;行动时会无敌3回合@</v>
      </c>
    </row>
    <row r="294" spans="2:14" ht="16.5">
      <c r="B294" s="5">
        <f t="shared" si="16"/>
        <v>37</v>
      </c>
      <c r="C294" s="54">
        <v>2</v>
      </c>
      <c r="I294" s="5" t="str">
        <f>IFERROR(INDEX(Sheet8!$A$3:$B$27,MATCH(D294,Sheet8!$A$3:$A$27,0),2),"")</f>
        <v/>
      </c>
      <c r="J294" s="5" t="str">
        <f>IFERROR(INDEX(Sheet8!$C$3:$D$27,MATCH(E294,Sheet8!$C$3:$C$27,0),2),"")</f>
        <v/>
      </c>
      <c r="K294" s="5" t="str">
        <f>IFERROR(INDEX(Sheet8!$E$3:$F$27,MATCH(F294,Sheet8!$E$3:$E$27,0),2),"")</f>
        <v/>
      </c>
      <c r="M294" s="6" t="str">
        <f t="shared" si="14"/>
        <v/>
      </c>
      <c r="N294" s="6" t="str">
        <f t="shared" si="15"/>
        <v/>
      </c>
    </row>
    <row r="295" spans="2:14" ht="16.5">
      <c r="B295" s="5">
        <f t="shared" si="16"/>
        <v>37</v>
      </c>
      <c r="C295" s="54">
        <v>1</v>
      </c>
      <c r="F295" s="5">
        <v>10</v>
      </c>
      <c r="I295" s="5" t="str">
        <f>IFERROR(INDEX(Sheet8!$A$3:$B$27,MATCH(D295,Sheet8!$A$3:$A$27,0),2),"")</f>
        <v/>
      </c>
      <c r="J295" s="5" t="str">
        <f>IFERROR(INDEX(Sheet8!$C$3:$D$27,MATCH(E295,Sheet8!$C$3:$C$27,0),2),"")</f>
        <v/>
      </c>
      <c r="K295" s="5" t="str">
        <f>IFERROR(INDEX(Sheet8!$E$3:$F$27,MATCH(F295,Sheet8!$E$3:$E$27,0),2),"")</f>
        <v>&lt;color=#00aaff&gt;蓝色敌方单位&lt;/color&gt;被击败后，其他敌方单位攻击防御增加</v>
      </c>
      <c r="M295" s="6" t="str">
        <f t="shared" si="14"/>
        <v>&lt;color=#00aaff&gt;蓝色敌方单位&lt;/color&gt;被击败后，其他敌方单位攻击防御增加</v>
      </c>
      <c r="N295" s="6" t="str">
        <f t="shared" si="15"/>
        <v xml:space="preserve"> @ @&lt;color=#00aaff&gt;蓝色敌方单位&lt;/color&gt;被击败后，其他敌方单位攻击防御增加</v>
      </c>
    </row>
    <row r="296" spans="2:14" ht="16.5">
      <c r="B296" s="5">
        <f t="shared" si="16"/>
        <v>37</v>
      </c>
      <c r="C296" s="54">
        <v>5</v>
      </c>
      <c r="I296" s="5" t="str">
        <f>IFERROR(INDEX(Sheet8!$A$3:$B$27,MATCH(D296,Sheet8!$A$3:$A$27,0),2),"")</f>
        <v/>
      </c>
      <c r="J296" s="5" t="str">
        <f>IFERROR(INDEX(Sheet8!$C$3:$D$27,MATCH(E296,Sheet8!$C$3:$C$27,0),2),"")</f>
        <v/>
      </c>
      <c r="K296" s="5" t="str">
        <f>IFERROR(INDEX(Sheet8!$E$3:$F$27,MATCH(F296,Sheet8!$E$3:$E$27,0),2),"")</f>
        <v/>
      </c>
      <c r="M296" s="6" t="str">
        <f t="shared" si="14"/>
        <v/>
      </c>
      <c r="N296" s="6" t="str">
        <f t="shared" si="15"/>
        <v/>
      </c>
    </row>
    <row r="297" spans="2:14" ht="42.75">
      <c r="B297" s="5">
        <f t="shared" si="16"/>
        <v>37</v>
      </c>
      <c r="C297" s="54">
        <v>1</v>
      </c>
      <c r="D297" s="5">
        <v>23</v>
      </c>
      <c r="E297" s="5">
        <v>6</v>
      </c>
      <c r="I297" s="5" t="str">
        <f>IFERROR(INDEX(Sheet8!$A$3:$B$27,MATCH(D297,Sheet8!$A$3:$A$27,0),2),"")</f>
        <v>&lt;color=#ff0000&gt;红色敌方单位&lt;/color&gt;每次行动后，自身攻击增加</v>
      </c>
      <c r="J297" s="5" t="str">
        <f>IFERROR(INDEX(Sheet8!$C$3:$D$27,MATCH(E297,Sheet8!$C$3:$C$27,0),2),"")</f>
        <v>&lt;color=#ffd400&gt;黄色敌方单位&lt;/color&gt;被击败后，其他&lt;color=#ffd400&gt;黄色敌方单位&lt;/color&gt;行动时会释放技能，使我方全体眩晕</v>
      </c>
      <c r="K297" s="5" t="str">
        <f>IFERROR(INDEX(Sheet8!$E$3:$F$27,MATCH(F297,Sheet8!$E$3:$E$27,0),2),"")</f>
        <v/>
      </c>
      <c r="M297" s="6" t="str">
        <f t="shared" si="14"/>
        <v>&lt;color=#ff0000&gt;红色敌方单位&lt;/color&gt;每次行动后，自身攻击增加@
&lt;color=#ffd400&gt;黄色敌方单位&lt;/color&gt;被击败后，其他&lt;color=#ffd400&gt;黄色敌方单位&lt;/color&gt;行动时会释放技能，使我方全体眩晕</v>
      </c>
      <c r="N297" s="6" t="str">
        <f t="shared" si="15"/>
        <v>&lt;color=#ff0000&gt;红色敌方单位&lt;/color&gt;每次行动后，自身攻击增加@&lt;color=#ffd400&gt;黄色敌方单位&lt;/color&gt;被击败后，其他&lt;color=#ffd400&gt;黄色敌方单位&lt;/color&gt;行动时会释放技能，使我方全体眩晕@</v>
      </c>
    </row>
    <row r="298" spans="2:14" ht="16.5">
      <c r="B298" s="5">
        <f t="shared" si="16"/>
        <v>37</v>
      </c>
      <c r="C298" s="54">
        <v>4</v>
      </c>
      <c r="I298" s="5" t="str">
        <f>IFERROR(INDEX(Sheet8!$A$3:$B$27,MATCH(D298,Sheet8!$A$3:$A$27,0),2),"")</f>
        <v/>
      </c>
      <c r="J298" s="5" t="str">
        <f>IFERROR(INDEX(Sheet8!$C$3:$D$27,MATCH(E298,Sheet8!$C$3:$C$27,0),2),"")</f>
        <v/>
      </c>
      <c r="K298" s="5" t="str">
        <f>IFERROR(INDEX(Sheet8!$E$3:$F$27,MATCH(F298,Sheet8!$E$3:$E$27,0),2),"")</f>
        <v/>
      </c>
      <c r="M298" s="6" t="str">
        <f t="shared" si="14"/>
        <v/>
      </c>
      <c r="N298" s="6" t="str">
        <f t="shared" si="15"/>
        <v/>
      </c>
    </row>
    <row r="299" spans="2:14" ht="28.5">
      <c r="B299" s="5">
        <f t="shared" si="16"/>
        <v>38</v>
      </c>
      <c r="C299" s="54">
        <v>1</v>
      </c>
      <c r="D299" s="5">
        <v>18</v>
      </c>
      <c r="F299" s="5">
        <v>12</v>
      </c>
      <c r="I299" s="5" t="str">
        <f>IFERROR(INDEX(Sheet8!$A$3:$B$27,MATCH(D299,Sheet8!$A$3:$A$27,0),2),"")</f>
        <v>&lt;color=#ff0000&gt;红色敌方单位&lt;/color&gt;被击败后，我方能量点长满</v>
      </c>
      <c r="J299" s="5" t="str">
        <f>IFERROR(INDEX(Sheet8!$C$3:$D$27,MATCH(E299,Sheet8!$C$3:$C$27,0),2),"")</f>
        <v/>
      </c>
      <c r="K299" s="5" t="str">
        <f>IFERROR(INDEX(Sheet8!$E$3:$F$27,MATCH(F299,Sheet8!$E$3:$E$27,0),2),"")</f>
        <v>&lt;color=#00aaff&gt;蓝色敌方单位&lt;/color&gt;被击败后，我方能量点减为0</v>
      </c>
      <c r="M299" s="6" t="str">
        <f t="shared" si="14"/>
        <v>&lt;color=#ff0000&gt;红色敌方单位&lt;/color&gt;被击败后，我方能量点长满@
&lt;color=#00aaff&gt;蓝色敌方单位&lt;/color&gt;被击败后，我方能量点减为0</v>
      </c>
      <c r="N299" s="6" t="str">
        <f t="shared" si="15"/>
        <v>&lt;color=#ff0000&gt;红色敌方单位&lt;/color&gt;被击败后，我方能量点长满@ @&lt;color=#00aaff&gt;蓝色敌方单位&lt;/color&gt;被击败后，我方能量点减为0</v>
      </c>
    </row>
    <row r="300" spans="2:14" ht="28.5">
      <c r="B300" s="5">
        <f t="shared" si="16"/>
        <v>38</v>
      </c>
      <c r="C300" s="54">
        <v>1</v>
      </c>
      <c r="D300" s="5">
        <v>18</v>
      </c>
      <c r="F300" s="5">
        <v>16</v>
      </c>
      <c r="I300" s="5" t="str">
        <f>IFERROR(INDEX(Sheet8!$A$3:$B$27,MATCH(D300,Sheet8!$A$3:$A$27,0),2),"")</f>
        <v>&lt;color=#ff0000&gt;红色敌方单位&lt;/color&gt;被击败后，我方能量点长满</v>
      </c>
      <c r="J300" s="5" t="str">
        <f>IFERROR(INDEX(Sheet8!$C$3:$D$27,MATCH(E300,Sheet8!$C$3:$C$27,0),2),"")</f>
        <v/>
      </c>
      <c r="K300" s="5" t="str">
        <f>IFERROR(INDEX(Sheet8!$E$3:$F$27,MATCH(F300,Sheet8!$E$3:$E$27,0),2),"")</f>
        <v>&lt;color=#00aaff&gt;蓝色敌方单位&lt;/color&gt;被击败后，我方全体沉默</v>
      </c>
      <c r="M300" s="6" t="str">
        <f t="shared" si="14"/>
        <v>&lt;color=#ff0000&gt;红色敌方单位&lt;/color&gt;被击败后，我方能量点长满@
&lt;color=#00aaff&gt;蓝色敌方单位&lt;/color&gt;被击败后，我方全体沉默</v>
      </c>
      <c r="N300" s="6" t="str">
        <f t="shared" si="15"/>
        <v>&lt;color=#ff0000&gt;红色敌方单位&lt;/color&gt;被击败后，我方能量点长满@ @&lt;color=#00aaff&gt;蓝色敌方单位&lt;/color&gt;被击败后，我方全体沉默</v>
      </c>
    </row>
    <row r="301" spans="2:14" ht="16.5">
      <c r="B301" s="5">
        <f t="shared" si="16"/>
        <v>38</v>
      </c>
      <c r="C301" s="54">
        <v>5</v>
      </c>
      <c r="I301" s="5" t="str">
        <f>IFERROR(INDEX(Sheet8!$A$3:$B$27,MATCH(D301,Sheet8!$A$3:$A$27,0),2),"")</f>
        <v/>
      </c>
      <c r="J301" s="5" t="str">
        <f>IFERROR(INDEX(Sheet8!$C$3:$D$27,MATCH(E301,Sheet8!$C$3:$C$27,0),2),"")</f>
        <v/>
      </c>
      <c r="K301" s="5" t="str">
        <f>IFERROR(INDEX(Sheet8!$E$3:$F$27,MATCH(F301,Sheet8!$E$3:$E$27,0),2),"")</f>
        <v/>
      </c>
      <c r="M301" s="6" t="str">
        <f t="shared" si="14"/>
        <v/>
      </c>
      <c r="N301" s="6" t="str">
        <f t="shared" si="15"/>
        <v/>
      </c>
    </row>
    <row r="302" spans="2:14" ht="42.75">
      <c r="B302" s="5">
        <f t="shared" si="16"/>
        <v>38</v>
      </c>
      <c r="C302" s="54">
        <v>1</v>
      </c>
      <c r="D302" s="5">
        <v>18</v>
      </c>
      <c r="E302" s="5">
        <v>5</v>
      </c>
      <c r="I302" s="5" t="str">
        <f>IFERROR(INDEX(Sheet8!$A$3:$B$27,MATCH(D302,Sheet8!$A$3:$A$27,0),2),"")</f>
        <v>&lt;color=#ff0000&gt;红色敌方单位&lt;/color&gt;被击败后，我方能量点长满</v>
      </c>
      <c r="J302" s="5" t="str">
        <f>IFERROR(INDEX(Sheet8!$C$3:$D$27,MATCH(E302,Sheet8!$C$3:$C$27,0),2),"")</f>
        <v>&lt;color=#ffd400&gt;黄色敌方单位&lt;/color&gt;被击败后，其他&lt;color=#ffd400&gt;黄色敌方单位&lt;/color&gt;行动时会回满血，并释放技能</v>
      </c>
      <c r="K302" s="5" t="str">
        <f>IFERROR(INDEX(Sheet8!$E$3:$F$27,MATCH(F302,Sheet8!$E$3:$E$27,0),2),"")</f>
        <v/>
      </c>
      <c r="M302" s="6" t="str">
        <f t="shared" si="14"/>
        <v>&lt;color=#ff0000&gt;红色敌方单位&lt;/color&gt;被击败后，我方能量点长满@
&lt;color=#ffd400&gt;黄色敌方单位&lt;/color&gt;被击败后，其他&lt;color=#ffd400&gt;黄色敌方单位&lt;/color&gt;行动时会回满血，并释放技能</v>
      </c>
      <c r="N302" s="6" t="str">
        <f t="shared" si="15"/>
        <v>&lt;color=#ff0000&gt;红色敌方单位&lt;/color&gt;被击败后，我方能量点长满@&lt;color=#ffd400&gt;黄色敌方单位&lt;/color&gt;被击败后，其他&lt;color=#ffd400&gt;黄色敌方单位&lt;/color&gt;行动时会回满血，并释放技能@</v>
      </c>
    </row>
    <row r="303" spans="2:14" ht="16.5">
      <c r="B303" s="5">
        <f t="shared" si="16"/>
        <v>38</v>
      </c>
      <c r="C303" s="54">
        <v>2</v>
      </c>
      <c r="I303" s="5" t="str">
        <f>IFERROR(INDEX(Sheet8!$A$3:$B$27,MATCH(D303,Sheet8!$A$3:$A$27,0),2),"")</f>
        <v/>
      </c>
      <c r="J303" s="5" t="str">
        <f>IFERROR(INDEX(Sheet8!$C$3:$D$27,MATCH(E303,Sheet8!$C$3:$C$27,0),2),"")</f>
        <v/>
      </c>
      <c r="K303" s="5" t="str">
        <f>IFERROR(INDEX(Sheet8!$E$3:$F$27,MATCH(F303,Sheet8!$E$3:$E$27,0),2),"")</f>
        <v/>
      </c>
      <c r="M303" s="6" t="str">
        <f t="shared" si="14"/>
        <v/>
      </c>
      <c r="N303" s="6" t="str">
        <f t="shared" si="15"/>
        <v/>
      </c>
    </row>
    <row r="304" spans="2:14" ht="28.5">
      <c r="B304" s="5">
        <f t="shared" si="16"/>
        <v>38</v>
      </c>
      <c r="C304" s="54">
        <v>1</v>
      </c>
      <c r="D304" s="5">
        <v>18</v>
      </c>
      <c r="F304" s="5">
        <v>17</v>
      </c>
      <c r="I304" s="5" t="str">
        <f>IFERROR(INDEX(Sheet8!$A$3:$B$27,MATCH(D304,Sheet8!$A$3:$A$27,0),2),"")</f>
        <v>&lt;color=#ff0000&gt;红色敌方单位&lt;/color&gt;被击败后，我方能量点长满</v>
      </c>
      <c r="J304" s="5" t="str">
        <f>IFERROR(INDEX(Sheet8!$C$3:$D$27,MATCH(E304,Sheet8!$C$3:$C$27,0),2),"")</f>
        <v/>
      </c>
      <c r="K304" s="5" t="str">
        <f>IFERROR(INDEX(Sheet8!$E$3:$F$27,MATCH(F304,Sheet8!$E$3:$E$27,0),2),"")</f>
        <v>&lt;color=#00aaff&gt;蓝色敌方单位&lt;/color&gt;被击败后，使1号位敌方单位每次行动都释放技能</v>
      </c>
      <c r="M304" s="6" t="str">
        <f t="shared" si="14"/>
        <v>&lt;color=#ff0000&gt;红色敌方单位&lt;/color&gt;被击败后，我方能量点长满@
&lt;color=#00aaff&gt;蓝色敌方单位&lt;/color&gt;被击败后，使1号位敌方单位每次行动都释放技能</v>
      </c>
      <c r="N304" s="6" t="str">
        <f t="shared" si="15"/>
        <v>&lt;color=#ff0000&gt;红色敌方单位&lt;/color&gt;被击败后，我方能量点长满@ @&lt;color=#00aaff&gt;蓝色敌方单位&lt;/color&gt;被击败后，使1号位敌方单位每次行动都释放技能</v>
      </c>
    </row>
    <row r="305" spans="2:14" ht="16.5">
      <c r="B305" s="5">
        <f t="shared" si="16"/>
        <v>38</v>
      </c>
      <c r="C305" s="54">
        <v>5</v>
      </c>
      <c r="I305" s="5" t="str">
        <f>IFERROR(INDEX(Sheet8!$A$3:$B$27,MATCH(D305,Sheet8!$A$3:$A$27,0),2),"")</f>
        <v/>
      </c>
      <c r="J305" s="5" t="str">
        <f>IFERROR(INDEX(Sheet8!$C$3:$D$27,MATCH(E305,Sheet8!$C$3:$C$27,0),2),"")</f>
        <v/>
      </c>
      <c r="K305" s="5" t="str">
        <f>IFERROR(INDEX(Sheet8!$E$3:$F$27,MATCH(F305,Sheet8!$E$3:$E$27,0),2),"")</f>
        <v/>
      </c>
      <c r="M305" s="6" t="str">
        <f t="shared" si="14"/>
        <v/>
      </c>
      <c r="N305" s="6" t="str">
        <f t="shared" si="15"/>
        <v/>
      </c>
    </row>
    <row r="306" spans="2:14" ht="28.5">
      <c r="B306" s="5">
        <f t="shared" si="16"/>
        <v>38</v>
      </c>
      <c r="C306" s="54">
        <v>1</v>
      </c>
      <c r="D306" s="5">
        <v>18</v>
      </c>
      <c r="F306" s="5">
        <v>6</v>
      </c>
      <c r="I306" s="5" t="str">
        <f>IFERROR(INDEX(Sheet8!$A$3:$B$27,MATCH(D306,Sheet8!$A$3:$A$27,0),2),"")</f>
        <v>&lt;color=#ff0000&gt;红色敌方单位&lt;/color&gt;被击败后，我方能量点长满</v>
      </c>
      <c r="J306" s="5" t="str">
        <f>IFERROR(INDEX(Sheet8!$C$3:$D$27,MATCH(E306,Sheet8!$C$3:$C$27,0),2),"")</f>
        <v/>
      </c>
      <c r="K306" s="5" t="str">
        <f>IFERROR(INDEX(Sheet8!$E$3:$F$27,MATCH(F306,Sheet8!$E$3:$E$27,0),2),"")</f>
        <v>&lt;color=#00aaff&gt;蓝色敌方单位&lt;/color&gt;被击败后，我方全体眩晕</v>
      </c>
      <c r="M306" s="6" t="str">
        <f t="shared" si="14"/>
        <v>&lt;color=#ff0000&gt;红色敌方单位&lt;/color&gt;被击败后，我方能量点长满@
&lt;color=#00aaff&gt;蓝色敌方单位&lt;/color&gt;被击败后，我方全体眩晕</v>
      </c>
      <c r="N306" s="6" t="str">
        <f t="shared" si="15"/>
        <v>&lt;color=#ff0000&gt;红色敌方单位&lt;/color&gt;被击败后，我方能量点长满@ @&lt;color=#00aaff&gt;蓝色敌方单位&lt;/color&gt;被击败后，我方全体眩晕</v>
      </c>
    </row>
    <row r="307" spans="2:14" ht="16.5">
      <c r="B307" s="5">
        <f t="shared" si="16"/>
        <v>38</v>
      </c>
      <c r="C307" s="54">
        <v>4</v>
      </c>
      <c r="I307" s="5" t="str">
        <f>IFERROR(INDEX(Sheet8!$A$3:$B$27,MATCH(D307,Sheet8!$A$3:$A$27,0),2),"")</f>
        <v/>
      </c>
      <c r="J307" s="5" t="str">
        <f>IFERROR(INDEX(Sheet8!$C$3:$D$27,MATCH(E307,Sheet8!$C$3:$C$27,0),2),"")</f>
        <v/>
      </c>
      <c r="K307" s="5" t="str">
        <f>IFERROR(INDEX(Sheet8!$E$3:$F$27,MATCH(F307,Sheet8!$E$3:$E$27,0),2),"")</f>
        <v/>
      </c>
      <c r="M307" s="6" t="str">
        <f t="shared" si="14"/>
        <v/>
      </c>
      <c r="N307" s="6" t="str">
        <f t="shared" si="15"/>
        <v/>
      </c>
    </row>
    <row r="308" spans="2:14" ht="28.5">
      <c r="B308" s="5">
        <f t="shared" si="16"/>
        <v>39</v>
      </c>
      <c r="C308" s="54">
        <v>1</v>
      </c>
      <c r="E308" s="5">
        <v>2</v>
      </c>
      <c r="I308" s="5" t="str">
        <f>IFERROR(INDEX(Sheet8!$A$3:$B$27,MATCH(D308,Sheet8!$A$3:$A$27,0),2),"")</f>
        <v/>
      </c>
      <c r="J308" s="5" t="str">
        <f>IFERROR(INDEX(Sheet8!$C$3:$D$27,MATCH(E308,Sheet8!$C$3:$C$27,0),2),"")</f>
        <v>&lt;color=#ffd400&gt;黄色敌方单位&lt;/color&gt;被击败后，其他&lt;color=#ffd400&gt;黄色敌方单位&lt;/color&gt;行动时会冲向我方自爆，造成大量伤害</v>
      </c>
      <c r="K308" s="5" t="str">
        <f>IFERROR(INDEX(Sheet8!$E$3:$F$27,MATCH(F308,Sheet8!$E$3:$E$27,0),2),"")</f>
        <v/>
      </c>
      <c r="M308" s="6" t="str">
        <f t="shared" si="14"/>
        <v>&lt;color=#ffd400&gt;黄色敌方单位&lt;/color&gt;被击败后，其他&lt;color=#ffd400&gt;黄色敌方单位&lt;/color&gt;行动时会冲向我方自爆，造成大量伤害</v>
      </c>
      <c r="N308" s="6" t="str">
        <f t="shared" si="15"/>
        <v xml:space="preserve"> @&lt;color=#ffd400&gt;黄色敌方单位&lt;/color&gt;被击败后，其他&lt;color=#ffd400&gt;黄色敌方单位&lt;/color&gt;行动时会冲向我方自爆，造成大量伤害@</v>
      </c>
    </row>
    <row r="309" spans="2:14" ht="28.5">
      <c r="B309" s="5">
        <f t="shared" si="16"/>
        <v>39</v>
      </c>
      <c r="C309" s="54">
        <v>1</v>
      </c>
      <c r="D309" s="5">
        <v>25</v>
      </c>
      <c r="F309" s="5">
        <v>2</v>
      </c>
      <c r="I309" s="5" t="str">
        <f>IFERROR(INDEX(Sheet8!$A$3:$B$27,MATCH(D309,Sheet8!$A$3:$A$27,0),2),"")</f>
        <v>&lt;color=#ff0000&gt;红色敌方单位&lt;/color&gt;每次行动后，使随机一个敌方单位回血</v>
      </c>
      <c r="J309" s="5" t="str">
        <f>IFERROR(INDEX(Sheet8!$C$3:$D$27,MATCH(E309,Sheet8!$C$3:$C$27,0),2),"")</f>
        <v/>
      </c>
      <c r="K309" s="5" t="str">
        <f>IFERROR(INDEX(Sheet8!$E$3:$F$27,MATCH(F309,Sheet8!$E$3:$E$27,0),2),"")</f>
        <v>&lt;color=#00aaff&gt;蓝色敌方单位&lt;/color&gt;被击败后，会给其他敌方单位回满血</v>
      </c>
      <c r="M309" s="6" t="str">
        <f t="shared" si="14"/>
        <v>&lt;color=#ff0000&gt;红色敌方单位&lt;/color&gt;每次行动后，使随机一个敌方单位回血@
&lt;color=#00aaff&gt;蓝色敌方单位&lt;/color&gt;被击败后，会给其他敌方单位回满血</v>
      </c>
      <c r="N309" s="6" t="str">
        <f t="shared" si="15"/>
        <v>&lt;color=#ff0000&gt;红色敌方单位&lt;/color&gt;每次行动后，使随机一个敌方单位回血@ @&lt;color=#00aaff&gt;蓝色敌方单位&lt;/color&gt;被击败后，会给其他敌方单位回满血</v>
      </c>
    </row>
    <row r="310" spans="2:14" ht="16.5">
      <c r="B310" s="5">
        <f t="shared" si="16"/>
        <v>39</v>
      </c>
      <c r="C310" s="54">
        <v>5</v>
      </c>
      <c r="I310" s="5" t="str">
        <f>IFERROR(INDEX(Sheet8!$A$3:$B$27,MATCH(D310,Sheet8!$A$3:$A$27,0),2),"")</f>
        <v/>
      </c>
      <c r="J310" s="5" t="str">
        <f>IFERROR(INDEX(Sheet8!$C$3:$D$27,MATCH(E310,Sheet8!$C$3:$C$27,0),2),"")</f>
        <v/>
      </c>
      <c r="K310" s="5" t="str">
        <f>IFERROR(INDEX(Sheet8!$E$3:$F$27,MATCH(F310,Sheet8!$E$3:$E$27,0),2),"")</f>
        <v/>
      </c>
      <c r="M310" s="6" t="str">
        <f t="shared" si="14"/>
        <v/>
      </c>
      <c r="N310" s="6" t="str">
        <f t="shared" si="15"/>
        <v/>
      </c>
    </row>
    <row r="311" spans="2:14" ht="28.5">
      <c r="B311" s="5">
        <f t="shared" si="16"/>
        <v>39</v>
      </c>
      <c r="C311" s="54">
        <v>1</v>
      </c>
      <c r="D311" s="5">
        <v>17</v>
      </c>
      <c r="F311" s="5">
        <v>3</v>
      </c>
      <c r="I311" s="5" t="str">
        <f>IFERROR(INDEX(Sheet8!$A$3:$B$27,MATCH(D311,Sheet8!$A$3:$A$27,0),2),"")</f>
        <v>&lt;color=#ff0000&gt;红色敌方单位&lt;/color&gt;被击败后，我方攻击增加</v>
      </c>
      <c r="J311" s="5" t="str">
        <f>IFERROR(INDEX(Sheet8!$C$3:$D$27,MATCH(E311,Sheet8!$C$3:$C$27,0),2),"")</f>
        <v/>
      </c>
      <c r="K311" s="5" t="str">
        <f>IFERROR(INDEX(Sheet8!$E$3:$F$27,MATCH(F311,Sheet8!$E$3:$E$27,0),2),"")</f>
        <v>&lt;color=#00aaff&gt;蓝色敌方单位&lt;/color&gt;被击败后，其他敌方单位攻击增加</v>
      </c>
      <c r="M311" s="6" t="str">
        <f t="shared" si="14"/>
        <v>&lt;color=#ff0000&gt;红色敌方单位&lt;/color&gt;被击败后，我方攻击增加@
&lt;color=#00aaff&gt;蓝色敌方单位&lt;/color&gt;被击败后，其他敌方单位攻击增加</v>
      </c>
      <c r="N311" s="6" t="str">
        <f t="shared" si="15"/>
        <v>&lt;color=#ff0000&gt;红色敌方单位&lt;/color&gt;被击败后，我方攻击增加@ @&lt;color=#00aaff&gt;蓝色敌方单位&lt;/color&gt;被击败后，其他敌方单位攻击增加</v>
      </c>
    </row>
    <row r="312" spans="2:14" ht="16.5">
      <c r="B312" s="5">
        <f t="shared" si="16"/>
        <v>39</v>
      </c>
      <c r="C312" s="54">
        <v>2</v>
      </c>
      <c r="I312" s="5" t="str">
        <f>IFERROR(INDEX(Sheet8!$A$3:$B$27,MATCH(D312,Sheet8!$A$3:$A$27,0),2),"")</f>
        <v/>
      </c>
      <c r="J312" s="5" t="str">
        <f>IFERROR(INDEX(Sheet8!$C$3:$D$27,MATCH(E312,Sheet8!$C$3:$C$27,0),2),"")</f>
        <v/>
      </c>
      <c r="K312" s="5" t="str">
        <f>IFERROR(INDEX(Sheet8!$E$3:$F$27,MATCH(F312,Sheet8!$E$3:$E$27,0),2),"")</f>
        <v/>
      </c>
      <c r="M312" s="6" t="str">
        <f t="shared" si="14"/>
        <v/>
      </c>
      <c r="N312" s="6" t="str">
        <f t="shared" si="15"/>
        <v/>
      </c>
    </row>
    <row r="313" spans="2:14" ht="28.5">
      <c r="B313" s="5">
        <f t="shared" si="16"/>
        <v>39</v>
      </c>
      <c r="C313" s="54">
        <v>1</v>
      </c>
      <c r="D313" s="5">
        <v>23</v>
      </c>
      <c r="F313" s="5">
        <v>16</v>
      </c>
      <c r="I313" s="5" t="str">
        <f>IFERROR(INDEX(Sheet8!$A$3:$B$27,MATCH(D313,Sheet8!$A$3:$A$27,0),2),"")</f>
        <v>&lt;color=#ff0000&gt;红色敌方单位&lt;/color&gt;每次行动后，自身攻击增加</v>
      </c>
      <c r="J313" s="5" t="str">
        <f>IFERROR(INDEX(Sheet8!$C$3:$D$27,MATCH(E313,Sheet8!$C$3:$C$27,0),2),"")</f>
        <v/>
      </c>
      <c r="K313" s="5" t="str">
        <f>IFERROR(INDEX(Sheet8!$E$3:$F$27,MATCH(F313,Sheet8!$E$3:$E$27,0),2),"")</f>
        <v>&lt;color=#00aaff&gt;蓝色敌方单位&lt;/color&gt;被击败后，我方全体沉默</v>
      </c>
      <c r="M313" s="6" t="str">
        <f t="shared" si="14"/>
        <v>&lt;color=#ff0000&gt;红色敌方单位&lt;/color&gt;每次行动后，自身攻击增加@
&lt;color=#00aaff&gt;蓝色敌方单位&lt;/color&gt;被击败后，我方全体沉默</v>
      </c>
      <c r="N313" s="6" t="str">
        <f t="shared" si="15"/>
        <v>&lt;color=#ff0000&gt;红色敌方单位&lt;/color&gt;每次行动后，自身攻击增加@ @&lt;color=#00aaff&gt;蓝色敌方单位&lt;/color&gt;被击败后，我方全体沉默</v>
      </c>
    </row>
    <row r="314" spans="2:14" ht="16.5">
      <c r="B314" s="5">
        <f t="shared" si="16"/>
        <v>39</v>
      </c>
      <c r="C314" s="54">
        <v>5</v>
      </c>
      <c r="I314" s="5" t="str">
        <f>IFERROR(INDEX(Sheet8!$A$3:$B$27,MATCH(D314,Sheet8!$A$3:$A$27,0),2),"")</f>
        <v/>
      </c>
      <c r="J314" s="5" t="str">
        <f>IFERROR(INDEX(Sheet8!$C$3:$D$27,MATCH(E314,Sheet8!$C$3:$C$27,0),2),"")</f>
        <v/>
      </c>
      <c r="K314" s="5" t="str">
        <f>IFERROR(INDEX(Sheet8!$E$3:$F$27,MATCH(F314,Sheet8!$E$3:$E$27,0),2),"")</f>
        <v/>
      </c>
      <c r="M314" s="6" t="str">
        <f t="shared" si="14"/>
        <v/>
      </c>
      <c r="N314" s="6" t="str">
        <f t="shared" si="15"/>
        <v/>
      </c>
    </row>
    <row r="315" spans="2:14" ht="28.5">
      <c r="B315" s="5">
        <f t="shared" si="16"/>
        <v>39</v>
      </c>
      <c r="C315" s="54">
        <v>1</v>
      </c>
      <c r="D315" s="5">
        <v>17</v>
      </c>
      <c r="F315" s="5">
        <v>10</v>
      </c>
      <c r="I315" s="5" t="str">
        <f>IFERROR(INDEX(Sheet8!$A$3:$B$27,MATCH(D315,Sheet8!$A$3:$A$27,0),2),"")</f>
        <v>&lt;color=#ff0000&gt;红色敌方单位&lt;/color&gt;被击败后，我方攻击增加</v>
      </c>
      <c r="J315" s="5" t="str">
        <f>IFERROR(INDEX(Sheet8!$C$3:$D$27,MATCH(E315,Sheet8!$C$3:$C$27,0),2),"")</f>
        <v/>
      </c>
      <c r="K315" s="5" t="str">
        <f>IFERROR(INDEX(Sheet8!$E$3:$F$27,MATCH(F315,Sheet8!$E$3:$E$27,0),2),"")</f>
        <v>&lt;color=#00aaff&gt;蓝色敌方单位&lt;/color&gt;被击败后，其他敌方单位攻击防御增加</v>
      </c>
      <c r="M315" s="6" t="str">
        <f t="shared" si="14"/>
        <v>&lt;color=#ff0000&gt;红色敌方单位&lt;/color&gt;被击败后，我方攻击增加@
&lt;color=#00aaff&gt;蓝色敌方单位&lt;/color&gt;被击败后，其他敌方单位攻击防御增加</v>
      </c>
      <c r="N315" s="6" t="str">
        <f t="shared" si="15"/>
        <v>&lt;color=#ff0000&gt;红色敌方单位&lt;/color&gt;被击败后，我方攻击增加@ @&lt;color=#00aaff&gt;蓝色敌方单位&lt;/color&gt;被击败后，其他敌方单位攻击防御增加</v>
      </c>
    </row>
    <row r="316" spans="2:14" ht="16.5">
      <c r="B316" s="5">
        <f t="shared" si="16"/>
        <v>39</v>
      </c>
      <c r="C316" s="54">
        <v>4</v>
      </c>
      <c r="I316" s="5" t="str">
        <f>IFERROR(INDEX(Sheet8!$A$3:$B$27,MATCH(D316,Sheet8!$A$3:$A$27,0),2),"")</f>
        <v/>
      </c>
      <c r="J316" s="5" t="str">
        <f>IFERROR(INDEX(Sheet8!$C$3:$D$27,MATCH(E316,Sheet8!$C$3:$C$27,0),2),"")</f>
        <v/>
      </c>
      <c r="K316" s="5" t="str">
        <f>IFERROR(INDEX(Sheet8!$E$3:$F$27,MATCH(F316,Sheet8!$E$3:$E$27,0),2),"")</f>
        <v/>
      </c>
      <c r="M316" s="6" t="str">
        <f t="shared" si="14"/>
        <v/>
      </c>
      <c r="N316" s="6" t="str">
        <f t="shared" si="15"/>
        <v/>
      </c>
    </row>
    <row r="317" spans="2:14" ht="42.75">
      <c r="B317" s="5">
        <f t="shared" si="16"/>
        <v>40</v>
      </c>
      <c r="C317" s="54">
        <v>1</v>
      </c>
      <c r="D317" s="5">
        <v>25</v>
      </c>
      <c r="E317" s="5">
        <v>6</v>
      </c>
      <c r="I317" s="5" t="str">
        <f>IFERROR(INDEX(Sheet8!$A$3:$B$27,MATCH(D317,Sheet8!$A$3:$A$27,0),2),"")</f>
        <v>&lt;color=#ff0000&gt;红色敌方单位&lt;/color&gt;每次行动后，使随机一个敌方单位回血</v>
      </c>
      <c r="J317" s="5" t="str">
        <f>IFERROR(INDEX(Sheet8!$C$3:$D$27,MATCH(E317,Sheet8!$C$3:$C$27,0),2),"")</f>
        <v>&lt;color=#ffd400&gt;黄色敌方单位&lt;/color&gt;被击败后，其他&lt;color=#ffd400&gt;黄色敌方单位&lt;/color&gt;行动时会释放技能，使我方全体眩晕</v>
      </c>
      <c r="K317" s="5" t="str">
        <f>IFERROR(INDEX(Sheet8!$E$3:$F$27,MATCH(F317,Sheet8!$E$3:$E$27,0),2),"")</f>
        <v/>
      </c>
      <c r="M317" s="6" t="str">
        <f t="shared" si="14"/>
        <v>&lt;color=#ff0000&gt;红色敌方单位&lt;/color&gt;每次行动后，使随机一个敌方单位回血@
&lt;color=#ffd400&gt;黄色敌方单位&lt;/color&gt;被击败后，其他&lt;color=#ffd400&gt;黄色敌方单位&lt;/color&gt;行动时会释放技能，使我方全体眩晕</v>
      </c>
      <c r="N317" s="6" t="str">
        <f t="shared" si="15"/>
        <v>&lt;color=#ff0000&gt;红色敌方单位&lt;/color&gt;每次行动后，使随机一个敌方单位回血@&lt;color=#ffd400&gt;黄色敌方单位&lt;/color&gt;被击败后，其他&lt;color=#ffd400&gt;黄色敌方单位&lt;/color&gt;行动时会释放技能，使我方全体眩晕@</v>
      </c>
    </row>
    <row r="318" spans="2:14" ht="42.75">
      <c r="B318" s="5">
        <f t="shared" si="16"/>
        <v>40</v>
      </c>
      <c r="C318" s="54">
        <v>1</v>
      </c>
      <c r="D318" s="5">
        <v>5</v>
      </c>
      <c r="F318" s="5">
        <v>12</v>
      </c>
      <c r="I318" s="5" t="str">
        <f>IFERROR(INDEX(Sheet8!$A$3:$B$27,MATCH(D318,Sheet8!$A$3:$A$27,0),2),"")</f>
        <v>&lt;color=#ff0000&gt;红色敌方单位&lt;/color&gt;被击败后，我方攻击增加。每有一个其他敌方单位被击败，&lt;color=#ff0000&gt;红色敌方单位&lt;/color&gt;攻击增加</v>
      </c>
      <c r="J318" s="5" t="str">
        <f>IFERROR(INDEX(Sheet8!$C$3:$D$27,MATCH(E318,Sheet8!$C$3:$C$27,0),2),"")</f>
        <v/>
      </c>
      <c r="K318" s="5" t="str">
        <f>IFERROR(INDEX(Sheet8!$E$3:$F$27,MATCH(F318,Sheet8!$E$3:$E$27,0),2),"")</f>
        <v>&lt;color=#00aaff&gt;蓝色敌方单位&lt;/color&gt;被击败后，我方能量点减为0</v>
      </c>
      <c r="M318" s="6" t="str">
        <f t="shared" si="14"/>
        <v>&lt;color=#ff0000&gt;红色敌方单位&lt;/color&gt;被击败后，我方攻击增加。每有一个其他敌方单位被击败，&lt;color=#ff0000&gt;红色敌方单位&lt;/color&gt;攻击增加@
&lt;color=#00aaff&gt;蓝色敌方单位&lt;/color&gt;被击败后，我方能量点减为0</v>
      </c>
      <c r="N318" s="6" t="str">
        <f t="shared" si="15"/>
        <v>&lt;color=#ff0000&gt;红色敌方单位&lt;/color&gt;被击败后，我方攻击增加。每有一个其他敌方单位被击败，&lt;color=#ff0000&gt;红色敌方单位&lt;/color&gt;攻击增加@ @&lt;color=#00aaff&gt;蓝色敌方单位&lt;/color&gt;被击败后，我方能量点减为0</v>
      </c>
    </row>
    <row r="319" spans="2:14" ht="16.5">
      <c r="B319" s="5">
        <f t="shared" si="16"/>
        <v>40</v>
      </c>
      <c r="C319" s="54">
        <v>5</v>
      </c>
      <c r="I319" s="5" t="str">
        <f>IFERROR(INDEX(Sheet8!$A$3:$B$27,MATCH(D319,Sheet8!$A$3:$A$27,0),2),"")</f>
        <v/>
      </c>
      <c r="J319" s="5" t="str">
        <f>IFERROR(INDEX(Sheet8!$C$3:$D$27,MATCH(E319,Sheet8!$C$3:$C$27,0),2),"")</f>
        <v/>
      </c>
      <c r="K319" s="5" t="str">
        <f>IFERROR(INDEX(Sheet8!$E$3:$F$27,MATCH(F319,Sheet8!$E$3:$E$27,0),2),"")</f>
        <v/>
      </c>
      <c r="M319" s="6" t="str">
        <f t="shared" si="14"/>
        <v/>
      </c>
      <c r="N319" s="6" t="str">
        <f t="shared" si="15"/>
        <v/>
      </c>
    </row>
    <row r="320" spans="2:14" ht="42.75">
      <c r="B320" s="5">
        <f t="shared" si="16"/>
        <v>40</v>
      </c>
      <c r="C320" s="54">
        <v>1</v>
      </c>
      <c r="D320" s="5">
        <v>6</v>
      </c>
      <c r="F320" s="5">
        <v>17</v>
      </c>
      <c r="I320" s="5" t="str">
        <f>IFERROR(INDEX(Sheet8!$A$3:$B$27,MATCH(D320,Sheet8!$A$3:$A$27,0),2),"")</f>
        <v>&lt;color=#ff0000&gt;红色敌方单位&lt;/color&gt;被击败后，其他敌方单位眩晕。每有一个其他敌方单位被击败，&lt;color=#ff0000&gt;红色敌方单位&lt;/color&gt;回满血</v>
      </c>
      <c r="J320" s="5" t="str">
        <f>IFERROR(INDEX(Sheet8!$C$3:$D$27,MATCH(E320,Sheet8!$C$3:$C$27,0),2),"")</f>
        <v/>
      </c>
      <c r="K320" s="5" t="str">
        <f>IFERROR(INDEX(Sheet8!$E$3:$F$27,MATCH(F320,Sheet8!$E$3:$E$27,0),2),"")</f>
        <v>&lt;color=#00aaff&gt;蓝色敌方单位&lt;/color&gt;被击败后，使1号位敌方单位每次行动都释放技能</v>
      </c>
      <c r="M320" s="6" t="str">
        <f t="shared" si="14"/>
        <v>&lt;color=#ff0000&gt;红色敌方单位&lt;/color&gt;被击败后，其他敌方单位眩晕。每有一个其他敌方单位被击败，&lt;color=#ff0000&gt;红色敌方单位&lt;/color&gt;回满血@
&lt;color=#00aaff&gt;蓝色敌方单位&lt;/color&gt;被击败后，使1号位敌方单位每次行动都释放技能</v>
      </c>
      <c r="N320" s="6" t="str">
        <f t="shared" si="15"/>
        <v>&lt;color=#ff0000&gt;红色敌方单位&lt;/color&gt;被击败后，其他敌方单位眩晕。每有一个其他敌方单位被击败，&lt;color=#ff0000&gt;红色敌方单位&lt;/color&gt;回满血@ @&lt;color=#00aaff&gt;蓝色敌方单位&lt;/color&gt;被击败后，使1号位敌方单位每次行动都释放技能</v>
      </c>
    </row>
    <row r="321" spans="2:14" ht="16.5">
      <c r="B321" s="5">
        <f t="shared" si="16"/>
        <v>40</v>
      </c>
      <c r="C321" s="54">
        <v>2</v>
      </c>
      <c r="I321" s="5" t="str">
        <f>IFERROR(INDEX(Sheet8!$A$3:$B$27,MATCH(D321,Sheet8!$A$3:$A$27,0),2),"")</f>
        <v/>
      </c>
      <c r="J321" s="5" t="str">
        <f>IFERROR(INDEX(Sheet8!$C$3:$D$27,MATCH(E321,Sheet8!$C$3:$C$27,0),2),"")</f>
        <v/>
      </c>
      <c r="K321" s="5" t="str">
        <f>IFERROR(INDEX(Sheet8!$E$3:$F$27,MATCH(F321,Sheet8!$E$3:$E$27,0),2),"")</f>
        <v/>
      </c>
      <c r="M321" s="6" t="str">
        <f t="shared" si="14"/>
        <v/>
      </c>
      <c r="N321" s="6" t="str">
        <f t="shared" si="15"/>
        <v/>
      </c>
    </row>
    <row r="322" spans="2:14" ht="28.5">
      <c r="B322" s="5">
        <f t="shared" si="16"/>
        <v>40</v>
      </c>
      <c r="C322" s="54">
        <v>1</v>
      </c>
      <c r="D322" s="5">
        <v>23</v>
      </c>
      <c r="F322" s="5">
        <v>4</v>
      </c>
      <c r="I322" s="5" t="str">
        <f>IFERROR(INDEX(Sheet8!$A$3:$B$27,MATCH(D322,Sheet8!$A$3:$A$27,0),2),"")</f>
        <v>&lt;color=#ff0000&gt;红色敌方单位&lt;/color&gt;每次行动后，自身攻击增加</v>
      </c>
      <c r="J322" s="5" t="str">
        <f>IFERROR(INDEX(Sheet8!$C$3:$D$27,MATCH(E322,Sheet8!$C$3:$C$27,0),2),"")</f>
        <v/>
      </c>
      <c r="K322" s="5" t="str">
        <f>IFERROR(INDEX(Sheet8!$E$3:$F$27,MATCH(F322,Sheet8!$E$3:$E$27,0),2),"")</f>
        <v>&lt;color=#00aaff&gt;三节棍莉莉&lt;/color&gt;被击败后，会使山猿和睫毛进入无限放技能状态</v>
      </c>
      <c r="M322" s="6" t="str">
        <f t="shared" si="14"/>
        <v>&lt;color=#ff0000&gt;红色敌方单位&lt;/color&gt;每次行动后，自身攻击增加@
&lt;color=#00aaff&gt;三节棍莉莉&lt;/color&gt;被击败后，会使山猿和睫毛进入无限放技能状态</v>
      </c>
      <c r="N322" s="6" t="str">
        <f t="shared" si="15"/>
        <v>&lt;color=#ff0000&gt;红色敌方单位&lt;/color&gt;每次行动后，自身攻击增加@ @&lt;color=#00aaff&gt;三节棍莉莉&lt;/color&gt;被击败后，会使山猿和睫毛进入无限放技能状态</v>
      </c>
    </row>
    <row r="323" spans="2:14" ht="16.5">
      <c r="B323" s="5">
        <f t="shared" si="16"/>
        <v>40</v>
      </c>
      <c r="C323" s="54">
        <v>5</v>
      </c>
      <c r="I323" s="5" t="str">
        <f>IFERROR(INDEX(Sheet8!$A$3:$B$27,MATCH(D323,Sheet8!$A$3:$A$27,0),2),"")</f>
        <v/>
      </c>
      <c r="J323" s="5" t="str">
        <f>IFERROR(INDEX(Sheet8!$C$3:$D$27,MATCH(E323,Sheet8!$C$3:$C$27,0),2),"")</f>
        <v/>
      </c>
      <c r="K323" s="5" t="str">
        <f>IFERROR(INDEX(Sheet8!$E$3:$F$27,MATCH(F323,Sheet8!$E$3:$E$27,0),2),"")</f>
        <v/>
      </c>
      <c r="M323" s="6" t="str">
        <f t="shared" si="14"/>
        <v/>
      </c>
      <c r="N323" s="6" t="str">
        <f t="shared" si="15"/>
        <v/>
      </c>
    </row>
    <row r="324" spans="2:14" ht="28.5">
      <c r="B324" s="5">
        <f t="shared" si="16"/>
        <v>40</v>
      </c>
      <c r="C324" s="54">
        <v>1</v>
      </c>
      <c r="D324" s="5">
        <v>25</v>
      </c>
      <c r="F324" s="5">
        <v>16</v>
      </c>
      <c r="I324" s="5" t="str">
        <f>IFERROR(INDEX(Sheet8!$A$3:$B$27,MATCH(D324,Sheet8!$A$3:$A$27,0),2),"")</f>
        <v>&lt;color=#ff0000&gt;红色敌方单位&lt;/color&gt;每次行动后，使随机一个敌方单位回血</v>
      </c>
      <c r="J324" s="5" t="str">
        <f>IFERROR(INDEX(Sheet8!$C$3:$D$27,MATCH(E324,Sheet8!$C$3:$C$27,0),2),"")</f>
        <v/>
      </c>
      <c r="K324" s="5" t="str">
        <f>IFERROR(INDEX(Sheet8!$E$3:$F$27,MATCH(F324,Sheet8!$E$3:$E$27,0),2),"")</f>
        <v>&lt;color=#00aaff&gt;蓝色敌方单位&lt;/color&gt;被击败后，我方全体沉默</v>
      </c>
      <c r="M324" s="6" t="str">
        <f t="shared" si="14"/>
        <v>&lt;color=#ff0000&gt;红色敌方单位&lt;/color&gt;每次行动后，使随机一个敌方单位回血@
&lt;color=#00aaff&gt;蓝色敌方单位&lt;/color&gt;被击败后，我方全体沉默</v>
      </c>
      <c r="N324" s="6" t="str">
        <f t="shared" si="15"/>
        <v>&lt;color=#ff0000&gt;红色敌方单位&lt;/color&gt;每次行动后，使随机一个敌方单位回血@ @&lt;color=#00aaff&gt;蓝色敌方单位&lt;/color&gt;被击败后，我方全体沉默</v>
      </c>
    </row>
    <row r="325" spans="2:14" ht="16.5">
      <c r="B325" s="5">
        <f t="shared" si="16"/>
        <v>40</v>
      </c>
      <c r="C325" s="54">
        <v>4</v>
      </c>
      <c r="I325" s="5" t="str">
        <f>IFERROR(INDEX(Sheet8!$A$3:$B$27,MATCH(D325,Sheet8!$A$3:$A$27,0),2),"")</f>
        <v/>
      </c>
      <c r="J325" s="5" t="str">
        <f>IFERROR(INDEX(Sheet8!$C$3:$D$27,MATCH(E325,Sheet8!$C$3:$C$27,0),2),"")</f>
        <v/>
      </c>
      <c r="K325" s="5" t="str">
        <f>IFERROR(INDEX(Sheet8!$E$3:$F$27,MATCH(F325,Sheet8!$E$3:$E$27,0),2),"")</f>
        <v/>
      </c>
      <c r="M325" s="6" t="str">
        <f t="shared" si="14"/>
        <v/>
      </c>
      <c r="N325" s="6" t="str">
        <f t="shared" si="15"/>
        <v/>
      </c>
    </row>
    <row r="326" spans="2:14" ht="28.5">
      <c r="B326" s="5">
        <f t="shared" si="16"/>
        <v>41</v>
      </c>
      <c r="C326" s="54">
        <v>1</v>
      </c>
      <c r="E326" s="5">
        <v>7</v>
      </c>
      <c r="I326" s="5" t="str">
        <f>IFERROR(INDEX(Sheet8!$A$3:$B$27,MATCH(D326,Sheet8!$A$3:$A$27,0),2),"")</f>
        <v/>
      </c>
      <c r="J326" s="5" t="str">
        <f>IFERROR(INDEX(Sheet8!$C$3:$D$27,MATCH(E326,Sheet8!$C$3:$C$27,0),2),"")</f>
        <v>&lt;color=#ffd400&gt;黄色敌方单位&lt;/color&gt;被击败后，其他&lt;color=#ffd400&gt;黄色敌方单位&lt;/color&gt;行动时会无敌3回合</v>
      </c>
      <c r="K326" s="5" t="str">
        <f>IFERROR(INDEX(Sheet8!$E$3:$F$27,MATCH(F326,Sheet8!$E$3:$E$27,0),2),"")</f>
        <v/>
      </c>
      <c r="M326" s="6" t="str">
        <f t="shared" si="14"/>
        <v>&lt;color=#ffd400&gt;黄色敌方单位&lt;/color&gt;被击败后，其他&lt;color=#ffd400&gt;黄色敌方单位&lt;/color&gt;行动时会无敌3回合</v>
      </c>
      <c r="N326" s="6" t="str">
        <f t="shared" si="15"/>
        <v xml:space="preserve"> @&lt;color=#ffd400&gt;黄色敌方单位&lt;/color&gt;被击败后，其他&lt;color=#ffd400&gt;黄色敌方单位&lt;/color&gt;行动时会无敌3回合@</v>
      </c>
    </row>
    <row r="327" spans="2:14" ht="16.5">
      <c r="B327" s="5">
        <f t="shared" si="16"/>
        <v>41</v>
      </c>
      <c r="C327" s="54">
        <v>1</v>
      </c>
      <c r="F327" s="5">
        <v>15</v>
      </c>
      <c r="I327" s="5" t="str">
        <f>IFERROR(INDEX(Sheet8!$A$3:$B$27,MATCH(D327,Sheet8!$A$3:$A$27,0),2),"")</f>
        <v/>
      </c>
      <c r="J327" s="5" t="str">
        <f>IFERROR(INDEX(Sheet8!$C$3:$D$27,MATCH(E327,Sheet8!$C$3:$C$27,0),2),"")</f>
        <v/>
      </c>
      <c r="K327" s="5" t="str">
        <f>IFERROR(INDEX(Sheet8!$E$3:$F$27,MATCH(F327,Sheet8!$E$3:$E$27,0),2),"")</f>
        <v>&lt;color=#00aaff&gt;蓝色敌方单位&lt;/color&gt;被击败后，使1号位敌方单位下次行动释放技能</v>
      </c>
      <c r="M327" s="6" t="str">
        <f t="shared" si="14"/>
        <v>&lt;color=#00aaff&gt;蓝色敌方单位&lt;/color&gt;被击败后，使1号位敌方单位下次行动释放技能</v>
      </c>
      <c r="N327" s="6" t="str">
        <f t="shared" si="15"/>
        <v xml:space="preserve"> @ @&lt;color=#00aaff&gt;蓝色敌方单位&lt;/color&gt;被击败后，使1号位敌方单位下次行动释放技能</v>
      </c>
    </row>
    <row r="328" spans="2:14" ht="16.5">
      <c r="B328" s="5">
        <f t="shared" si="16"/>
        <v>41</v>
      </c>
      <c r="C328" s="54">
        <v>5</v>
      </c>
      <c r="I328" s="5" t="str">
        <f>IFERROR(INDEX(Sheet8!$A$3:$B$27,MATCH(D328,Sheet8!$A$3:$A$27,0),2),"")</f>
        <v/>
      </c>
      <c r="J328" s="5" t="str">
        <f>IFERROR(INDEX(Sheet8!$C$3:$D$27,MATCH(E328,Sheet8!$C$3:$C$27,0),2),"")</f>
        <v/>
      </c>
      <c r="K328" s="5" t="str">
        <f>IFERROR(INDEX(Sheet8!$E$3:$F$27,MATCH(F328,Sheet8!$E$3:$E$27,0),2),"")</f>
        <v/>
      </c>
      <c r="M328" s="6" t="str">
        <f t="shared" si="14"/>
        <v/>
      </c>
      <c r="N328" s="6" t="str">
        <f t="shared" si="15"/>
        <v/>
      </c>
    </row>
    <row r="329" spans="2:14" ht="42.75">
      <c r="B329" s="5">
        <f t="shared" si="16"/>
        <v>41</v>
      </c>
      <c r="C329" s="54">
        <v>1</v>
      </c>
      <c r="D329" s="5">
        <v>5</v>
      </c>
      <c r="F329" s="5">
        <v>17</v>
      </c>
      <c r="I329" s="5" t="str">
        <f>IFERROR(INDEX(Sheet8!$A$3:$B$27,MATCH(D329,Sheet8!$A$3:$A$27,0),2),"")</f>
        <v>&lt;color=#ff0000&gt;红色敌方单位&lt;/color&gt;被击败后，我方攻击增加。每有一个其他敌方单位被击败，&lt;color=#ff0000&gt;红色敌方单位&lt;/color&gt;攻击增加</v>
      </c>
      <c r="J329" s="5" t="str">
        <f>IFERROR(INDEX(Sheet8!$C$3:$D$27,MATCH(E329,Sheet8!$C$3:$C$27,0),2),"")</f>
        <v/>
      </c>
      <c r="K329" s="5" t="str">
        <f>IFERROR(INDEX(Sheet8!$E$3:$F$27,MATCH(F329,Sheet8!$E$3:$E$27,0),2),"")</f>
        <v>&lt;color=#00aaff&gt;蓝色敌方单位&lt;/color&gt;被击败后，使1号位敌方单位每次行动都释放技能</v>
      </c>
      <c r="M329" s="6" t="str">
        <f t="shared" si="14"/>
        <v>&lt;color=#ff0000&gt;红色敌方单位&lt;/color&gt;被击败后，我方攻击增加。每有一个其他敌方单位被击败，&lt;color=#ff0000&gt;红色敌方单位&lt;/color&gt;攻击增加@
&lt;color=#00aaff&gt;蓝色敌方单位&lt;/color&gt;被击败后，使1号位敌方单位每次行动都释放技能</v>
      </c>
      <c r="N329" s="6" t="str">
        <f t="shared" si="15"/>
        <v>&lt;color=#ff0000&gt;红色敌方单位&lt;/color&gt;被击败后，我方攻击增加。每有一个其他敌方单位被击败，&lt;color=#ff0000&gt;红色敌方单位&lt;/color&gt;攻击增加@ @&lt;color=#00aaff&gt;蓝色敌方单位&lt;/color&gt;被击败后，使1号位敌方单位每次行动都释放技能</v>
      </c>
    </row>
    <row r="330" spans="2:14" ht="16.5">
      <c r="B330" s="5">
        <f t="shared" si="16"/>
        <v>41</v>
      </c>
      <c r="C330" s="54">
        <v>2</v>
      </c>
      <c r="I330" s="5" t="str">
        <f>IFERROR(INDEX(Sheet8!$A$3:$B$27,MATCH(D330,Sheet8!$A$3:$A$27,0),2),"")</f>
        <v/>
      </c>
      <c r="J330" s="5" t="str">
        <f>IFERROR(INDEX(Sheet8!$C$3:$D$27,MATCH(E330,Sheet8!$C$3:$C$27,0),2),"")</f>
        <v/>
      </c>
      <c r="K330" s="5" t="str">
        <f>IFERROR(INDEX(Sheet8!$E$3:$F$27,MATCH(F330,Sheet8!$E$3:$E$27,0),2),"")</f>
        <v/>
      </c>
      <c r="M330" s="6" t="str">
        <f t="shared" si="14"/>
        <v/>
      </c>
      <c r="N330" s="6" t="str">
        <f t="shared" si="15"/>
        <v/>
      </c>
    </row>
    <row r="331" spans="2:14" ht="16.5">
      <c r="B331" s="5">
        <f t="shared" si="16"/>
        <v>41</v>
      </c>
      <c r="C331" s="54">
        <v>1</v>
      </c>
      <c r="F331" s="5">
        <v>6</v>
      </c>
      <c r="I331" s="5" t="str">
        <f>IFERROR(INDEX(Sheet8!$A$3:$B$27,MATCH(D331,Sheet8!$A$3:$A$27,0),2),"")</f>
        <v/>
      </c>
      <c r="J331" s="5" t="str">
        <f>IFERROR(INDEX(Sheet8!$C$3:$D$27,MATCH(E331,Sheet8!$C$3:$C$27,0),2),"")</f>
        <v/>
      </c>
      <c r="K331" s="5" t="str">
        <f>IFERROR(INDEX(Sheet8!$E$3:$F$27,MATCH(F331,Sheet8!$E$3:$E$27,0),2),"")</f>
        <v>&lt;color=#00aaff&gt;蓝色敌方单位&lt;/color&gt;被击败后，我方全体眩晕</v>
      </c>
      <c r="M331" s="6" t="str">
        <f t="shared" si="14"/>
        <v>&lt;color=#00aaff&gt;蓝色敌方单位&lt;/color&gt;被击败后，我方全体眩晕</v>
      </c>
      <c r="N331" s="6" t="str">
        <f t="shared" si="15"/>
        <v xml:space="preserve"> @ @&lt;color=#00aaff&gt;蓝色敌方单位&lt;/color&gt;被击败后，我方全体眩晕</v>
      </c>
    </row>
    <row r="332" spans="2:14" ht="16.5">
      <c r="B332" s="5">
        <f t="shared" si="16"/>
        <v>41</v>
      </c>
      <c r="C332" s="54">
        <v>5</v>
      </c>
      <c r="I332" s="5" t="str">
        <f>IFERROR(INDEX(Sheet8!$A$3:$B$27,MATCH(D332,Sheet8!$A$3:$A$27,0),2),"")</f>
        <v/>
      </c>
      <c r="J332" s="5" t="str">
        <f>IFERROR(INDEX(Sheet8!$C$3:$D$27,MATCH(E332,Sheet8!$C$3:$C$27,0),2),"")</f>
        <v/>
      </c>
      <c r="K332" s="5" t="str">
        <f>IFERROR(INDEX(Sheet8!$E$3:$F$27,MATCH(F332,Sheet8!$E$3:$E$27,0),2),"")</f>
        <v/>
      </c>
      <c r="M332" s="6" t="str">
        <f t="shared" si="14"/>
        <v/>
      </c>
      <c r="N332" s="6" t="str">
        <f t="shared" si="15"/>
        <v/>
      </c>
    </row>
    <row r="333" spans="2:14" ht="28.5">
      <c r="B333" s="5">
        <f t="shared" si="16"/>
        <v>41</v>
      </c>
      <c r="C333" s="54">
        <v>1</v>
      </c>
      <c r="D333" s="5">
        <v>23</v>
      </c>
      <c r="F333" s="5">
        <v>10</v>
      </c>
      <c r="I333" s="5" t="str">
        <f>IFERROR(INDEX(Sheet8!$A$3:$B$27,MATCH(D333,Sheet8!$A$3:$A$27,0),2),"")</f>
        <v>&lt;color=#ff0000&gt;红色敌方单位&lt;/color&gt;每次行动后，自身攻击增加</v>
      </c>
      <c r="J333" s="5" t="str">
        <f>IFERROR(INDEX(Sheet8!$C$3:$D$27,MATCH(E333,Sheet8!$C$3:$C$27,0),2),"")</f>
        <v/>
      </c>
      <c r="K333" s="5" t="str">
        <f>IFERROR(INDEX(Sheet8!$E$3:$F$27,MATCH(F333,Sheet8!$E$3:$E$27,0),2),"")</f>
        <v>&lt;color=#00aaff&gt;蓝色敌方单位&lt;/color&gt;被击败后，其他敌方单位攻击防御增加</v>
      </c>
      <c r="M333" s="6" t="str">
        <f t="shared" si="14"/>
        <v>&lt;color=#ff0000&gt;红色敌方单位&lt;/color&gt;每次行动后，自身攻击增加@
&lt;color=#00aaff&gt;蓝色敌方单位&lt;/color&gt;被击败后，其他敌方单位攻击防御增加</v>
      </c>
      <c r="N333" s="6" t="str">
        <f t="shared" si="15"/>
        <v>&lt;color=#ff0000&gt;红色敌方单位&lt;/color&gt;每次行动后，自身攻击增加@ @&lt;color=#00aaff&gt;蓝色敌方单位&lt;/color&gt;被击败后，其他敌方单位攻击防御增加</v>
      </c>
    </row>
    <row r="334" spans="2:14" ht="16.5">
      <c r="B334" s="5">
        <f t="shared" si="16"/>
        <v>41</v>
      </c>
      <c r="C334" s="54">
        <v>4</v>
      </c>
      <c r="I334" s="5" t="str">
        <f>IFERROR(INDEX(Sheet8!$A$3:$B$27,MATCH(D334,Sheet8!$A$3:$A$27,0),2),"")</f>
        <v/>
      </c>
      <c r="J334" s="5" t="str">
        <f>IFERROR(INDEX(Sheet8!$C$3:$D$27,MATCH(E334,Sheet8!$C$3:$C$27,0),2),"")</f>
        <v/>
      </c>
      <c r="K334" s="5" t="str">
        <f>IFERROR(INDEX(Sheet8!$E$3:$F$27,MATCH(F334,Sheet8!$E$3:$E$27,0),2),"")</f>
        <v/>
      </c>
      <c r="M334" s="6" t="str">
        <f t="shared" si="14"/>
        <v/>
      </c>
      <c r="N334" s="6" t="str">
        <f t="shared" si="15"/>
        <v/>
      </c>
    </row>
    <row r="335" spans="2:14" ht="16.5">
      <c r="B335" s="5">
        <f t="shared" si="16"/>
        <v>42</v>
      </c>
      <c r="C335" s="54">
        <v>1</v>
      </c>
      <c r="D335" s="5">
        <v>2</v>
      </c>
      <c r="I335" s="5" t="str">
        <f>IFERROR(INDEX(Sheet8!$A$3:$B$27,MATCH(D335,Sheet8!$A$3:$A$27,0),2),"")</f>
        <v>&lt;color=#ff0000&gt;红色敌方单位&lt;/color&gt;被击败后，我方S能量长满</v>
      </c>
      <c r="J335" s="5" t="str">
        <f>IFERROR(INDEX(Sheet8!$C$3:$D$27,MATCH(E335,Sheet8!$C$3:$C$27,0),2),"")</f>
        <v/>
      </c>
      <c r="K335" s="5" t="str">
        <f>IFERROR(INDEX(Sheet8!$E$3:$F$27,MATCH(F335,Sheet8!$E$3:$E$27,0),2),"")</f>
        <v/>
      </c>
      <c r="M335" s="6" t="str">
        <f t="shared" si="14"/>
        <v>&lt;color=#ff0000&gt;红色敌方单位&lt;/color&gt;被击败后，我方S能量长满</v>
      </c>
      <c r="N335" s="6" t="str">
        <f t="shared" si="15"/>
        <v>&lt;color=#ff0000&gt;红色敌方单位&lt;/color&gt;被击败后，我方S能量长满</v>
      </c>
    </row>
    <row r="336" spans="2:14" ht="42.75">
      <c r="B336" s="5">
        <f t="shared" si="16"/>
        <v>42</v>
      </c>
      <c r="C336" s="54">
        <v>1</v>
      </c>
      <c r="E336" s="5">
        <v>2</v>
      </c>
      <c r="F336" s="5">
        <v>17</v>
      </c>
      <c r="I336" s="5" t="str">
        <f>IFERROR(INDEX(Sheet8!$A$3:$B$27,MATCH(D336,Sheet8!$A$3:$A$27,0),2),"")</f>
        <v/>
      </c>
      <c r="J336" s="5" t="str">
        <f>IFERROR(INDEX(Sheet8!$C$3:$D$27,MATCH(E336,Sheet8!$C$3:$C$27,0),2),"")</f>
        <v>&lt;color=#ffd400&gt;黄色敌方单位&lt;/color&gt;被击败后，其他&lt;color=#ffd400&gt;黄色敌方单位&lt;/color&gt;行动时会冲向我方自爆，造成大量伤害</v>
      </c>
      <c r="K336" s="5" t="str">
        <f>IFERROR(INDEX(Sheet8!$E$3:$F$27,MATCH(F336,Sheet8!$E$3:$E$27,0),2),"")</f>
        <v>&lt;color=#00aaff&gt;蓝色敌方单位&lt;/color&gt;被击败后，使1号位敌方单位每次行动都释放技能</v>
      </c>
      <c r="M336" s="6" t="str">
        <f t="shared" si="14"/>
        <v>&lt;color=#ffd400&gt;黄色敌方单位&lt;/color&gt;被击败后，其他&lt;color=#ffd400&gt;黄色敌方单位&lt;/color&gt;行动时会冲向我方自爆，造成大量伤害@
&lt;color=#00aaff&gt;蓝色敌方单位&lt;/color&gt;被击败后，使1号位敌方单位每次行动都释放技能</v>
      </c>
      <c r="N336" s="6" t="str">
        <f t="shared" si="15"/>
        <v xml:space="preserve"> @&lt;color=#ffd400&gt;黄色敌方单位&lt;/color&gt;被击败后，其他&lt;color=#ffd400&gt;黄色敌方单位&lt;/color&gt;行动时会冲向我方自爆，造成大量伤害@&lt;color=#00aaff&gt;蓝色敌方单位&lt;/color&gt;被击败后，使1号位敌方单位每次行动都释放技能</v>
      </c>
    </row>
    <row r="337" spans="2:14" ht="16.5">
      <c r="B337" s="5">
        <f t="shared" si="16"/>
        <v>42</v>
      </c>
      <c r="C337" s="54">
        <v>5</v>
      </c>
      <c r="I337" s="5" t="str">
        <f>IFERROR(INDEX(Sheet8!$A$3:$B$27,MATCH(D337,Sheet8!$A$3:$A$27,0),2),"")</f>
        <v/>
      </c>
      <c r="J337" s="5" t="str">
        <f>IFERROR(INDEX(Sheet8!$C$3:$D$27,MATCH(E337,Sheet8!$C$3:$C$27,0),2),"")</f>
        <v/>
      </c>
      <c r="K337" s="5" t="str">
        <f>IFERROR(INDEX(Sheet8!$E$3:$F$27,MATCH(F337,Sheet8!$E$3:$E$27,0),2),"")</f>
        <v/>
      </c>
      <c r="M337" s="6" t="str">
        <f t="shared" si="14"/>
        <v/>
      </c>
      <c r="N337" s="6" t="str">
        <f t="shared" si="15"/>
        <v/>
      </c>
    </row>
    <row r="338" spans="2:14" ht="42.75">
      <c r="B338" s="5">
        <f t="shared" si="16"/>
        <v>42</v>
      </c>
      <c r="C338" s="54">
        <v>1</v>
      </c>
      <c r="D338" s="5">
        <v>6</v>
      </c>
      <c r="F338" s="5">
        <v>12</v>
      </c>
      <c r="I338" s="5" t="str">
        <f>IFERROR(INDEX(Sheet8!$A$3:$B$27,MATCH(D338,Sheet8!$A$3:$A$27,0),2),"")</f>
        <v>&lt;color=#ff0000&gt;红色敌方单位&lt;/color&gt;被击败后，其他敌方单位眩晕。每有一个其他敌方单位被击败，&lt;color=#ff0000&gt;红色敌方单位&lt;/color&gt;回满血</v>
      </c>
      <c r="J338" s="5" t="str">
        <f>IFERROR(INDEX(Sheet8!$C$3:$D$27,MATCH(E338,Sheet8!$C$3:$C$27,0),2),"")</f>
        <v/>
      </c>
      <c r="K338" s="5" t="str">
        <f>IFERROR(INDEX(Sheet8!$E$3:$F$27,MATCH(F338,Sheet8!$E$3:$E$27,0),2),"")</f>
        <v>&lt;color=#00aaff&gt;蓝色敌方单位&lt;/color&gt;被击败后，我方能量点减为0</v>
      </c>
      <c r="M338" s="6" t="str">
        <f t="shared" si="14"/>
        <v>&lt;color=#ff0000&gt;红色敌方单位&lt;/color&gt;被击败后，其他敌方单位眩晕。每有一个其他敌方单位被击败，&lt;color=#ff0000&gt;红色敌方单位&lt;/color&gt;回满血@
&lt;color=#00aaff&gt;蓝色敌方单位&lt;/color&gt;被击败后，我方能量点减为0</v>
      </c>
      <c r="N338" s="6" t="str">
        <f t="shared" si="15"/>
        <v>&lt;color=#ff0000&gt;红色敌方单位&lt;/color&gt;被击败后，其他敌方单位眩晕。每有一个其他敌方单位被击败，&lt;color=#ff0000&gt;红色敌方单位&lt;/color&gt;回满血@ @&lt;color=#00aaff&gt;蓝色敌方单位&lt;/color&gt;被击败后，我方能量点减为0</v>
      </c>
    </row>
    <row r="339" spans="2:14" ht="16.5">
      <c r="B339" s="5">
        <f t="shared" si="16"/>
        <v>42</v>
      </c>
      <c r="C339" s="54">
        <v>2</v>
      </c>
      <c r="I339" s="5" t="str">
        <f>IFERROR(INDEX(Sheet8!$A$3:$B$27,MATCH(D339,Sheet8!$A$3:$A$27,0),2),"")</f>
        <v/>
      </c>
      <c r="J339" s="5" t="str">
        <f>IFERROR(INDEX(Sheet8!$C$3:$D$27,MATCH(E339,Sheet8!$C$3:$C$27,0),2),"")</f>
        <v/>
      </c>
      <c r="K339" s="5" t="str">
        <f>IFERROR(INDEX(Sheet8!$E$3:$F$27,MATCH(F339,Sheet8!$E$3:$E$27,0),2),"")</f>
        <v/>
      </c>
      <c r="M339" s="6" t="str">
        <f t="shared" si="14"/>
        <v/>
      </c>
      <c r="N339" s="6" t="str">
        <f t="shared" si="15"/>
        <v/>
      </c>
    </row>
    <row r="340" spans="2:14" ht="16.5">
      <c r="B340" s="5">
        <f t="shared" si="16"/>
        <v>42</v>
      </c>
      <c r="C340" s="54">
        <v>1</v>
      </c>
      <c r="D340" s="5">
        <v>23</v>
      </c>
      <c r="I340" s="5" t="str">
        <f>IFERROR(INDEX(Sheet8!$A$3:$B$27,MATCH(D340,Sheet8!$A$3:$A$27,0),2),"")</f>
        <v>&lt;color=#ff0000&gt;红色敌方单位&lt;/color&gt;每次行动后，自身攻击增加</v>
      </c>
      <c r="J340" s="5" t="str">
        <f>IFERROR(INDEX(Sheet8!$C$3:$D$27,MATCH(E340,Sheet8!$C$3:$C$27,0),2),"")</f>
        <v/>
      </c>
      <c r="K340" s="5" t="str">
        <f>IFERROR(INDEX(Sheet8!$E$3:$F$27,MATCH(F340,Sheet8!$E$3:$E$27,0),2),"")</f>
        <v/>
      </c>
      <c r="M340" s="6" t="str">
        <f t="shared" si="14"/>
        <v>&lt;color=#ff0000&gt;红色敌方单位&lt;/color&gt;每次行动后，自身攻击增加</v>
      </c>
      <c r="N340" s="6" t="str">
        <f t="shared" si="15"/>
        <v>&lt;color=#ff0000&gt;红色敌方单位&lt;/color&gt;每次行动后，自身攻击增加</v>
      </c>
    </row>
    <row r="341" spans="2:14" ht="16.5">
      <c r="B341" s="5">
        <f t="shared" si="16"/>
        <v>42</v>
      </c>
      <c r="C341" s="54">
        <v>5</v>
      </c>
      <c r="I341" s="5" t="str">
        <f>IFERROR(INDEX(Sheet8!$A$3:$B$27,MATCH(D341,Sheet8!$A$3:$A$27,0),2),"")</f>
        <v/>
      </c>
      <c r="J341" s="5" t="str">
        <f>IFERROR(INDEX(Sheet8!$C$3:$D$27,MATCH(E341,Sheet8!$C$3:$C$27,0),2),"")</f>
        <v/>
      </c>
      <c r="K341" s="5" t="str">
        <f>IFERROR(INDEX(Sheet8!$E$3:$F$27,MATCH(F341,Sheet8!$E$3:$E$27,0),2),"")</f>
        <v/>
      </c>
      <c r="M341" s="6" t="str">
        <f t="shared" si="14"/>
        <v/>
      </c>
      <c r="N341" s="6" t="str">
        <f t="shared" si="15"/>
        <v/>
      </c>
    </row>
    <row r="342" spans="2:14" ht="42.75">
      <c r="B342" s="5">
        <f t="shared" si="16"/>
        <v>42</v>
      </c>
      <c r="C342" s="54">
        <v>1</v>
      </c>
      <c r="E342" s="5">
        <v>6</v>
      </c>
      <c r="F342" s="5">
        <v>17</v>
      </c>
      <c r="I342" s="5" t="str">
        <f>IFERROR(INDEX(Sheet8!$A$3:$B$27,MATCH(D342,Sheet8!$A$3:$A$27,0),2),"")</f>
        <v/>
      </c>
      <c r="J342" s="5" t="str">
        <f>IFERROR(INDEX(Sheet8!$C$3:$D$27,MATCH(E342,Sheet8!$C$3:$C$27,0),2),"")</f>
        <v>&lt;color=#ffd400&gt;黄色敌方单位&lt;/color&gt;被击败后，其他&lt;color=#ffd400&gt;黄色敌方单位&lt;/color&gt;行动时会释放技能，使我方全体眩晕</v>
      </c>
      <c r="K342" s="5" t="str">
        <f>IFERROR(INDEX(Sheet8!$E$3:$F$27,MATCH(F342,Sheet8!$E$3:$E$27,0),2),"")</f>
        <v>&lt;color=#00aaff&gt;蓝色敌方单位&lt;/color&gt;被击败后，使1号位敌方单位每次行动都释放技能</v>
      </c>
      <c r="M342" s="6" t="str">
        <f t="shared" si="14"/>
        <v>&lt;color=#ffd400&gt;黄色敌方单位&lt;/color&gt;被击败后，其他&lt;color=#ffd400&gt;黄色敌方单位&lt;/color&gt;行动时会释放技能，使我方全体眩晕@
&lt;color=#00aaff&gt;蓝色敌方单位&lt;/color&gt;被击败后，使1号位敌方单位每次行动都释放技能</v>
      </c>
      <c r="N342" s="6" t="str">
        <f t="shared" si="15"/>
        <v xml:space="preserve"> @&lt;color=#ffd400&gt;黄色敌方单位&lt;/color&gt;被击败后，其他&lt;color=#ffd400&gt;黄色敌方单位&lt;/color&gt;行动时会释放技能，使我方全体眩晕@&lt;color=#00aaff&gt;蓝色敌方单位&lt;/color&gt;被击败后，使1号位敌方单位每次行动都释放技能</v>
      </c>
    </row>
    <row r="343" spans="2:14" ht="16.5">
      <c r="B343" s="5">
        <f t="shared" si="16"/>
        <v>42</v>
      </c>
      <c r="C343" s="54">
        <v>4</v>
      </c>
      <c r="I343" s="5" t="str">
        <f>IFERROR(INDEX(Sheet8!$A$3:$B$27,MATCH(D343,Sheet8!$A$3:$A$27,0),2),"")</f>
        <v/>
      </c>
      <c r="J343" s="5" t="str">
        <f>IFERROR(INDEX(Sheet8!$C$3:$D$27,MATCH(E343,Sheet8!$C$3:$C$27,0),2),"")</f>
        <v/>
      </c>
      <c r="K343" s="5" t="str">
        <f>IFERROR(INDEX(Sheet8!$E$3:$F$27,MATCH(F343,Sheet8!$E$3:$E$27,0),2),"")</f>
        <v/>
      </c>
      <c r="M343" s="6" t="str">
        <f t="shared" si="14"/>
        <v/>
      </c>
      <c r="N343" s="6" t="str">
        <f t="shared" si="15"/>
        <v/>
      </c>
    </row>
    <row r="344" spans="2:14" ht="28.5">
      <c r="B344" s="5">
        <f t="shared" si="16"/>
        <v>43</v>
      </c>
      <c r="C344" s="54">
        <v>1</v>
      </c>
      <c r="D344" s="5">
        <v>25</v>
      </c>
      <c r="F344" s="5">
        <v>10</v>
      </c>
      <c r="I344" s="5" t="str">
        <f>IFERROR(INDEX(Sheet8!$A$3:$B$27,MATCH(D344,Sheet8!$A$3:$A$27,0),2),"")</f>
        <v>&lt;color=#ff0000&gt;红色敌方单位&lt;/color&gt;每次行动后，使随机一个敌方单位回血</v>
      </c>
      <c r="J344" s="5" t="str">
        <f>IFERROR(INDEX(Sheet8!$C$3:$D$27,MATCH(E344,Sheet8!$C$3:$C$27,0),2),"")</f>
        <v/>
      </c>
      <c r="K344" s="5" t="str">
        <f>IFERROR(INDEX(Sheet8!$E$3:$F$27,MATCH(F344,Sheet8!$E$3:$E$27,0),2),"")</f>
        <v>&lt;color=#00aaff&gt;蓝色敌方单位&lt;/color&gt;被击败后，其他敌方单位攻击防御增加</v>
      </c>
      <c r="M344" s="6" t="str">
        <f t="shared" ref="M344:M361" si="17">I344&amp;IF(I344="","",IF(AND(J344="",K344=""),"",$G$7&amp;CHAR(10)))&amp;J344&amp;IF(J344="","",IF(K344="","",$G$7&amp;CHAR(10)))&amp;K344</f>
        <v>&lt;color=#ff0000&gt;红色敌方单位&lt;/color&gt;每次行动后，使随机一个敌方单位回血@
&lt;color=#00aaff&gt;蓝色敌方单位&lt;/color&gt;被击败后，其他敌方单位攻击防御增加</v>
      </c>
      <c r="N344" s="6" t="str">
        <f t="shared" ref="N344:N361" si="18">IF(I344="",IF(AND(J344="",K344=""),"",$G$6),IF(AND(J344="",K344=""),I344,I344&amp;$G$7))&amp;IF(J344="",IF(K344="","",$G$6),J344&amp;$G$7)&amp;IF(K344="","",K344)</f>
        <v>&lt;color=#ff0000&gt;红色敌方单位&lt;/color&gt;每次行动后，使随机一个敌方单位回血@ @&lt;color=#00aaff&gt;蓝色敌方单位&lt;/color&gt;被击败后，其他敌方单位攻击防御增加</v>
      </c>
    </row>
    <row r="345" spans="2:14" ht="16.5">
      <c r="B345" s="5">
        <f t="shared" si="16"/>
        <v>43</v>
      </c>
      <c r="C345" s="54">
        <v>1</v>
      </c>
      <c r="F345" s="5">
        <v>3</v>
      </c>
      <c r="I345" s="5" t="str">
        <f>IFERROR(INDEX(Sheet8!$A$3:$B$27,MATCH(D345,Sheet8!$A$3:$A$27,0),2),"")</f>
        <v/>
      </c>
      <c r="J345" s="5" t="str">
        <f>IFERROR(INDEX(Sheet8!$C$3:$D$27,MATCH(E345,Sheet8!$C$3:$C$27,0),2),"")</f>
        <v/>
      </c>
      <c r="K345" s="5" t="str">
        <f>IFERROR(INDEX(Sheet8!$E$3:$F$27,MATCH(F345,Sheet8!$E$3:$E$27,0),2),"")</f>
        <v>&lt;color=#00aaff&gt;蓝色敌方单位&lt;/color&gt;被击败后，其他敌方单位攻击增加</v>
      </c>
      <c r="M345" s="6" t="str">
        <f t="shared" si="17"/>
        <v>&lt;color=#00aaff&gt;蓝色敌方单位&lt;/color&gt;被击败后，其他敌方单位攻击增加</v>
      </c>
      <c r="N345" s="6" t="str">
        <f t="shared" si="18"/>
        <v xml:space="preserve"> @ @&lt;color=#00aaff&gt;蓝色敌方单位&lt;/color&gt;被击败后，其他敌方单位攻击增加</v>
      </c>
    </row>
    <row r="346" spans="2:14" ht="16.5">
      <c r="B346" s="5">
        <f t="shared" ref="B346:B361" si="19">B337+1</f>
        <v>43</v>
      </c>
      <c r="C346" s="54">
        <v>5</v>
      </c>
      <c r="I346" s="5" t="str">
        <f>IFERROR(INDEX(Sheet8!$A$3:$B$27,MATCH(D346,Sheet8!$A$3:$A$27,0),2),"")</f>
        <v/>
      </c>
      <c r="J346" s="5" t="str">
        <f>IFERROR(INDEX(Sheet8!$C$3:$D$27,MATCH(E346,Sheet8!$C$3:$C$27,0),2),"")</f>
        <v/>
      </c>
      <c r="K346" s="5" t="str">
        <f>IFERROR(INDEX(Sheet8!$E$3:$F$27,MATCH(F346,Sheet8!$E$3:$E$27,0),2),"")</f>
        <v/>
      </c>
      <c r="M346" s="6" t="str">
        <f t="shared" si="17"/>
        <v/>
      </c>
      <c r="N346" s="6" t="str">
        <f t="shared" si="18"/>
        <v/>
      </c>
    </row>
    <row r="347" spans="2:14" ht="57">
      <c r="B347" s="5">
        <f t="shared" si="19"/>
        <v>43</v>
      </c>
      <c r="C347" s="54">
        <v>1</v>
      </c>
      <c r="D347" s="5">
        <v>5</v>
      </c>
      <c r="E347" s="5">
        <v>3</v>
      </c>
      <c r="I347" s="5" t="str">
        <f>IFERROR(INDEX(Sheet8!$A$3:$B$27,MATCH(D347,Sheet8!$A$3:$A$27,0),2),"")</f>
        <v>&lt;color=#ff0000&gt;红色敌方单位&lt;/color&gt;被击败后，我方攻击增加。每有一个其他敌方单位被击败，&lt;color=#ff0000&gt;红色敌方单位&lt;/color&gt;攻击增加</v>
      </c>
      <c r="J347" s="5" t="str">
        <f>IFERROR(INDEX(Sheet8!$C$3:$D$27,MATCH(E347,Sheet8!$C$3:$C$27,0),2),"")</f>
        <v>&lt;color=#ffd400&gt;黄色敌方单位&lt;/color&gt;被击败后，其他&lt;color=#ffd400&gt;黄色敌方单位&lt;/color&gt;行动时会自杀，并使其他敌方单位回满血</v>
      </c>
      <c r="K347" s="5" t="str">
        <f>IFERROR(INDEX(Sheet8!$E$3:$F$27,MATCH(F347,Sheet8!$E$3:$E$27,0),2),"")</f>
        <v/>
      </c>
      <c r="M347" s="6" t="str">
        <f t="shared" si="17"/>
        <v>&lt;color=#ff0000&gt;红色敌方单位&lt;/color&gt;被击败后，我方攻击增加。每有一个其他敌方单位被击败，&lt;color=#ff0000&gt;红色敌方单位&lt;/color&gt;攻击增加@
&lt;color=#ffd400&gt;黄色敌方单位&lt;/color&gt;被击败后，其他&lt;color=#ffd400&gt;黄色敌方单位&lt;/color&gt;行动时会自杀，并使其他敌方单位回满血</v>
      </c>
      <c r="N347" s="6" t="str">
        <f t="shared" si="18"/>
        <v>&lt;color=#ff0000&gt;红色敌方单位&lt;/color&gt;被击败后，我方攻击增加。每有一个其他敌方单位被击败，&lt;color=#ff0000&gt;红色敌方单位&lt;/color&gt;攻击增加@&lt;color=#ffd400&gt;黄色敌方单位&lt;/color&gt;被击败后，其他&lt;color=#ffd400&gt;黄色敌方单位&lt;/color&gt;行动时会自杀，并使其他敌方单位回满血@</v>
      </c>
    </row>
    <row r="348" spans="2:14" ht="16.5">
      <c r="B348" s="5">
        <f t="shared" si="19"/>
        <v>43</v>
      </c>
      <c r="C348" s="54">
        <v>2</v>
      </c>
      <c r="I348" s="5" t="str">
        <f>IFERROR(INDEX(Sheet8!$A$3:$B$27,MATCH(D348,Sheet8!$A$3:$A$27,0),2),"")</f>
        <v/>
      </c>
      <c r="J348" s="5" t="str">
        <f>IFERROR(INDEX(Sheet8!$C$3:$D$27,MATCH(E348,Sheet8!$C$3:$C$27,0),2),"")</f>
        <v/>
      </c>
      <c r="K348" s="5" t="str">
        <f>IFERROR(INDEX(Sheet8!$E$3:$F$27,MATCH(F348,Sheet8!$E$3:$E$27,0),2),"")</f>
        <v/>
      </c>
      <c r="M348" s="6" t="str">
        <f t="shared" si="17"/>
        <v/>
      </c>
      <c r="N348" s="6" t="str">
        <f t="shared" si="18"/>
        <v/>
      </c>
    </row>
    <row r="349" spans="2:14" ht="28.5">
      <c r="B349" s="5">
        <f t="shared" si="19"/>
        <v>43</v>
      </c>
      <c r="C349" s="54">
        <v>1</v>
      </c>
      <c r="D349" s="5">
        <v>25</v>
      </c>
      <c r="F349" s="5">
        <v>17</v>
      </c>
      <c r="I349" s="5" t="str">
        <f>IFERROR(INDEX(Sheet8!$A$3:$B$27,MATCH(D349,Sheet8!$A$3:$A$27,0),2),"")</f>
        <v>&lt;color=#ff0000&gt;红色敌方单位&lt;/color&gt;每次行动后，使随机一个敌方单位回血</v>
      </c>
      <c r="J349" s="5" t="str">
        <f>IFERROR(INDEX(Sheet8!$C$3:$D$27,MATCH(E349,Sheet8!$C$3:$C$27,0),2),"")</f>
        <v/>
      </c>
      <c r="K349" s="5" t="str">
        <f>IFERROR(INDEX(Sheet8!$E$3:$F$27,MATCH(F349,Sheet8!$E$3:$E$27,0),2),"")</f>
        <v>&lt;color=#00aaff&gt;蓝色敌方单位&lt;/color&gt;被击败后，使1号位敌方单位每次行动都释放技能</v>
      </c>
      <c r="M349" s="6" t="str">
        <f t="shared" si="17"/>
        <v>&lt;color=#ff0000&gt;红色敌方单位&lt;/color&gt;每次行动后，使随机一个敌方单位回血@
&lt;color=#00aaff&gt;蓝色敌方单位&lt;/color&gt;被击败后，使1号位敌方单位每次行动都释放技能</v>
      </c>
      <c r="N349" s="6" t="str">
        <f t="shared" si="18"/>
        <v>&lt;color=#ff0000&gt;红色敌方单位&lt;/color&gt;每次行动后，使随机一个敌方单位回血@ @&lt;color=#00aaff&gt;蓝色敌方单位&lt;/color&gt;被击败后，使1号位敌方单位每次行动都释放技能</v>
      </c>
    </row>
    <row r="350" spans="2:14" ht="16.5">
      <c r="B350" s="5">
        <f t="shared" si="19"/>
        <v>43</v>
      </c>
      <c r="C350" s="54">
        <v>5</v>
      </c>
      <c r="I350" s="5" t="str">
        <f>IFERROR(INDEX(Sheet8!$A$3:$B$27,MATCH(D350,Sheet8!$A$3:$A$27,0),2),"")</f>
        <v/>
      </c>
      <c r="J350" s="5" t="str">
        <f>IFERROR(INDEX(Sheet8!$C$3:$D$27,MATCH(E350,Sheet8!$C$3:$C$27,0),2),"")</f>
        <v/>
      </c>
      <c r="K350" s="5" t="str">
        <f>IFERROR(INDEX(Sheet8!$E$3:$F$27,MATCH(F350,Sheet8!$E$3:$E$27,0),2),"")</f>
        <v/>
      </c>
      <c r="M350" s="6" t="str">
        <f t="shared" si="17"/>
        <v/>
      </c>
      <c r="N350" s="6" t="str">
        <f t="shared" si="18"/>
        <v/>
      </c>
    </row>
    <row r="351" spans="2:14" ht="28.5">
      <c r="B351" s="5">
        <f t="shared" si="19"/>
        <v>43</v>
      </c>
      <c r="C351" s="54">
        <v>1</v>
      </c>
      <c r="D351" s="5">
        <v>23</v>
      </c>
      <c r="F351" s="5">
        <v>10</v>
      </c>
      <c r="I351" s="5" t="str">
        <f>IFERROR(INDEX(Sheet8!$A$3:$B$27,MATCH(D351,Sheet8!$A$3:$A$27,0),2),"")</f>
        <v>&lt;color=#ff0000&gt;红色敌方单位&lt;/color&gt;每次行动后，自身攻击增加</v>
      </c>
      <c r="J351" s="5" t="str">
        <f>IFERROR(INDEX(Sheet8!$C$3:$D$27,MATCH(E351,Sheet8!$C$3:$C$27,0),2),"")</f>
        <v/>
      </c>
      <c r="K351" s="5" t="str">
        <f>IFERROR(INDEX(Sheet8!$E$3:$F$27,MATCH(F351,Sheet8!$E$3:$E$27,0),2),"")</f>
        <v>&lt;color=#00aaff&gt;蓝色敌方单位&lt;/color&gt;被击败后，其他敌方单位攻击防御增加</v>
      </c>
      <c r="M351" s="6" t="str">
        <f t="shared" si="17"/>
        <v>&lt;color=#ff0000&gt;红色敌方单位&lt;/color&gt;每次行动后，自身攻击增加@
&lt;color=#00aaff&gt;蓝色敌方单位&lt;/color&gt;被击败后，其他敌方单位攻击防御增加</v>
      </c>
      <c r="N351" s="6" t="str">
        <f t="shared" si="18"/>
        <v>&lt;color=#ff0000&gt;红色敌方单位&lt;/color&gt;每次行动后，自身攻击增加@ @&lt;color=#00aaff&gt;蓝色敌方单位&lt;/color&gt;被击败后，其他敌方单位攻击防御增加</v>
      </c>
    </row>
    <row r="352" spans="2:14" ht="16.5">
      <c r="B352" s="5">
        <f t="shared" si="19"/>
        <v>43</v>
      </c>
      <c r="C352" s="54">
        <v>4</v>
      </c>
      <c r="I352" s="5" t="str">
        <f>IFERROR(INDEX(Sheet8!$A$3:$B$27,MATCH(D352,Sheet8!$A$3:$A$27,0),2),"")</f>
        <v/>
      </c>
      <c r="J352" s="5" t="str">
        <f>IFERROR(INDEX(Sheet8!$C$3:$D$27,MATCH(E352,Sheet8!$C$3:$C$27,0),2),"")</f>
        <v/>
      </c>
      <c r="K352" s="5" t="str">
        <f>IFERROR(INDEX(Sheet8!$E$3:$F$27,MATCH(F352,Sheet8!$E$3:$E$27,0),2),"")</f>
        <v/>
      </c>
      <c r="M352" s="6" t="str">
        <f t="shared" si="17"/>
        <v/>
      </c>
      <c r="N352" s="6" t="str">
        <f t="shared" si="18"/>
        <v/>
      </c>
    </row>
    <row r="353" spans="2:14" ht="42.75">
      <c r="B353" s="5">
        <f t="shared" si="19"/>
        <v>44</v>
      </c>
      <c r="C353" s="54">
        <v>1</v>
      </c>
      <c r="D353" s="5">
        <v>2</v>
      </c>
      <c r="E353" s="5">
        <v>6</v>
      </c>
      <c r="I353" s="5" t="str">
        <f>IFERROR(INDEX(Sheet8!$A$3:$B$27,MATCH(D353,Sheet8!$A$3:$A$27,0),2),"")</f>
        <v>&lt;color=#ff0000&gt;红色敌方单位&lt;/color&gt;被击败后，我方S能量长满</v>
      </c>
      <c r="J353" s="5" t="str">
        <f>IFERROR(INDEX(Sheet8!$C$3:$D$27,MATCH(E353,Sheet8!$C$3:$C$27,0),2),"")</f>
        <v>&lt;color=#ffd400&gt;黄色敌方单位&lt;/color&gt;被击败后，其他&lt;color=#ffd400&gt;黄色敌方单位&lt;/color&gt;行动时会释放技能，使我方全体眩晕</v>
      </c>
      <c r="K353" s="5" t="str">
        <f>IFERROR(INDEX(Sheet8!$E$3:$F$27,MATCH(F353,Sheet8!$E$3:$E$27,0),2),"")</f>
        <v/>
      </c>
      <c r="M353" s="6" t="str">
        <f t="shared" si="17"/>
        <v>&lt;color=#ff0000&gt;红色敌方单位&lt;/color&gt;被击败后，我方S能量长满@
&lt;color=#ffd400&gt;黄色敌方单位&lt;/color&gt;被击败后，其他&lt;color=#ffd400&gt;黄色敌方单位&lt;/color&gt;行动时会释放技能，使我方全体眩晕</v>
      </c>
      <c r="N353" s="6" t="str">
        <f t="shared" si="18"/>
        <v>&lt;color=#ff0000&gt;红色敌方单位&lt;/color&gt;被击败后，我方S能量长满@&lt;color=#ffd400&gt;黄色敌方单位&lt;/color&gt;被击败后，其他&lt;color=#ffd400&gt;黄色敌方单位&lt;/color&gt;行动时会释放技能，使我方全体眩晕@</v>
      </c>
    </row>
    <row r="354" spans="2:14" ht="42.75">
      <c r="B354" s="5">
        <f t="shared" si="19"/>
        <v>44</v>
      </c>
      <c r="C354" s="54">
        <v>1</v>
      </c>
      <c r="D354" s="5">
        <v>5</v>
      </c>
      <c r="F354" s="5">
        <v>17</v>
      </c>
      <c r="I354" s="5" t="str">
        <f>IFERROR(INDEX(Sheet8!$A$3:$B$27,MATCH(D354,Sheet8!$A$3:$A$27,0),2),"")</f>
        <v>&lt;color=#ff0000&gt;红色敌方单位&lt;/color&gt;被击败后，我方攻击增加。每有一个其他敌方单位被击败，&lt;color=#ff0000&gt;红色敌方单位&lt;/color&gt;攻击增加</v>
      </c>
      <c r="J354" s="5" t="str">
        <f>IFERROR(INDEX(Sheet8!$C$3:$D$27,MATCH(E354,Sheet8!$C$3:$C$27,0),2),"")</f>
        <v/>
      </c>
      <c r="K354" s="5" t="str">
        <f>IFERROR(INDEX(Sheet8!$E$3:$F$27,MATCH(F354,Sheet8!$E$3:$E$27,0),2),"")</f>
        <v>&lt;color=#00aaff&gt;蓝色敌方单位&lt;/color&gt;被击败后，使1号位敌方单位每次行动都释放技能</v>
      </c>
      <c r="M354" s="6" t="str">
        <f t="shared" si="17"/>
        <v>&lt;color=#ff0000&gt;红色敌方单位&lt;/color&gt;被击败后，我方攻击增加。每有一个其他敌方单位被击败，&lt;color=#ff0000&gt;红色敌方单位&lt;/color&gt;攻击增加@
&lt;color=#00aaff&gt;蓝色敌方单位&lt;/color&gt;被击败后，使1号位敌方单位每次行动都释放技能</v>
      </c>
      <c r="N354" s="6" t="str">
        <f t="shared" si="18"/>
        <v>&lt;color=#ff0000&gt;红色敌方单位&lt;/color&gt;被击败后，我方攻击增加。每有一个其他敌方单位被击败，&lt;color=#ff0000&gt;红色敌方单位&lt;/color&gt;攻击增加@ @&lt;color=#00aaff&gt;蓝色敌方单位&lt;/color&gt;被击败后，使1号位敌方单位每次行动都释放技能</v>
      </c>
    </row>
    <row r="355" spans="2:14" ht="16.5">
      <c r="B355" s="5">
        <f t="shared" si="19"/>
        <v>44</v>
      </c>
      <c r="C355" s="54">
        <v>5</v>
      </c>
      <c r="I355" s="5" t="str">
        <f>IFERROR(INDEX(Sheet8!$A$3:$B$27,MATCH(D355,Sheet8!$A$3:$A$27,0),2),"")</f>
        <v/>
      </c>
      <c r="J355" s="5" t="str">
        <f>IFERROR(INDEX(Sheet8!$C$3:$D$27,MATCH(E355,Sheet8!$C$3:$C$27,0),2),"")</f>
        <v/>
      </c>
      <c r="K355" s="5" t="str">
        <f>IFERROR(INDEX(Sheet8!$E$3:$F$27,MATCH(F355,Sheet8!$E$3:$E$27,0),2),"")</f>
        <v/>
      </c>
      <c r="M355" s="6" t="str">
        <f t="shared" si="17"/>
        <v/>
      </c>
      <c r="N355" s="6" t="str">
        <f t="shared" si="18"/>
        <v/>
      </c>
    </row>
    <row r="356" spans="2:14" ht="16.5">
      <c r="B356" s="5">
        <f t="shared" si="19"/>
        <v>44</v>
      </c>
      <c r="C356" s="54">
        <v>1</v>
      </c>
      <c r="F356" s="5">
        <v>15</v>
      </c>
      <c r="I356" s="5" t="str">
        <f>IFERROR(INDEX(Sheet8!$A$3:$B$27,MATCH(D356,Sheet8!$A$3:$A$27,0),2),"")</f>
        <v/>
      </c>
      <c r="J356" s="5" t="str">
        <f>IFERROR(INDEX(Sheet8!$C$3:$D$27,MATCH(E356,Sheet8!$C$3:$C$27,0),2),"")</f>
        <v/>
      </c>
      <c r="K356" s="5" t="str">
        <f>IFERROR(INDEX(Sheet8!$E$3:$F$27,MATCH(F356,Sheet8!$E$3:$E$27,0),2),"")</f>
        <v>&lt;color=#00aaff&gt;蓝色敌方单位&lt;/color&gt;被击败后，使1号位敌方单位下次行动释放技能</v>
      </c>
      <c r="M356" s="6" t="str">
        <f t="shared" si="17"/>
        <v>&lt;color=#00aaff&gt;蓝色敌方单位&lt;/color&gt;被击败后，使1号位敌方单位下次行动释放技能</v>
      </c>
      <c r="N356" s="6" t="str">
        <f t="shared" si="18"/>
        <v xml:space="preserve"> @ @&lt;color=#00aaff&gt;蓝色敌方单位&lt;/color&gt;被击败后，使1号位敌方单位下次行动释放技能</v>
      </c>
    </row>
    <row r="357" spans="2:14" ht="16.5">
      <c r="B357" s="5">
        <f t="shared" si="19"/>
        <v>44</v>
      </c>
      <c r="C357" s="54">
        <v>2</v>
      </c>
      <c r="I357" s="5" t="str">
        <f>IFERROR(INDEX(Sheet8!$A$3:$B$27,MATCH(D357,Sheet8!$A$3:$A$27,0),2),"")</f>
        <v/>
      </c>
      <c r="J357" s="5" t="str">
        <f>IFERROR(INDEX(Sheet8!$C$3:$D$27,MATCH(E357,Sheet8!$C$3:$C$27,0),2),"")</f>
        <v/>
      </c>
      <c r="K357" s="5" t="str">
        <f>IFERROR(INDEX(Sheet8!$E$3:$F$27,MATCH(F357,Sheet8!$E$3:$E$27,0),2),"")</f>
        <v/>
      </c>
      <c r="M357" s="6" t="str">
        <f t="shared" si="17"/>
        <v/>
      </c>
      <c r="N357" s="6" t="str">
        <f t="shared" si="18"/>
        <v/>
      </c>
    </row>
    <row r="358" spans="2:14" ht="28.5">
      <c r="B358" s="5">
        <f t="shared" si="19"/>
        <v>44</v>
      </c>
      <c r="C358" s="54">
        <v>1</v>
      </c>
      <c r="D358" s="5">
        <v>23</v>
      </c>
      <c r="F358" s="5">
        <v>4</v>
      </c>
      <c r="I358" s="5" t="str">
        <f>IFERROR(INDEX(Sheet8!$A$3:$B$27,MATCH(D358,Sheet8!$A$3:$A$27,0),2),"")</f>
        <v>&lt;color=#ff0000&gt;红色敌方单位&lt;/color&gt;每次行动后，自身攻击增加</v>
      </c>
      <c r="J358" s="5" t="str">
        <f>IFERROR(INDEX(Sheet8!$C$3:$D$27,MATCH(E358,Sheet8!$C$3:$C$27,0),2),"")</f>
        <v/>
      </c>
      <c r="K358" s="5" t="str">
        <f>IFERROR(INDEX(Sheet8!$E$3:$F$27,MATCH(F358,Sheet8!$E$3:$E$27,0),2),"")</f>
        <v>&lt;color=#00aaff&gt;三节棍莉莉&lt;/color&gt;被击败后，会使山猿和睫毛进入无限放技能状态</v>
      </c>
      <c r="M358" s="6" t="str">
        <f t="shared" si="17"/>
        <v>&lt;color=#ff0000&gt;红色敌方单位&lt;/color&gt;每次行动后，自身攻击增加@
&lt;color=#00aaff&gt;三节棍莉莉&lt;/color&gt;被击败后，会使山猿和睫毛进入无限放技能状态</v>
      </c>
      <c r="N358" s="6" t="str">
        <f t="shared" si="18"/>
        <v>&lt;color=#ff0000&gt;红色敌方单位&lt;/color&gt;每次行动后，自身攻击增加@ @&lt;color=#00aaff&gt;三节棍莉莉&lt;/color&gt;被击败后，会使山猿和睫毛进入无限放技能状态</v>
      </c>
    </row>
    <row r="359" spans="2:14" ht="16.5">
      <c r="B359" s="5">
        <f t="shared" si="19"/>
        <v>44</v>
      </c>
      <c r="C359" s="54">
        <v>5</v>
      </c>
      <c r="I359" s="5" t="str">
        <f>IFERROR(INDEX(Sheet8!$A$3:$B$27,MATCH(D359,Sheet8!$A$3:$A$27,0),2),"")</f>
        <v/>
      </c>
      <c r="J359" s="5" t="str">
        <f>IFERROR(INDEX(Sheet8!$C$3:$D$27,MATCH(E359,Sheet8!$C$3:$C$27,0),2),"")</f>
        <v/>
      </c>
      <c r="K359" s="5" t="str">
        <f>IFERROR(INDEX(Sheet8!$E$3:$F$27,MATCH(F359,Sheet8!$E$3:$E$27,0),2),"")</f>
        <v/>
      </c>
      <c r="M359" s="6" t="str">
        <f t="shared" si="17"/>
        <v/>
      </c>
      <c r="N359" s="6" t="str">
        <f t="shared" si="18"/>
        <v/>
      </c>
    </row>
    <row r="360" spans="2:14" ht="57">
      <c r="B360" s="5">
        <f t="shared" si="19"/>
        <v>44</v>
      </c>
      <c r="C360" s="54">
        <v>1</v>
      </c>
      <c r="D360" s="5">
        <v>25</v>
      </c>
      <c r="E360" s="5">
        <v>6</v>
      </c>
      <c r="F360" s="5">
        <v>17</v>
      </c>
      <c r="I360" s="5" t="str">
        <f>IFERROR(INDEX(Sheet8!$A$3:$B$27,MATCH(D360,Sheet8!$A$3:$A$27,0),2),"")</f>
        <v>&lt;color=#ff0000&gt;红色敌方单位&lt;/color&gt;每次行动后，使随机一个敌方单位回血</v>
      </c>
      <c r="J360" s="5" t="str">
        <f>IFERROR(INDEX(Sheet8!$C$3:$D$27,MATCH(E360,Sheet8!$C$3:$C$27,0),2),"")</f>
        <v>&lt;color=#ffd400&gt;黄色敌方单位&lt;/color&gt;被击败后，其他&lt;color=#ffd400&gt;黄色敌方单位&lt;/color&gt;行动时会释放技能，使我方全体眩晕</v>
      </c>
      <c r="K360" s="5" t="str">
        <f>IFERROR(INDEX(Sheet8!$E$3:$F$27,MATCH(F360,Sheet8!$E$3:$E$27,0),2),"")</f>
        <v>&lt;color=#00aaff&gt;蓝色敌方单位&lt;/color&gt;被击败后，使1号位敌方单位每次行动都释放技能</v>
      </c>
      <c r="M360" s="6" t="str">
        <f t="shared" si="17"/>
        <v>&lt;color=#ff0000&gt;红色敌方单位&lt;/color&gt;每次行动后，使随机一个敌方单位回血@
&lt;color=#ffd400&gt;黄色敌方单位&lt;/color&gt;被击败后，其他&lt;color=#ffd400&gt;黄色敌方单位&lt;/color&gt;行动时会释放技能，使我方全体眩晕@
&lt;color=#00aaff&gt;蓝色敌方单位&lt;/color&gt;被击败后，使1号位敌方单位每次行动都释放技能</v>
      </c>
      <c r="N360" s="6" t="str">
        <f t="shared" si="18"/>
        <v>&lt;color=#ff0000&gt;红色敌方单位&lt;/color&gt;每次行动后，使随机一个敌方单位回血@&lt;color=#ffd400&gt;黄色敌方单位&lt;/color&gt;被击败后，其他&lt;color=#ffd400&gt;黄色敌方单位&lt;/color&gt;行动时会释放技能，使我方全体眩晕@&lt;color=#00aaff&gt;蓝色敌方单位&lt;/color&gt;被击败后，使1号位敌方单位每次行动都释放技能</v>
      </c>
    </row>
    <row r="361" spans="2:14" ht="16.5">
      <c r="B361" s="5">
        <f t="shared" si="19"/>
        <v>44</v>
      </c>
      <c r="C361" s="54">
        <v>4</v>
      </c>
      <c r="I361" s="5" t="str">
        <f>IFERROR(INDEX(Sheet8!$A$3:$B$27,MATCH(D361,Sheet8!$A$3:$A$27,0),2),"")</f>
        <v/>
      </c>
      <c r="J361" s="5" t="str">
        <f>IFERROR(INDEX(Sheet8!$C$3:$D$27,MATCH(E361,Sheet8!$C$3:$C$27,0),2),"")</f>
        <v/>
      </c>
      <c r="K361" s="5" t="str">
        <f>IFERROR(INDEX(Sheet8!$E$3:$F$27,MATCH(F361,Sheet8!$E$3:$E$27,0),2),"")</f>
        <v/>
      </c>
      <c r="M361" s="6" t="str">
        <f t="shared" si="17"/>
        <v/>
      </c>
      <c r="N361" s="6" t="str">
        <f t="shared" si="18"/>
        <v/>
      </c>
    </row>
  </sheetData>
  <phoneticPr fontId="6" type="noConversion"/>
  <conditionalFormatting sqref="C1:C235 C362:C1048576">
    <cfRule type="containsText" dxfId="0" priority="1" operator="containsText" text="1">
      <formula>NOT(ISERROR(SEARCH("1",C1)))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3:H240"/>
  <sheetViews>
    <sheetView topLeftCell="A3" workbookViewId="0">
      <selection activeCell="H240" sqref="H7:H240"/>
    </sheetView>
  </sheetViews>
  <sheetFormatPr defaultColWidth="9" defaultRowHeight="14.25"/>
  <cols>
    <col min="1" max="1" width="9" style="1" customWidth="1"/>
    <col min="2" max="2" width="60" style="1" customWidth="1"/>
    <col min="3" max="3" width="9" style="1" customWidth="1"/>
    <col min="4" max="4" width="15.125" style="1" customWidth="1"/>
    <col min="5" max="5" width="40.625" style="1" customWidth="1"/>
    <col min="6" max="6" width="17.25" style="1" customWidth="1"/>
    <col min="7" max="7" width="9" style="1" customWidth="1"/>
    <col min="8" max="8" width="59.625" style="1" customWidth="1"/>
    <col min="9" max="9" width="9" style="1" customWidth="1"/>
    <col min="10" max="16384" width="9" style="1"/>
  </cols>
  <sheetData>
    <row r="3" spans="2:8" ht="82.5" customHeight="1">
      <c r="B3" s="2" t="s">
        <v>381</v>
      </c>
    </row>
    <row r="7" spans="2:8" ht="95.25" customHeight="1">
      <c r="B7" s="2" t="s">
        <v>378</v>
      </c>
      <c r="D7" s="1" t="str">
        <f t="shared" ref="D7:D70" si="0">MID(B7,1,FIND(CHAR(10),B7)-1)</f>
        <v>怪人团伙的袭击</v>
      </c>
      <c r="E7" s="3" t="str">
        <f t="shared" ref="E7:E70" si="1">MID(B7,FIND(CHAR(10),B7),LEN(B7)-LEN(D7)-LEN(F7))</f>
        <v xml:space="preserve">
市区正在遭受破坏！情报显示此次事件与一帮伙同作案的怪人有所关联。请派遣英雄前往指定地区，处理掉作恶的怪人吧。</v>
      </c>
      <c r="F7" s="1" t="str">
        <f>MID(B7,LOOKUP(1,0/(MID(B7,COLUMN(1:1),1)=CHAR(10)),COLUMN(1:1)),LEN(B7))</f>
        <v xml:space="preserve">
协会职员A</v>
      </c>
      <c r="H7" s="4" t="str">
        <f t="shared" ref="H7:H70" si="2">D7&amp;"|"&amp;E7&amp;"|"&amp;F7</f>
        <v>怪人团伙的袭击|
市区正在遭受破坏！情报显示此次事件与一帮伙同作案的怪人有所关联。请派遣英雄前往指定地区，处理掉作恶的怪人吧。|
协会职员A</v>
      </c>
    </row>
    <row r="8" spans="2:8" ht="99" customHeight="1">
      <c r="B8" s="2" t="s">
        <v>380</v>
      </c>
      <c r="D8" s="1" t="str">
        <f t="shared" si="0"/>
        <v>地底之王</v>
      </c>
      <c r="E8" s="3" t="str">
        <f t="shared" si="1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8" s="1" t="str">
        <f>MID(B8,LOOKUP(1,0/(MID(B8,COLUMN(1:1),1)=CHAR(10)),COLUMN(1:1)),LEN(B8))</f>
        <v xml:space="preserve">
协会职员B</v>
      </c>
      <c r="H8" s="4" t="str">
        <f t="shared" si="2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9" spans="2:8" ht="82.5" customHeight="1">
      <c r="B9" s="2" t="s">
        <v>381</v>
      </c>
      <c r="D9" s="1" t="str">
        <f t="shared" si="0"/>
        <v>请求协助</v>
      </c>
      <c r="E9" s="3" t="str">
        <f t="shared" si="1"/>
        <v xml:space="preserve">
一伙犯罪分子占领了大楼。当地警方顺利地封锁了出入口，可却难以接近他们。他们身上有一种不可思议的力量，看来只有英雄能与他们抗衡了。可以拜托你们出马吗？</v>
      </c>
      <c r="F9" s="1" t="str">
        <f t="shared" ref="F9:F72" si="3">MID(B9,LOOKUP(1,0/(MID(B9,COLUMN(3:3),1)=CHAR(10)),COLUMN(3:3)),LEN(B9))</f>
        <v xml:space="preserve">
调查特派员</v>
      </c>
      <c r="H9" s="4" t="str">
        <f t="shared" si="2"/>
        <v>请求协助|
一伙犯罪分子占领了大楼。当地警方顺利地封锁了出入口，可却难以接近他们。他们身上有一种不可思议的力量，看来只有英雄能与他们抗衡了。可以拜托你们出马吗？|
调查特派员</v>
      </c>
    </row>
    <row r="10" spans="2:8" ht="66" customHeight="1">
      <c r="B10" s="2" t="s">
        <v>382</v>
      </c>
      <c r="D10" s="1" t="str">
        <f t="shared" si="0"/>
        <v>街道上的奇怪生物</v>
      </c>
      <c r="E10" s="3" t="str">
        <f t="shared" si="1"/>
        <v xml:space="preserve">
街道上出现了一伙作恶的怪人，正在骚扰附近的居民！请派遣英雄前往现场，并向他们下达讨伐怪人的作战指令吧。</v>
      </c>
      <c r="F10" s="1" t="str">
        <f t="shared" si="3"/>
        <v xml:space="preserve">
协会职员A</v>
      </c>
      <c r="H10" s="4" t="str">
        <f t="shared" si="2"/>
        <v>街道上的奇怪生物|
街道上出现了一伙作恶的怪人，正在骚扰附近的居民！请派遣英雄前往现场，并向他们下达讨伐怪人的作战指令吧。|
协会职员A</v>
      </c>
    </row>
    <row r="11" spans="2:8" ht="66" customHeight="1">
      <c r="B11" s="2" t="s">
        <v>382</v>
      </c>
      <c r="D11" s="1" t="str">
        <f t="shared" si="0"/>
        <v>街道上的奇怪生物</v>
      </c>
      <c r="E11" s="3" t="str">
        <f t="shared" si="1"/>
        <v xml:space="preserve">
街道上出现了一伙作恶的怪人，正在骚扰附近的居民！请派遣英雄前往现场，并向他们下达讨伐怪人的作战指令吧。</v>
      </c>
      <c r="F11" s="1" t="str">
        <f t="shared" si="3"/>
        <v xml:space="preserve">
协会职员A</v>
      </c>
      <c r="H11" s="4" t="str">
        <f t="shared" si="2"/>
        <v>街道上的奇怪生物|
街道上出现了一伙作恶的怪人，正在骚扰附近的居民！请派遣英雄前往现场，并向他们下达讨伐怪人的作战指令吧。|
协会职员A</v>
      </c>
    </row>
    <row r="12" spans="2:8" ht="85.5" customHeight="1">
      <c r="B12" s="2" t="s">
        <v>383</v>
      </c>
      <c r="D12" s="1" t="str">
        <f t="shared" si="0"/>
        <v>空中袭击</v>
      </c>
      <c r="E12" s="3" t="str">
        <f t="shared" si="1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2" s="1" t="str">
        <f t="shared" si="3"/>
        <v xml:space="preserve">
协会职员B</v>
      </c>
      <c r="H12" s="4" t="str">
        <f t="shared" si="2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3" spans="2:8" ht="85.5" customHeight="1">
      <c r="B13" s="2" t="s">
        <v>383</v>
      </c>
      <c r="D13" s="1" t="str">
        <f t="shared" si="0"/>
        <v>空中袭击</v>
      </c>
      <c r="E13" s="3" t="str">
        <f t="shared" si="1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3" s="1" t="str">
        <f t="shared" si="3"/>
        <v xml:space="preserve">
协会职员B</v>
      </c>
      <c r="H13" s="4" t="str">
        <f t="shared" si="2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4" spans="2:8" ht="82.5" customHeight="1">
      <c r="B14" s="2" t="s">
        <v>381</v>
      </c>
      <c r="D14" s="1" t="str">
        <f t="shared" si="0"/>
        <v>请求协助</v>
      </c>
      <c r="E14" s="3" t="str">
        <f t="shared" si="1"/>
        <v xml:space="preserve">
一伙犯罪分子占领了大楼。当地警方顺利地封锁了出入口，可却难以接近他们。他们身上有一种不可思议的力量，看来只有英雄能与他们抗衡了。可以拜托你们出马吗？</v>
      </c>
      <c r="F14" s="1" t="str">
        <f t="shared" si="3"/>
        <v xml:space="preserve">
调查特派员</v>
      </c>
      <c r="H14" s="4" t="str">
        <f t="shared" si="2"/>
        <v>请求协助|
一伙犯罪分子占领了大楼。当地警方顺利地封锁了出入口，可却难以接近他们。他们身上有一种不可思议的力量，看来只有英雄能与他们抗衡了。可以拜托你们出马吗？|
调查特派员</v>
      </c>
    </row>
    <row r="15" spans="2:8" ht="82.5" customHeight="1">
      <c r="B15" s="2" t="s">
        <v>381</v>
      </c>
      <c r="D15" s="1" t="str">
        <f t="shared" si="0"/>
        <v>请求协助</v>
      </c>
      <c r="E15" s="3" t="str">
        <f t="shared" si="1"/>
        <v xml:space="preserve">
一伙犯罪分子占领了大楼。当地警方顺利地封锁了出入口，可却难以接近他们。他们身上有一种不可思议的力量，看来只有英雄能与他们抗衡了。可以拜托你们出马吗？</v>
      </c>
      <c r="F15" s="1" t="str">
        <f t="shared" si="3"/>
        <v xml:space="preserve">
调查特派员</v>
      </c>
      <c r="H15" s="4" t="str">
        <f t="shared" si="2"/>
        <v>请求协助|
一伙犯罪分子占领了大楼。当地警方顺利地封锁了出入口，可却难以接近他们。他们身上有一种不可思议的力量，看来只有英雄能与他们抗衡了。可以拜托你们出马吗？|
调查特派员</v>
      </c>
    </row>
    <row r="16" spans="2:8" ht="99" customHeight="1">
      <c r="B16" s="2" t="s">
        <v>380</v>
      </c>
      <c r="D16" s="1" t="str">
        <f t="shared" si="0"/>
        <v>地底之王</v>
      </c>
      <c r="E16" s="3" t="str">
        <f t="shared" si="1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16" s="1" t="str">
        <f t="shared" si="3"/>
        <v xml:space="preserve">
协会职员B</v>
      </c>
      <c r="H16" s="4" t="str">
        <f t="shared" si="2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17" spans="2:8" ht="99" customHeight="1">
      <c r="B17" s="2" t="s">
        <v>380</v>
      </c>
      <c r="D17" s="1" t="str">
        <f t="shared" si="0"/>
        <v>地底之王</v>
      </c>
      <c r="E17" s="3" t="str">
        <f t="shared" si="1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17" s="1" t="str">
        <f t="shared" si="3"/>
        <v xml:space="preserve">
协会职员B</v>
      </c>
      <c r="H17" s="4" t="str">
        <f t="shared" si="2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18" spans="2:8" ht="85.5" customHeight="1">
      <c r="B18" s="2" t="s">
        <v>383</v>
      </c>
      <c r="D18" s="1" t="str">
        <f t="shared" si="0"/>
        <v>空中袭击</v>
      </c>
      <c r="E18" s="3" t="str">
        <f t="shared" si="1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8" s="1" t="str">
        <f t="shared" si="3"/>
        <v xml:space="preserve">
协会职员B</v>
      </c>
      <c r="H18" s="4" t="str">
        <f t="shared" si="2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9" spans="2:8" ht="82.5" customHeight="1">
      <c r="B19" s="2" t="s">
        <v>381</v>
      </c>
      <c r="D19" s="1" t="str">
        <f t="shared" si="0"/>
        <v>请求协助</v>
      </c>
      <c r="E19" s="3" t="str">
        <f t="shared" si="1"/>
        <v xml:space="preserve">
一伙犯罪分子占领了大楼。当地警方顺利地封锁了出入口，可却难以接近他们。他们身上有一种不可思议的力量，看来只有英雄能与他们抗衡了。可以拜托你们出马吗？</v>
      </c>
      <c r="F19" s="1" t="str">
        <f t="shared" si="3"/>
        <v xml:space="preserve">
调查特派员</v>
      </c>
      <c r="H19" s="4" t="str">
        <f t="shared" si="2"/>
        <v>请求协助|
一伙犯罪分子占领了大楼。当地警方顺利地封锁了出入口，可却难以接近他们。他们身上有一种不可思议的力量，看来只有英雄能与他们抗衡了。可以拜托你们出马吗？|
调查特派员</v>
      </c>
    </row>
    <row r="20" spans="2:8" ht="99" customHeight="1">
      <c r="B20" s="2" t="s">
        <v>380</v>
      </c>
      <c r="D20" s="1" t="str">
        <f t="shared" si="0"/>
        <v>地底之王</v>
      </c>
      <c r="E20" s="3" t="str">
        <f t="shared" si="1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20" s="1" t="str">
        <f t="shared" si="3"/>
        <v xml:space="preserve">
协会职员B</v>
      </c>
      <c r="H20" s="4" t="str">
        <f t="shared" si="2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21" spans="2:8" ht="85.5" customHeight="1">
      <c r="B21" s="2" t="s">
        <v>383</v>
      </c>
      <c r="D21" s="1" t="str">
        <f t="shared" si="0"/>
        <v>空中袭击</v>
      </c>
      <c r="E21" s="3" t="str">
        <f t="shared" si="1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21" s="1" t="str">
        <f t="shared" si="3"/>
        <v xml:space="preserve">
协会职员B</v>
      </c>
      <c r="H21" s="4" t="str">
        <f t="shared" si="2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22" spans="2:8" ht="85.5" customHeight="1">
      <c r="B22" s="2" t="s">
        <v>383</v>
      </c>
      <c r="D22" s="1" t="str">
        <f t="shared" si="0"/>
        <v>空中袭击</v>
      </c>
      <c r="E22" s="3" t="str">
        <f t="shared" si="1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22" s="1" t="str">
        <f t="shared" si="3"/>
        <v xml:space="preserve">
协会职员B</v>
      </c>
      <c r="H22" s="4" t="str">
        <f t="shared" si="2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23" spans="2:8" ht="66" customHeight="1">
      <c r="B23" s="2" t="s">
        <v>382</v>
      </c>
      <c r="D23" s="1" t="str">
        <f t="shared" si="0"/>
        <v>街道上的奇怪生物</v>
      </c>
      <c r="E23" s="3" t="str">
        <f t="shared" si="1"/>
        <v xml:space="preserve">
街道上出现了一伙作恶的怪人，正在骚扰附近的居民！请派遣英雄前往现场，并向他们下达讨伐怪人的作战指令吧。</v>
      </c>
      <c r="F23" s="1" t="str">
        <f t="shared" si="3"/>
        <v xml:space="preserve">
协会职员A</v>
      </c>
      <c r="H23" s="4" t="str">
        <f t="shared" si="2"/>
        <v>街道上的奇怪生物|
街道上出现了一伙作恶的怪人，正在骚扰附近的居民！请派遣英雄前往现场，并向他们下达讨伐怪人的作战指令吧。|
协会职员A</v>
      </c>
    </row>
    <row r="24" spans="2:8" ht="66" customHeight="1">
      <c r="B24" s="2" t="s">
        <v>382</v>
      </c>
      <c r="D24" s="1" t="str">
        <f t="shared" si="0"/>
        <v>街道上的奇怪生物</v>
      </c>
      <c r="E24" s="3" t="str">
        <f t="shared" si="1"/>
        <v xml:space="preserve">
街道上出现了一伙作恶的怪人，正在骚扰附近的居民！请派遣英雄前往现场，并向他们下达讨伐怪人的作战指令吧。</v>
      </c>
      <c r="F24" s="1" t="str">
        <f t="shared" si="3"/>
        <v xml:space="preserve">
协会职员A</v>
      </c>
      <c r="H24" s="4" t="str">
        <f t="shared" si="2"/>
        <v>街道上的奇怪生物|
街道上出现了一伙作恶的怪人，正在骚扰附近的居民！请派遣英雄前往现场，并向他们下达讨伐怪人的作战指令吧。|
协会职员A</v>
      </c>
    </row>
    <row r="25" spans="2:8" ht="66" customHeight="1">
      <c r="B25" s="2" t="s">
        <v>378</v>
      </c>
      <c r="D25" s="1" t="str">
        <f t="shared" si="0"/>
        <v>怪人团伙的袭击</v>
      </c>
      <c r="E25" s="3" t="str">
        <f t="shared" si="1"/>
        <v xml:space="preserve">
市区正在遭受破坏！情报显示此次事件与一帮伙同作案的怪人有所关联。请派遣英雄前往指定地区，处理掉作恶的怪人吧。</v>
      </c>
      <c r="F25" s="1" t="str">
        <f t="shared" si="3"/>
        <v xml:space="preserve">
协会职员A</v>
      </c>
      <c r="H25" s="4" t="str">
        <f t="shared" si="2"/>
        <v>怪人团伙的袭击|
市区正在遭受破坏！情报显示此次事件与一帮伙同作案的怪人有所关联。请派遣英雄前往指定地区，处理掉作恶的怪人吧。|
协会职员A</v>
      </c>
    </row>
    <row r="26" spans="2:8" ht="66" customHeight="1">
      <c r="B26" s="2" t="s">
        <v>390</v>
      </c>
      <c r="D26" s="1" t="str">
        <f t="shared" si="0"/>
        <v>灭蚊委托</v>
      </c>
      <c r="E26" s="3" t="str">
        <f t="shared" si="1"/>
        <v xml:space="preserve">
近日蚊虫大量孽生，已经有不少市郊农场的家畜遭受袭击并被吸干了血液，请派遣英雄来协助灭蚊工作吧。</v>
      </c>
      <c r="F26" s="1" t="str">
        <f t="shared" si="3"/>
        <v xml:space="preserve">
来自卫生署的邮件</v>
      </c>
      <c r="H26" s="4" t="str">
        <f t="shared" si="2"/>
        <v>灭蚊委托|
近日蚊虫大量孽生，已经有不少市郊农场的家畜遭受袭击并被吸干了血液，请派遣英雄来协助灭蚊工作吧。|
来自卫生署的邮件</v>
      </c>
    </row>
    <row r="27" spans="2:8" ht="66" customHeight="1">
      <c r="B27" s="2" t="s">
        <v>382</v>
      </c>
      <c r="D27" s="1" t="str">
        <f t="shared" si="0"/>
        <v>街道上的奇怪生物</v>
      </c>
      <c r="E27" s="3" t="str">
        <f t="shared" si="1"/>
        <v xml:space="preserve">
街道上出现了一伙作恶的怪人，正在骚扰附近的居民！请派遣英雄前往现场，并向他们下达讨伐怪人的作战指令吧。</v>
      </c>
      <c r="F27" s="1" t="str">
        <f t="shared" si="3"/>
        <v xml:space="preserve">
协会职员A</v>
      </c>
      <c r="H27" s="4" t="str">
        <f t="shared" si="2"/>
        <v>街道上的奇怪生物|
街道上出现了一伙作恶的怪人，正在骚扰附近的居民！请派遣英雄前往现场，并向他们下达讨伐怪人的作战指令吧。|
协会职员A</v>
      </c>
    </row>
    <row r="28" spans="2:8" ht="66" customHeight="1">
      <c r="B28" s="2" t="s">
        <v>382</v>
      </c>
      <c r="D28" s="1" t="str">
        <f t="shared" si="0"/>
        <v>街道上的奇怪生物</v>
      </c>
      <c r="E28" s="3" t="str">
        <f t="shared" si="1"/>
        <v xml:space="preserve">
街道上出现了一伙作恶的怪人，正在骚扰附近的居民！请派遣英雄前往现场，并向他们下达讨伐怪人的作战指令吧。</v>
      </c>
      <c r="F28" s="1" t="str">
        <f t="shared" si="3"/>
        <v xml:space="preserve">
协会职员A</v>
      </c>
      <c r="H28" s="4" t="str">
        <f t="shared" si="2"/>
        <v>街道上的奇怪生物|
街道上出现了一伙作恶的怪人，正在骚扰附近的居民！请派遣英雄前往现场，并向他们下达讨伐怪人的作战指令吧。|
协会职员A</v>
      </c>
    </row>
    <row r="29" spans="2:8" ht="85.5" customHeight="1">
      <c r="B29" s="2" t="s">
        <v>383</v>
      </c>
      <c r="D29" s="1" t="str">
        <f t="shared" si="0"/>
        <v>空中袭击</v>
      </c>
      <c r="E29" s="3" t="str">
        <f t="shared" si="1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29" s="1" t="str">
        <f t="shared" si="3"/>
        <v xml:space="preserve">
协会职员B</v>
      </c>
      <c r="H29" s="4" t="str">
        <f t="shared" si="2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30" spans="2:8" ht="85.5" customHeight="1">
      <c r="B30" s="2" t="s">
        <v>383</v>
      </c>
      <c r="D30" s="1" t="str">
        <f t="shared" si="0"/>
        <v>空中袭击</v>
      </c>
      <c r="E30" s="3" t="str">
        <f t="shared" si="1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30" s="1" t="str">
        <f t="shared" si="3"/>
        <v xml:space="preserve">
协会职员B</v>
      </c>
      <c r="H30" s="4" t="str">
        <f t="shared" si="2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31" spans="2:8" ht="99" customHeight="1">
      <c r="B31" s="2" t="s">
        <v>392</v>
      </c>
      <c r="D31" s="1" t="str">
        <f t="shared" si="0"/>
        <v>蚊虫暗云</v>
      </c>
      <c r="E31" s="3" t="str">
        <f t="shared" si="1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31" s="1" t="str">
        <f t="shared" si="3"/>
        <v xml:space="preserve">
协会职员A</v>
      </c>
      <c r="H31" s="4" t="str">
        <f t="shared" si="2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32" spans="2:8" ht="99" customHeight="1">
      <c r="B32" s="2" t="s">
        <v>392</v>
      </c>
      <c r="D32" s="1" t="str">
        <f t="shared" si="0"/>
        <v>蚊虫暗云</v>
      </c>
      <c r="E32" s="3" t="str">
        <f t="shared" si="1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32" s="1" t="str">
        <f t="shared" si="3"/>
        <v xml:space="preserve">
协会职员A</v>
      </c>
      <c r="H32" s="4" t="str">
        <f t="shared" si="2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33" spans="2:8" ht="66" customHeight="1">
      <c r="B33" s="2" t="s">
        <v>382</v>
      </c>
      <c r="D33" s="1" t="str">
        <f t="shared" si="0"/>
        <v>街道上的奇怪生物</v>
      </c>
      <c r="E33" s="3" t="str">
        <f t="shared" si="1"/>
        <v xml:space="preserve">
街道上出现了一伙作恶的怪人，正在骚扰附近的居民！请派遣英雄前往现场，并向他们下达讨伐怪人的作战指令吧。</v>
      </c>
      <c r="F33" s="1" t="str">
        <f t="shared" si="3"/>
        <v xml:space="preserve">
协会职员A</v>
      </c>
      <c r="H33" s="4" t="str">
        <f t="shared" si="2"/>
        <v>街道上的奇怪生物|
街道上出现了一伙作恶的怪人，正在骚扰附近的居民！请派遣英雄前往现场，并向他们下达讨伐怪人的作战指令吧。|
协会职员A</v>
      </c>
    </row>
    <row r="34" spans="2:8" ht="66" customHeight="1">
      <c r="B34" s="2" t="s">
        <v>390</v>
      </c>
      <c r="D34" s="1" t="str">
        <f t="shared" si="0"/>
        <v>灭蚊委托</v>
      </c>
      <c r="E34" s="3" t="str">
        <f t="shared" si="1"/>
        <v xml:space="preserve">
近日蚊虫大量孽生，已经有不少市郊农场的家畜遭受袭击并被吸干了血液，请派遣英雄来协助灭蚊工作吧。</v>
      </c>
      <c r="F34" s="1" t="str">
        <f t="shared" si="3"/>
        <v xml:space="preserve">
来自卫生署的邮件</v>
      </c>
      <c r="H34" s="4" t="str">
        <f t="shared" si="2"/>
        <v>灭蚊委托|
近日蚊虫大量孽生，已经有不少市郊农场的家畜遭受袭击并被吸干了血液，请派遣英雄来协助灭蚊工作吧。|
来自卫生署的邮件</v>
      </c>
    </row>
    <row r="35" spans="2:8" ht="66" customHeight="1">
      <c r="B35" s="2" t="s">
        <v>382</v>
      </c>
      <c r="D35" s="1" t="str">
        <f t="shared" si="0"/>
        <v>街道上的奇怪生物</v>
      </c>
      <c r="E35" s="3" t="str">
        <f t="shared" si="1"/>
        <v xml:space="preserve">
街道上出现了一伙作恶的怪人，正在骚扰附近的居民！请派遣英雄前往现场，并向他们下达讨伐怪人的作战指令吧。</v>
      </c>
      <c r="F35" s="1" t="str">
        <f t="shared" si="3"/>
        <v xml:space="preserve">
协会职员A</v>
      </c>
      <c r="H35" s="4" t="str">
        <f t="shared" si="2"/>
        <v>街道上的奇怪生物|
街道上出现了一伙作恶的怪人，正在骚扰附近的居民！请派遣英雄前往现场，并向他们下达讨伐怪人的作战指令吧。|
协会职员A</v>
      </c>
    </row>
    <row r="36" spans="2:8" ht="66" customHeight="1">
      <c r="B36" s="2" t="s">
        <v>382</v>
      </c>
      <c r="D36" s="1" t="str">
        <f t="shared" si="0"/>
        <v>街道上的奇怪生物</v>
      </c>
      <c r="E36" s="3" t="str">
        <f t="shared" si="1"/>
        <v xml:space="preserve">
街道上出现了一伙作恶的怪人，正在骚扰附近的居民！请派遣英雄前往现场，并向他们下达讨伐怪人的作战指令吧。</v>
      </c>
      <c r="F36" s="1" t="str">
        <f t="shared" si="3"/>
        <v xml:space="preserve">
协会职员A</v>
      </c>
      <c r="H36" s="4" t="str">
        <f t="shared" si="2"/>
        <v>街道上的奇怪生物|
街道上出现了一伙作恶的怪人，正在骚扰附近的居民！请派遣英雄前往现场，并向他们下达讨伐怪人的作战指令吧。|
协会职员A</v>
      </c>
    </row>
    <row r="37" spans="2:8" ht="85.5" customHeight="1">
      <c r="B37" s="2" t="s">
        <v>383</v>
      </c>
      <c r="D37" s="1" t="str">
        <f t="shared" si="0"/>
        <v>空中袭击</v>
      </c>
      <c r="E37" s="3" t="str">
        <f t="shared" si="1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37" s="1" t="str">
        <f t="shared" si="3"/>
        <v xml:space="preserve">
协会职员B</v>
      </c>
      <c r="H37" s="4" t="str">
        <f t="shared" si="2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38" spans="2:8" ht="99" customHeight="1">
      <c r="B38" s="2" t="s">
        <v>380</v>
      </c>
      <c r="D38" s="1" t="str">
        <f t="shared" si="0"/>
        <v>地底之王</v>
      </c>
      <c r="E38" s="3" t="str">
        <f t="shared" si="1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38" s="1" t="str">
        <f t="shared" si="3"/>
        <v xml:space="preserve">
协会职员B</v>
      </c>
      <c r="H38" s="4" t="str">
        <f t="shared" si="2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39" spans="2:8" ht="99" customHeight="1">
      <c r="B39" s="2" t="s">
        <v>392</v>
      </c>
      <c r="D39" s="1" t="str">
        <f t="shared" si="0"/>
        <v>蚊虫暗云</v>
      </c>
      <c r="E39" s="3" t="str">
        <f t="shared" si="1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39" s="1" t="str">
        <f t="shared" si="3"/>
        <v xml:space="preserve">
协会职员A</v>
      </c>
      <c r="H39" s="4" t="str">
        <f t="shared" si="2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40" spans="2:8" ht="99" customHeight="1">
      <c r="B40" s="2" t="s">
        <v>392</v>
      </c>
      <c r="D40" s="1" t="str">
        <f t="shared" si="0"/>
        <v>蚊虫暗云</v>
      </c>
      <c r="E40" s="3" t="str">
        <f t="shared" si="1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40" s="1" t="str">
        <f t="shared" si="3"/>
        <v xml:space="preserve">
协会职员A</v>
      </c>
      <c r="H40" s="4" t="str">
        <f t="shared" si="2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41" spans="2:8" ht="66" customHeight="1">
      <c r="B41" s="2" t="s">
        <v>382</v>
      </c>
      <c r="D41" s="1" t="str">
        <f t="shared" si="0"/>
        <v>街道上的奇怪生物</v>
      </c>
      <c r="E41" s="3" t="str">
        <f t="shared" si="1"/>
        <v xml:space="preserve">
街道上出现了一伙作恶的怪人，正在骚扰附近的居民！请派遣英雄前往现场，并向他们下达讨伐怪人的作战指令吧。</v>
      </c>
      <c r="F41" s="1" t="str">
        <f t="shared" si="3"/>
        <v xml:space="preserve">
协会职员A</v>
      </c>
      <c r="H41" s="4" t="str">
        <f t="shared" si="2"/>
        <v>街道上的奇怪生物|
街道上出现了一伙作恶的怪人，正在骚扰附近的居民！请派遣英雄前往现场，并向他们下达讨伐怪人的作战指令吧。|
协会职员A</v>
      </c>
    </row>
    <row r="42" spans="2:8" ht="99" customHeight="1">
      <c r="B42" s="2" t="s">
        <v>392</v>
      </c>
      <c r="D42" s="1" t="str">
        <f t="shared" si="0"/>
        <v>蚊虫暗云</v>
      </c>
      <c r="E42" s="3" t="str">
        <f t="shared" si="1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42" s="1" t="str">
        <f t="shared" si="3"/>
        <v xml:space="preserve">
协会职员A</v>
      </c>
      <c r="H42" s="4" t="str">
        <f t="shared" si="2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43" spans="2:8" ht="85.5" customHeight="1">
      <c r="B43" s="2" t="s">
        <v>383</v>
      </c>
      <c r="D43" s="1" t="str">
        <f t="shared" si="0"/>
        <v>空中袭击</v>
      </c>
      <c r="E43" s="3" t="str">
        <f t="shared" si="1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43" s="1" t="str">
        <f t="shared" si="3"/>
        <v xml:space="preserve">
协会职员B</v>
      </c>
      <c r="H43" s="4" t="str">
        <f t="shared" si="2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44" spans="2:8" ht="85.5" customHeight="1">
      <c r="B44" s="2" t="s">
        <v>383</v>
      </c>
      <c r="D44" s="1" t="str">
        <f t="shared" si="0"/>
        <v>空中袭击</v>
      </c>
      <c r="E44" s="3" t="str">
        <f t="shared" si="1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44" s="1" t="str">
        <f t="shared" si="3"/>
        <v xml:space="preserve">
协会职员B</v>
      </c>
      <c r="H44" s="4" t="str">
        <f t="shared" si="2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45" spans="2:8" ht="85.5" customHeight="1">
      <c r="B45" s="2" t="s">
        <v>383</v>
      </c>
      <c r="D45" s="1" t="str">
        <f t="shared" si="0"/>
        <v>空中袭击</v>
      </c>
      <c r="E45" s="3" t="str">
        <f t="shared" si="1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45" s="1" t="str">
        <f t="shared" si="3"/>
        <v xml:space="preserve">
协会职员B</v>
      </c>
      <c r="H45" s="4" t="str">
        <f t="shared" si="2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46" spans="2:8" ht="99" customHeight="1">
      <c r="B46" s="2" t="s">
        <v>392</v>
      </c>
      <c r="D46" s="1" t="str">
        <f t="shared" si="0"/>
        <v>蚊虫暗云</v>
      </c>
      <c r="E46" s="3" t="str">
        <f t="shared" si="1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46" s="1" t="str">
        <f t="shared" si="3"/>
        <v xml:space="preserve">
协会职员A</v>
      </c>
      <c r="H46" s="4" t="str">
        <f t="shared" si="2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47" spans="2:8" ht="66" customHeight="1">
      <c r="B47" s="2" t="s">
        <v>403</v>
      </c>
      <c r="D47" s="1" t="str">
        <f t="shared" si="0"/>
        <v>凶猛的怪人</v>
      </c>
      <c r="E47" s="3" t="str">
        <f t="shared" si="1"/>
        <v xml:space="preserve">
现场出现了一伙刀枪不入的怪人！一般的武器拿它们完全没有办法……事态紧急，能否请求直接派遣强力的英雄出手呢？</v>
      </c>
      <c r="F47" s="1" t="str">
        <f t="shared" si="3"/>
        <v xml:space="preserve">
调查特派员</v>
      </c>
      <c r="H47" s="4" t="str">
        <f t="shared" si="2"/>
        <v>凶猛的怪人|
现场出现了一伙刀枪不入的怪人！一般的武器拿它们完全没有办法……事态紧急，能否请求直接派遣强力的英雄出手呢？|
调查特派员</v>
      </c>
    </row>
    <row r="48" spans="2:8" ht="66" customHeight="1">
      <c r="B48" s="2" t="s">
        <v>403</v>
      </c>
      <c r="D48" s="1" t="str">
        <f t="shared" si="0"/>
        <v>凶猛的怪人</v>
      </c>
      <c r="E48" s="3" t="str">
        <f t="shared" si="1"/>
        <v xml:space="preserve">
现场出现了一伙刀枪不入的怪人！一般的武器拿它们完全没有办法……事态紧急，能否请求直接派遣强力的英雄出手呢？</v>
      </c>
      <c r="F48" s="1" t="str">
        <f t="shared" si="3"/>
        <v xml:space="preserve">
调查特派员</v>
      </c>
      <c r="H48" s="4" t="str">
        <f t="shared" si="2"/>
        <v>凶猛的怪人|
现场出现了一伙刀枪不入的怪人！一般的武器拿它们完全没有办法……事态紧急，能否请求直接派遣强力的英雄出手呢？|
调查特派员</v>
      </c>
    </row>
    <row r="49" spans="2:8" ht="99" customHeight="1">
      <c r="B49" s="2" t="s">
        <v>380</v>
      </c>
      <c r="D49" s="1" t="str">
        <f t="shared" si="0"/>
        <v>地底之王</v>
      </c>
      <c r="E49" s="3" t="str">
        <f t="shared" si="1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49" s="1" t="str">
        <f t="shared" si="3"/>
        <v xml:space="preserve">
协会职员B</v>
      </c>
      <c r="H49" s="4" t="str">
        <f t="shared" si="2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50" spans="2:8" ht="66" customHeight="1">
      <c r="B50" s="2" t="s">
        <v>382</v>
      </c>
      <c r="D50" s="1" t="str">
        <f t="shared" si="0"/>
        <v>街道上的奇怪生物</v>
      </c>
      <c r="E50" s="3" t="str">
        <f t="shared" si="1"/>
        <v xml:space="preserve">
街道上出现了一伙作恶的怪人，正在骚扰附近的居民！请派遣英雄前往现场，并向他们下达讨伐怪人的作战指令吧。</v>
      </c>
      <c r="F50" s="1" t="str">
        <f t="shared" si="3"/>
        <v xml:space="preserve">
协会职员A</v>
      </c>
      <c r="H50" s="4" t="str">
        <f t="shared" si="2"/>
        <v>街道上的奇怪生物|
街道上出现了一伙作恶的怪人，正在骚扰附近的居民！请派遣英雄前往现场，并向他们下达讨伐怪人的作战指令吧。|
协会职员A</v>
      </c>
    </row>
    <row r="51" spans="2:8" ht="66" customHeight="1">
      <c r="B51" s="2" t="s">
        <v>382</v>
      </c>
      <c r="D51" s="1" t="str">
        <f t="shared" si="0"/>
        <v>街道上的奇怪生物</v>
      </c>
      <c r="E51" s="3" t="str">
        <f t="shared" si="1"/>
        <v xml:space="preserve">
街道上出现了一伙作恶的怪人，正在骚扰附近的居民！请派遣英雄前往现场，并向他们下达讨伐怪人的作战指令吧。</v>
      </c>
      <c r="F51" s="1" t="str">
        <f t="shared" si="3"/>
        <v xml:space="preserve">
协会职员A</v>
      </c>
      <c r="H51" s="4" t="str">
        <f t="shared" si="2"/>
        <v>街道上的奇怪生物|
街道上出现了一伙作恶的怪人，正在骚扰附近的居民！请派遣英雄前往现场，并向他们下达讨伐怪人的作战指令吧。|
协会职员A</v>
      </c>
    </row>
    <row r="52" spans="2:8" ht="85.5" customHeight="1">
      <c r="B52" s="2" t="s">
        <v>383</v>
      </c>
      <c r="D52" s="1" t="str">
        <f t="shared" si="0"/>
        <v>空中袭击</v>
      </c>
      <c r="E52" s="3" t="str">
        <f t="shared" si="1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52" s="1" t="str">
        <f t="shared" si="3"/>
        <v xml:space="preserve">
协会职员B</v>
      </c>
      <c r="H52" s="4" t="str">
        <f t="shared" si="2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53" spans="2:8" ht="99" customHeight="1">
      <c r="B53" s="2" t="s">
        <v>392</v>
      </c>
      <c r="D53" s="1" t="str">
        <f t="shared" si="0"/>
        <v>蚊虫暗云</v>
      </c>
      <c r="E53" s="3" t="str">
        <f t="shared" si="1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53" s="1" t="str">
        <f t="shared" si="3"/>
        <v xml:space="preserve">
协会职员A</v>
      </c>
      <c r="H53" s="4" t="str">
        <f t="shared" si="2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54" spans="2:8" ht="99" customHeight="1">
      <c r="B54" s="2" t="s">
        <v>392</v>
      </c>
      <c r="D54" s="1" t="str">
        <f t="shared" si="0"/>
        <v>蚊虫暗云</v>
      </c>
      <c r="E54" s="3" t="str">
        <f t="shared" si="1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54" s="1" t="str">
        <f t="shared" si="3"/>
        <v xml:space="preserve">
协会职员A</v>
      </c>
      <c r="H54" s="4" t="str">
        <f t="shared" si="2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55" spans="2:8" ht="66" customHeight="1">
      <c r="B55" s="2" t="s">
        <v>403</v>
      </c>
      <c r="D55" s="1" t="str">
        <f t="shared" si="0"/>
        <v>凶猛的怪人</v>
      </c>
      <c r="E55" s="3" t="str">
        <f t="shared" si="1"/>
        <v xml:space="preserve">
现场出现了一伙刀枪不入的怪人！一般的武器拿它们完全没有办法……事态紧急，能否请求直接派遣强力的英雄出手呢？</v>
      </c>
      <c r="F55" s="1" t="str">
        <f t="shared" si="3"/>
        <v xml:space="preserve">
调查特派员</v>
      </c>
      <c r="H55" s="4" t="str">
        <f t="shared" si="2"/>
        <v>凶猛的怪人|
现场出现了一伙刀枪不入的怪人！一般的武器拿它们完全没有办法……事态紧急，能否请求直接派遣强力的英雄出手呢？|
调查特派员</v>
      </c>
    </row>
    <row r="56" spans="2:8" ht="66" customHeight="1">
      <c r="B56" s="2" t="s">
        <v>403</v>
      </c>
      <c r="D56" s="1" t="str">
        <f t="shared" si="0"/>
        <v>凶猛的怪人</v>
      </c>
      <c r="E56" s="3" t="str">
        <f t="shared" si="1"/>
        <v xml:space="preserve">
现场出现了一伙刀枪不入的怪人！一般的武器拿它们完全没有办法……事态紧急，能否请求直接派遣强力的英雄出手呢？</v>
      </c>
      <c r="F56" s="1" t="str">
        <f t="shared" si="3"/>
        <v xml:space="preserve">
调查特派员</v>
      </c>
      <c r="H56" s="4" t="str">
        <f t="shared" si="2"/>
        <v>凶猛的怪人|
现场出现了一伙刀枪不入的怪人！一般的武器拿它们完全没有办法……事态紧急，能否请求直接派遣强力的英雄出手呢？|
调查特派员</v>
      </c>
    </row>
    <row r="57" spans="2:8" ht="66" customHeight="1">
      <c r="B57" s="2" t="s">
        <v>378</v>
      </c>
      <c r="D57" s="1" t="str">
        <f t="shared" si="0"/>
        <v>怪人团伙的袭击</v>
      </c>
      <c r="E57" s="3" t="str">
        <f t="shared" si="1"/>
        <v xml:space="preserve">
市区正在遭受破坏！情报显示此次事件与一帮伙同作案的怪人有所关联。请派遣英雄前往指定地区，处理掉作恶的怪人吧。</v>
      </c>
      <c r="F57" s="1" t="str">
        <f t="shared" si="3"/>
        <v xml:space="preserve">
协会职员A</v>
      </c>
      <c r="H57" s="4" t="str">
        <f t="shared" si="2"/>
        <v>怪人团伙的袭击|
市区正在遭受破坏！情报显示此次事件与一帮伙同作案的怪人有所关联。请派遣英雄前往指定地区，处理掉作恶的怪人吧。|
协会职员A</v>
      </c>
    </row>
    <row r="58" spans="2:8" ht="66" customHeight="1">
      <c r="B58" s="2" t="s">
        <v>378</v>
      </c>
      <c r="D58" s="1" t="str">
        <f t="shared" si="0"/>
        <v>怪人团伙的袭击</v>
      </c>
      <c r="E58" s="3" t="str">
        <f t="shared" si="1"/>
        <v xml:space="preserve">
市区正在遭受破坏！情报显示此次事件与一帮伙同作案的怪人有所关联。请派遣英雄前往指定地区，处理掉作恶的怪人吧。</v>
      </c>
      <c r="F58" s="1" t="str">
        <f t="shared" si="3"/>
        <v xml:space="preserve">
协会职员A</v>
      </c>
      <c r="H58" s="4" t="str">
        <f t="shared" si="2"/>
        <v>怪人团伙的袭击|
市区正在遭受破坏！情报显示此次事件与一帮伙同作案的怪人有所关联。请派遣英雄前往指定地区，处理掉作恶的怪人吧。|
协会职员A</v>
      </c>
    </row>
    <row r="59" spans="2:8" ht="71.25" customHeight="1">
      <c r="B59" s="2" t="s">
        <v>413</v>
      </c>
      <c r="D59" s="1" t="str">
        <f t="shared" si="0"/>
        <v>装备测试</v>
      </c>
      <c r="E59" s="3" t="str">
        <f t="shared" si="1"/>
        <v xml:space="preserve">
您好，我是后勤服务的负责人，我想拜托各位帮忙测试这次新装备的耐用性。很简单的，只要派遣英雄与我们的测试人员进行模拟战就可以了。</v>
      </c>
      <c r="F59" s="1" t="str">
        <f t="shared" si="3"/>
        <v xml:space="preserve">
后勤保障服务</v>
      </c>
      <c r="H59" s="4" t="str">
        <f t="shared" si="2"/>
        <v>装备测试|
您好，我是后勤服务的负责人，我想拜托各位帮忙测试这次新装备的耐用性。很简单的，只要派遣英雄与我们的测试人员进行模拟战就可以了。|
后勤保障服务</v>
      </c>
    </row>
    <row r="60" spans="2:8" ht="66" customHeight="1">
      <c r="B60" s="2" t="s">
        <v>390</v>
      </c>
      <c r="D60" s="1" t="str">
        <f t="shared" si="0"/>
        <v>灭蚊委托</v>
      </c>
      <c r="E60" s="3" t="str">
        <f t="shared" si="1"/>
        <v xml:space="preserve">
近日蚊虫大量孽生，已经有不少市郊农场的家畜遭受袭击并被吸干了血液，请派遣英雄来协助灭蚊工作吧。</v>
      </c>
      <c r="F60" s="1" t="str">
        <f t="shared" si="3"/>
        <v xml:space="preserve">
来自卫生署的邮件</v>
      </c>
      <c r="H60" s="4" t="str">
        <f t="shared" si="2"/>
        <v>灭蚊委托|
近日蚊虫大量孽生，已经有不少市郊农场的家畜遭受袭击并被吸干了血液，请派遣英雄来协助灭蚊工作吧。|
来自卫生署的邮件</v>
      </c>
    </row>
    <row r="61" spans="2:8" ht="66" customHeight="1">
      <c r="B61" s="2" t="s">
        <v>390</v>
      </c>
      <c r="D61" s="1" t="str">
        <f t="shared" si="0"/>
        <v>灭蚊委托</v>
      </c>
      <c r="E61" s="3" t="str">
        <f t="shared" si="1"/>
        <v xml:space="preserve">
近日蚊虫大量孽生，已经有不少市郊农场的家畜遭受袭击并被吸干了血液，请派遣英雄来协助灭蚊工作吧。</v>
      </c>
      <c r="F61" s="1" t="str">
        <f t="shared" si="3"/>
        <v xml:space="preserve">
来自卫生署的邮件</v>
      </c>
      <c r="H61" s="4" t="str">
        <f t="shared" si="2"/>
        <v>灭蚊委托|
近日蚊虫大量孽生，已经有不少市郊农场的家畜遭受袭击并被吸干了血液，请派遣英雄来协助灭蚊工作吧。|
来自卫生署的邮件</v>
      </c>
    </row>
    <row r="62" spans="2:8" ht="66" customHeight="1">
      <c r="B62" s="2" t="s">
        <v>382</v>
      </c>
      <c r="D62" s="1" t="str">
        <f t="shared" si="0"/>
        <v>街道上的奇怪生物</v>
      </c>
      <c r="E62" s="3" t="str">
        <f t="shared" si="1"/>
        <v xml:space="preserve">
街道上出现了一伙作恶的怪人，正在骚扰附近的居民！请派遣英雄前往现场，并向他们下达讨伐怪人的作战指令吧。</v>
      </c>
      <c r="F62" s="1" t="str">
        <f t="shared" si="3"/>
        <v xml:space="preserve">
协会职员A</v>
      </c>
      <c r="H62" s="4" t="str">
        <f t="shared" si="2"/>
        <v>街道上的奇怪生物|
街道上出现了一伙作恶的怪人，正在骚扰附近的居民！请派遣英雄前往现场，并向他们下达讨伐怪人的作战指令吧。|
协会职员A</v>
      </c>
    </row>
    <row r="63" spans="2:8" ht="82.5" customHeight="1">
      <c r="B63" s="2" t="s">
        <v>417</v>
      </c>
      <c r="D63" s="1" t="str">
        <f t="shared" si="0"/>
        <v>灾害演习</v>
      </c>
      <c r="E63" s="3" t="str">
        <f t="shared" si="1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63" s="1" t="str">
        <f t="shared" si="3"/>
        <v xml:space="preserve">
协会职员B</v>
      </c>
      <c r="H63" s="4" t="str">
        <f t="shared" si="2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64" spans="2:8" ht="66" customHeight="1">
      <c r="B64" s="2" t="s">
        <v>403</v>
      </c>
      <c r="D64" s="1" t="str">
        <f t="shared" si="0"/>
        <v>凶猛的怪人</v>
      </c>
      <c r="E64" s="3" t="str">
        <f t="shared" si="1"/>
        <v xml:space="preserve">
现场出现了一伙刀枪不入的怪人！一般的武器拿它们完全没有办法……事态紧急，能否请求直接派遣强力的英雄出手呢？</v>
      </c>
      <c r="F64" s="1" t="str">
        <f t="shared" si="3"/>
        <v xml:space="preserve">
调查特派员</v>
      </c>
      <c r="H64" s="4" t="str">
        <f t="shared" si="2"/>
        <v>凶猛的怪人|
现场出现了一伙刀枪不入的怪人！一般的武器拿它们完全没有办法……事态紧急，能否请求直接派遣强力的英雄出手呢？|
调查特派员</v>
      </c>
    </row>
    <row r="65" spans="2:8" ht="99" customHeight="1">
      <c r="B65" s="2" t="s">
        <v>392</v>
      </c>
      <c r="D65" s="1" t="str">
        <f t="shared" si="0"/>
        <v>蚊虫暗云</v>
      </c>
      <c r="E65" s="3" t="str">
        <f t="shared" si="1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65" s="1" t="str">
        <f t="shared" si="3"/>
        <v xml:space="preserve">
协会职员A</v>
      </c>
      <c r="H65" s="4" t="str">
        <f t="shared" si="2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66" spans="2:8" ht="99" customHeight="1">
      <c r="B66" s="2" t="s">
        <v>392</v>
      </c>
      <c r="D66" s="1" t="str">
        <f t="shared" si="0"/>
        <v>蚊虫暗云</v>
      </c>
      <c r="E66" s="3" t="str">
        <f t="shared" si="1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66" s="1" t="str">
        <f t="shared" si="3"/>
        <v xml:space="preserve">
协会职员A</v>
      </c>
      <c r="H66" s="4" t="str">
        <f t="shared" si="2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67" spans="2:8" ht="66" customHeight="1">
      <c r="B67" s="2" t="s">
        <v>403</v>
      </c>
      <c r="D67" s="1" t="str">
        <f t="shared" si="0"/>
        <v>凶猛的怪人</v>
      </c>
      <c r="E67" s="3" t="str">
        <f t="shared" si="1"/>
        <v xml:space="preserve">
现场出现了一伙刀枪不入的怪人！一般的武器拿它们完全没有办法……事态紧急，能否请求直接派遣强力的英雄出手呢？</v>
      </c>
      <c r="F67" s="1" t="str">
        <f t="shared" si="3"/>
        <v xml:space="preserve">
调查特派员</v>
      </c>
      <c r="H67" s="4" t="str">
        <f t="shared" si="2"/>
        <v>凶猛的怪人|
现场出现了一伙刀枪不入的怪人！一般的武器拿它们完全没有办法……事态紧急，能否请求直接派遣强力的英雄出手呢？|
调查特派员</v>
      </c>
    </row>
    <row r="68" spans="2:8" ht="66" customHeight="1">
      <c r="B68" s="2" t="s">
        <v>378</v>
      </c>
      <c r="D68" s="1" t="str">
        <f t="shared" si="0"/>
        <v>怪人团伙的袭击</v>
      </c>
      <c r="E68" s="3" t="str">
        <f t="shared" si="1"/>
        <v xml:space="preserve">
市区正在遭受破坏！情报显示此次事件与一帮伙同作案的怪人有所关联。请派遣英雄前往指定地区，处理掉作恶的怪人吧。</v>
      </c>
      <c r="F68" s="1" t="str">
        <f t="shared" si="3"/>
        <v xml:space="preserve">
协会职员A</v>
      </c>
      <c r="H68" s="4" t="str">
        <f t="shared" si="2"/>
        <v>怪人团伙的袭击|
市区正在遭受破坏！情报显示此次事件与一帮伙同作案的怪人有所关联。请派遣英雄前往指定地区，处理掉作恶的怪人吧。|
协会职员A</v>
      </c>
    </row>
    <row r="69" spans="2:8" ht="66" customHeight="1">
      <c r="B69" s="2" t="s">
        <v>378</v>
      </c>
      <c r="D69" s="1" t="str">
        <f t="shared" si="0"/>
        <v>怪人团伙的袭击</v>
      </c>
      <c r="E69" s="3" t="str">
        <f t="shared" si="1"/>
        <v xml:space="preserve">
市区正在遭受破坏！情报显示此次事件与一帮伙同作案的怪人有所关联。请派遣英雄前往指定地区，处理掉作恶的怪人吧。</v>
      </c>
      <c r="F69" s="1" t="str">
        <f t="shared" si="3"/>
        <v xml:space="preserve">
协会职员A</v>
      </c>
      <c r="H69" s="4" t="str">
        <f t="shared" si="2"/>
        <v>怪人团伙的袭击|
市区正在遭受破坏！情报显示此次事件与一帮伙同作案的怪人有所关联。请派遣英雄前往指定地区，处理掉作恶的怪人吧。|
协会职员A</v>
      </c>
    </row>
    <row r="70" spans="2:8" ht="66" customHeight="1">
      <c r="B70" s="2" t="s">
        <v>390</v>
      </c>
      <c r="D70" s="1" t="str">
        <f t="shared" si="0"/>
        <v>灭蚊委托</v>
      </c>
      <c r="E70" s="3" t="str">
        <f t="shared" si="1"/>
        <v xml:space="preserve">
近日蚊虫大量孽生，已经有不少市郊农场的家畜遭受袭击并被吸干了血液，请派遣英雄来协助灭蚊工作吧。</v>
      </c>
      <c r="F70" s="1" t="str">
        <f t="shared" si="3"/>
        <v xml:space="preserve">
来自卫生署的邮件</v>
      </c>
      <c r="H70" s="4" t="str">
        <f t="shared" si="2"/>
        <v>灭蚊委托|
近日蚊虫大量孽生，已经有不少市郊农场的家畜遭受袭击并被吸干了血液，请派遣英雄来协助灭蚊工作吧。|
来自卫生署的邮件</v>
      </c>
    </row>
    <row r="71" spans="2:8" ht="82.5" customHeight="1">
      <c r="B71" s="2" t="s">
        <v>417</v>
      </c>
      <c r="D71" s="1" t="str">
        <f t="shared" ref="D71:D134" si="4">MID(B71,1,FIND(CHAR(10),B71)-1)</f>
        <v>灾害演习</v>
      </c>
      <c r="E71" s="3" t="str">
        <f t="shared" ref="E71:E134" si="5">MID(B71,FIND(CHAR(10),B71),LEN(B71)-LEN(D71)-LEN(F71))</f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71" s="1" t="str">
        <f t="shared" si="3"/>
        <v xml:space="preserve">
协会职员B</v>
      </c>
      <c r="H71" s="4" t="str">
        <f t="shared" ref="H71:H134" si="6">D71&amp;"|"&amp;E71&amp;"|"&amp;F71</f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72" spans="2:8" ht="66" customHeight="1">
      <c r="B72" s="2" t="s">
        <v>403</v>
      </c>
      <c r="D72" s="1" t="str">
        <f t="shared" si="4"/>
        <v>凶猛的怪人</v>
      </c>
      <c r="E72" s="3" t="str">
        <f t="shared" si="5"/>
        <v xml:space="preserve">
现场出现了一伙刀枪不入的怪人！一般的武器拿它们完全没有办法……事态紧急，能否请求直接派遣强力的英雄出手呢？</v>
      </c>
      <c r="F72" s="1" t="str">
        <f t="shared" si="3"/>
        <v xml:space="preserve">
调查特派员</v>
      </c>
      <c r="H72" s="4" t="str">
        <f t="shared" si="6"/>
        <v>凶猛的怪人|
现场出现了一伙刀枪不入的怪人！一般的武器拿它们完全没有办法……事态紧急，能否请求直接派遣强力的英雄出手呢？|
调查特派员</v>
      </c>
    </row>
    <row r="73" spans="2:8" ht="66" customHeight="1">
      <c r="B73" s="2" t="s">
        <v>382</v>
      </c>
      <c r="D73" s="1" t="str">
        <f t="shared" si="4"/>
        <v>街道上的奇怪生物</v>
      </c>
      <c r="E73" s="3" t="str">
        <f t="shared" si="5"/>
        <v xml:space="preserve">
街道上出现了一伙作恶的怪人，正在骚扰附近的居民！请派遣英雄前往现场，并向他们下达讨伐怪人的作战指令吧。</v>
      </c>
      <c r="F73" s="1" t="str">
        <f t="shared" ref="F73:F136" si="7">MID(B73,LOOKUP(1,0/(MID(B73,COLUMN(67:67),1)=CHAR(10)),COLUMN(67:67)),LEN(B73))</f>
        <v xml:space="preserve">
协会职员A</v>
      </c>
      <c r="H73" s="4" t="str">
        <f t="shared" si="6"/>
        <v>街道上的奇怪生物|
街道上出现了一伙作恶的怪人，正在骚扰附近的居民！请派遣英雄前往现场，并向他们下达讨伐怪人的作战指令吧。|
协会职员A</v>
      </c>
    </row>
    <row r="74" spans="2:8" ht="66" customHeight="1">
      <c r="B74" s="2" t="s">
        <v>382</v>
      </c>
      <c r="D74" s="1" t="str">
        <f t="shared" si="4"/>
        <v>街道上的奇怪生物</v>
      </c>
      <c r="E74" s="3" t="str">
        <f t="shared" si="5"/>
        <v xml:space="preserve">
街道上出现了一伙作恶的怪人，正在骚扰附近的居民！请派遣英雄前往现场，并向他们下达讨伐怪人的作战指令吧。</v>
      </c>
      <c r="F74" s="1" t="str">
        <f t="shared" si="7"/>
        <v xml:space="preserve">
协会职员A</v>
      </c>
      <c r="H74" s="4" t="str">
        <f t="shared" si="6"/>
        <v>街道上的奇怪生物|
街道上出现了一伙作恶的怪人，正在骚扰附近的居民！请派遣英雄前往现场，并向他们下达讨伐怪人的作战指令吧。|
协会职员A</v>
      </c>
    </row>
    <row r="75" spans="2:8" ht="66" customHeight="1">
      <c r="B75" s="2" t="s">
        <v>403</v>
      </c>
      <c r="D75" s="1" t="str">
        <f t="shared" si="4"/>
        <v>凶猛的怪人</v>
      </c>
      <c r="E75" s="3" t="str">
        <f t="shared" si="5"/>
        <v xml:space="preserve">
现场出现了一伙刀枪不入的怪人！一般的武器拿它们完全没有办法……事态紧急，能否请求直接派遣强力的英雄出手呢？</v>
      </c>
      <c r="F75" s="1" t="str">
        <f t="shared" si="7"/>
        <v xml:space="preserve">
调查特派员</v>
      </c>
      <c r="H75" s="4" t="str">
        <f t="shared" si="6"/>
        <v>凶猛的怪人|
现场出现了一伙刀枪不入的怪人！一般的武器拿它们完全没有办法……事态紧急，能否请求直接派遣强力的英雄出手呢？|
调查特派员</v>
      </c>
    </row>
    <row r="76" spans="2:8" ht="82.5" customHeight="1">
      <c r="B76" s="2" t="s">
        <v>417</v>
      </c>
      <c r="D76" s="1" t="str">
        <f t="shared" si="4"/>
        <v>灾害演习</v>
      </c>
      <c r="E76" s="3" t="str">
        <f t="shared" si="5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76" s="1" t="str">
        <f t="shared" si="7"/>
        <v xml:space="preserve">
协会职员B</v>
      </c>
      <c r="H76" s="4" t="str">
        <f t="shared" si="6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77" spans="2:8" ht="66" customHeight="1">
      <c r="B77" s="2" t="s">
        <v>378</v>
      </c>
      <c r="D77" s="1" t="str">
        <f t="shared" si="4"/>
        <v>怪人团伙的袭击</v>
      </c>
      <c r="E77" s="3" t="str">
        <f t="shared" si="5"/>
        <v xml:space="preserve">
市区正在遭受破坏！情报显示此次事件与一帮伙同作案的怪人有所关联。请派遣英雄前往指定地区，处理掉作恶的怪人吧。</v>
      </c>
      <c r="F77" s="1" t="str">
        <f t="shared" si="7"/>
        <v xml:space="preserve">
协会职员A</v>
      </c>
      <c r="H77" s="4" t="str">
        <f t="shared" si="6"/>
        <v>怪人团伙的袭击|
市区正在遭受破坏！情报显示此次事件与一帮伙同作案的怪人有所关联。请派遣英雄前往指定地区，处理掉作恶的怪人吧。|
协会职员A</v>
      </c>
    </row>
    <row r="78" spans="2:8" ht="66" customHeight="1">
      <c r="B78" s="2" t="s">
        <v>378</v>
      </c>
      <c r="D78" s="1" t="str">
        <f t="shared" si="4"/>
        <v>怪人团伙的袭击</v>
      </c>
      <c r="E78" s="3" t="str">
        <f t="shared" si="5"/>
        <v xml:space="preserve">
市区正在遭受破坏！情报显示此次事件与一帮伙同作案的怪人有所关联。请派遣英雄前往指定地区，处理掉作恶的怪人吧。</v>
      </c>
      <c r="F78" s="1" t="str">
        <f t="shared" si="7"/>
        <v xml:space="preserve">
协会职员A</v>
      </c>
      <c r="H78" s="4" t="str">
        <f t="shared" si="6"/>
        <v>怪人团伙的袭击|
市区正在遭受破坏！情报显示此次事件与一帮伙同作案的怪人有所关联。请派遣英雄前往指定地区，处理掉作恶的怪人吧。|
协会职员A</v>
      </c>
    </row>
    <row r="79" spans="2:8" ht="99" customHeight="1">
      <c r="B79" s="2" t="s">
        <v>392</v>
      </c>
      <c r="D79" s="1" t="str">
        <f t="shared" si="4"/>
        <v>蚊虫暗云</v>
      </c>
      <c r="E79" s="3" t="str">
        <f t="shared" si="5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79" s="1" t="str">
        <f t="shared" si="7"/>
        <v xml:space="preserve">
协会职员A</v>
      </c>
      <c r="H79" s="4" t="str">
        <f t="shared" si="6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80" spans="2:8" ht="66" customHeight="1">
      <c r="B80" s="2" t="s">
        <v>403</v>
      </c>
      <c r="D80" s="1" t="str">
        <f t="shared" si="4"/>
        <v>凶猛的怪人</v>
      </c>
      <c r="E80" s="3" t="str">
        <f t="shared" si="5"/>
        <v xml:space="preserve">
现场出现了一伙刀枪不入的怪人！一般的武器拿它们完全没有办法……事态紧急，能否请求直接派遣强力的英雄出手呢？</v>
      </c>
      <c r="F80" s="1" t="str">
        <f t="shared" si="7"/>
        <v xml:space="preserve">
调查特派员</v>
      </c>
      <c r="H80" s="4" t="str">
        <f t="shared" si="6"/>
        <v>凶猛的怪人|
现场出现了一伙刀枪不入的怪人！一般的武器拿它们完全没有办法……事态紧急，能否请求直接派遣强力的英雄出手呢？|
调查特派员</v>
      </c>
    </row>
    <row r="81" spans="2:8" ht="66" customHeight="1">
      <c r="B81" s="2" t="s">
        <v>378</v>
      </c>
      <c r="D81" s="1" t="str">
        <f t="shared" si="4"/>
        <v>怪人团伙的袭击</v>
      </c>
      <c r="E81" s="3" t="str">
        <f t="shared" si="5"/>
        <v xml:space="preserve">
市区正在遭受破坏！情报显示此次事件与一帮伙同作案的怪人有所关联。请派遣英雄前往指定地区，处理掉作恶的怪人吧。</v>
      </c>
      <c r="F81" s="1" t="str">
        <f t="shared" si="7"/>
        <v xml:space="preserve">
协会职员A</v>
      </c>
      <c r="H81" s="4" t="str">
        <f t="shared" si="6"/>
        <v>怪人团伙的袭击|
市区正在遭受破坏！情报显示此次事件与一帮伙同作案的怪人有所关联。请派遣英雄前往指定地区，处理掉作恶的怪人吧。|
协会职员A</v>
      </c>
    </row>
    <row r="82" spans="2:8" ht="66" customHeight="1">
      <c r="B82" s="2" t="s">
        <v>403</v>
      </c>
      <c r="D82" s="1" t="str">
        <f t="shared" si="4"/>
        <v>凶猛的怪人</v>
      </c>
      <c r="E82" s="3" t="str">
        <f t="shared" si="5"/>
        <v xml:space="preserve">
现场出现了一伙刀枪不入的怪人！一般的武器拿它们完全没有办法……事态紧急，能否请求直接派遣强力的英雄出手呢？</v>
      </c>
      <c r="F82" s="1" t="str">
        <f t="shared" si="7"/>
        <v xml:space="preserve">
调查特派员</v>
      </c>
      <c r="H82" s="4" t="str">
        <f t="shared" si="6"/>
        <v>凶猛的怪人|
现场出现了一伙刀枪不入的怪人！一般的武器拿它们完全没有办法……事态紧急，能否请求直接派遣强力的英雄出手呢？|
调查特派员</v>
      </c>
    </row>
    <row r="83" spans="2:8" ht="99" customHeight="1">
      <c r="B83" s="2" t="s">
        <v>392</v>
      </c>
      <c r="D83" s="1" t="str">
        <f t="shared" si="4"/>
        <v>蚊虫暗云</v>
      </c>
      <c r="E83" s="3" t="str">
        <f t="shared" si="5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83" s="1" t="str">
        <f t="shared" si="7"/>
        <v xml:space="preserve">
协会职员A</v>
      </c>
      <c r="H83" s="4" t="str">
        <f t="shared" si="6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84" spans="2:8" ht="85.5" customHeight="1">
      <c r="B84" s="2" t="s">
        <v>383</v>
      </c>
      <c r="D84" s="1" t="str">
        <f t="shared" si="4"/>
        <v>空中袭击</v>
      </c>
      <c r="E84" s="3" t="str">
        <f t="shared" si="5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84" s="1" t="str">
        <f t="shared" si="7"/>
        <v xml:space="preserve">
协会职员B</v>
      </c>
      <c r="H84" s="4" t="str">
        <f t="shared" si="6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85" spans="2:8" ht="85.5" customHeight="1">
      <c r="B85" s="2" t="s">
        <v>383</v>
      </c>
      <c r="D85" s="1" t="str">
        <f t="shared" si="4"/>
        <v>空中袭击</v>
      </c>
      <c r="E85" s="3" t="str">
        <f t="shared" si="5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85" s="1" t="str">
        <f t="shared" si="7"/>
        <v xml:space="preserve">
协会职员B</v>
      </c>
      <c r="H85" s="4" t="str">
        <f t="shared" si="6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86" spans="2:8" ht="66" customHeight="1">
      <c r="B86" s="2" t="s">
        <v>378</v>
      </c>
      <c r="D86" s="1" t="str">
        <f t="shared" si="4"/>
        <v>怪人团伙的袭击</v>
      </c>
      <c r="E86" s="3" t="str">
        <f t="shared" si="5"/>
        <v xml:space="preserve">
市区正在遭受破坏！情报显示此次事件与一帮伙同作案的怪人有所关联。请派遣英雄前往指定地区，处理掉作恶的怪人吧。</v>
      </c>
      <c r="F86" s="1" t="str">
        <f t="shared" si="7"/>
        <v xml:space="preserve">
协会职员A</v>
      </c>
      <c r="H86" s="4" t="str">
        <f t="shared" si="6"/>
        <v>怪人团伙的袭击|
市区正在遭受破坏！情报显示此次事件与一帮伙同作案的怪人有所关联。请派遣英雄前往指定地区，处理掉作恶的怪人吧。|
协会职员A</v>
      </c>
    </row>
    <row r="87" spans="2:8" ht="82.5" customHeight="1">
      <c r="B87" s="2" t="s">
        <v>417</v>
      </c>
      <c r="D87" s="1" t="str">
        <f t="shared" si="4"/>
        <v>灾害演习</v>
      </c>
      <c r="E87" s="3" t="str">
        <f t="shared" si="5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87" s="1" t="str">
        <f t="shared" si="7"/>
        <v xml:space="preserve">
协会职员B</v>
      </c>
      <c r="H87" s="4" t="str">
        <f t="shared" si="6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88" spans="2:8" ht="66" customHeight="1">
      <c r="B88" s="2" t="s">
        <v>403</v>
      </c>
      <c r="D88" s="1" t="str">
        <f t="shared" si="4"/>
        <v>凶猛的怪人</v>
      </c>
      <c r="E88" s="3" t="str">
        <f t="shared" si="5"/>
        <v xml:space="preserve">
现场出现了一伙刀枪不入的怪人！一般的武器拿它们完全没有办法……事态紧急，能否请求直接派遣强力的英雄出手呢？</v>
      </c>
      <c r="F88" s="1" t="str">
        <f t="shared" si="7"/>
        <v xml:space="preserve">
调查特派员</v>
      </c>
      <c r="H88" s="4" t="str">
        <f t="shared" si="6"/>
        <v>凶猛的怪人|
现场出现了一伙刀枪不入的怪人！一般的武器拿它们完全没有办法……事态紧急，能否请求直接派遣强力的英雄出手呢？|
调查特派员</v>
      </c>
    </row>
    <row r="89" spans="2:8" ht="66" customHeight="1">
      <c r="B89" s="2" t="s">
        <v>378</v>
      </c>
      <c r="D89" s="1" t="str">
        <f t="shared" si="4"/>
        <v>怪人团伙的袭击</v>
      </c>
      <c r="E89" s="3" t="str">
        <f t="shared" si="5"/>
        <v xml:space="preserve">
市区正在遭受破坏！情报显示此次事件与一帮伙同作案的怪人有所关联。请派遣英雄前往指定地区，处理掉作恶的怪人吧。</v>
      </c>
      <c r="F89" s="1" t="str">
        <f t="shared" si="7"/>
        <v xml:space="preserve">
协会职员A</v>
      </c>
      <c r="H89" s="4" t="str">
        <f t="shared" si="6"/>
        <v>怪人团伙的袭击|
市区正在遭受破坏！情报显示此次事件与一帮伙同作案的怪人有所关联。请派遣英雄前往指定地区，处理掉作恶的怪人吧。|
协会职员A</v>
      </c>
    </row>
    <row r="90" spans="2:8" ht="66" customHeight="1">
      <c r="B90" s="2" t="s">
        <v>378</v>
      </c>
      <c r="D90" s="1" t="str">
        <f t="shared" si="4"/>
        <v>怪人团伙的袭击</v>
      </c>
      <c r="E90" s="3" t="str">
        <f t="shared" si="5"/>
        <v xml:space="preserve">
市区正在遭受破坏！情报显示此次事件与一帮伙同作案的怪人有所关联。请派遣英雄前往指定地区，处理掉作恶的怪人吧。</v>
      </c>
      <c r="F90" s="1" t="str">
        <f t="shared" si="7"/>
        <v xml:space="preserve">
协会职员A</v>
      </c>
      <c r="H90" s="4" t="str">
        <f t="shared" si="6"/>
        <v>怪人团伙的袭击|
市区正在遭受破坏！情报显示此次事件与一帮伙同作案的怪人有所关联。请派遣英雄前往指定地区，处理掉作恶的怪人吧。|
协会职员A</v>
      </c>
    </row>
    <row r="91" spans="2:8" ht="66" customHeight="1">
      <c r="B91" s="2" t="s">
        <v>403</v>
      </c>
      <c r="D91" s="1" t="str">
        <f t="shared" si="4"/>
        <v>凶猛的怪人</v>
      </c>
      <c r="E91" s="3" t="str">
        <f t="shared" si="5"/>
        <v xml:space="preserve">
现场出现了一伙刀枪不入的怪人！一般的武器拿它们完全没有办法……事态紧急，能否请求直接派遣强力的英雄出手呢？</v>
      </c>
      <c r="F91" s="1" t="str">
        <f t="shared" si="7"/>
        <v xml:space="preserve">
调查特派员</v>
      </c>
      <c r="H91" s="4" t="str">
        <f t="shared" si="6"/>
        <v>凶猛的怪人|
现场出现了一伙刀枪不入的怪人！一般的武器拿它们完全没有办法……事态紧急，能否请求直接派遣强力的英雄出手呢？|
调查特派员</v>
      </c>
    </row>
    <row r="92" spans="2:8" ht="71.25" customHeight="1">
      <c r="B92" s="2" t="s">
        <v>413</v>
      </c>
      <c r="D92" s="1" t="str">
        <f t="shared" si="4"/>
        <v>装备测试</v>
      </c>
      <c r="E92" s="3" t="str">
        <f t="shared" si="5"/>
        <v xml:space="preserve">
您好，我是后勤服务的负责人，我想拜托各位帮忙测试这次新装备的耐用性。很简单的，只要派遣英雄与我们的测试人员进行模拟战就可以了。</v>
      </c>
      <c r="F92" s="1" t="str">
        <f t="shared" si="7"/>
        <v xml:space="preserve">
后勤保障服务</v>
      </c>
      <c r="H92" s="4" t="str">
        <f t="shared" si="6"/>
        <v>装备测试|
您好，我是后勤服务的负责人，我想拜托各位帮忙测试这次新装备的耐用性。很简单的，只要派遣英雄与我们的测试人员进行模拟战就可以了。|
后勤保障服务</v>
      </c>
    </row>
    <row r="93" spans="2:8" ht="85.5" customHeight="1">
      <c r="B93" s="2" t="s">
        <v>383</v>
      </c>
      <c r="D93" s="1" t="str">
        <f t="shared" si="4"/>
        <v>空中袭击</v>
      </c>
      <c r="E93" s="3" t="str">
        <f t="shared" si="5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93" s="1" t="str">
        <f t="shared" si="7"/>
        <v xml:space="preserve">
协会职员B</v>
      </c>
      <c r="H93" s="4" t="str">
        <f t="shared" si="6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94" spans="2:8" ht="99" customHeight="1">
      <c r="B94" s="2" t="s">
        <v>392</v>
      </c>
      <c r="D94" s="1" t="str">
        <f t="shared" si="4"/>
        <v>蚊虫暗云</v>
      </c>
      <c r="E94" s="3" t="str">
        <f t="shared" si="5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94" s="1" t="str">
        <f t="shared" si="7"/>
        <v xml:space="preserve">
协会职员A</v>
      </c>
      <c r="H94" s="4" t="str">
        <f t="shared" si="6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95" spans="2:8" ht="82.5" customHeight="1">
      <c r="B95" s="2" t="s">
        <v>381</v>
      </c>
      <c r="D95" s="1" t="str">
        <f t="shared" si="4"/>
        <v>请求协助</v>
      </c>
      <c r="E95" s="3" t="str">
        <f t="shared" si="5"/>
        <v xml:space="preserve">
一伙犯罪分子占领了大楼。当地警方顺利地封锁了出入口，可却难以接近他们。他们身上有一种不可思议的力量，看来只有英雄能与他们抗衡了。可以拜托你们出马吗？</v>
      </c>
      <c r="F95" s="1" t="str">
        <f t="shared" si="7"/>
        <v xml:space="preserve">
调查特派员</v>
      </c>
      <c r="H95" s="4" t="str">
        <f t="shared" si="6"/>
        <v>请求协助|
一伙犯罪分子占领了大楼。当地警方顺利地封锁了出入口，可却难以接近他们。他们身上有一种不可思议的力量，看来只有英雄能与他们抗衡了。可以拜托你们出马吗？|
调查特派员</v>
      </c>
    </row>
    <row r="96" spans="2:8" ht="66" customHeight="1">
      <c r="B96" s="2" t="s">
        <v>403</v>
      </c>
      <c r="D96" s="1" t="str">
        <f t="shared" si="4"/>
        <v>凶猛的怪人</v>
      </c>
      <c r="E96" s="3" t="str">
        <f t="shared" si="5"/>
        <v xml:space="preserve">
现场出现了一伙刀枪不入的怪人！一般的武器拿它们完全没有办法……事态紧急，能否请求直接派遣强力的英雄出手呢？</v>
      </c>
      <c r="F96" s="1" t="str">
        <f t="shared" si="7"/>
        <v xml:space="preserve">
调查特派员</v>
      </c>
      <c r="H96" s="4" t="str">
        <f t="shared" si="6"/>
        <v>凶猛的怪人|
现场出现了一伙刀枪不入的怪人！一般的武器拿它们完全没有办法……事态紧急，能否请求直接派遣强力的英雄出手呢？|
调查特派员</v>
      </c>
    </row>
    <row r="97" spans="2:8" ht="66" customHeight="1">
      <c r="B97" s="2" t="s">
        <v>378</v>
      </c>
      <c r="D97" s="1" t="str">
        <f t="shared" si="4"/>
        <v>怪人团伙的袭击</v>
      </c>
      <c r="E97" s="3" t="str">
        <f t="shared" si="5"/>
        <v xml:space="preserve">
市区正在遭受破坏！情报显示此次事件与一帮伙同作案的怪人有所关联。请派遣英雄前往指定地区，处理掉作恶的怪人吧。</v>
      </c>
      <c r="F97" s="1" t="str">
        <f t="shared" si="7"/>
        <v xml:space="preserve">
协会职员A</v>
      </c>
      <c r="H97" s="4" t="str">
        <f t="shared" si="6"/>
        <v>怪人团伙的袭击|
市区正在遭受破坏！情报显示此次事件与一帮伙同作案的怪人有所关联。请派遣英雄前往指定地区，处理掉作恶的怪人吧。|
协会职员A</v>
      </c>
    </row>
    <row r="98" spans="2:8" ht="99" customHeight="1">
      <c r="B98" s="2" t="s">
        <v>392</v>
      </c>
      <c r="D98" s="1" t="str">
        <f t="shared" si="4"/>
        <v>蚊虫暗云</v>
      </c>
      <c r="E98" s="3" t="str">
        <f t="shared" si="5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98" s="1" t="str">
        <f t="shared" si="7"/>
        <v xml:space="preserve">
协会职员A</v>
      </c>
      <c r="H98" s="4" t="str">
        <f t="shared" si="6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99" spans="2:8" ht="99" customHeight="1">
      <c r="B99" s="2" t="s">
        <v>380</v>
      </c>
      <c r="D99" s="1" t="str">
        <f t="shared" si="4"/>
        <v>地底之王</v>
      </c>
      <c r="E99" s="3" t="str">
        <f t="shared" si="5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99" s="1" t="str">
        <f t="shared" si="7"/>
        <v xml:space="preserve">
协会职员B</v>
      </c>
      <c r="H99" s="4" t="str">
        <f t="shared" si="6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100" spans="2:8" ht="82.5" customHeight="1">
      <c r="B100" s="2" t="s">
        <v>417</v>
      </c>
      <c r="D100" s="1" t="str">
        <f t="shared" si="4"/>
        <v>灾害演习</v>
      </c>
      <c r="E100" s="3" t="str">
        <f t="shared" si="5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00" s="1" t="str">
        <f t="shared" si="7"/>
        <v xml:space="preserve">
协会职员B</v>
      </c>
      <c r="H100" s="4" t="str">
        <f t="shared" si="6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01" spans="2:8" ht="85.5" customHeight="1">
      <c r="B101" s="2" t="s">
        <v>383</v>
      </c>
      <c r="D101" s="1" t="str">
        <f t="shared" si="4"/>
        <v>空中袭击</v>
      </c>
      <c r="E101" s="3" t="str">
        <f t="shared" si="5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01" s="1" t="str">
        <f t="shared" si="7"/>
        <v xml:space="preserve">
协会职员B</v>
      </c>
      <c r="H101" s="4" t="str">
        <f t="shared" si="6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02" spans="2:8" ht="66" customHeight="1">
      <c r="B102" s="2" t="s">
        <v>403</v>
      </c>
      <c r="D102" s="1" t="str">
        <f t="shared" si="4"/>
        <v>凶猛的怪人</v>
      </c>
      <c r="E102" s="3" t="str">
        <f t="shared" si="5"/>
        <v xml:space="preserve">
现场出现了一伙刀枪不入的怪人！一般的武器拿它们完全没有办法……事态紧急，能否请求直接派遣强力的英雄出手呢？</v>
      </c>
      <c r="F102" s="1" t="str">
        <f t="shared" si="7"/>
        <v xml:space="preserve">
调查特派员</v>
      </c>
      <c r="H102" s="4" t="str">
        <f t="shared" si="6"/>
        <v>凶猛的怪人|
现场出现了一伙刀枪不入的怪人！一般的武器拿它们完全没有办法……事态紧急，能否请求直接派遣强力的英雄出手呢？|
调查特派员</v>
      </c>
    </row>
    <row r="103" spans="2:8" ht="82.5" customHeight="1">
      <c r="B103" s="2" t="s">
        <v>381</v>
      </c>
      <c r="D103" s="1" t="str">
        <f t="shared" si="4"/>
        <v>请求协助</v>
      </c>
      <c r="E103" s="3" t="str">
        <f t="shared" si="5"/>
        <v xml:space="preserve">
一伙犯罪分子占领了大楼。当地警方顺利地封锁了出入口，可却难以接近他们。他们身上有一种不可思议的力量，看来只有英雄能与他们抗衡了。可以拜托你们出马吗？</v>
      </c>
      <c r="F103" s="1" t="str">
        <f t="shared" si="7"/>
        <v xml:space="preserve">
调查特派员</v>
      </c>
      <c r="H103" s="4" t="str">
        <f t="shared" si="6"/>
        <v>请求协助|
一伙犯罪分子占领了大楼。当地警方顺利地封锁了出入口，可却难以接近他们。他们身上有一种不可思议的力量，看来只有英雄能与他们抗衡了。可以拜托你们出马吗？|
调查特派员</v>
      </c>
    </row>
    <row r="104" spans="2:8" ht="66" customHeight="1">
      <c r="B104" s="2" t="s">
        <v>403</v>
      </c>
      <c r="D104" s="1" t="str">
        <f t="shared" si="4"/>
        <v>凶猛的怪人</v>
      </c>
      <c r="E104" s="3" t="str">
        <f t="shared" si="5"/>
        <v xml:space="preserve">
现场出现了一伙刀枪不入的怪人！一般的武器拿它们完全没有办法……事态紧急，能否请求直接派遣强力的英雄出手呢？</v>
      </c>
      <c r="F104" s="1" t="str">
        <f t="shared" si="7"/>
        <v xml:space="preserve">
调查特派员</v>
      </c>
      <c r="H104" s="4" t="str">
        <f t="shared" si="6"/>
        <v>凶猛的怪人|
现场出现了一伙刀枪不入的怪人！一般的武器拿它们完全没有办法……事态紧急，能否请求直接派遣强力的英雄出手呢？|
调查特派员</v>
      </c>
    </row>
    <row r="105" spans="2:8" ht="66" customHeight="1">
      <c r="B105" s="2" t="s">
        <v>382</v>
      </c>
      <c r="D105" s="1" t="str">
        <f t="shared" si="4"/>
        <v>街道上的奇怪生物</v>
      </c>
      <c r="E105" s="3" t="str">
        <f t="shared" si="5"/>
        <v xml:space="preserve">
街道上出现了一伙作恶的怪人，正在骚扰附近的居民！请派遣英雄前往现场，并向他们下达讨伐怪人的作战指令吧。</v>
      </c>
      <c r="F105" s="1" t="str">
        <f t="shared" si="7"/>
        <v xml:space="preserve">
协会职员A</v>
      </c>
      <c r="H105" s="4" t="str">
        <f t="shared" si="6"/>
        <v>街道上的奇怪生物|
街道上出现了一伙作恶的怪人，正在骚扰附近的居民！请派遣英雄前往现场，并向他们下达讨伐怪人的作战指令吧。|
协会职员A</v>
      </c>
    </row>
    <row r="106" spans="2:8" ht="99" customHeight="1">
      <c r="B106" s="2" t="s">
        <v>380</v>
      </c>
      <c r="D106" s="1" t="str">
        <f t="shared" si="4"/>
        <v>地底之王</v>
      </c>
      <c r="E106" s="3" t="str">
        <f t="shared" si="5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106" s="1" t="str">
        <f t="shared" si="7"/>
        <v xml:space="preserve">
协会职员B</v>
      </c>
      <c r="H106" s="4" t="str">
        <f t="shared" si="6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107" spans="2:8" ht="71.25" customHeight="1">
      <c r="B107" s="2" t="s">
        <v>413</v>
      </c>
      <c r="D107" s="1" t="str">
        <f t="shared" si="4"/>
        <v>装备测试</v>
      </c>
      <c r="E107" s="3" t="str">
        <f t="shared" si="5"/>
        <v xml:space="preserve">
您好，我是后勤服务的负责人，我想拜托各位帮忙测试这次新装备的耐用性。很简单的，只要派遣英雄与我们的测试人员进行模拟战就可以了。</v>
      </c>
      <c r="F107" s="1" t="str">
        <f t="shared" si="7"/>
        <v xml:space="preserve">
后勤保障服务</v>
      </c>
      <c r="H107" s="4" t="str">
        <f t="shared" si="6"/>
        <v>装备测试|
您好，我是后勤服务的负责人，我想拜托各位帮忙测试这次新装备的耐用性。很简单的，只要派遣英雄与我们的测试人员进行模拟战就可以了。|
后勤保障服务</v>
      </c>
    </row>
    <row r="108" spans="2:8" ht="66" customHeight="1">
      <c r="B108" s="2" t="s">
        <v>390</v>
      </c>
      <c r="D108" s="1" t="str">
        <f t="shared" si="4"/>
        <v>灭蚊委托</v>
      </c>
      <c r="E108" s="3" t="str">
        <f t="shared" si="5"/>
        <v xml:space="preserve">
近日蚊虫大量孽生，已经有不少市郊农场的家畜遭受袭击并被吸干了血液，请派遣英雄来协助灭蚊工作吧。</v>
      </c>
      <c r="F108" s="1" t="str">
        <f t="shared" si="7"/>
        <v xml:space="preserve">
来自卫生署的邮件</v>
      </c>
      <c r="H108" s="4" t="str">
        <f t="shared" si="6"/>
        <v>灭蚊委托|
近日蚊虫大量孽生，已经有不少市郊农场的家畜遭受袭击并被吸干了血液，请派遣英雄来协助灭蚊工作吧。|
来自卫生署的邮件</v>
      </c>
    </row>
    <row r="109" spans="2:8" ht="85.5" customHeight="1">
      <c r="B109" s="2" t="s">
        <v>383</v>
      </c>
      <c r="D109" s="1" t="str">
        <f t="shared" si="4"/>
        <v>空中袭击</v>
      </c>
      <c r="E109" s="3" t="str">
        <f t="shared" si="5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09" s="1" t="str">
        <f t="shared" si="7"/>
        <v xml:space="preserve">
协会职员B</v>
      </c>
      <c r="H109" s="4" t="str">
        <f t="shared" si="6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10" spans="2:8" ht="82.5" customHeight="1">
      <c r="B110" s="2" t="s">
        <v>417</v>
      </c>
      <c r="D110" s="1" t="str">
        <f t="shared" si="4"/>
        <v>灾害演习</v>
      </c>
      <c r="E110" s="3" t="str">
        <f t="shared" si="5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10" s="1" t="str">
        <f t="shared" si="7"/>
        <v xml:space="preserve">
协会职员B</v>
      </c>
      <c r="H110" s="4" t="str">
        <f t="shared" si="6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11" spans="2:8" ht="82.5" customHeight="1">
      <c r="B111" s="2" t="s">
        <v>381</v>
      </c>
      <c r="D111" s="1" t="str">
        <f t="shared" si="4"/>
        <v>请求协助</v>
      </c>
      <c r="E111" s="3" t="str">
        <f t="shared" si="5"/>
        <v xml:space="preserve">
一伙犯罪分子占领了大楼。当地警方顺利地封锁了出入口，可却难以接近他们。他们身上有一种不可思议的力量，看来只有英雄能与他们抗衡了。可以拜托你们出马吗？</v>
      </c>
      <c r="F111" s="1" t="str">
        <f t="shared" si="7"/>
        <v xml:space="preserve">
调查特派员</v>
      </c>
      <c r="H111" s="4" t="str">
        <f t="shared" si="6"/>
        <v>请求协助|
一伙犯罪分子占领了大楼。当地警方顺利地封锁了出入口，可却难以接近他们。他们身上有一种不可思议的力量，看来只有英雄能与他们抗衡了。可以拜托你们出马吗？|
调查特派员</v>
      </c>
    </row>
    <row r="112" spans="2:8" ht="66" customHeight="1">
      <c r="B112" s="2" t="s">
        <v>403</v>
      </c>
      <c r="D112" s="1" t="str">
        <f t="shared" si="4"/>
        <v>凶猛的怪人</v>
      </c>
      <c r="E112" s="3" t="str">
        <f t="shared" si="5"/>
        <v xml:space="preserve">
现场出现了一伙刀枪不入的怪人！一般的武器拿它们完全没有办法……事态紧急，能否请求直接派遣强力的英雄出手呢？</v>
      </c>
      <c r="F112" s="1" t="str">
        <f t="shared" si="7"/>
        <v xml:space="preserve">
调查特派员</v>
      </c>
      <c r="H112" s="4" t="str">
        <f t="shared" si="6"/>
        <v>凶猛的怪人|
现场出现了一伙刀枪不入的怪人！一般的武器拿它们完全没有办法……事态紧急，能否请求直接派遣强力的英雄出手呢？|
调查特派员</v>
      </c>
    </row>
    <row r="113" spans="2:8" ht="99" customHeight="1">
      <c r="B113" s="2" t="s">
        <v>380</v>
      </c>
      <c r="D113" s="1" t="str">
        <f t="shared" si="4"/>
        <v>地底之王</v>
      </c>
      <c r="E113" s="3" t="str">
        <f t="shared" si="5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113" s="1" t="str">
        <f t="shared" si="7"/>
        <v xml:space="preserve">
协会职员B</v>
      </c>
      <c r="H113" s="4" t="str">
        <f t="shared" si="6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114" spans="2:8" ht="66" customHeight="1">
      <c r="B114" s="2" t="s">
        <v>390</v>
      </c>
      <c r="D114" s="1" t="str">
        <f t="shared" si="4"/>
        <v>灭蚊委托</v>
      </c>
      <c r="E114" s="3" t="str">
        <f t="shared" si="5"/>
        <v xml:space="preserve">
近日蚊虫大量孽生，已经有不少市郊农场的家畜遭受袭击并被吸干了血液，请派遣英雄来协助灭蚊工作吧。</v>
      </c>
      <c r="F114" s="1" t="str">
        <f t="shared" si="7"/>
        <v xml:space="preserve">
来自卫生署的邮件</v>
      </c>
      <c r="H114" s="4" t="str">
        <f t="shared" si="6"/>
        <v>灭蚊委托|
近日蚊虫大量孽生，已经有不少市郊农场的家畜遭受袭击并被吸干了血液，请派遣英雄来协助灭蚊工作吧。|
来自卫生署的邮件</v>
      </c>
    </row>
    <row r="115" spans="2:8" ht="99" customHeight="1">
      <c r="B115" s="2" t="s">
        <v>380</v>
      </c>
      <c r="D115" s="1" t="str">
        <f t="shared" si="4"/>
        <v>地底之王</v>
      </c>
      <c r="E115" s="3" t="str">
        <f t="shared" si="5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115" s="1" t="str">
        <f t="shared" si="7"/>
        <v xml:space="preserve">
协会职员B</v>
      </c>
      <c r="H115" s="4" t="str">
        <f t="shared" si="6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116" spans="2:8" ht="85.5" customHeight="1">
      <c r="B116" s="2" t="s">
        <v>383</v>
      </c>
      <c r="D116" s="1" t="str">
        <f t="shared" si="4"/>
        <v>空中袭击</v>
      </c>
      <c r="E116" s="3" t="str">
        <f t="shared" si="5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16" s="1" t="str">
        <f t="shared" si="7"/>
        <v xml:space="preserve">
协会职员B</v>
      </c>
      <c r="H116" s="4" t="str">
        <f t="shared" si="6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17" spans="2:8" ht="85.5" customHeight="1">
      <c r="B117" s="2" t="s">
        <v>383</v>
      </c>
      <c r="D117" s="1" t="str">
        <f t="shared" si="4"/>
        <v>空中袭击</v>
      </c>
      <c r="E117" s="3" t="str">
        <f t="shared" si="5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17" s="1" t="str">
        <f t="shared" si="7"/>
        <v xml:space="preserve">
协会职员B</v>
      </c>
      <c r="H117" s="4" t="str">
        <f t="shared" si="6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18" spans="2:8" ht="71.25" customHeight="1">
      <c r="B118" s="2" t="s">
        <v>413</v>
      </c>
      <c r="D118" s="1" t="str">
        <f t="shared" si="4"/>
        <v>装备测试</v>
      </c>
      <c r="E118" s="3" t="str">
        <f t="shared" si="5"/>
        <v xml:space="preserve">
您好，我是后勤服务的负责人，我想拜托各位帮忙测试这次新装备的耐用性。很简单的，只要派遣英雄与我们的测试人员进行模拟战就可以了。</v>
      </c>
      <c r="F118" s="1" t="str">
        <f t="shared" si="7"/>
        <v xml:space="preserve">
后勤保障服务</v>
      </c>
      <c r="H118" s="4" t="str">
        <f t="shared" si="6"/>
        <v>装备测试|
您好，我是后勤服务的负责人，我想拜托各位帮忙测试这次新装备的耐用性。很简单的，只要派遣英雄与我们的测试人员进行模拟战就可以了。|
后勤保障服务</v>
      </c>
    </row>
    <row r="119" spans="2:8" ht="82.5" customHeight="1">
      <c r="B119" s="2" t="s">
        <v>417</v>
      </c>
      <c r="D119" s="1" t="str">
        <f t="shared" si="4"/>
        <v>灾害演习</v>
      </c>
      <c r="E119" s="3" t="str">
        <f t="shared" si="5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19" s="1" t="str">
        <f t="shared" si="7"/>
        <v xml:space="preserve">
协会职员B</v>
      </c>
      <c r="H119" s="4" t="str">
        <f t="shared" si="6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20" spans="2:8" ht="66" customHeight="1">
      <c r="B120" s="2" t="s">
        <v>403</v>
      </c>
      <c r="D120" s="1" t="str">
        <f t="shared" si="4"/>
        <v>凶猛的怪人</v>
      </c>
      <c r="E120" s="3" t="str">
        <f t="shared" si="5"/>
        <v xml:space="preserve">
现场出现了一伙刀枪不入的怪人！一般的武器拿它们完全没有办法……事态紧急，能否请求直接派遣强力的英雄出手呢？</v>
      </c>
      <c r="F120" s="1" t="str">
        <f t="shared" si="7"/>
        <v xml:space="preserve">
调查特派员</v>
      </c>
      <c r="H120" s="4" t="str">
        <f t="shared" si="6"/>
        <v>凶猛的怪人|
现场出现了一伙刀枪不入的怪人！一般的武器拿它们完全没有办法……事态紧急，能否请求直接派遣强力的英雄出手呢？|
调查特派员</v>
      </c>
    </row>
    <row r="121" spans="2:8" ht="66" customHeight="1">
      <c r="B121" s="2" t="s">
        <v>382</v>
      </c>
      <c r="D121" s="1" t="str">
        <f t="shared" si="4"/>
        <v>街道上的奇怪生物</v>
      </c>
      <c r="E121" s="3" t="str">
        <f t="shared" si="5"/>
        <v xml:space="preserve">
街道上出现了一伙作恶的怪人，正在骚扰附近的居民！请派遣英雄前往现场，并向他们下达讨伐怪人的作战指令吧。</v>
      </c>
      <c r="F121" s="1" t="str">
        <f t="shared" si="7"/>
        <v xml:space="preserve">
协会职员A</v>
      </c>
      <c r="H121" s="4" t="str">
        <f t="shared" si="6"/>
        <v>街道上的奇怪生物|
街道上出现了一伙作恶的怪人，正在骚扰附近的居民！请派遣英雄前往现场，并向他们下达讨伐怪人的作战指令吧。|
协会职员A</v>
      </c>
    </row>
    <row r="122" spans="2:8" ht="82.5" customHeight="1">
      <c r="B122" s="2" t="s">
        <v>417</v>
      </c>
      <c r="D122" s="1" t="str">
        <f t="shared" si="4"/>
        <v>灾害演习</v>
      </c>
      <c r="E122" s="3" t="str">
        <f t="shared" si="5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22" s="1" t="str">
        <f t="shared" si="7"/>
        <v xml:space="preserve">
协会职员B</v>
      </c>
      <c r="H122" s="4" t="str">
        <f t="shared" si="6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23" spans="2:8" ht="71.25" customHeight="1">
      <c r="B123" s="2" t="s">
        <v>413</v>
      </c>
      <c r="D123" s="1" t="str">
        <f t="shared" si="4"/>
        <v>装备测试</v>
      </c>
      <c r="E123" s="3" t="str">
        <f t="shared" si="5"/>
        <v xml:space="preserve">
您好，我是后勤服务的负责人，我想拜托各位帮忙测试这次新装备的耐用性。很简单的，只要派遣英雄与我们的测试人员进行模拟战就可以了。</v>
      </c>
      <c r="F123" s="1" t="str">
        <f t="shared" si="7"/>
        <v xml:space="preserve">
后勤保障服务</v>
      </c>
      <c r="H123" s="4" t="str">
        <f t="shared" si="6"/>
        <v>装备测试|
您好，我是后勤服务的负责人，我想拜托各位帮忙测试这次新装备的耐用性。很简单的，只要派遣英雄与我们的测试人员进行模拟战就可以了。|
后勤保障服务</v>
      </c>
    </row>
    <row r="124" spans="2:8" ht="66" customHeight="1">
      <c r="B124" s="2" t="s">
        <v>403</v>
      </c>
      <c r="D124" s="1" t="str">
        <f t="shared" si="4"/>
        <v>凶猛的怪人</v>
      </c>
      <c r="E124" s="3" t="str">
        <f t="shared" si="5"/>
        <v xml:space="preserve">
现场出现了一伙刀枪不入的怪人！一般的武器拿它们完全没有办法……事态紧急，能否请求直接派遣强力的英雄出手呢？</v>
      </c>
      <c r="F124" s="1" t="str">
        <f t="shared" si="7"/>
        <v xml:space="preserve">
调查特派员</v>
      </c>
      <c r="H124" s="4" t="str">
        <f t="shared" si="6"/>
        <v>凶猛的怪人|
现场出现了一伙刀枪不入的怪人！一般的武器拿它们完全没有办法……事态紧急，能否请求直接派遣强力的英雄出手呢？|
调查特派员</v>
      </c>
    </row>
    <row r="125" spans="2:8" ht="85.5" customHeight="1">
      <c r="B125" s="2" t="s">
        <v>383</v>
      </c>
      <c r="D125" s="1" t="str">
        <f t="shared" si="4"/>
        <v>空中袭击</v>
      </c>
      <c r="E125" s="3" t="str">
        <f t="shared" si="5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25" s="1" t="str">
        <f t="shared" si="7"/>
        <v xml:space="preserve">
协会职员B</v>
      </c>
      <c r="H125" s="4" t="str">
        <f t="shared" si="6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26" spans="2:8" ht="66" customHeight="1">
      <c r="B126" s="2" t="s">
        <v>403</v>
      </c>
      <c r="D126" s="1" t="str">
        <f t="shared" si="4"/>
        <v>凶猛的怪人</v>
      </c>
      <c r="E126" s="3" t="str">
        <f t="shared" si="5"/>
        <v xml:space="preserve">
现场出现了一伙刀枪不入的怪人！一般的武器拿它们完全没有办法……事态紧急，能否请求直接派遣强力的英雄出手呢？</v>
      </c>
      <c r="F126" s="1" t="str">
        <f t="shared" si="7"/>
        <v xml:space="preserve">
调查特派员</v>
      </c>
      <c r="H126" s="4" t="str">
        <f t="shared" si="6"/>
        <v>凶猛的怪人|
现场出现了一伙刀枪不入的怪人！一般的武器拿它们完全没有办法……事态紧急，能否请求直接派遣强力的英雄出手呢？|
调查特派员</v>
      </c>
    </row>
    <row r="127" spans="2:8" ht="82.5" customHeight="1">
      <c r="B127" s="2" t="s">
        <v>417</v>
      </c>
      <c r="D127" s="1" t="str">
        <f t="shared" si="4"/>
        <v>灾害演习</v>
      </c>
      <c r="E127" s="3" t="str">
        <f t="shared" si="5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27" s="1" t="str">
        <f t="shared" si="7"/>
        <v xml:space="preserve">
协会职员B</v>
      </c>
      <c r="H127" s="4" t="str">
        <f t="shared" si="6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28" spans="2:8" ht="66" customHeight="1">
      <c r="B128" s="2" t="s">
        <v>403</v>
      </c>
      <c r="D128" s="1" t="str">
        <f t="shared" si="4"/>
        <v>凶猛的怪人</v>
      </c>
      <c r="E128" s="3" t="str">
        <f t="shared" si="5"/>
        <v xml:space="preserve">
现场出现了一伙刀枪不入的怪人！一般的武器拿它们完全没有办法……事态紧急，能否请求直接派遣强力的英雄出手呢？</v>
      </c>
      <c r="F128" s="1" t="str">
        <f t="shared" si="7"/>
        <v xml:space="preserve">
调查特派员</v>
      </c>
      <c r="H128" s="4" t="str">
        <f t="shared" si="6"/>
        <v>凶猛的怪人|
现场出现了一伙刀枪不入的怪人！一般的武器拿它们完全没有办法……事态紧急，能否请求直接派遣强力的英雄出手呢？|
调查特派员</v>
      </c>
    </row>
    <row r="129" spans="2:8" ht="71.25" customHeight="1">
      <c r="B129" s="2" t="s">
        <v>413</v>
      </c>
      <c r="D129" s="1" t="str">
        <f t="shared" si="4"/>
        <v>装备测试</v>
      </c>
      <c r="E129" s="3" t="str">
        <f t="shared" si="5"/>
        <v xml:space="preserve">
您好，我是后勤服务的负责人，我想拜托各位帮忙测试这次新装备的耐用性。很简单的，只要派遣英雄与我们的测试人员进行模拟战就可以了。</v>
      </c>
      <c r="F129" s="1" t="str">
        <f t="shared" si="7"/>
        <v xml:space="preserve">
后勤保障服务</v>
      </c>
      <c r="H129" s="4" t="str">
        <f t="shared" si="6"/>
        <v>装备测试|
您好，我是后勤服务的负责人，我想拜托各位帮忙测试这次新装备的耐用性。很简单的，只要派遣英雄与我们的测试人员进行模拟战就可以了。|
后勤保障服务</v>
      </c>
    </row>
    <row r="130" spans="2:8" ht="99" customHeight="1">
      <c r="B130" s="2" t="s">
        <v>392</v>
      </c>
      <c r="D130" s="1" t="str">
        <f t="shared" si="4"/>
        <v>蚊虫暗云</v>
      </c>
      <c r="E130" s="3" t="str">
        <f t="shared" si="5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130" s="1" t="str">
        <f t="shared" si="7"/>
        <v xml:space="preserve">
协会职员A</v>
      </c>
      <c r="H130" s="4" t="str">
        <f t="shared" si="6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131" spans="2:8" ht="71.25" customHeight="1">
      <c r="B131" s="2" t="s">
        <v>413</v>
      </c>
      <c r="D131" s="1" t="str">
        <f t="shared" si="4"/>
        <v>装备测试</v>
      </c>
      <c r="E131" s="3" t="str">
        <f t="shared" si="5"/>
        <v xml:space="preserve">
您好，我是后勤服务的负责人，我想拜托各位帮忙测试这次新装备的耐用性。很简单的，只要派遣英雄与我们的测试人员进行模拟战就可以了。</v>
      </c>
      <c r="F131" s="1" t="str">
        <f t="shared" si="7"/>
        <v xml:space="preserve">
后勤保障服务</v>
      </c>
      <c r="H131" s="4" t="str">
        <f t="shared" si="6"/>
        <v>装备测试|
您好，我是后勤服务的负责人，我想拜托各位帮忙测试这次新装备的耐用性。很简单的，只要派遣英雄与我们的测试人员进行模拟战就可以了。|
后勤保障服务</v>
      </c>
    </row>
    <row r="132" spans="2:8" ht="66" customHeight="1">
      <c r="B132" s="2" t="s">
        <v>378</v>
      </c>
      <c r="D132" s="1" t="str">
        <f t="shared" si="4"/>
        <v>怪人团伙的袭击</v>
      </c>
      <c r="E132" s="3" t="str">
        <f t="shared" si="5"/>
        <v xml:space="preserve">
市区正在遭受破坏！情报显示此次事件与一帮伙同作案的怪人有所关联。请派遣英雄前往指定地区，处理掉作恶的怪人吧。</v>
      </c>
      <c r="F132" s="1" t="str">
        <f t="shared" si="7"/>
        <v xml:space="preserve">
协会职员A</v>
      </c>
      <c r="H132" s="4" t="str">
        <f t="shared" si="6"/>
        <v>怪人团伙的袭击|
市区正在遭受破坏！情报显示此次事件与一帮伙同作案的怪人有所关联。请派遣英雄前往指定地区，处理掉作恶的怪人吧。|
协会职员A</v>
      </c>
    </row>
    <row r="133" spans="2:8" ht="85.5" customHeight="1">
      <c r="B133" s="2" t="s">
        <v>383</v>
      </c>
      <c r="D133" s="1" t="str">
        <f t="shared" si="4"/>
        <v>空中袭击</v>
      </c>
      <c r="E133" s="3" t="str">
        <f t="shared" si="5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33" s="1" t="str">
        <f t="shared" si="7"/>
        <v xml:space="preserve">
协会职员B</v>
      </c>
      <c r="H133" s="4" t="str">
        <f t="shared" si="6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34" spans="2:8" ht="82.5" customHeight="1">
      <c r="B134" s="2" t="s">
        <v>417</v>
      </c>
      <c r="D134" s="1" t="str">
        <f t="shared" si="4"/>
        <v>灾害演习</v>
      </c>
      <c r="E134" s="3" t="str">
        <f t="shared" si="5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34" s="1" t="str">
        <f t="shared" si="7"/>
        <v xml:space="preserve">
协会职员B</v>
      </c>
      <c r="H134" s="4" t="str">
        <f t="shared" si="6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35" spans="2:8" ht="82.5" customHeight="1">
      <c r="B135" s="2" t="s">
        <v>417</v>
      </c>
      <c r="D135" s="1" t="str">
        <f t="shared" ref="D135:D198" si="8">MID(B135,1,FIND(CHAR(10),B135)-1)</f>
        <v>灾害演习</v>
      </c>
      <c r="E135" s="3" t="str">
        <f t="shared" ref="E135:E198" si="9">MID(B135,FIND(CHAR(10),B135),LEN(B135)-LEN(D135)-LEN(F135))</f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35" s="1" t="str">
        <f t="shared" si="7"/>
        <v xml:space="preserve">
协会职员B</v>
      </c>
      <c r="H135" s="4" t="str">
        <f t="shared" ref="H135:H198" si="10">D135&amp;"|"&amp;E135&amp;"|"&amp;F135</f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36" spans="2:8" ht="66" customHeight="1">
      <c r="B136" s="2" t="s">
        <v>403</v>
      </c>
      <c r="D136" s="1" t="str">
        <f t="shared" si="8"/>
        <v>凶猛的怪人</v>
      </c>
      <c r="E136" s="3" t="str">
        <f t="shared" si="9"/>
        <v xml:space="preserve">
现场出现了一伙刀枪不入的怪人！一般的武器拿它们完全没有办法……事态紧急，能否请求直接派遣强力的英雄出手呢？</v>
      </c>
      <c r="F136" s="1" t="str">
        <f t="shared" si="7"/>
        <v xml:space="preserve">
调查特派员</v>
      </c>
      <c r="H136" s="4" t="str">
        <f t="shared" si="10"/>
        <v>凶猛的怪人|
现场出现了一伙刀枪不入的怪人！一般的武器拿它们完全没有办法……事态紧急，能否请求直接派遣强力的英雄出手呢？|
调查特派员</v>
      </c>
    </row>
    <row r="137" spans="2:8" ht="99" customHeight="1">
      <c r="B137" s="2" t="s">
        <v>380</v>
      </c>
      <c r="D137" s="1" t="str">
        <f t="shared" si="8"/>
        <v>地底之王</v>
      </c>
      <c r="E137" s="3" t="str">
        <f t="shared" si="9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137" s="1" t="str">
        <f t="shared" ref="F137:F200" si="11">MID(B137,LOOKUP(1,0/(MID(B137,COLUMN(131:131),1)=CHAR(10)),COLUMN(131:131)),LEN(B137))</f>
        <v xml:space="preserve">
协会职员B</v>
      </c>
      <c r="H137" s="4" t="str">
        <f t="shared" si="10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138" spans="2:8" ht="99" customHeight="1">
      <c r="B138" s="2" t="s">
        <v>380</v>
      </c>
      <c r="D138" s="1" t="str">
        <f t="shared" si="8"/>
        <v>地底之王</v>
      </c>
      <c r="E138" s="3" t="str">
        <f t="shared" si="9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138" s="1" t="str">
        <f t="shared" si="11"/>
        <v xml:space="preserve">
协会职员B</v>
      </c>
      <c r="H138" s="4" t="str">
        <f t="shared" si="10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139" spans="2:8" ht="66" customHeight="1">
      <c r="B139" s="2" t="s">
        <v>378</v>
      </c>
      <c r="D139" s="1" t="str">
        <f t="shared" si="8"/>
        <v>怪人团伙的袭击</v>
      </c>
      <c r="E139" s="3" t="str">
        <f t="shared" si="9"/>
        <v xml:space="preserve">
市区正在遭受破坏！情报显示此次事件与一帮伙同作案的怪人有所关联。请派遣英雄前往指定地区，处理掉作恶的怪人吧。</v>
      </c>
      <c r="F139" s="1" t="str">
        <f t="shared" si="11"/>
        <v xml:space="preserve">
协会职员A</v>
      </c>
      <c r="H139" s="4" t="str">
        <f t="shared" si="10"/>
        <v>怪人团伙的袭击|
市区正在遭受破坏！情报显示此次事件与一帮伙同作案的怪人有所关联。请派遣英雄前往指定地区，处理掉作恶的怪人吧。|
协会职员A</v>
      </c>
    </row>
    <row r="140" spans="2:8" ht="66" customHeight="1">
      <c r="B140" s="2" t="s">
        <v>382</v>
      </c>
      <c r="D140" s="1" t="str">
        <f t="shared" si="8"/>
        <v>街道上的奇怪生物</v>
      </c>
      <c r="E140" s="3" t="str">
        <f t="shared" si="9"/>
        <v xml:space="preserve">
街道上出现了一伙作恶的怪人，正在骚扰附近的居民！请派遣英雄前往现场，并向他们下达讨伐怪人的作战指令吧。</v>
      </c>
      <c r="F140" s="1" t="str">
        <f t="shared" si="11"/>
        <v xml:space="preserve">
协会职员A</v>
      </c>
      <c r="H140" s="4" t="str">
        <f t="shared" si="10"/>
        <v>街道上的奇怪生物|
街道上出现了一伙作恶的怪人，正在骚扰附近的居民！请派遣英雄前往现场，并向他们下达讨伐怪人的作战指令吧。|
协会职员A</v>
      </c>
    </row>
    <row r="141" spans="2:8" ht="85.5" customHeight="1">
      <c r="B141" s="2" t="s">
        <v>383</v>
      </c>
      <c r="D141" s="1" t="str">
        <f t="shared" si="8"/>
        <v>空中袭击</v>
      </c>
      <c r="E141" s="3" t="str">
        <f t="shared" si="9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41" s="1" t="str">
        <f t="shared" si="11"/>
        <v xml:space="preserve">
协会职员B</v>
      </c>
      <c r="H141" s="4" t="str">
        <f t="shared" si="10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42" spans="2:8" ht="66" customHeight="1">
      <c r="B142" s="2" t="s">
        <v>382</v>
      </c>
      <c r="D142" s="1" t="str">
        <f t="shared" si="8"/>
        <v>街道上的奇怪生物</v>
      </c>
      <c r="E142" s="3" t="str">
        <f t="shared" si="9"/>
        <v xml:space="preserve">
街道上出现了一伙作恶的怪人，正在骚扰附近的居民！请派遣英雄前往现场，并向他们下达讨伐怪人的作战指令吧。</v>
      </c>
      <c r="F142" s="1" t="str">
        <f t="shared" si="11"/>
        <v xml:space="preserve">
协会职员A</v>
      </c>
      <c r="H142" s="4" t="str">
        <f t="shared" si="10"/>
        <v>街道上的奇怪生物|
街道上出现了一伙作恶的怪人，正在骚扰附近的居民！请派遣英雄前往现场，并向他们下达讨伐怪人的作战指令吧。|
协会职员A</v>
      </c>
    </row>
    <row r="143" spans="2:8" ht="99" customHeight="1">
      <c r="B143" s="2" t="s">
        <v>380</v>
      </c>
      <c r="D143" s="1" t="str">
        <f t="shared" si="8"/>
        <v>地底之王</v>
      </c>
      <c r="E143" s="3" t="str">
        <f t="shared" si="9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143" s="1" t="str">
        <f t="shared" si="11"/>
        <v xml:space="preserve">
协会职员B</v>
      </c>
      <c r="H143" s="4" t="str">
        <f t="shared" si="10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144" spans="2:8" ht="66" customHeight="1">
      <c r="B144" s="2" t="s">
        <v>403</v>
      </c>
      <c r="D144" s="1" t="str">
        <f t="shared" si="8"/>
        <v>凶猛的怪人</v>
      </c>
      <c r="E144" s="3" t="str">
        <f t="shared" si="9"/>
        <v xml:space="preserve">
现场出现了一伙刀枪不入的怪人！一般的武器拿它们完全没有办法……事态紧急，能否请求直接派遣强力的英雄出手呢？</v>
      </c>
      <c r="F144" s="1" t="str">
        <f t="shared" si="11"/>
        <v xml:space="preserve">
调查特派员</v>
      </c>
      <c r="H144" s="4" t="str">
        <f t="shared" si="10"/>
        <v>凶猛的怪人|
现场出现了一伙刀枪不入的怪人！一般的武器拿它们完全没有办法……事态紧急，能否请求直接派遣强力的英雄出手呢？|
调查特派员</v>
      </c>
    </row>
    <row r="145" spans="2:8" ht="82.5" customHeight="1">
      <c r="B145" s="2" t="s">
        <v>417</v>
      </c>
      <c r="D145" s="1" t="str">
        <f t="shared" si="8"/>
        <v>灾害演习</v>
      </c>
      <c r="E145" s="3" t="str">
        <f t="shared" si="9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45" s="1" t="str">
        <f t="shared" si="11"/>
        <v xml:space="preserve">
协会职员B</v>
      </c>
      <c r="H145" s="4" t="str">
        <f t="shared" si="10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46" spans="2:8" ht="82.5" customHeight="1">
      <c r="B146" s="2" t="s">
        <v>417</v>
      </c>
      <c r="D146" s="1" t="str">
        <f t="shared" si="8"/>
        <v>灾害演习</v>
      </c>
      <c r="E146" s="3" t="str">
        <f t="shared" si="9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46" s="1" t="str">
        <f t="shared" si="11"/>
        <v xml:space="preserve">
协会职员B</v>
      </c>
      <c r="H146" s="4" t="str">
        <f t="shared" si="10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47" spans="2:8" ht="66" customHeight="1">
      <c r="B147" s="2" t="s">
        <v>382</v>
      </c>
      <c r="D147" s="1" t="str">
        <f t="shared" si="8"/>
        <v>街道上的奇怪生物</v>
      </c>
      <c r="E147" s="3" t="str">
        <f t="shared" si="9"/>
        <v xml:space="preserve">
街道上出现了一伙作恶的怪人，正在骚扰附近的居民！请派遣英雄前往现场，并向他们下达讨伐怪人的作战指令吧。</v>
      </c>
      <c r="F147" s="1" t="str">
        <f t="shared" si="11"/>
        <v xml:space="preserve">
协会职员A</v>
      </c>
      <c r="H147" s="4" t="str">
        <f t="shared" si="10"/>
        <v>街道上的奇怪生物|
街道上出现了一伙作恶的怪人，正在骚扰附近的居民！请派遣英雄前往现场，并向他们下达讨伐怪人的作战指令吧。|
协会职员A</v>
      </c>
    </row>
    <row r="148" spans="2:8" ht="66" customHeight="1">
      <c r="B148" s="2" t="s">
        <v>382</v>
      </c>
      <c r="D148" s="1" t="str">
        <f t="shared" si="8"/>
        <v>街道上的奇怪生物</v>
      </c>
      <c r="E148" s="3" t="str">
        <f t="shared" si="9"/>
        <v xml:space="preserve">
街道上出现了一伙作恶的怪人，正在骚扰附近的居民！请派遣英雄前往现场，并向他们下达讨伐怪人的作战指令吧。</v>
      </c>
      <c r="F148" s="1" t="str">
        <f t="shared" si="11"/>
        <v xml:space="preserve">
协会职员A</v>
      </c>
      <c r="H148" s="4" t="str">
        <f t="shared" si="10"/>
        <v>街道上的奇怪生物|
街道上出现了一伙作恶的怪人，正在骚扰附近的居民！请派遣英雄前往现场，并向他们下达讨伐怪人的作战指令吧。|
协会职员A</v>
      </c>
    </row>
    <row r="149" spans="2:8" ht="85.5" customHeight="1">
      <c r="B149" s="2" t="s">
        <v>383</v>
      </c>
      <c r="D149" s="1" t="str">
        <f t="shared" si="8"/>
        <v>空中袭击</v>
      </c>
      <c r="E149" s="3" t="str">
        <f t="shared" si="9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49" s="1" t="str">
        <f t="shared" si="11"/>
        <v xml:space="preserve">
协会职员B</v>
      </c>
      <c r="H149" s="4" t="str">
        <f t="shared" si="10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50" spans="2:8" ht="82.5" customHeight="1">
      <c r="B150" s="2" t="s">
        <v>417</v>
      </c>
      <c r="D150" s="1" t="str">
        <f t="shared" si="8"/>
        <v>灾害演习</v>
      </c>
      <c r="E150" s="3" t="str">
        <f t="shared" si="9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50" s="1" t="str">
        <f t="shared" si="11"/>
        <v xml:space="preserve">
协会职员B</v>
      </c>
      <c r="H150" s="4" t="str">
        <f t="shared" si="10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51" spans="2:8" ht="99" customHeight="1">
      <c r="B151" s="2" t="s">
        <v>380</v>
      </c>
      <c r="D151" s="1" t="str">
        <f t="shared" si="8"/>
        <v>地底之王</v>
      </c>
      <c r="E151" s="3" t="str">
        <f t="shared" si="9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151" s="1" t="str">
        <f t="shared" si="11"/>
        <v xml:space="preserve">
协会职员B</v>
      </c>
      <c r="H151" s="4" t="str">
        <f t="shared" si="10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152" spans="2:8" ht="66" customHeight="1">
      <c r="B152" s="2" t="s">
        <v>403</v>
      </c>
      <c r="D152" s="1" t="str">
        <f t="shared" si="8"/>
        <v>凶猛的怪人</v>
      </c>
      <c r="E152" s="3" t="str">
        <f t="shared" si="9"/>
        <v xml:space="preserve">
现场出现了一伙刀枪不入的怪人！一般的武器拿它们完全没有办法……事态紧急，能否请求直接派遣强力的英雄出手呢？</v>
      </c>
      <c r="F152" s="1" t="str">
        <f t="shared" si="11"/>
        <v xml:space="preserve">
调查特派员</v>
      </c>
      <c r="H152" s="4" t="str">
        <f t="shared" si="10"/>
        <v>凶猛的怪人|
现场出现了一伙刀枪不入的怪人！一般的武器拿它们完全没有办法……事态紧急，能否请求直接派遣强力的英雄出手呢？|
调查特派员</v>
      </c>
    </row>
    <row r="153" spans="2:8" ht="71.25" customHeight="1">
      <c r="B153" s="2" t="s">
        <v>413</v>
      </c>
      <c r="D153" s="1" t="str">
        <f t="shared" si="8"/>
        <v>装备测试</v>
      </c>
      <c r="E153" s="3" t="str">
        <f t="shared" si="9"/>
        <v xml:space="preserve">
您好，我是后勤服务的负责人，我想拜托各位帮忙测试这次新装备的耐用性。很简单的，只要派遣英雄与我们的测试人员进行模拟战就可以了。</v>
      </c>
      <c r="F153" s="1" t="str">
        <f t="shared" si="11"/>
        <v xml:space="preserve">
后勤保障服务</v>
      </c>
      <c r="H153" s="4" t="str">
        <f t="shared" si="10"/>
        <v>装备测试|
您好，我是后勤服务的负责人，我想拜托各位帮忙测试这次新装备的耐用性。很简单的，只要派遣英雄与我们的测试人员进行模拟战就可以了。|
后勤保障服务</v>
      </c>
    </row>
    <row r="154" spans="2:8" ht="99" customHeight="1">
      <c r="B154" s="2" t="s">
        <v>380</v>
      </c>
      <c r="D154" s="1" t="str">
        <f t="shared" si="8"/>
        <v>地底之王</v>
      </c>
      <c r="E154" s="3" t="str">
        <f t="shared" si="9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154" s="1" t="str">
        <f t="shared" si="11"/>
        <v xml:space="preserve">
协会职员B</v>
      </c>
      <c r="H154" s="4" t="str">
        <f t="shared" si="10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155" spans="2:8" ht="82.5" customHeight="1">
      <c r="B155" s="2" t="s">
        <v>417</v>
      </c>
      <c r="D155" s="1" t="str">
        <f t="shared" si="8"/>
        <v>灾害演习</v>
      </c>
      <c r="E155" s="3" t="str">
        <f t="shared" si="9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55" s="1" t="str">
        <f t="shared" si="11"/>
        <v xml:space="preserve">
协会职员B</v>
      </c>
      <c r="H155" s="4" t="str">
        <f t="shared" si="10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56" spans="2:8" ht="82.5" customHeight="1">
      <c r="B156" s="2" t="s">
        <v>417</v>
      </c>
      <c r="D156" s="1" t="str">
        <f t="shared" si="8"/>
        <v>灾害演习</v>
      </c>
      <c r="E156" s="3" t="str">
        <f t="shared" si="9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56" s="1" t="str">
        <f t="shared" si="11"/>
        <v xml:space="preserve">
协会职员B</v>
      </c>
      <c r="H156" s="4" t="str">
        <f t="shared" si="10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57" spans="2:8" ht="85.5" customHeight="1">
      <c r="B157" s="2" t="s">
        <v>383</v>
      </c>
      <c r="D157" s="1" t="str">
        <f t="shared" si="8"/>
        <v>空中袭击</v>
      </c>
      <c r="E157" s="3" t="str">
        <f t="shared" si="9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57" s="1" t="str">
        <f t="shared" si="11"/>
        <v xml:space="preserve">
协会职员B</v>
      </c>
      <c r="H157" s="4" t="str">
        <f t="shared" si="10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58" spans="2:8" ht="66" customHeight="1">
      <c r="B158" s="2" t="s">
        <v>382</v>
      </c>
      <c r="D158" s="1" t="str">
        <f t="shared" si="8"/>
        <v>街道上的奇怪生物</v>
      </c>
      <c r="E158" s="3" t="str">
        <f t="shared" si="9"/>
        <v xml:space="preserve">
街道上出现了一伙作恶的怪人，正在骚扰附近的居民！请派遣英雄前往现场，并向他们下达讨伐怪人的作战指令吧。</v>
      </c>
      <c r="F158" s="1" t="str">
        <f t="shared" si="11"/>
        <v xml:space="preserve">
协会职员A</v>
      </c>
      <c r="H158" s="4" t="str">
        <f t="shared" si="10"/>
        <v>街道上的奇怪生物|
街道上出现了一伙作恶的怪人，正在骚扰附近的居民！请派遣英雄前往现场，并向他们下达讨伐怪人的作战指令吧。|
协会职员A</v>
      </c>
    </row>
    <row r="159" spans="2:8" ht="99" customHeight="1">
      <c r="B159" s="2" t="s">
        <v>380</v>
      </c>
      <c r="D159" s="1" t="str">
        <f t="shared" si="8"/>
        <v>地底之王</v>
      </c>
      <c r="E159" s="3" t="str">
        <f t="shared" si="9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159" s="1" t="str">
        <f t="shared" si="11"/>
        <v xml:space="preserve">
协会职员B</v>
      </c>
      <c r="H159" s="4" t="str">
        <f t="shared" si="10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160" spans="2:8" ht="66" customHeight="1">
      <c r="B160" s="2" t="s">
        <v>403</v>
      </c>
      <c r="D160" s="1" t="str">
        <f t="shared" si="8"/>
        <v>凶猛的怪人</v>
      </c>
      <c r="E160" s="3" t="str">
        <f t="shared" si="9"/>
        <v xml:space="preserve">
现场出现了一伙刀枪不入的怪人！一般的武器拿它们完全没有办法……事态紧急，能否请求直接派遣强力的英雄出手呢？</v>
      </c>
      <c r="F160" s="1" t="str">
        <f t="shared" si="11"/>
        <v xml:space="preserve">
调查特派员</v>
      </c>
      <c r="H160" s="4" t="str">
        <f t="shared" si="10"/>
        <v>凶猛的怪人|
现场出现了一伙刀枪不入的怪人！一般的武器拿它们完全没有办法……事态紧急，能否请求直接派遣强力的英雄出手呢？|
调查特派员</v>
      </c>
    </row>
    <row r="161" spans="2:8" ht="66" customHeight="1">
      <c r="B161" s="2" t="s">
        <v>382</v>
      </c>
      <c r="D161" s="1" t="str">
        <f t="shared" si="8"/>
        <v>街道上的奇怪生物</v>
      </c>
      <c r="E161" s="3" t="str">
        <f t="shared" si="9"/>
        <v xml:space="preserve">
街道上出现了一伙作恶的怪人，正在骚扰附近的居民！请派遣英雄前往现场，并向他们下达讨伐怪人的作战指令吧。</v>
      </c>
      <c r="F161" s="1" t="str">
        <f t="shared" si="11"/>
        <v xml:space="preserve">
协会职员A</v>
      </c>
      <c r="H161" s="4" t="str">
        <f t="shared" si="10"/>
        <v>街道上的奇怪生物|
街道上出现了一伙作恶的怪人，正在骚扰附近的居民！请派遣英雄前往现场，并向他们下达讨伐怪人的作战指令吧。|
协会职员A</v>
      </c>
    </row>
    <row r="162" spans="2:8" ht="66" customHeight="1">
      <c r="B162" s="2" t="s">
        <v>382</v>
      </c>
      <c r="D162" s="1" t="str">
        <f t="shared" si="8"/>
        <v>街道上的奇怪生物</v>
      </c>
      <c r="E162" s="3" t="str">
        <f t="shared" si="9"/>
        <v xml:space="preserve">
街道上出现了一伙作恶的怪人，正在骚扰附近的居民！请派遣英雄前往现场，并向他们下达讨伐怪人的作战指令吧。</v>
      </c>
      <c r="F162" s="1" t="str">
        <f t="shared" si="11"/>
        <v xml:space="preserve">
协会职员A</v>
      </c>
      <c r="H162" s="4" t="str">
        <f t="shared" si="10"/>
        <v>街道上的奇怪生物|
街道上出现了一伙作恶的怪人，正在骚扰附近的居民！请派遣英雄前往现场，并向他们下达讨伐怪人的作战指令吧。|
协会职员A</v>
      </c>
    </row>
    <row r="163" spans="2:8" ht="71.25" customHeight="1">
      <c r="B163" s="2" t="s">
        <v>413</v>
      </c>
      <c r="D163" s="1" t="str">
        <f t="shared" si="8"/>
        <v>装备测试</v>
      </c>
      <c r="E163" s="3" t="str">
        <f t="shared" si="9"/>
        <v xml:space="preserve">
您好，我是后勤服务的负责人，我想拜托各位帮忙测试这次新装备的耐用性。很简单的，只要派遣英雄与我们的测试人员进行模拟战就可以了。</v>
      </c>
      <c r="F163" s="1" t="str">
        <f t="shared" si="11"/>
        <v xml:space="preserve">
后勤保障服务</v>
      </c>
      <c r="H163" s="4" t="str">
        <f t="shared" si="10"/>
        <v>装备测试|
您好，我是后勤服务的负责人，我想拜托各位帮忙测试这次新装备的耐用性。很简单的，只要派遣英雄与我们的测试人员进行模拟战就可以了。|
后勤保障服务</v>
      </c>
    </row>
    <row r="164" spans="2:8" ht="82.5" customHeight="1">
      <c r="B164" s="2" t="s">
        <v>417</v>
      </c>
      <c r="D164" s="1" t="str">
        <f t="shared" si="8"/>
        <v>灾害演习</v>
      </c>
      <c r="E164" s="3" t="str">
        <f t="shared" si="9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64" s="1" t="str">
        <f t="shared" si="11"/>
        <v xml:space="preserve">
协会职员B</v>
      </c>
      <c r="H164" s="4" t="str">
        <f t="shared" si="10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65" spans="2:8" ht="85.5" customHeight="1">
      <c r="B165" s="2" t="s">
        <v>383</v>
      </c>
      <c r="D165" s="1" t="str">
        <f t="shared" si="8"/>
        <v>空中袭击</v>
      </c>
      <c r="E165" s="3" t="str">
        <f t="shared" si="9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65" s="1" t="str">
        <f t="shared" si="11"/>
        <v xml:space="preserve">
协会职员B</v>
      </c>
      <c r="H165" s="4" t="str">
        <f t="shared" si="10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66" spans="2:8" ht="82.5" customHeight="1">
      <c r="B166" s="2" t="s">
        <v>417</v>
      </c>
      <c r="D166" s="1" t="str">
        <f t="shared" si="8"/>
        <v>灾害演习</v>
      </c>
      <c r="E166" s="3" t="str">
        <f t="shared" si="9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66" s="1" t="str">
        <f t="shared" si="11"/>
        <v xml:space="preserve">
协会职员B</v>
      </c>
      <c r="H166" s="4" t="str">
        <f t="shared" si="10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67" spans="2:8" ht="82.5" customHeight="1">
      <c r="B167" s="2" t="s">
        <v>417</v>
      </c>
      <c r="D167" s="1" t="str">
        <f t="shared" si="8"/>
        <v>灾害演习</v>
      </c>
      <c r="E167" s="3" t="str">
        <f t="shared" si="9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67" s="1" t="str">
        <f t="shared" si="11"/>
        <v xml:space="preserve">
协会职员B</v>
      </c>
      <c r="H167" s="4" t="str">
        <f t="shared" si="10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68" spans="2:8" ht="66" customHeight="1">
      <c r="B168" s="2" t="s">
        <v>403</v>
      </c>
      <c r="D168" s="1" t="str">
        <f t="shared" si="8"/>
        <v>凶猛的怪人</v>
      </c>
      <c r="E168" s="3" t="str">
        <f t="shared" si="9"/>
        <v xml:space="preserve">
现场出现了一伙刀枪不入的怪人！一般的武器拿它们完全没有办法……事态紧急，能否请求直接派遣强力的英雄出手呢？</v>
      </c>
      <c r="F168" s="1" t="str">
        <f t="shared" si="11"/>
        <v xml:space="preserve">
调查特派员</v>
      </c>
      <c r="H168" s="4" t="str">
        <f t="shared" si="10"/>
        <v>凶猛的怪人|
现场出现了一伙刀枪不入的怪人！一般的武器拿它们完全没有办法……事态紧急，能否请求直接派遣强力的英雄出手呢？|
调查特派员</v>
      </c>
    </row>
    <row r="169" spans="2:8" ht="99" customHeight="1">
      <c r="B169" s="2" t="s">
        <v>380</v>
      </c>
      <c r="D169" s="1" t="str">
        <f t="shared" si="8"/>
        <v>地底之王</v>
      </c>
      <c r="E169" s="3" t="str">
        <f t="shared" si="9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169" s="1" t="str">
        <f t="shared" si="11"/>
        <v xml:space="preserve">
协会职员B</v>
      </c>
      <c r="H169" s="4" t="str">
        <f t="shared" si="10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170" spans="2:8" ht="66" customHeight="1">
      <c r="B170" s="2" t="s">
        <v>382</v>
      </c>
      <c r="D170" s="1" t="str">
        <f t="shared" si="8"/>
        <v>街道上的奇怪生物</v>
      </c>
      <c r="E170" s="3" t="str">
        <f t="shared" si="9"/>
        <v xml:space="preserve">
街道上出现了一伙作恶的怪人，正在骚扰附近的居民！请派遣英雄前往现场，并向他们下达讨伐怪人的作战指令吧。</v>
      </c>
      <c r="F170" s="1" t="str">
        <f t="shared" si="11"/>
        <v xml:space="preserve">
协会职员A</v>
      </c>
      <c r="H170" s="4" t="str">
        <f t="shared" si="10"/>
        <v>街道上的奇怪生物|
街道上出现了一伙作恶的怪人，正在骚扰附近的居民！请派遣英雄前往现场，并向他们下达讨伐怪人的作战指令吧。|
协会职员A</v>
      </c>
    </row>
    <row r="171" spans="2:8" ht="99" customHeight="1">
      <c r="B171" s="2" t="s">
        <v>392</v>
      </c>
      <c r="D171" s="1" t="str">
        <f t="shared" si="8"/>
        <v>蚊虫暗云</v>
      </c>
      <c r="E171" s="3" t="str">
        <f t="shared" si="9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171" s="1" t="str">
        <f t="shared" si="11"/>
        <v xml:space="preserve">
协会职员A</v>
      </c>
      <c r="H171" s="4" t="str">
        <f t="shared" si="10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172" spans="2:8" ht="82.5" customHeight="1">
      <c r="B172" s="2" t="s">
        <v>417</v>
      </c>
      <c r="D172" s="1" t="str">
        <f t="shared" si="8"/>
        <v>灾害演习</v>
      </c>
      <c r="E172" s="3" t="str">
        <f t="shared" si="9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72" s="1" t="str">
        <f t="shared" si="11"/>
        <v xml:space="preserve">
协会职员B</v>
      </c>
      <c r="H172" s="4" t="str">
        <f t="shared" si="10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73" spans="2:8" ht="85.5" customHeight="1">
      <c r="B173" s="2" t="s">
        <v>383</v>
      </c>
      <c r="D173" s="1" t="str">
        <f t="shared" si="8"/>
        <v>空中袭击</v>
      </c>
      <c r="E173" s="3" t="str">
        <f t="shared" si="9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73" s="1" t="str">
        <f t="shared" si="11"/>
        <v xml:space="preserve">
协会职员B</v>
      </c>
      <c r="H173" s="4" t="str">
        <f t="shared" si="10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74" spans="2:8" ht="66" customHeight="1">
      <c r="B174" s="2" t="s">
        <v>378</v>
      </c>
      <c r="D174" s="1" t="str">
        <f t="shared" si="8"/>
        <v>怪人团伙的袭击</v>
      </c>
      <c r="E174" s="3" t="str">
        <f t="shared" si="9"/>
        <v xml:space="preserve">
市区正在遭受破坏！情报显示此次事件与一帮伙同作案的怪人有所关联。请派遣英雄前往指定地区，处理掉作恶的怪人吧。</v>
      </c>
      <c r="F174" s="1" t="str">
        <f t="shared" si="11"/>
        <v xml:space="preserve">
协会职员A</v>
      </c>
      <c r="H174" s="4" t="str">
        <f t="shared" si="10"/>
        <v>怪人团伙的袭击|
市区正在遭受破坏！情报显示此次事件与一帮伙同作案的怪人有所关联。请派遣英雄前往指定地区，处理掉作恶的怪人吧。|
协会职员A</v>
      </c>
    </row>
    <row r="175" spans="2:8" ht="85.5" customHeight="1">
      <c r="B175" s="2" t="s">
        <v>383</v>
      </c>
      <c r="D175" s="1" t="str">
        <f t="shared" si="8"/>
        <v>空中袭击</v>
      </c>
      <c r="E175" s="3" t="str">
        <f t="shared" si="9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75" s="1" t="str">
        <f t="shared" si="11"/>
        <v xml:space="preserve">
协会职员B</v>
      </c>
      <c r="H175" s="4" t="str">
        <f t="shared" si="10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76" spans="2:8" ht="66" customHeight="1">
      <c r="B176" s="2" t="s">
        <v>403</v>
      </c>
      <c r="D176" s="1" t="str">
        <f t="shared" si="8"/>
        <v>凶猛的怪人</v>
      </c>
      <c r="E176" s="3" t="str">
        <f t="shared" si="9"/>
        <v xml:space="preserve">
现场出现了一伙刀枪不入的怪人！一般的武器拿它们完全没有办法……事态紧急，能否请求直接派遣强力的英雄出手呢？</v>
      </c>
      <c r="F176" s="1" t="str">
        <f t="shared" si="11"/>
        <v xml:space="preserve">
调查特派员</v>
      </c>
      <c r="H176" s="4" t="str">
        <f t="shared" si="10"/>
        <v>凶猛的怪人|
现场出现了一伙刀枪不入的怪人！一般的武器拿它们完全没有办法……事态紧急，能否请求直接派遣强力的英雄出手呢？|
调查特派员</v>
      </c>
    </row>
    <row r="177" spans="2:8" ht="66" customHeight="1">
      <c r="B177" s="2" t="s">
        <v>378</v>
      </c>
      <c r="D177" s="1" t="str">
        <f t="shared" si="8"/>
        <v>怪人团伙的袭击</v>
      </c>
      <c r="E177" s="3" t="str">
        <f t="shared" si="9"/>
        <v xml:space="preserve">
市区正在遭受破坏！情报显示此次事件与一帮伙同作案的怪人有所关联。请派遣英雄前往指定地区，处理掉作恶的怪人吧。</v>
      </c>
      <c r="F177" s="1" t="str">
        <f t="shared" si="11"/>
        <v xml:space="preserve">
协会职员A</v>
      </c>
      <c r="H177" s="4" t="str">
        <f t="shared" si="10"/>
        <v>怪人团伙的袭击|
市区正在遭受破坏！情报显示此次事件与一帮伙同作案的怪人有所关联。请派遣英雄前往指定地区，处理掉作恶的怪人吧。|
协会职员A</v>
      </c>
    </row>
    <row r="178" spans="2:8" ht="66" customHeight="1">
      <c r="B178" s="2" t="s">
        <v>378</v>
      </c>
      <c r="D178" s="1" t="str">
        <f t="shared" si="8"/>
        <v>怪人团伙的袭击</v>
      </c>
      <c r="E178" s="3" t="str">
        <f t="shared" si="9"/>
        <v xml:space="preserve">
市区正在遭受破坏！情报显示此次事件与一帮伙同作案的怪人有所关联。请派遣英雄前往指定地区，处理掉作恶的怪人吧。</v>
      </c>
      <c r="F178" s="1" t="str">
        <f t="shared" si="11"/>
        <v xml:space="preserve">
协会职员A</v>
      </c>
      <c r="H178" s="4" t="str">
        <f t="shared" si="10"/>
        <v>怪人团伙的袭击|
市区正在遭受破坏！情报显示此次事件与一帮伙同作案的怪人有所关联。请派遣英雄前往指定地区，处理掉作恶的怪人吧。|
协会职员A</v>
      </c>
    </row>
    <row r="179" spans="2:8" ht="82.5" customHeight="1">
      <c r="B179" s="2" t="s">
        <v>417</v>
      </c>
      <c r="D179" s="1" t="str">
        <f t="shared" si="8"/>
        <v>灾害演习</v>
      </c>
      <c r="E179" s="3" t="str">
        <f t="shared" si="9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79" s="1" t="str">
        <f t="shared" si="11"/>
        <v xml:space="preserve">
协会职员B</v>
      </c>
      <c r="H179" s="4" t="str">
        <f t="shared" si="10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80" spans="2:8" ht="66" customHeight="1">
      <c r="B180" s="2" t="s">
        <v>382</v>
      </c>
      <c r="D180" s="1" t="str">
        <f t="shared" si="8"/>
        <v>街道上的奇怪生物</v>
      </c>
      <c r="E180" s="3" t="str">
        <f t="shared" si="9"/>
        <v xml:space="preserve">
街道上出现了一伙作恶的怪人，正在骚扰附近的居民！请派遣英雄前往现场，并向他们下达讨伐怪人的作战指令吧。</v>
      </c>
      <c r="F180" s="1" t="str">
        <f t="shared" si="11"/>
        <v xml:space="preserve">
协会职员A</v>
      </c>
      <c r="H180" s="4" t="str">
        <f t="shared" si="10"/>
        <v>街道上的奇怪生物|
街道上出现了一伙作恶的怪人，正在骚扰附近的居民！请派遣英雄前往现场，并向他们下达讨伐怪人的作战指令吧。|
协会职员A</v>
      </c>
    </row>
    <row r="181" spans="2:8" ht="85.5" customHeight="1">
      <c r="B181" s="2" t="s">
        <v>383</v>
      </c>
      <c r="D181" s="1" t="str">
        <f t="shared" si="8"/>
        <v>空中袭击</v>
      </c>
      <c r="E181" s="3" t="str">
        <f t="shared" si="9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81" s="1" t="str">
        <f t="shared" si="11"/>
        <v xml:space="preserve">
协会职员B</v>
      </c>
      <c r="H181" s="4" t="str">
        <f t="shared" si="10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82" spans="2:8" ht="66" customHeight="1">
      <c r="B182" s="2" t="s">
        <v>382</v>
      </c>
      <c r="D182" s="1" t="str">
        <f t="shared" si="8"/>
        <v>街道上的奇怪生物</v>
      </c>
      <c r="E182" s="3" t="str">
        <f t="shared" si="9"/>
        <v xml:space="preserve">
街道上出现了一伙作恶的怪人，正在骚扰附近的居民！请派遣英雄前往现场，并向他们下达讨伐怪人的作战指令吧。</v>
      </c>
      <c r="F182" s="1" t="str">
        <f t="shared" si="11"/>
        <v xml:space="preserve">
协会职员A</v>
      </c>
      <c r="H182" s="4" t="str">
        <f t="shared" si="10"/>
        <v>街道上的奇怪生物|
街道上出现了一伙作恶的怪人，正在骚扰附近的居民！请派遣英雄前往现场，并向他们下达讨伐怪人的作战指令吧。|
协会职员A</v>
      </c>
    </row>
    <row r="183" spans="2:8" ht="99" customHeight="1">
      <c r="B183" s="2" t="s">
        <v>392</v>
      </c>
      <c r="D183" s="1" t="str">
        <f t="shared" si="8"/>
        <v>蚊虫暗云</v>
      </c>
      <c r="E183" s="3" t="str">
        <f t="shared" si="9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183" s="1" t="str">
        <f t="shared" si="11"/>
        <v xml:space="preserve">
协会职员A</v>
      </c>
      <c r="H183" s="4" t="str">
        <f t="shared" si="10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184" spans="2:8" ht="66" customHeight="1">
      <c r="B184" s="2" t="s">
        <v>403</v>
      </c>
      <c r="D184" s="1" t="str">
        <f t="shared" si="8"/>
        <v>凶猛的怪人</v>
      </c>
      <c r="E184" s="3" t="str">
        <f t="shared" si="9"/>
        <v xml:space="preserve">
现场出现了一伙刀枪不入的怪人！一般的武器拿它们完全没有办法……事态紧急，能否请求直接派遣强力的英雄出手呢？</v>
      </c>
      <c r="F184" s="1" t="str">
        <f t="shared" si="11"/>
        <v xml:space="preserve">
调查特派员</v>
      </c>
      <c r="H184" s="4" t="str">
        <f t="shared" si="10"/>
        <v>凶猛的怪人|
现场出现了一伙刀枪不入的怪人！一般的武器拿它们完全没有办法……事态紧急，能否请求直接派遣强力的英雄出手呢？|
调查特派员</v>
      </c>
    </row>
    <row r="185" spans="2:8" ht="71.25" customHeight="1">
      <c r="B185" s="2" t="s">
        <v>413</v>
      </c>
      <c r="D185" s="1" t="str">
        <f t="shared" si="8"/>
        <v>装备测试</v>
      </c>
      <c r="E185" s="3" t="str">
        <f t="shared" si="9"/>
        <v xml:space="preserve">
您好，我是后勤服务的负责人，我想拜托各位帮忙测试这次新装备的耐用性。很简单的，只要派遣英雄与我们的测试人员进行模拟战就可以了。</v>
      </c>
      <c r="F185" s="1" t="str">
        <f t="shared" si="11"/>
        <v xml:space="preserve">
后勤保障服务</v>
      </c>
      <c r="H185" s="4" t="str">
        <f t="shared" si="10"/>
        <v>装备测试|
您好，我是后勤服务的负责人，我想拜托各位帮忙测试这次新装备的耐用性。很简单的，只要派遣英雄与我们的测试人员进行模拟战就可以了。|
后勤保障服务</v>
      </c>
    </row>
    <row r="186" spans="2:8" ht="71.25" customHeight="1">
      <c r="B186" s="2" t="s">
        <v>413</v>
      </c>
      <c r="D186" s="1" t="str">
        <f t="shared" si="8"/>
        <v>装备测试</v>
      </c>
      <c r="E186" s="3" t="str">
        <f t="shared" si="9"/>
        <v xml:space="preserve">
您好，我是后勤服务的负责人，我想拜托各位帮忙测试这次新装备的耐用性。很简单的，只要派遣英雄与我们的测试人员进行模拟战就可以了。</v>
      </c>
      <c r="F186" s="1" t="str">
        <f t="shared" si="11"/>
        <v xml:space="preserve">
后勤保障服务</v>
      </c>
      <c r="H186" s="4" t="str">
        <f t="shared" si="10"/>
        <v>装备测试|
您好，我是后勤服务的负责人，我想拜托各位帮忙测试这次新装备的耐用性。很简单的，只要派遣英雄与我们的测试人员进行模拟战就可以了。|
后勤保障服务</v>
      </c>
    </row>
    <row r="187" spans="2:8" ht="82.5" customHeight="1">
      <c r="B187" s="2" t="s">
        <v>417</v>
      </c>
      <c r="D187" s="1" t="str">
        <f t="shared" si="8"/>
        <v>灾害演习</v>
      </c>
      <c r="E187" s="3" t="str">
        <f t="shared" si="9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87" s="1" t="str">
        <f t="shared" si="11"/>
        <v xml:space="preserve">
协会职员B</v>
      </c>
      <c r="H187" s="4" t="str">
        <f t="shared" si="10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88" spans="2:8" ht="82.5" customHeight="1">
      <c r="B188" s="2" t="s">
        <v>417</v>
      </c>
      <c r="D188" s="1" t="str">
        <f t="shared" si="8"/>
        <v>灾害演习</v>
      </c>
      <c r="E188" s="3" t="str">
        <f t="shared" si="9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88" s="1" t="str">
        <f t="shared" si="11"/>
        <v xml:space="preserve">
协会职员B</v>
      </c>
      <c r="H188" s="4" t="str">
        <f t="shared" si="10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89" spans="2:8" ht="85.5" customHeight="1">
      <c r="B189" s="2" t="s">
        <v>383</v>
      </c>
      <c r="D189" s="1" t="str">
        <f t="shared" si="8"/>
        <v>空中袭击</v>
      </c>
      <c r="E189" s="3" t="str">
        <f t="shared" si="9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89" s="1" t="str">
        <f t="shared" si="11"/>
        <v xml:space="preserve">
协会职员B</v>
      </c>
      <c r="H189" s="4" t="str">
        <f t="shared" si="10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90" spans="2:8" ht="71.25" customHeight="1">
      <c r="B190" s="2" t="s">
        <v>413</v>
      </c>
      <c r="D190" s="1" t="str">
        <f t="shared" si="8"/>
        <v>装备测试</v>
      </c>
      <c r="E190" s="3" t="str">
        <f t="shared" si="9"/>
        <v xml:space="preserve">
您好，我是后勤服务的负责人，我想拜托各位帮忙测试这次新装备的耐用性。很简单的，只要派遣英雄与我们的测试人员进行模拟战就可以了。</v>
      </c>
      <c r="F190" s="1" t="str">
        <f t="shared" si="11"/>
        <v xml:space="preserve">
后勤保障服务</v>
      </c>
      <c r="H190" s="4" t="str">
        <f t="shared" si="10"/>
        <v>装备测试|
您好，我是后勤服务的负责人，我想拜托各位帮忙测试这次新装备的耐用性。很简单的，只要派遣英雄与我们的测试人员进行模拟战就可以了。|
后勤保障服务</v>
      </c>
    </row>
    <row r="191" spans="2:8" ht="82.5" customHeight="1">
      <c r="B191" s="2" t="s">
        <v>381</v>
      </c>
      <c r="D191" s="1" t="str">
        <f t="shared" si="8"/>
        <v>请求协助</v>
      </c>
      <c r="E191" s="3" t="str">
        <f t="shared" si="9"/>
        <v xml:space="preserve">
一伙犯罪分子占领了大楼。当地警方顺利地封锁了出入口，可却难以接近他们。他们身上有一种不可思议的力量，看来只有英雄能与他们抗衡了。可以拜托你们出马吗？</v>
      </c>
      <c r="F191" s="1" t="str">
        <f t="shared" si="11"/>
        <v xml:space="preserve">
调查特派员</v>
      </c>
      <c r="H191" s="4" t="str">
        <f t="shared" si="10"/>
        <v>请求协助|
一伙犯罪分子占领了大楼。当地警方顺利地封锁了出入口，可却难以接近他们。他们身上有一种不可思议的力量，看来只有英雄能与他们抗衡了。可以拜托你们出马吗？|
调查特派员</v>
      </c>
    </row>
    <row r="192" spans="2:8" ht="66" customHeight="1">
      <c r="B192" s="2" t="s">
        <v>403</v>
      </c>
      <c r="D192" s="1" t="str">
        <f t="shared" si="8"/>
        <v>凶猛的怪人</v>
      </c>
      <c r="E192" s="3" t="str">
        <f t="shared" si="9"/>
        <v xml:space="preserve">
现场出现了一伙刀枪不入的怪人！一般的武器拿它们完全没有办法……事态紧急，能否请求直接派遣强力的英雄出手呢？</v>
      </c>
      <c r="F192" s="1" t="str">
        <f t="shared" si="11"/>
        <v xml:space="preserve">
调查特派员</v>
      </c>
      <c r="H192" s="4" t="str">
        <f t="shared" si="10"/>
        <v>凶猛的怪人|
现场出现了一伙刀枪不入的怪人！一般的武器拿它们完全没有办法……事态紧急，能否请求直接派遣强力的英雄出手呢？|
调查特派员</v>
      </c>
    </row>
    <row r="193" spans="2:8" ht="82.5" customHeight="1">
      <c r="B193" s="2" t="s">
        <v>417</v>
      </c>
      <c r="D193" s="1" t="str">
        <f t="shared" si="8"/>
        <v>灾害演习</v>
      </c>
      <c r="E193" s="3" t="str">
        <f t="shared" si="9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193" s="1" t="str">
        <f t="shared" si="11"/>
        <v xml:space="preserve">
协会职员B</v>
      </c>
      <c r="H193" s="4" t="str">
        <f t="shared" si="10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194" spans="2:8" ht="99" customHeight="1">
      <c r="B194" s="2" t="s">
        <v>380</v>
      </c>
      <c r="D194" s="1" t="str">
        <f t="shared" si="8"/>
        <v>地底之王</v>
      </c>
      <c r="E194" s="3" t="str">
        <f t="shared" si="9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194" s="1" t="str">
        <f t="shared" si="11"/>
        <v xml:space="preserve">
协会职员B</v>
      </c>
      <c r="H194" s="4" t="str">
        <f t="shared" si="10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195" spans="2:8" ht="66" customHeight="1">
      <c r="B195" s="2" t="s">
        <v>382</v>
      </c>
      <c r="D195" s="1" t="str">
        <f t="shared" si="8"/>
        <v>街道上的奇怪生物</v>
      </c>
      <c r="E195" s="3" t="str">
        <f t="shared" si="9"/>
        <v xml:space="preserve">
街道上出现了一伙作恶的怪人，正在骚扰附近的居民！请派遣英雄前往现场，并向他们下达讨伐怪人的作战指令吧。</v>
      </c>
      <c r="F195" s="1" t="str">
        <f t="shared" si="11"/>
        <v xml:space="preserve">
协会职员A</v>
      </c>
      <c r="H195" s="4" t="str">
        <f t="shared" si="10"/>
        <v>街道上的奇怪生物|
街道上出现了一伙作恶的怪人，正在骚扰附近的居民！请派遣英雄前往现场，并向他们下达讨伐怪人的作战指令吧。|
协会职员A</v>
      </c>
    </row>
    <row r="196" spans="2:8" ht="71.25" customHeight="1">
      <c r="B196" s="2" t="s">
        <v>413</v>
      </c>
      <c r="D196" s="1" t="str">
        <f t="shared" si="8"/>
        <v>装备测试</v>
      </c>
      <c r="E196" s="3" t="str">
        <f t="shared" si="9"/>
        <v xml:space="preserve">
您好，我是后勤服务的负责人，我想拜托各位帮忙测试这次新装备的耐用性。很简单的，只要派遣英雄与我们的测试人员进行模拟战就可以了。</v>
      </c>
      <c r="F196" s="1" t="str">
        <f t="shared" si="11"/>
        <v xml:space="preserve">
后勤保障服务</v>
      </c>
      <c r="H196" s="4" t="str">
        <f t="shared" si="10"/>
        <v>装备测试|
您好，我是后勤服务的负责人，我想拜托各位帮忙测试这次新装备的耐用性。很简单的，只要派遣英雄与我们的测试人员进行模拟战就可以了。|
后勤保障服务</v>
      </c>
    </row>
    <row r="197" spans="2:8" ht="85.5" customHeight="1">
      <c r="B197" s="2" t="s">
        <v>383</v>
      </c>
      <c r="D197" s="1" t="str">
        <f t="shared" si="8"/>
        <v>空中袭击</v>
      </c>
      <c r="E197" s="3" t="str">
        <f t="shared" si="9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97" s="1" t="str">
        <f t="shared" si="11"/>
        <v xml:space="preserve">
协会职员B</v>
      </c>
      <c r="H197" s="4" t="str">
        <f t="shared" si="10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198" spans="2:8" ht="99" customHeight="1">
      <c r="B198" s="2" t="s">
        <v>380</v>
      </c>
      <c r="D198" s="1" t="str">
        <f t="shared" si="8"/>
        <v>地底之王</v>
      </c>
      <c r="E198" s="3" t="str">
        <f t="shared" si="9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198" s="1" t="str">
        <f t="shared" si="11"/>
        <v xml:space="preserve">
协会职员B</v>
      </c>
      <c r="H198" s="4" t="str">
        <f t="shared" si="10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199" spans="2:8" ht="85.5" customHeight="1">
      <c r="B199" s="2" t="s">
        <v>383</v>
      </c>
      <c r="D199" s="1" t="str">
        <f t="shared" ref="D199:D240" si="12">MID(B199,1,FIND(CHAR(10),B199)-1)</f>
        <v>空中袭击</v>
      </c>
      <c r="E199" s="3" t="str">
        <f t="shared" ref="E199:E240" si="13">MID(B199,FIND(CHAR(10),B199),LEN(B199)-LEN(D199)-LEN(F199))</f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199" s="1" t="str">
        <f t="shared" si="11"/>
        <v xml:space="preserve">
协会职员B</v>
      </c>
      <c r="H199" s="4" t="str">
        <f t="shared" ref="H199:H240" si="14">D199&amp;"|"&amp;E199&amp;"|"&amp;F199</f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200" spans="2:8" ht="66" customHeight="1">
      <c r="B200" s="2" t="s">
        <v>403</v>
      </c>
      <c r="D200" s="1" t="str">
        <f t="shared" si="12"/>
        <v>凶猛的怪人</v>
      </c>
      <c r="E200" s="3" t="str">
        <f t="shared" si="13"/>
        <v xml:space="preserve">
现场出现了一伙刀枪不入的怪人！一般的武器拿它们完全没有办法……事态紧急，能否请求直接派遣强力的英雄出手呢？</v>
      </c>
      <c r="F200" s="1" t="str">
        <f t="shared" si="11"/>
        <v xml:space="preserve">
调查特派员</v>
      </c>
      <c r="H200" s="4" t="str">
        <f t="shared" si="14"/>
        <v>凶猛的怪人|
现场出现了一伙刀枪不入的怪人！一般的武器拿它们完全没有办法……事态紧急，能否请求直接派遣强力的英雄出手呢？|
调查特派员</v>
      </c>
    </row>
    <row r="201" spans="2:8" ht="66" customHeight="1">
      <c r="B201" s="2" t="s">
        <v>378</v>
      </c>
      <c r="D201" s="1" t="str">
        <f t="shared" si="12"/>
        <v>怪人团伙的袭击</v>
      </c>
      <c r="E201" s="3" t="str">
        <f t="shared" si="13"/>
        <v xml:space="preserve">
市区正在遭受破坏！情报显示此次事件与一帮伙同作案的怪人有所关联。请派遣英雄前往指定地区，处理掉作恶的怪人吧。</v>
      </c>
      <c r="F201" s="1" t="str">
        <f t="shared" ref="F201:F240" si="15">MID(B201,LOOKUP(1,0/(MID(B201,COLUMN(195:195),1)=CHAR(10)),COLUMN(195:195)),LEN(B201))</f>
        <v xml:space="preserve">
协会职员A</v>
      </c>
      <c r="H201" s="4" t="str">
        <f t="shared" si="14"/>
        <v>怪人团伙的袭击|
市区正在遭受破坏！情报显示此次事件与一帮伙同作案的怪人有所关联。请派遣英雄前往指定地区，处理掉作恶的怪人吧。|
协会职员A</v>
      </c>
    </row>
    <row r="202" spans="2:8" ht="71.25" customHeight="1">
      <c r="B202" s="2" t="s">
        <v>413</v>
      </c>
      <c r="D202" s="1" t="str">
        <f t="shared" si="12"/>
        <v>装备测试</v>
      </c>
      <c r="E202" s="3" t="str">
        <f t="shared" si="13"/>
        <v xml:space="preserve">
您好，我是后勤服务的负责人，我想拜托各位帮忙测试这次新装备的耐用性。很简单的，只要派遣英雄与我们的测试人员进行模拟战就可以了。</v>
      </c>
      <c r="F202" s="1" t="str">
        <f t="shared" si="15"/>
        <v xml:space="preserve">
后勤保障服务</v>
      </c>
      <c r="H202" s="4" t="str">
        <f t="shared" si="14"/>
        <v>装备测试|
您好，我是后勤服务的负责人，我想拜托各位帮忙测试这次新装备的耐用性。很简单的，只要派遣英雄与我们的测试人员进行模拟战就可以了。|
后勤保障服务</v>
      </c>
    </row>
    <row r="203" spans="2:8" ht="66" customHeight="1">
      <c r="B203" s="2" t="s">
        <v>378</v>
      </c>
      <c r="D203" s="1" t="str">
        <f t="shared" si="12"/>
        <v>怪人团伙的袭击</v>
      </c>
      <c r="E203" s="3" t="str">
        <f t="shared" si="13"/>
        <v xml:space="preserve">
市区正在遭受破坏！情报显示此次事件与一帮伙同作案的怪人有所关联。请派遣英雄前往指定地区，处理掉作恶的怪人吧。</v>
      </c>
      <c r="F203" s="1" t="str">
        <f t="shared" si="15"/>
        <v xml:space="preserve">
协会职员A</v>
      </c>
      <c r="H203" s="4" t="str">
        <f t="shared" si="14"/>
        <v>怪人团伙的袭击|
市区正在遭受破坏！情报显示此次事件与一帮伙同作案的怪人有所关联。请派遣英雄前往指定地区，处理掉作恶的怪人吧。|
协会职员A</v>
      </c>
    </row>
    <row r="204" spans="2:8" ht="66" customHeight="1">
      <c r="B204" s="2" t="s">
        <v>403</v>
      </c>
      <c r="D204" s="1" t="str">
        <f t="shared" si="12"/>
        <v>凶猛的怪人</v>
      </c>
      <c r="E204" s="3" t="str">
        <f t="shared" si="13"/>
        <v xml:space="preserve">
现场出现了一伙刀枪不入的怪人！一般的武器拿它们完全没有办法……事态紧急，能否请求直接派遣强力的英雄出手呢？</v>
      </c>
      <c r="F204" s="1" t="str">
        <f t="shared" si="15"/>
        <v xml:space="preserve">
调查特派员</v>
      </c>
      <c r="H204" s="4" t="str">
        <f t="shared" si="14"/>
        <v>凶猛的怪人|
现场出现了一伙刀枪不入的怪人！一般的武器拿它们完全没有办法……事态紧急，能否请求直接派遣强力的英雄出手呢？|
调查特派员</v>
      </c>
    </row>
    <row r="205" spans="2:8" ht="85.5" customHeight="1">
      <c r="B205" s="2" t="s">
        <v>383</v>
      </c>
      <c r="D205" s="1" t="str">
        <f t="shared" si="12"/>
        <v>空中袭击</v>
      </c>
      <c r="E205" s="3" t="str">
        <f t="shared" si="13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205" s="1" t="str">
        <f t="shared" si="15"/>
        <v xml:space="preserve">
协会职员B</v>
      </c>
      <c r="H205" s="4" t="str">
        <f t="shared" si="14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206" spans="2:8" ht="66" customHeight="1">
      <c r="B206" s="2" t="s">
        <v>382</v>
      </c>
      <c r="D206" s="1" t="str">
        <f t="shared" si="12"/>
        <v>街道上的奇怪生物</v>
      </c>
      <c r="E206" s="3" t="str">
        <f t="shared" si="13"/>
        <v xml:space="preserve">
街道上出现了一伙作恶的怪人，正在骚扰附近的居民！请派遣英雄前往现场，并向他们下达讨伐怪人的作战指令吧。</v>
      </c>
      <c r="F206" s="1" t="str">
        <f t="shared" si="15"/>
        <v xml:space="preserve">
协会职员A</v>
      </c>
      <c r="H206" s="4" t="str">
        <f t="shared" si="14"/>
        <v>街道上的奇怪生物|
街道上出现了一伙作恶的怪人，正在骚扰附近的居民！请派遣英雄前往现场，并向他们下达讨伐怪人的作战指令吧。|
协会职员A</v>
      </c>
    </row>
    <row r="207" spans="2:8" ht="99" customHeight="1">
      <c r="B207" s="2" t="s">
        <v>392</v>
      </c>
      <c r="D207" s="1" t="str">
        <f t="shared" si="12"/>
        <v>蚊虫暗云</v>
      </c>
      <c r="E207" s="3" t="str">
        <f t="shared" si="13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207" s="1" t="str">
        <f t="shared" si="15"/>
        <v xml:space="preserve">
协会职员A</v>
      </c>
      <c r="H207" s="4" t="str">
        <f t="shared" si="14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208" spans="2:8" ht="66" customHeight="1">
      <c r="B208" s="2" t="s">
        <v>403</v>
      </c>
      <c r="D208" s="1" t="str">
        <f t="shared" si="12"/>
        <v>凶猛的怪人</v>
      </c>
      <c r="E208" s="3" t="str">
        <f t="shared" si="13"/>
        <v xml:space="preserve">
现场出现了一伙刀枪不入的怪人！一般的武器拿它们完全没有办法……事态紧急，能否请求直接派遣强力的英雄出手呢？</v>
      </c>
      <c r="F208" s="1" t="str">
        <f t="shared" si="15"/>
        <v xml:space="preserve">
调查特派员</v>
      </c>
      <c r="H208" s="4" t="str">
        <f t="shared" si="14"/>
        <v>凶猛的怪人|
现场出现了一伙刀枪不入的怪人！一般的武器拿它们完全没有办法……事态紧急，能否请求直接派遣强力的英雄出手呢？|
调查特派员</v>
      </c>
    </row>
    <row r="209" spans="2:8" ht="99" customHeight="1">
      <c r="B209" s="2" t="s">
        <v>380</v>
      </c>
      <c r="D209" s="1" t="str">
        <f t="shared" si="12"/>
        <v>地底之王</v>
      </c>
      <c r="E209" s="3" t="str">
        <f t="shared" si="13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209" s="1" t="str">
        <f t="shared" si="15"/>
        <v xml:space="preserve">
协会职员B</v>
      </c>
      <c r="H209" s="4" t="str">
        <f t="shared" si="14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210" spans="2:8" ht="66" customHeight="1">
      <c r="B210" s="2" t="s">
        <v>382</v>
      </c>
      <c r="D210" s="1" t="str">
        <f t="shared" si="12"/>
        <v>街道上的奇怪生物</v>
      </c>
      <c r="E210" s="3" t="str">
        <f t="shared" si="13"/>
        <v xml:space="preserve">
街道上出现了一伙作恶的怪人，正在骚扰附近的居民！请派遣英雄前往现场，并向他们下达讨伐怪人的作战指令吧。</v>
      </c>
      <c r="F210" s="1" t="str">
        <f t="shared" si="15"/>
        <v xml:space="preserve">
协会职员A</v>
      </c>
      <c r="H210" s="4" t="str">
        <f t="shared" si="14"/>
        <v>街道上的奇怪生物|
街道上出现了一伙作恶的怪人，正在骚扰附近的居民！请派遣英雄前往现场，并向他们下达讨伐怪人的作战指令吧。|
协会职员A</v>
      </c>
    </row>
    <row r="211" spans="2:8" ht="85.5" customHeight="1">
      <c r="B211" s="2" t="s">
        <v>383</v>
      </c>
      <c r="D211" s="1" t="str">
        <f t="shared" si="12"/>
        <v>空中袭击</v>
      </c>
      <c r="E211" s="3" t="str">
        <f t="shared" si="13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211" s="1" t="str">
        <f t="shared" si="15"/>
        <v xml:space="preserve">
协会职员B</v>
      </c>
      <c r="H211" s="4" t="str">
        <f t="shared" si="14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212" spans="2:8" ht="71.25" customHeight="1">
      <c r="B212" s="2" t="s">
        <v>413</v>
      </c>
      <c r="D212" s="1" t="str">
        <f t="shared" si="12"/>
        <v>装备测试</v>
      </c>
      <c r="E212" s="3" t="str">
        <f t="shared" si="13"/>
        <v xml:space="preserve">
您好，我是后勤服务的负责人，我想拜托各位帮忙测试这次新装备的耐用性。很简单的，只要派遣英雄与我们的测试人员进行模拟战就可以了。</v>
      </c>
      <c r="F212" s="1" t="str">
        <f t="shared" si="15"/>
        <v xml:space="preserve">
后勤保障服务</v>
      </c>
      <c r="H212" s="4" t="str">
        <f t="shared" si="14"/>
        <v>装备测试|
您好，我是后勤服务的负责人，我想拜托各位帮忙测试这次新装备的耐用性。很简单的，只要派遣英雄与我们的测试人员进行模拟战就可以了。|
后勤保障服务</v>
      </c>
    </row>
    <row r="213" spans="2:8" ht="85.5" customHeight="1">
      <c r="B213" s="2" t="s">
        <v>383</v>
      </c>
      <c r="D213" s="1" t="str">
        <f t="shared" si="12"/>
        <v>空中袭击</v>
      </c>
      <c r="E213" s="3" t="str">
        <f t="shared" si="13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213" s="1" t="str">
        <f t="shared" si="15"/>
        <v xml:space="preserve">
协会职员B</v>
      </c>
      <c r="H213" s="4" t="str">
        <f t="shared" si="14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214" spans="2:8" ht="99" customHeight="1">
      <c r="B214" s="2" t="s">
        <v>380</v>
      </c>
      <c r="D214" s="1" t="str">
        <f t="shared" si="12"/>
        <v>地底之王</v>
      </c>
      <c r="E214" s="3" t="str">
        <f t="shared" si="13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214" s="1" t="str">
        <f t="shared" si="15"/>
        <v xml:space="preserve">
协会职员B</v>
      </c>
      <c r="H214" s="4" t="str">
        <f t="shared" si="14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215" spans="2:8" ht="85.5" customHeight="1">
      <c r="B215" s="2" t="s">
        <v>383</v>
      </c>
      <c r="D215" s="1" t="str">
        <f t="shared" si="12"/>
        <v>空中袭击</v>
      </c>
      <c r="E215" s="3" t="str">
        <f t="shared" si="13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215" s="1" t="str">
        <f t="shared" si="15"/>
        <v xml:space="preserve">
协会职员B</v>
      </c>
      <c r="H215" s="4" t="str">
        <f t="shared" si="14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216" spans="2:8" ht="66" customHeight="1">
      <c r="B216" s="2" t="s">
        <v>403</v>
      </c>
      <c r="D216" s="1" t="str">
        <f t="shared" si="12"/>
        <v>凶猛的怪人</v>
      </c>
      <c r="E216" s="3" t="str">
        <f t="shared" si="13"/>
        <v xml:space="preserve">
现场出现了一伙刀枪不入的怪人！一般的武器拿它们完全没有办法……事态紧急，能否请求直接派遣强力的英雄出手呢？</v>
      </c>
      <c r="F216" s="1" t="str">
        <f t="shared" si="15"/>
        <v xml:space="preserve">
调查特派员</v>
      </c>
      <c r="H216" s="4" t="str">
        <f t="shared" si="14"/>
        <v>凶猛的怪人|
现场出现了一伙刀枪不入的怪人！一般的武器拿它们完全没有办法……事态紧急，能否请求直接派遣强力的英雄出手呢？|
调查特派员</v>
      </c>
    </row>
    <row r="217" spans="2:8" ht="82.5" customHeight="1">
      <c r="B217" s="2" t="s">
        <v>417</v>
      </c>
      <c r="D217" s="1" t="str">
        <f t="shared" si="12"/>
        <v>灾害演习</v>
      </c>
      <c r="E217" s="3" t="str">
        <f t="shared" si="13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217" s="1" t="str">
        <f t="shared" si="15"/>
        <v xml:space="preserve">
协会职员B</v>
      </c>
      <c r="H217" s="4" t="str">
        <f t="shared" si="14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218" spans="2:8" ht="82.5" customHeight="1">
      <c r="B218" s="2" t="s">
        <v>417</v>
      </c>
      <c r="D218" s="1" t="str">
        <f t="shared" si="12"/>
        <v>灾害演习</v>
      </c>
      <c r="E218" s="3" t="str">
        <f t="shared" si="13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218" s="1" t="str">
        <f t="shared" si="15"/>
        <v xml:space="preserve">
协会职员B</v>
      </c>
      <c r="H218" s="4" t="str">
        <f t="shared" si="14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219" spans="2:8" ht="66" customHeight="1">
      <c r="B219" s="2" t="s">
        <v>382</v>
      </c>
      <c r="D219" s="1" t="str">
        <f t="shared" si="12"/>
        <v>街道上的奇怪生物</v>
      </c>
      <c r="E219" s="3" t="str">
        <f t="shared" si="13"/>
        <v xml:space="preserve">
街道上出现了一伙作恶的怪人，正在骚扰附近的居民！请派遣英雄前往现场，并向他们下达讨伐怪人的作战指令吧。</v>
      </c>
      <c r="F219" s="1" t="str">
        <f t="shared" si="15"/>
        <v xml:space="preserve">
协会职员A</v>
      </c>
      <c r="H219" s="4" t="str">
        <f t="shared" si="14"/>
        <v>街道上的奇怪生物|
街道上出现了一伙作恶的怪人，正在骚扰附近的居民！请派遣英雄前往现场，并向他们下达讨伐怪人的作战指令吧。|
协会职员A</v>
      </c>
    </row>
    <row r="220" spans="2:8" ht="71.25" customHeight="1">
      <c r="B220" s="2" t="s">
        <v>413</v>
      </c>
      <c r="D220" s="1" t="str">
        <f t="shared" si="12"/>
        <v>装备测试</v>
      </c>
      <c r="E220" s="3" t="str">
        <f t="shared" si="13"/>
        <v xml:space="preserve">
您好，我是后勤服务的负责人，我想拜托各位帮忙测试这次新装备的耐用性。很简单的，只要派遣英雄与我们的测试人员进行模拟战就可以了。</v>
      </c>
      <c r="F220" s="1" t="str">
        <f t="shared" si="15"/>
        <v xml:space="preserve">
后勤保障服务</v>
      </c>
      <c r="H220" s="4" t="str">
        <f t="shared" si="14"/>
        <v>装备测试|
您好，我是后勤服务的负责人，我想拜托各位帮忙测试这次新装备的耐用性。很简单的，只要派遣英雄与我们的测试人员进行模拟战就可以了。|
后勤保障服务</v>
      </c>
    </row>
    <row r="221" spans="2:8" ht="85.5" customHeight="1">
      <c r="B221" s="2" t="s">
        <v>383</v>
      </c>
      <c r="D221" s="1" t="str">
        <f t="shared" si="12"/>
        <v>空中袭击</v>
      </c>
      <c r="E221" s="3" t="str">
        <f t="shared" si="13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221" s="1" t="str">
        <f t="shared" si="15"/>
        <v xml:space="preserve">
协会职员B</v>
      </c>
      <c r="H221" s="4" t="str">
        <f t="shared" si="14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222" spans="2:8" ht="99" customHeight="1">
      <c r="B222" s="2" t="s">
        <v>392</v>
      </c>
      <c r="D222" s="1" t="str">
        <f t="shared" si="12"/>
        <v>蚊虫暗云</v>
      </c>
      <c r="E222" s="3" t="str">
        <f t="shared" si="13"/>
        <v xml:space="preserve">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</v>
      </c>
      <c r="F222" s="1" t="str">
        <f t="shared" si="15"/>
        <v xml:space="preserve">
协会职员A</v>
      </c>
      <c r="H222" s="4" t="str">
        <f t="shared" si="14"/>
        <v>蚊虫暗云|
居住区出现了大批飞蚊，它们聚集成团，铺天盖地，给市民们的人身安全造成了很大威胁。统领蚊群的似乎是一只雌性的蚊子型怪人 ，它动作敏捷，还能吸干受害者的血液强化自身……也许会是一个棘手的敌人，请小心行事。|
协会职员A</v>
      </c>
    </row>
    <row r="223" spans="2:8" ht="82.5" customHeight="1">
      <c r="B223" s="2" t="s">
        <v>417</v>
      </c>
      <c r="D223" s="1" t="str">
        <f t="shared" si="12"/>
        <v>灾害演习</v>
      </c>
      <c r="E223" s="3" t="str">
        <f t="shared" si="13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223" s="1" t="str">
        <f t="shared" si="15"/>
        <v xml:space="preserve">
协会职员B</v>
      </c>
      <c r="H223" s="4" t="str">
        <f t="shared" si="14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224" spans="2:8" ht="66" customHeight="1">
      <c r="B224" s="2" t="s">
        <v>403</v>
      </c>
      <c r="D224" s="1" t="str">
        <f t="shared" si="12"/>
        <v>凶猛的怪人</v>
      </c>
      <c r="E224" s="3" t="str">
        <f t="shared" si="13"/>
        <v xml:space="preserve">
现场出现了一伙刀枪不入的怪人！一般的武器拿它们完全没有办法……事态紧急，能否请求直接派遣强力的英雄出手呢？</v>
      </c>
      <c r="F224" s="1" t="str">
        <f t="shared" si="15"/>
        <v xml:space="preserve">
调查特派员</v>
      </c>
      <c r="H224" s="4" t="str">
        <f t="shared" si="14"/>
        <v>凶猛的怪人|
现场出现了一伙刀枪不入的怪人！一般的武器拿它们完全没有办法……事态紧急，能否请求直接派遣强力的英雄出手呢？|
调查特派员</v>
      </c>
    </row>
    <row r="225" spans="2:8" ht="66" customHeight="1">
      <c r="B225" s="2" t="s">
        <v>403</v>
      </c>
      <c r="D225" s="1" t="str">
        <f t="shared" si="12"/>
        <v>凶猛的怪人</v>
      </c>
      <c r="E225" s="3" t="str">
        <f t="shared" si="13"/>
        <v xml:space="preserve">
现场出现了一伙刀枪不入的怪人！一般的武器拿它们完全没有办法……事态紧急，能否请求直接派遣强力的英雄出手呢？</v>
      </c>
      <c r="F225" s="1" t="str">
        <f t="shared" si="15"/>
        <v xml:space="preserve">
调查特派员</v>
      </c>
      <c r="H225" s="4" t="str">
        <f t="shared" si="14"/>
        <v>凶猛的怪人|
现场出现了一伙刀枪不入的怪人！一般的武器拿它们完全没有办法……事态紧急，能否请求直接派遣强力的英雄出手呢？|
调查特派员</v>
      </c>
    </row>
    <row r="226" spans="2:8" ht="66" customHeight="1">
      <c r="B226" s="2" t="s">
        <v>378</v>
      </c>
      <c r="D226" s="1" t="str">
        <f t="shared" si="12"/>
        <v>怪人团伙的袭击</v>
      </c>
      <c r="E226" s="3" t="str">
        <f t="shared" si="13"/>
        <v xml:space="preserve">
市区正在遭受破坏！情报显示此次事件与一帮伙同作案的怪人有所关联。请派遣英雄前往指定地区，处理掉作恶的怪人吧。</v>
      </c>
      <c r="F226" s="1" t="str">
        <f t="shared" si="15"/>
        <v xml:space="preserve">
协会职员A</v>
      </c>
      <c r="H226" s="4" t="str">
        <f t="shared" si="14"/>
        <v>怪人团伙的袭击|
市区正在遭受破坏！情报显示此次事件与一帮伙同作案的怪人有所关联。请派遣英雄前往指定地区，处理掉作恶的怪人吧。|
协会职员A</v>
      </c>
    </row>
    <row r="227" spans="2:8" ht="66" customHeight="1">
      <c r="B227" s="2" t="s">
        <v>382</v>
      </c>
      <c r="D227" s="1" t="str">
        <f t="shared" si="12"/>
        <v>街道上的奇怪生物</v>
      </c>
      <c r="E227" s="3" t="str">
        <f t="shared" si="13"/>
        <v xml:space="preserve">
街道上出现了一伙作恶的怪人，正在骚扰附近的居民！请派遣英雄前往现场，并向他们下达讨伐怪人的作战指令吧。</v>
      </c>
      <c r="F227" s="1" t="str">
        <f t="shared" si="15"/>
        <v xml:space="preserve">
协会职员A</v>
      </c>
      <c r="H227" s="4" t="str">
        <f t="shared" si="14"/>
        <v>街道上的奇怪生物|
街道上出现了一伙作恶的怪人，正在骚扰附近的居民！请派遣英雄前往现场，并向他们下达讨伐怪人的作战指令吧。|
协会职员A</v>
      </c>
    </row>
    <row r="228" spans="2:8" ht="71.25" customHeight="1">
      <c r="B228" s="2" t="s">
        <v>413</v>
      </c>
      <c r="D228" s="1" t="str">
        <f t="shared" si="12"/>
        <v>装备测试</v>
      </c>
      <c r="E228" s="3" t="str">
        <f t="shared" si="13"/>
        <v xml:space="preserve">
您好，我是后勤服务的负责人，我想拜托各位帮忙测试这次新装备的耐用性。很简单的，只要派遣英雄与我们的测试人员进行模拟战就可以了。</v>
      </c>
      <c r="F228" s="1" t="str">
        <f t="shared" si="15"/>
        <v xml:space="preserve">
后勤保障服务</v>
      </c>
      <c r="H228" s="4" t="str">
        <f t="shared" si="14"/>
        <v>装备测试|
您好，我是后勤服务的负责人，我想拜托各位帮忙测试这次新装备的耐用性。很简单的，只要派遣英雄与我们的测试人员进行模拟战就可以了。|
后勤保障服务</v>
      </c>
    </row>
    <row r="229" spans="2:8" ht="85.5" customHeight="1">
      <c r="B229" s="2" t="s">
        <v>383</v>
      </c>
      <c r="D229" s="1" t="str">
        <f t="shared" si="12"/>
        <v>空中袭击</v>
      </c>
      <c r="E229" s="3" t="str">
        <f t="shared" si="13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229" s="1" t="str">
        <f t="shared" si="15"/>
        <v xml:space="preserve">
协会职员B</v>
      </c>
      <c r="H229" s="4" t="str">
        <f t="shared" si="14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230" spans="2:8" ht="85.5" customHeight="1">
      <c r="B230" s="2" t="s">
        <v>383</v>
      </c>
      <c r="D230" s="1" t="str">
        <f t="shared" si="12"/>
        <v>空中袭击</v>
      </c>
      <c r="E230" s="3" t="str">
        <f t="shared" si="13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230" s="1" t="str">
        <f t="shared" si="15"/>
        <v xml:space="preserve">
协会职员B</v>
      </c>
      <c r="H230" s="4" t="str">
        <f t="shared" si="14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231" spans="2:8" ht="82.5" customHeight="1">
      <c r="B231" s="2" t="s">
        <v>417</v>
      </c>
      <c r="D231" s="1" t="str">
        <f t="shared" si="12"/>
        <v>灾害演习</v>
      </c>
      <c r="E231" s="3" t="str">
        <f t="shared" si="13"/>
        <v xml:space="preserve">
为了应对与日俱增的怪人威胁，提高英雄和相关作战人员的训练水平，总部召集我们前往集训地点。看来到了开展灾害演习的时候了。击败前方的对手，交出一份令人满意的答卷吧。</v>
      </c>
      <c r="F231" s="1" t="str">
        <f t="shared" si="15"/>
        <v xml:space="preserve">
协会职员B</v>
      </c>
      <c r="H231" s="4" t="str">
        <f t="shared" si="14"/>
        <v>灾害演习|
为了应对与日俱增的怪人威胁，提高英雄和相关作战人员的训练水平，总部召集我们前往集训地点。看来到了开展灾害演习的时候了。击败前方的对手，交出一份令人满意的答卷吧。|
协会职员B</v>
      </c>
    </row>
    <row r="232" spans="2:8" ht="66" customHeight="1">
      <c r="B232" s="2" t="s">
        <v>403</v>
      </c>
      <c r="D232" s="1" t="str">
        <f t="shared" si="12"/>
        <v>凶猛的怪人</v>
      </c>
      <c r="E232" s="3" t="str">
        <f t="shared" si="13"/>
        <v xml:space="preserve">
现场出现了一伙刀枪不入的怪人！一般的武器拿它们完全没有办法……事态紧急，能否请求直接派遣强力的英雄出手呢？</v>
      </c>
      <c r="F232" s="1" t="str">
        <f t="shared" si="15"/>
        <v xml:space="preserve">
调查特派员</v>
      </c>
      <c r="H232" s="4" t="str">
        <f t="shared" si="14"/>
        <v>凶猛的怪人|
现场出现了一伙刀枪不入的怪人！一般的武器拿它们完全没有办法……事态紧急，能否请求直接派遣强力的英雄出手呢？|
调查特派员</v>
      </c>
    </row>
    <row r="233" spans="2:8" ht="66" customHeight="1">
      <c r="B233" s="2" t="s">
        <v>378</v>
      </c>
      <c r="D233" s="1" t="str">
        <f t="shared" si="12"/>
        <v>怪人团伙的袭击</v>
      </c>
      <c r="E233" s="3" t="str">
        <f t="shared" si="13"/>
        <v xml:space="preserve">
市区正在遭受破坏！情报显示此次事件与一帮伙同作案的怪人有所关联。请派遣英雄前往指定地区，处理掉作恶的怪人吧。</v>
      </c>
      <c r="F233" s="1" t="str">
        <f t="shared" si="15"/>
        <v xml:space="preserve">
协会职员A</v>
      </c>
      <c r="H233" s="4" t="str">
        <f t="shared" si="14"/>
        <v>怪人团伙的袭击|
市区正在遭受破坏！情报显示此次事件与一帮伙同作案的怪人有所关联。请派遣英雄前往指定地区，处理掉作恶的怪人吧。|
协会职员A</v>
      </c>
    </row>
    <row r="234" spans="2:8" ht="85.5" customHeight="1">
      <c r="B234" s="2" t="s">
        <v>383</v>
      </c>
      <c r="D234" s="1" t="str">
        <f t="shared" si="12"/>
        <v>空中袭击</v>
      </c>
      <c r="E234" s="3" t="str">
        <f t="shared" si="13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234" s="1" t="str">
        <f t="shared" si="15"/>
        <v xml:space="preserve">
协会职员B</v>
      </c>
      <c r="H234" s="4" t="str">
        <f t="shared" si="14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235" spans="2:8" ht="66" customHeight="1">
      <c r="B235" s="2" t="s">
        <v>378</v>
      </c>
      <c r="D235" s="1" t="str">
        <f t="shared" si="12"/>
        <v>怪人团伙的袭击</v>
      </c>
      <c r="E235" s="3" t="str">
        <f t="shared" si="13"/>
        <v xml:space="preserve">
市区正在遭受破坏！情报显示此次事件与一帮伙同作案的怪人有所关联。请派遣英雄前往指定地区，处理掉作恶的怪人吧。</v>
      </c>
      <c r="F235" s="1" t="str">
        <f t="shared" si="15"/>
        <v xml:space="preserve">
协会职员A</v>
      </c>
      <c r="H235" s="4" t="str">
        <f t="shared" si="14"/>
        <v>怪人团伙的袭击|
市区正在遭受破坏！情报显示此次事件与一帮伙同作案的怪人有所关联。请派遣英雄前往指定地区，处理掉作恶的怪人吧。|
协会职员A</v>
      </c>
    </row>
    <row r="236" spans="2:8" ht="99" customHeight="1">
      <c r="B236" s="2" t="s">
        <v>380</v>
      </c>
      <c r="D236" s="1" t="str">
        <f t="shared" si="12"/>
        <v>地底之王</v>
      </c>
      <c r="E236" s="3" t="str">
        <f t="shared" si="13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236" s="1" t="str">
        <f t="shared" si="15"/>
        <v xml:space="preserve">
协会职员B</v>
      </c>
      <c r="H236" s="4" t="str">
        <f t="shared" si="14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237" spans="2:8" ht="85.5" customHeight="1">
      <c r="B237" s="2" t="s">
        <v>383</v>
      </c>
      <c r="D237" s="1" t="str">
        <f t="shared" si="12"/>
        <v>空中袭击</v>
      </c>
      <c r="E237" s="3" t="str">
        <f t="shared" si="13"/>
        <v xml:space="preserve">
名为“天空王”的怪人发出了一段宣言，原文如下：
“把什么英雄都歼灭掉，地上世界就是我们的了！一口气攻下来！跟着我天空王！”
请出动英雄，击败它们吧。</v>
      </c>
      <c r="F237" s="1" t="str">
        <f t="shared" si="15"/>
        <v xml:space="preserve">
协会职员B</v>
      </c>
      <c r="H237" s="4" t="str">
        <f t="shared" si="14"/>
        <v>空中袭击|
名为“天空王”的怪人发出了一段宣言，原文如下：
“把什么英雄都歼灭掉，地上世界就是我们的了！一口气攻下来！跟着我天空王！”
请出动英雄，击败它们吧。|
协会职员B</v>
      </c>
    </row>
    <row r="238" spans="2:8" ht="66" customHeight="1">
      <c r="B238" s="2" t="s">
        <v>403</v>
      </c>
      <c r="D238" s="1" t="str">
        <f t="shared" si="12"/>
        <v>凶猛的怪人</v>
      </c>
      <c r="E238" s="3" t="str">
        <f t="shared" si="13"/>
        <v xml:space="preserve">
现场出现了一伙刀枪不入的怪人！一般的武器拿它们完全没有办法……事态紧急，能否请求直接派遣强力的英雄出手呢？</v>
      </c>
      <c r="F238" s="1" t="str">
        <f t="shared" si="15"/>
        <v xml:space="preserve">
调查特派员</v>
      </c>
      <c r="H238" s="4" t="str">
        <f t="shared" si="14"/>
        <v>凶猛的怪人|
现场出现了一伙刀枪不入的怪人！一般的武器拿它们完全没有办法……事态紧急，能否请求直接派遣强力的英雄出手呢？|
调查特派员</v>
      </c>
    </row>
    <row r="239" spans="2:8" ht="99" customHeight="1">
      <c r="B239" s="2" t="s">
        <v>380</v>
      </c>
      <c r="D239" s="1" t="str">
        <f t="shared" si="12"/>
        <v>地底之王</v>
      </c>
      <c r="E239" s="3" t="str">
        <f t="shared" si="13"/>
        <v xml:space="preserve">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</v>
      </c>
      <c r="F239" s="1" t="str">
        <f t="shared" si="15"/>
        <v xml:space="preserve">
协会职员B</v>
      </c>
      <c r="H239" s="4" t="str">
        <f t="shared" si="14"/>
        <v>地底之王|
一个自称“地底王”的怪人发出了一段宣言，原文如下：
“我等地底人才是真正的地球人！我们要占领地表，所以必须灭绝你们！没错，这是生存的战争！地上人，请你们痛快地迎来末日吧！”
请出动英雄，击败它们吧。|
协会职员B</v>
      </c>
    </row>
    <row r="240" spans="2:8" ht="66" customHeight="1">
      <c r="B240" s="2" t="s">
        <v>403</v>
      </c>
      <c r="D240" s="1" t="str">
        <f t="shared" si="12"/>
        <v>凶猛的怪人</v>
      </c>
      <c r="E240" s="3" t="str">
        <f t="shared" si="13"/>
        <v xml:space="preserve">
现场出现了一伙刀枪不入的怪人！一般的武器拿它们完全没有办法……事态紧急，能否请求直接派遣强力的英雄出手呢？</v>
      </c>
      <c r="F240" s="1" t="str">
        <f t="shared" si="15"/>
        <v xml:space="preserve">
调查特派员</v>
      </c>
      <c r="H240" s="4" t="str">
        <f t="shared" si="14"/>
        <v>凶猛的怪人|
现场出现了一伙刀枪不入的怪人！一般的武器拿它们完全没有办法……事态紧急，能否请求直接派遣强力的英雄出手呢？|
调查特派员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M79"/>
  <sheetViews>
    <sheetView topLeftCell="A28" workbookViewId="0">
      <selection activeCell="M5" sqref="M5:M57"/>
    </sheetView>
  </sheetViews>
  <sheetFormatPr defaultRowHeight="14.25"/>
  <sheetData>
    <row r="5" spans="9:13">
      <c r="I5">
        <v>39</v>
      </c>
      <c r="J5">
        <v>1</v>
      </c>
      <c r="K5" s="67" t="s">
        <v>836</v>
      </c>
      <c r="M5" t="str">
        <f>I5&amp;$K$5&amp;$J$5</f>
        <v>39-1</v>
      </c>
    </row>
    <row r="6" spans="9:13">
      <c r="I6">
        <v>39</v>
      </c>
      <c r="J6">
        <v>2</v>
      </c>
      <c r="K6" s="67" t="s">
        <v>836</v>
      </c>
      <c r="M6" t="str">
        <f>I6&amp;$K$6&amp;$J$6</f>
        <v>39-2</v>
      </c>
    </row>
    <row r="7" spans="9:13">
      <c r="I7">
        <v>39</v>
      </c>
      <c r="J7">
        <v>2</v>
      </c>
      <c r="K7" s="67" t="s">
        <v>836</v>
      </c>
      <c r="M7" t="str">
        <f>I7&amp;$K$7&amp;$J$7</f>
        <v>39-2</v>
      </c>
    </row>
    <row r="8" spans="9:13">
      <c r="I8">
        <v>39</v>
      </c>
      <c r="J8">
        <v>3</v>
      </c>
      <c r="K8" s="67" t="s">
        <v>836</v>
      </c>
      <c r="M8" t="str">
        <f>I8&amp;$K$8&amp;$J$8</f>
        <v>39-3</v>
      </c>
    </row>
    <row r="9" spans="9:13">
      <c r="I9">
        <v>39</v>
      </c>
      <c r="J9">
        <v>3</v>
      </c>
      <c r="K9" s="67" t="s">
        <v>836</v>
      </c>
      <c r="M9" t="str">
        <f>I9&amp;$K$9&amp;$J$9</f>
        <v>39-3</v>
      </c>
    </row>
    <row r="10" spans="9:13">
      <c r="I10">
        <v>39</v>
      </c>
      <c r="J10">
        <v>4</v>
      </c>
      <c r="K10" s="67" t="s">
        <v>836</v>
      </c>
      <c r="M10" t="str">
        <f>I10&amp;$K$10&amp;$J$10</f>
        <v>39-4</v>
      </c>
    </row>
    <row r="11" spans="9:13">
      <c r="I11">
        <v>39</v>
      </c>
      <c r="J11">
        <v>4</v>
      </c>
      <c r="K11" s="67" t="s">
        <v>836</v>
      </c>
      <c r="M11" t="str">
        <f>I11&amp;$K$11&amp;$J$11</f>
        <v>39-4</v>
      </c>
    </row>
    <row r="12" spans="9:13">
      <c r="I12">
        <v>39</v>
      </c>
      <c r="J12">
        <v>5</v>
      </c>
      <c r="K12" s="67" t="s">
        <v>836</v>
      </c>
      <c r="M12" t="str">
        <f>I12&amp;$K$12&amp;$J$12</f>
        <v>39-5</v>
      </c>
    </row>
    <row r="13" spans="9:13">
      <c r="I13">
        <v>40</v>
      </c>
      <c r="J13" t="s">
        <v>848</v>
      </c>
      <c r="K13" t="s">
        <v>847</v>
      </c>
      <c r="M13" s="65" t="str">
        <f>$K$13&amp;I13&amp;$J$13</f>
        <v>前往第40章</v>
      </c>
    </row>
    <row r="14" spans="9:13">
      <c r="I14">
        <v>40</v>
      </c>
      <c r="M14" t="str">
        <f t="shared" ref="M14" si="0">I14&amp;$K$5&amp;$J$5</f>
        <v>40-1</v>
      </c>
    </row>
    <row r="15" spans="9:13">
      <c r="I15">
        <v>40</v>
      </c>
      <c r="M15" t="str">
        <f t="shared" ref="M15" si="1">I15&amp;$K$6&amp;$J$6</f>
        <v>40-2</v>
      </c>
    </row>
    <row r="16" spans="9:13">
      <c r="I16">
        <v>40</v>
      </c>
      <c r="M16" t="str">
        <f t="shared" ref="M16" si="2">I16&amp;$K$7&amp;$J$7</f>
        <v>40-2</v>
      </c>
    </row>
    <row r="17" spans="9:13">
      <c r="I17">
        <v>40</v>
      </c>
      <c r="M17" t="str">
        <f t="shared" ref="M17" si="3">I17&amp;$K$8&amp;$J$8</f>
        <v>40-3</v>
      </c>
    </row>
    <row r="18" spans="9:13">
      <c r="I18">
        <v>40</v>
      </c>
      <c r="M18" t="str">
        <f t="shared" ref="M18" si="4">I18&amp;$K$9&amp;$J$9</f>
        <v>40-3</v>
      </c>
    </row>
    <row r="19" spans="9:13">
      <c r="I19">
        <v>40</v>
      </c>
      <c r="M19" t="str">
        <f t="shared" ref="M19" si="5">I19&amp;$K$10&amp;$J$10</f>
        <v>40-4</v>
      </c>
    </row>
    <row r="20" spans="9:13">
      <c r="I20">
        <v>40</v>
      </c>
      <c r="M20" t="str">
        <f t="shared" ref="M20" si="6">I20&amp;$K$11&amp;$J$11</f>
        <v>40-4</v>
      </c>
    </row>
    <row r="21" spans="9:13">
      <c r="I21">
        <v>40</v>
      </c>
      <c r="M21" t="str">
        <f t="shared" ref="M21" si="7">I21&amp;$K$12&amp;$J$12</f>
        <v>40-5</v>
      </c>
    </row>
    <row r="22" spans="9:13">
      <c r="I22">
        <f>I13+1</f>
        <v>41</v>
      </c>
      <c r="M22" s="65" t="str">
        <f t="shared" ref="M22" si="8">$K$13&amp;I22&amp;$J$13</f>
        <v>前往第41章</v>
      </c>
    </row>
    <row r="23" spans="9:13">
      <c r="I23">
        <f t="shared" ref="I23:I79" si="9">I14+1</f>
        <v>41</v>
      </c>
      <c r="M23" t="str">
        <f t="shared" ref="M23" si="10">I23&amp;$K$5&amp;$J$5</f>
        <v>41-1</v>
      </c>
    </row>
    <row r="24" spans="9:13">
      <c r="I24">
        <f t="shared" si="9"/>
        <v>41</v>
      </c>
      <c r="M24" t="str">
        <f t="shared" ref="M24" si="11">I24&amp;$K$6&amp;$J$6</f>
        <v>41-2</v>
      </c>
    </row>
    <row r="25" spans="9:13">
      <c r="I25">
        <f t="shared" si="9"/>
        <v>41</v>
      </c>
      <c r="M25" t="str">
        <f t="shared" ref="M25" si="12">I25&amp;$K$7&amp;$J$7</f>
        <v>41-2</v>
      </c>
    </row>
    <row r="26" spans="9:13">
      <c r="I26">
        <f t="shared" si="9"/>
        <v>41</v>
      </c>
      <c r="M26" t="str">
        <f t="shared" ref="M26" si="13">I26&amp;$K$8&amp;$J$8</f>
        <v>41-3</v>
      </c>
    </row>
    <row r="27" spans="9:13">
      <c r="I27">
        <f t="shared" si="9"/>
        <v>41</v>
      </c>
      <c r="M27" t="str">
        <f t="shared" ref="M27" si="14">I27&amp;$K$9&amp;$J$9</f>
        <v>41-3</v>
      </c>
    </row>
    <row r="28" spans="9:13">
      <c r="I28">
        <f t="shared" si="9"/>
        <v>41</v>
      </c>
      <c r="M28" t="str">
        <f t="shared" ref="M28" si="15">I28&amp;$K$10&amp;$J$10</f>
        <v>41-4</v>
      </c>
    </row>
    <row r="29" spans="9:13">
      <c r="I29">
        <f t="shared" si="9"/>
        <v>41</v>
      </c>
      <c r="M29" t="str">
        <f t="shared" ref="M29" si="16">I29&amp;$K$11&amp;$J$11</f>
        <v>41-4</v>
      </c>
    </row>
    <row r="30" spans="9:13">
      <c r="I30">
        <f t="shared" si="9"/>
        <v>41</v>
      </c>
      <c r="M30" t="str">
        <f t="shared" ref="M30" si="17">I30&amp;$K$12&amp;$J$12</f>
        <v>41-5</v>
      </c>
    </row>
    <row r="31" spans="9:13">
      <c r="I31">
        <f t="shared" si="9"/>
        <v>42</v>
      </c>
      <c r="M31" s="65" t="str">
        <f t="shared" ref="M31" si="18">$K$13&amp;I31&amp;$J$13</f>
        <v>前往第42章</v>
      </c>
    </row>
    <row r="32" spans="9:13">
      <c r="I32">
        <f t="shared" si="9"/>
        <v>42</v>
      </c>
      <c r="M32" t="str">
        <f t="shared" ref="M32" si="19">I32&amp;$K$5&amp;$J$5</f>
        <v>42-1</v>
      </c>
    </row>
    <row r="33" spans="9:13">
      <c r="I33">
        <f t="shared" si="9"/>
        <v>42</v>
      </c>
      <c r="M33" t="str">
        <f t="shared" ref="M33" si="20">I33&amp;$K$6&amp;$J$6</f>
        <v>42-2</v>
      </c>
    </row>
    <row r="34" spans="9:13">
      <c r="I34">
        <f t="shared" si="9"/>
        <v>42</v>
      </c>
      <c r="M34" t="str">
        <f t="shared" ref="M34" si="21">I34&amp;$K$7&amp;$J$7</f>
        <v>42-2</v>
      </c>
    </row>
    <row r="35" spans="9:13">
      <c r="I35">
        <f t="shared" si="9"/>
        <v>42</v>
      </c>
      <c r="M35" t="str">
        <f t="shared" ref="M35" si="22">I35&amp;$K$8&amp;$J$8</f>
        <v>42-3</v>
      </c>
    </row>
    <row r="36" spans="9:13">
      <c r="I36">
        <f t="shared" si="9"/>
        <v>42</v>
      </c>
      <c r="M36" t="str">
        <f t="shared" ref="M36" si="23">I36&amp;$K$9&amp;$J$9</f>
        <v>42-3</v>
      </c>
    </row>
    <row r="37" spans="9:13">
      <c r="I37">
        <f t="shared" si="9"/>
        <v>42</v>
      </c>
      <c r="M37" t="str">
        <f t="shared" ref="M37" si="24">I37&amp;$K$10&amp;$J$10</f>
        <v>42-4</v>
      </c>
    </row>
    <row r="38" spans="9:13">
      <c r="I38">
        <f t="shared" si="9"/>
        <v>42</v>
      </c>
      <c r="M38" t="str">
        <f t="shared" ref="M38" si="25">I38&amp;$K$11&amp;$J$11</f>
        <v>42-4</v>
      </c>
    </row>
    <row r="39" spans="9:13">
      <c r="I39">
        <f t="shared" si="9"/>
        <v>42</v>
      </c>
      <c r="M39" t="str">
        <f t="shared" ref="M39" si="26">I39&amp;$K$12&amp;$J$12</f>
        <v>42-5</v>
      </c>
    </row>
    <row r="40" spans="9:13">
      <c r="I40">
        <f t="shared" si="9"/>
        <v>43</v>
      </c>
      <c r="M40" s="65" t="str">
        <f t="shared" ref="M40" si="27">$K$13&amp;I40&amp;$J$13</f>
        <v>前往第43章</v>
      </c>
    </row>
    <row r="41" spans="9:13">
      <c r="I41">
        <f t="shared" si="9"/>
        <v>43</v>
      </c>
      <c r="M41" t="str">
        <f t="shared" ref="M41" si="28">I41&amp;$K$5&amp;$J$5</f>
        <v>43-1</v>
      </c>
    </row>
    <row r="42" spans="9:13">
      <c r="I42">
        <f t="shared" si="9"/>
        <v>43</v>
      </c>
      <c r="M42" t="str">
        <f t="shared" ref="M42" si="29">I42&amp;$K$6&amp;$J$6</f>
        <v>43-2</v>
      </c>
    </row>
    <row r="43" spans="9:13">
      <c r="I43">
        <f t="shared" si="9"/>
        <v>43</v>
      </c>
      <c r="M43" t="str">
        <f t="shared" ref="M43" si="30">I43&amp;$K$7&amp;$J$7</f>
        <v>43-2</v>
      </c>
    </row>
    <row r="44" spans="9:13">
      <c r="I44">
        <f t="shared" si="9"/>
        <v>43</v>
      </c>
      <c r="M44" t="str">
        <f t="shared" ref="M44" si="31">I44&amp;$K$8&amp;$J$8</f>
        <v>43-3</v>
      </c>
    </row>
    <row r="45" spans="9:13">
      <c r="I45">
        <f t="shared" si="9"/>
        <v>43</v>
      </c>
      <c r="M45" t="str">
        <f t="shared" ref="M45" si="32">I45&amp;$K$9&amp;$J$9</f>
        <v>43-3</v>
      </c>
    </row>
    <row r="46" spans="9:13">
      <c r="I46">
        <f t="shared" si="9"/>
        <v>43</v>
      </c>
      <c r="M46" t="str">
        <f t="shared" ref="M46" si="33">I46&amp;$K$10&amp;$J$10</f>
        <v>43-4</v>
      </c>
    </row>
    <row r="47" spans="9:13">
      <c r="I47">
        <f t="shared" si="9"/>
        <v>43</v>
      </c>
      <c r="M47" t="str">
        <f t="shared" ref="M47" si="34">I47&amp;$K$11&amp;$J$11</f>
        <v>43-4</v>
      </c>
    </row>
    <row r="48" spans="9:13">
      <c r="I48">
        <f t="shared" si="9"/>
        <v>43</v>
      </c>
      <c r="M48" t="str">
        <f t="shared" ref="M48" si="35">I48&amp;$K$12&amp;$J$12</f>
        <v>43-5</v>
      </c>
    </row>
    <row r="49" spans="9:13">
      <c r="I49">
        <f t="shared" si="9"/>
        <v>44</v>
      </c>
      <c r="M49" s="65" t="str">
        <f t="shared" ref="M49" si="36">$K$13&amp;I49&amp;$J$13</f>
        <v>前往第44章</v>
      </c>
    </row>
    <row r="50" spans="9:13">
      <c r="I50">
        <f t="shared" si="9"/>
        <v>44</v>
      </c>
      <c r="M50" t="str">
        <f t="shared" ref="M50" si="37">I50&amp;$K$5&amp;$J$5</f>
        <v>44-1</v>
      </c>
    </row>
    <row r="51" spans="9:13">
      <c r="I51">
        <f t="shared" si="9"/>
        <v>44</v>
      </c>
      <c r="M51" t="str">
        <f t="shared" ref="M51" si="38">I51&amp;$K$6&amp;$J$6</f>
        <v>44-2</v>
      </c>
    </row>
    <row r="52" spans="9:13">
      <c r="I52">
        <f t="shared" si="9"/>
        <v>44</v>
      </c>
      <c r="M52" t="str">
        <f t="shared" ref="M52" si="39">I52&amp;$K$7&amp;$J$7</f>
        <v>44-2</v>
      </c>
    </row>
    <row r="53" spans="9:13">
      <c r="I53">
        <f t="shared" si="9"/>
        <v>44</v>
      </c>
      <c r="M53" t="str">
        <f t="shared" ref="M53" si="40">I53&amp;$K$8&amp;$J$8</f>
        <v>44-3</v>
      </c>
    </row>
    <row r="54" spans="9:13">
      <c r="I54">
        <f t="shared" si="9"/>
        <v>44</v>
      </c>
      <c r="M54" t="str">
        <f t="shared" ref="M54" si="41">I54&amp;$K$9&amp;$J$9</f>
        <v>44-3</v>
      </c>
    </row>
    <row r="55" spans="9:13">
      <c r="I55">
        <f t="shared" si="9"/>
        <v>44</v>
      </c>
      <c r="M55" t="str">
        <f t="shared" ref="M55" si="42">I55&amp;$K$10&amp;$J$10</f>
        <v>44-4</v>
      </c>
    </row>
    <row r="56" spans="9:13">
      <c r="I56">
        <f t="shared" si="9"/>
        <v>44</v>
      </c>
      <c r="M56" t="str">
        <f t="shared" ref="M56" si="43">I56&amp;$K$11&amp;$J$11</f>
        <v>44-4</v>
      </c>
    </row>
    <row r="57" spans="9:13">
      <c r="I57">
        <f t="shared" si="9"/>
        <v>44</v>
      </c>
      <c r="M57" t="str">
        <f t="shared" ref="M57" si="44">I57&amp;$K$12&amp;$J$12</f>
        <v>44-5</v>
      </c>
    </row>
    <row r="58" spans="9:13">
      <c r="I58">
        <f t="shared" si="9"/>
        <v>45</v>
      </c>
      <c r="M58" s="65" t="str">
        <f t="shared" ref="M58" si="45">$K$13&amp;I58&amp;$J$13</f>
        <v>前往第45章</v>
      </c>
    </row>
    <row r="59" spans="9:13">
      <c r="I59">
        <f t="shared" si="9"/>
        <v>45</v>
      </c>
    </row>
    <row r="60" spans="9:13">
      <c r="I60">
        <f t="shared" si="9"/>
        <v>45</v>
      </c>
    </row>
    <row r="61" spans="9:13">
      <c r="I61">
        <f t="shared" si="9"/>
        <v>45</v>
      </c>
    </row>
    <row r="62" spans="9:13">
      <c r="I62">
        <f t="shared" si="9"/>
        <v>45</v>
      </c>
    </row>
    <row r="63" spans="9:13">
      <c r="I63">
        <f t="shared" si="9"/>
        <v>45</v>
      </c>
    </row>
    <row r="64" spans="9:13">
      <c r="I64">
        <f t="shared" si="9"/>
        <v>45</v>
      </c>
    </row>
    <row r="65" spans="9:9">
      <c r="I65">
        <f t="shared" si="9"/>
        <v>45</v>
      </c>
    </row>
    <row r="66" spans="9:9">
      <c r="I66">
        <f t="shared" si="9"/>
        <v>45</v>
      </c>
    </row>
    <row r="67" spans="9:9">
      <c r="I67">
        <f t="shared" si="9"/>
        <v>46</v>
      </c>
    </row>
    <row r="68" spans="9:9">
      <c r="I68">
        <f t="shared" si="9"/>
        <v>46</v>
      </c>
    </row>
    <row r="69" spans="9:9">
      <c r="I69">
        <f t="shared" si="9"/>
        <v>46</v>
      </c>
    </row>
    <row r="70" spans="9:9">
      <c r="I70">
        <f t="shared" si="9"/>
        <v>46</v>
      </c>
    </row>
    <row r="71" spans="9:9">
      <c r="I71">
        <f t="shared" si="9"/>
        <v>46</v>
      </c>
    </row>
    <row r="72" spans="9:9">
      <c r="I72">
        <f t="shared" si="9"/>
        <v>46</v>
      </c>
    </row>
    <row r="73" spans="9:9">
      <c r="I73">
        <f t="shared" si="9"/>
        <v>46</v>
      </c>
    </row>
    <row r="74" spans="9:9">
      <c r="I74">
        <f t="shared" si="9"/>
        <v>46</v>
      </c>
    </row>
    <row r="75" spans="9:9">
      <c r="I75">
        <f t="shared" si="9"/>
        <v>46</v>
      </c>
    </row>
    <row r="76" spans="9:9">
      <c r="I76">
        <f t="shared" si="9"/>
        <v>47</v>
      </c>
    </row>
    <row r="77" spans="9:9">
      <c r="I77">
        <f t="shared" si="9"/>
        <v>47</v>
      </c>
    </row>
    <row r="78" spans="9:9">
      <c r="I78">
        <f t="shared" si="9"/>
        <v>47</v>
      </c>
    </row>
    <row r="79" spans="9:9">
      <c r="I79">
        <f t="shared" si="9"/>
        <v>47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Sheet11</vt:lpstr>
      <vt:lpstr>坐标模板</vt:lpstr>
      <vt:lpstr>中间值</vt:lpstr>
      <vt:lpstr>Sheet6</vt:lpstr>
      <vt:lpstr>Sheet8</vt:lpstr>
      <vt:lpstr>Sheet9</vt:lpstr>
      <vt:lpstr>Sheet10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squallo</dc:creator>
  <cp:lastModifiedBy>user-20210811</cp:lastModifiedBy>
  <dcterms:created xsi:type="dcterms:W3CDTF">2015-06-06T02:17:00Z</dcterms:created>
  <dcterms:modified xsi:type="dcterms:W3CDTF">2022-10-25T14:33:09Z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FE0627B7154042739D915D3C9D948358</vt:lpwstr>
  </property>
  <property fmtid="{D5CDD505-2E9C-101B-9397-08002B2CF9AE}" pid="3" name="KSOProductBuildVer">
    <vt:lpwstr>2052-11.1.0.11294</vt:lpwstr>
  </property>
</Properties>
</file>