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W4" authorId="0">
      <text>
        <r>
          <rPr>
            <sz val="11"/>
            <color rgb="FF000000"/>
            <rFont val="宋体"/>
            <scheme val="minor"/>
            <charset val="0"/>
          </rPr>
          <t>user:
三种红包每日可发放数量
钻石
源核
英雄</t>
        </r>
      </text>
    </comment>
  </commentList>
</comments>
</file>

<file path=xl/sharedStrings.xml><?xml version="1.0" encoding="utf-8"?>
<sst xmlns="http://schemas.openxmlformats.org/spreadsheetml/2006/main" count="164" uniqueCount="76">
  <si>
    <t>_flag</t>
  </si>
  <si>
    <t>id</t>
  </si>
  <si>
    <t>level</t>
  </si>
  <si>
    <t>fundsCost</t>
  </si>
  <si>
    <t>donateNum</t>
  </si>
  <si>
    <t>Contribution</t>
  </si>
  <si>
    <t>contributionMax</t>
  </si>
  <si>
    <t>maintainCost</t>
  </si>
  <si>
    <t>maintainCostUrgent</t>
  </si>
  <si>
    <t>numberLimit</t>
  </si>
  <si>
    <t>officialLimit</t>
  </si>
  <si>
    <t>functionList</t>
  </si>
  <si>
    <t>wealShopLv</t>
  </si>
  <si>
    <t>prestigeShopLV</t>
  </si>
  <si>
    <t>badgeMax</t>
  </si>
  <si>
    <t>dailyAffordableNum</t>
  </si>
  <si>
    <t>dailyLimitNum</t>
  </si>
  <si>
    <t>weeklyAffordableNum</t>
  </si>
  <si>
    <t>weeklyLimitNum</t>
  </si>
  <si>
    <t>refreshShopNum</t>
  </si>
  <si>
    <t>refreshShopPositionNum</t>
  </si>
  <si>
    <t>refreshShopBuyNum</t>
  </si>
  <si>
    <t>giftBagNum</t>
  </si>
  <si>
    <t>STRING</t>
  </si>
  <si>
    <t>INT</t>
  </si>
  <si>
    <t>转表标记</t>
  </si>
  <si>
    <t>ID</t>
  </si>
  <si>
    <t>社团等级</t>
  </si>
  <si>
    <t>升级经验</t>
  </si>
  <si>
    <t>捐献次数</t>
  </si>
  <si>
    <t>捐献获得的贡献</t>
  </si>
  <si>
    <t>建设度最大值</t>
  </si>
  <si>
    <t>维护费用</t>
  </si>
  <si>
    <t>紧急维护费用</t>
  </si>
  <si>
    <t>公会人数上限</t>
  </si>
  <si>
    <t>官员人数上限</t>
  </si>
  <si>
    <t>功能开启列表</t>
  </si>
  <si>
    <t>福利商店等级</t>
  </si>
  <si>
    <t>声望商店等级</t>
  </si>
  <si>
    <t>社团资金上限</t>
  </si>
  <si>
    <t>每日超值礼包个数</t>
  </si>
  <si>
    <t>每日超值礼包限购次数</t>
  </si>
  <si>
    <t>每周超值礼包个数</t>
  </si>
  <si>
    <t>每周超值礼包限购次数</t>
  </si>
  <si>
    <t>宇宙商店刷新次数</t>
  </si>
  <si>
    <t>宇宙商店格子数量</t>
  </si>
  <si>
    <t>宇宙商店特殊物品购买人次</t>
  </si>
  <si>
    <t>社团红包次数</t>
  </si>
  <si>
    <t>0</t>
  </si>
  <si>
    <t>110</t>
  </si>
  <si>
    <t>#</t>
  </si>
  <si>
    <t>2,5</t>
  </si>
  <si>
    <t>9,39,40,66</t>
  </si>
  <si>
    <t>10,10,5</t>
  </si>
  <si>
    <t>9,39,40,51,66,59</t>
  </si>
  <si>
    <t>11,20,5</t>
  </si>
  <si>
    <t>12,20,6</t>
  </si>
  <si>
    <t>2,6</t>
  </si>
  <si>
    <t>13,20,6</t>
  </si>
  <si>
    <t>14,20,7</t>
  </si>
  <si>
    <t>15,20,7</t>
  </si>
  <si>
    <t>2,7</t>
  </si>
  <si>
    <t>16,20,8</t>
  </si>
  <si>
    <t>17,20,8</t>
  </si>
  <si>
    <t>18,20,9</t>
  </si>
  <si>
    <t>2,8</t>
  </si>
  <si>
    <t>20,20,10</t>
  </si>
  <si>
    <t>废弃</t>
  </si>
  <si>
    <t>等级</t>
  </si>
  <si>
    <t>人数</t>
  </si>
  <si>
    <t>任务声望</t>
  </si>
  <si>
    <t>机械工坊</t>
  </si>
  <si>
    <t>社团boss</t>
  </si>
  <si>
    <t>祈愿</t>
  </si>
  <si>
    <t>捐赠</t>
  </si>
  <si>
    <t>天数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</si>
</sst>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left"/>
    </xf>
    <xf numFmtId="0" fontId="1" fillId="0" borderId="1" xfId="49" applyFont="1" applyBorder="1" applyAlignment="1">
      <alignment horizontal="center"/>
    </xf>
    <xf numFmtId="0" fontId="0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49" applyFont="1" applyBorder="1" applyAlignment="1">
      <alignment horizontal="center"/>
    </xf>
    <xf numFmtId="0" fontId="1" fillId="0" borderId="0" xfId="49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2 2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4"/>
  <sheetViews>
    <sheetView tabSelected="1" zoomScale="130" zoomScaleNormal="130" topLeftCell="D1" workbookViewId="0">
      <selection activeCell="L17" sqref="L17"/>
    </sheetView>
  </sheetViews>
  <sheetFormatPr defaultColWidth="9" defaultRowHeight="13.5"/>
  <cols>
    <col min="1" max="1" width="9" style="2" customWidth="1"/>
    <col min="2" max="2" width="5.5" style="2" customWidth="1"/>
    <col min="3" max="3" width="9" style="2" customWidth="1"/>
    <col min="4" max="5" width="17.25" style="2" customWidth="1"/>
    <col min="6" max="6" width="43.875" style="2" customWidth="1"/>
    <col min="7" max="7" width="20.5" style="2" customWidth="1"/>
    <col min="8" max="8" width="13" style="2" customWidth="1"/>
    <col min="9" max="9" width="15" style="2" customWidth="1"/>
    <col min="10" max="10" width="13.875" style="2" customWidth="1"/>
    <col min="11" max="11" width="13" style="2" customWidth="1"/>
    <col min="12" max="12" width="18.25" style="2" customWidth="1"/>
    <col min="13" max="13" width="13" style="2" customWidth="1"/>
    <col min="14" max="14" width="20.5" style="2" customWidth="1"/>
    <col min="15" max="15" width="21.375" style="2" customWidth="1"/>
    <col min="16" max="16" width="21.625" style="2" customWidth="1"/>
    <col min="17" max="17" width="21.375" style="2" customWidth="1"/>
    <col min="18" max="18" width="16.125" style="2" customWidth="1"/>
    <col min="19" max="19" width="25" style="2" customWidth="1"/>
    <col min="20" max="20" width="25.5" style="2" customWidth="1"/>
    <col min="21" max="21" width="24.875" style="2" customWidth="1"/>
    <col min="22" max="22" width="25.375" style="2" customWidth="1"/>
    <col min="23" max="23" width="9" style="2" customWidth="1"/>
    <col min="24" max="16384" width="9" style="2"/>
  </cols>
  <sheetData>
    <row r="1" spans="1:23">
      <c r="A1" s="3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8" t="s">
        <v>10</v>
      </c>
      <c r="L1" s="9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4" t="s">
        <v>19</v>
      </c>
      <c r="U1" s="14" t="s">
        <v>20</v>
      </c>
      <c r="V1" s="14" t="s">
        <v>21</v>
      </c>
      <c r="W1" s="2" t="s">
        <v>22</v>
      </c>
    </row>
    <row r="2" spans="1:23">
      <c r="A2" s="3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2" t="s">
        <v>9</v>
      </c>
      <c r="K2" s="8" t="s">
        <v>10</v>
      </c>
      <c r="L2" s="9" t="s">
        <v>11</v>
      </c>
      <c r="M2" s="5" t="s">
        <v>12</v>
      </c>
      <c r="N2" s="2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14" t="s">
        <v>19</v>
      </c>
      <c r="U2" s="14" t="s">
        <v>20</v>
      </c>
      <c r="V2" s="14" t="s">
        <v>21</v>
      </c>
      <c r="W2" s="2" t="s">
        <v>22</v>
      </c>
    </row>
    <row r="3" ht="16.5" customHeight="1" spans="1:23">
      <c r="A3" s="3" t="s">
        <v>23</v>
      </c>
      <c r="B3" s="3" t="s">
        <v>24</v>
      </c>
      <c r="C3" s="3" t="s">
        <v>24</v>
      </c>
      <c r="D3" s="2" t="s">
        <v>24</v>
      </c>
      <c r="E3" s="6" t="s">
        <v>24</v>
      </c>
      <c r="F3" s="3" t="s">
        <v>23</v>
      </c>
      <c r="G3" s="5" t="s">
        <v>24</v>
      </c>
      <c r="H3" s="5" t="s">
        <v>24</v>
      </c>
      <c r="I3" s="5" t="s">
        <v>24</v>
      </c>
      <c r="J3" s="2" t="s">
        <v>24</v>
      </c>
      <c r="K3" s="8" t="s">
        <v>23</v>
      </c>
      <c r="L3" s="10" t="s">
        <v>23</v>
      </c>
      <c r="M3" s="5" t="s">
        <v>24</v>
      </c>
      <c r="N3" s="2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5" t="s">
        <v>24</v>
      </c>
      <c r="T3" s="6" t="s">
        <v>24</v>
      </c>
      <c r="U3" s="6" t="s">
        <v>24</v>
      </c>
      <c r="V3" s="15" t="s">
        <v>24</v>
      </c>
      <c r="W3" s="2" t="s">
        <v>23</v>
      </c>
    </row>
    <row r="4" ht="16.5" customHeight="1" spans="1:23">
      <c r="A4" s="3" t="s">
        <v>25</v>
      </c>
      <c r="B4" s="3" t="s">
        <v>26</v>
      </c>
      <c r="C4" s="2" t="s">
        <v>27</v>
      </c>
      <c r="D4" s="2" t="s">
        <v>28</v>
      </c>
      <c r="E4" s="4" t="s">
        <v>29</v>
      </c>
      <c r="F4" s="6" t="s">
        <v>30</v>
      </c>
      <c r="G4" s="5" t="s">
        <v>31</v>
      </c>
      <c r="H4" s="5" t="s">
        <v>32</v>
      </c>
      <c r="I4" s="5" t="s">
        <v>33</v>
      </c>
      <c r="J4" s="2" t="s">
        <v>34</v>
      </c>
      <c r="K4" s="8" t="s">
        <v>35</v>
      </c>
      <c r="L4" s="9" t="s">
        <v>36</v>
      </c>
      <c r="M4" s="5" t="s">
        <v>37</v>
      </c>
      <c r="N4" s="2" t="s">
        <v>38</v>
      </c>
      <c r="O4" s="5" t="s">
        <v>39</v>
      </c>
      <c r="P4" s="5" t="s">
        <v>40</v>
      </c>
      <c r="Q4" s="5" t="s">
        <v>41</v>
      </c>
      <c r="R4" s="5" t="s">
        <v>42</v>
      </c>
      <c r="S4" s="5" t="s">
        <v>43</v>
      </c>
      <c r="T4" s="15" t="s">
        <v>44</v>
      </c>
      <c r="U4" s="15" t="s">
        <v>45</v>
      </c>
      <c r="V4" s="14" t="s">
        <v>46</v>
      </c>
      <c r="W4" s="2" t="s">
        <v>47</v>
      </c>
    </row>
    <row r="5" ht="16.5" customHeight="1" spans="1:23">
      <c r="A5" s="3" t="s">
        <v>48</v>
      </c>
      <c r="B5" s="3" t="s">
        <v>49</v>
      </c>
      <c r="C5" s="3" t="s">
        <v>49</v>
      </c>
      <c r="D5" s="2" t="s">
        <v>49</v>
      </c>
      <c r="E5" s="4" t="s">
        <v>49</v>
      </c>
      <c r="F5" s="6" t="s">
        <v>49</v>
      </c>
      <c r="G5" s="7" t="s">
        <v>49</v>
      </c>
      <c r="H5" s="7" t="s">
        <v>49</v>
      </c>
      <c r="I5" s="7" t="s">
        <v>49</v>
      </c>
      <c r="J5" s="3" t="s">
        <v>49</v>
      </c>
      <c r="K5" s="8" t="s">
        <v>49</v>
      </c>
      <c r="L5" s="10" t="s">
        <v>49</v>
      </c>
      <c r="M5" s="7" t="s">
        <v>49</v>
      </c>
      <c r="N5" s="3" t="s">
        <v>49</v>
      </c>
      <c r="O5" s="7" t="s">
        <v>49</v>
      </c>
      <c r="P5" s="7" t="s">
        <v>49</v>
      </c>
      <c r="Q5" s="7" t="s">
        <v>49</v>
      </c>
      <c r="R5" s="7" t="s">
        <v>49</v>
      </c>
      <c r="S5" s="7" t="s">
        <v>49</v>
      </c>
      <c r="T5" s="16" t="s">
        <v>49</v>
      </c>
      <c r="U5" s="14" t="s">
        <v>49</v>
      </c>
      <c r="V5" s="14" t="s">
        <v>49</v>
      </c>
      <c r="W5" s="2" t="s">
        <v>49</v>
      </c>
    </row>
    <row r="6" ht="16.5" customHeight="1" spans="1:23">
      <c r="A6" s="2" t="s">
        <v>50</v>
      </c>
      <c r="B6" s="2">
        <v>1</v>
      </c>
      <c r="C6" s="2">
        <v>1</v>
      </c>
      <c r="D6" s="2">
        <v>246750</v>
      </c>
      <c r="E6" s="4">
        <v>2</v>
      </c>
      <c r="F6" s="6" t="str">
        <f>INDEX(Sheet3!A:AE,MATCH(Sheet1!E6,Sheet3!A:A,0),MATCH(Sheet1!C6,Sheet3!$1:$1,0))</f>
        <v>0,500,500|10,500,500</v>
      </c>
      <c r="G6" s="5">
        <v>50</v>
      </c>
      <c r="H6" s="5">
        <v>0</v>
      </c>
      <c r="I6" s="5">
        <v>0</v>
      </c>
      <c r="J6" s="2">
        <v>30</v>
      </c>
      <c r="K6" s="8" t="s">
        <v>51</v>
      </c>
      <c r="L6" s="9" t="s">
        <v>52</v>
      </c>
      <c r="M6" s="5">
        <v>2</v>
      </c>
      <c r="N6" s="2">
        <v>2</v>
      </c>
      <c r="O6" s="5">
        <v>100000</v>
      </c>
      <c r="P6" s="5">
        <v>5</v>
      </c>
      <c r="Q6" s="5">
        <v>8</v>
      </c>
      <c r="R6" s="5">
        <v>1</v>
      </c>
      <c r="S6" s="5">
        <v>3</v>
      </c>
      <c r="T6" s="2">
        <v>5</v>
      </c>
      <c r="U6" s="2">
        <v>10</v>
      </c>
      <c r="V6" s="2">
        <f t="shared" ref="V6:V15" si="0">J6</f>
        <v>30</v>
      </c>
      <c r="W6" s="3" t="s">
        <v>53</v>
      </c>
    </row>
    <row r="7" ht="16.5" customHeight="1" spans="1:23">
      <c r="A7" s="2" t="s">
        <v>50</v>
      </c>
      <c r="B7" s="2">
        <v>2</v>
      </c>
      <c r="C7" s="2">
        <v>2</v>
      </c>
      <c r="D7" s="2">
        <v>529600</v>
      </c>
      <c r="E7" s="4">
        <v>3</v>
      </c>
      <c r="F7" s="6" t="str">
        <f>INDEX(Sheet3!A:AE,MATCH(Sheet1!E7,Sheet3!A:A,0),MATCH(Sheet1!C7,Sheet3!$1:$1,0))</f>
        <v>0,550,550|10,550,550|20,550,550</v>
      </c>
      <c r="G7" s="5">
        <v>100</v>
      </c>
      <c r="H7" s="5">
        <v>10</v>
      </c>
      <c r="I7" s="5">
        <v>100</v>
      </c>
      <c r="J7" s="2">
        <v>32</v>
      </c>
      <c r="K7" s="8" t="s">
        <v>51</v>
      </c>
      <c r="L7" s="9" t="s">
        <v>54</v>
      </c>
      <c r="M7" s="5">
        <v>2</v>
      </c>
      <c r="N7" s="2">
        <v>2</v>
      </c>
      <c r="O7" s="5">
        <v>200000</v>
      </c>
      <c r="P7" s="5">
        <v>6</v>
      </c>
      <c r="Q7" s="5">
        <v>9</v>
      </c>
      <c r="R7" s="5">
        <v>2</v>
      </c>
      <c r="S7" s="5">
        <v>4</v>
      </c>
      <c r="T7" s="2">
        <v>6</v>
      </c>
      <c r="U7" s="2">
        <v>10</v>
      </c>
      <c r="V7" s="2">
        <f t="shared" si="0"/>
        <v>32</v>
      </c>
      <c r="W7" s="3" t="s">
        <v>55</v>
      </c>
    </row>
    <row r="8" ht="16.5" customHeight="1" spans="1:23">
      <c r="A8" s="2" t="s">
        <v>50</v>
      </c>
      <c r="B8" s="2">
        <v>3</v>
      </c>
      <c r="C8" s="2">
        <v>3</v>
      </c>
      <c r="D8" s="2">
        <v>849150</v>
      </c>
      <c r="E8" s="4">
        <v>3</v>
      </c>
      <c r="F8" s="6" t="str">
        <f>INDEX(Sheet3!A:AE,MATCH(Sheet1!E8,Sheet3!A:A,0),MATCH(Sheet1!C8,Sheet3!$1:$1,0))</f>
        <v>0,600,600|10,600,600|20,600,600</v>
      </c>
      <c r="G8" s="5">
        <v>200</v>
      </c>
      <c r="H8" s="5">
        <v>20</v>
      </c>
      <c r="I8" s="5">
        <v>110</v>
      </c>
      <c r="J8" s="2">
        <v>34</v>
      </c>
      <c r="K8" s="8" t="s">
        <v>51</v>
      </c>
      <c r="L8" s="9" t="s">
        <v>54</v>
      </c>
      <c r="M8" s="5">
        <v>3</v>
      </c>
      <c r="N8" s="2">
        <v>3</v>
      </c>
      <c r="O8" s="5">
        <v>300000</v>
      </c>
      <c r="P8" s="5">
        <v>7</v>
      </c>
      <c r="Q8" s="5">
        <v>10</v>
      </c>
      <c r="R8" s="5">
        <v>3</v>
      </c>
      <c r="S8" s="5">
        <v>5</v>
      </c>
      <c r="T8" s="2">
        <v>7</v>
      </c>
      <c r="U8" s="2">
        <v>10</v>
      </c>
      <c r="V8" s="2">
        <f t="shared" si="0"/>
        <v>34</v>
      </c>
      <c r="W8" s="3" t="s">
        <v>56</v>
      </c>
    </row>
    <row r="9" ht="16.5" customHeight="1" spans="1:23">
      <c r="A9" s="2" t="s">
        <v>50</v>
      </c>
      <c r="B9" s="2">
        <v>4</v>
      </c>
      <c r="C9" s="2">
        <v>4</v>
      </c>
      <c r="D9" s="2">
        <v>1206000</v>
      </c>
      <c r="E9" s="4">
        <v>3</v>
      </c>
      <c r="F9" s="6" t="str">
        <f>INDEX(Sheet3!A:AE,MATCH(Sheet1!E9,Sheet3!A:A,0),MATCH(Sheet1!C9,Sheet3!$1:$1,0))</f>
        <v>0,650,650|10,650,650|20,650,650</v>
      </c>
      <c r="G9" s="5">
        <v>300</v>
      </c>
      <c r="H9" s="5">
        <v>30</v>
      </c>
      <c r="I9" s="5">
        <v>120</v>
      </c>
      <c r="J9" s="2">
        <v>36</v>
      </c>
      <c r="K9" s="8" t="s">
        <v>57</v>
      </c>
      <c r="L9" s="9" t="s">
        <v>54</v>
      </c>
      <c r="M9" s="5">
        <v>3</v>
      </c>
      <c r="N9" s="2">
        <v>3</v>
      </c>
      <c r="O9" s="5">
        <v>400000</v>
      </c>
      <c r="P9" s="5">
        <v>8</v>
      </c>
      <c r="Q9" s="5">
        <v>11</v>
      </c>
      <c r="R9" s="5">
        <v>4</v>
      </c>
      <c r="S9" s="5">
        <v>6</v>
      </c>
      <c r="T9" s="2">
        <v>8</v>
      </c>
      <c r="U9" s="2">
        <v>10</v>
      </c>
      <c r="V9" s="2">
        <f t="shared" si="0"/>
        <v>36</v>
      </c>
      <c r="W9" s="3" t="s">
        <v>58</v>
      </c>
    </row>
    <row r="10" ht="16.5" customHeight="1" spans="1:23">
      <c r="A10" s="2" t="s">
        <v>50</v>
      </c>
      <c r="B10" s="2">
        <v>5</v>
      </c>
      <c r="C10" s="2">
        <v>5</v>
      </c>
      <c r="D10" s="2">
        <v>1920900</v>
      </c>
      <c r="E10" s="4">
        <v>4</v>
      </c>
      <c r="F10" s="6" t="str">
        <f>INDEX(Sheet3!A:AE,MATCH(Sheet1!E10,Sheet3!A:A,0),MATCH(Sheet1!C10,Sheet3!$1:$1,0))</f>
        <v>0,700,700|10,700,700|20,700,700|30,700,700</v>
      </c>
      <c r="G10" s="5">
        <v>400</v>
      </c>
      <c r="H10" s="5">
        <v>40</v>
      </c>
      <c r="I10" s="5">
        <v>130</v>
      </c>
      <c r="J10" s="2">
        <v>38</v>
      </c>
      <c r="K10" s="8" t="s">
        <v>57</v>
      </c>
      <c r="L10" s="9" t="s">
        <v>54</v>
      </c>
      <c r="M10" s="5">
        <v>4</v>
      </c>
      <c r="N10" s="2">
        <v>4</v>
      </c>
      <c r="O10" s="5">
        <v>500000</v>
      </c>
      <c r="P10" s="5">
        <v>9</v>
      </c>
      <c r="Q10" s="5">
        <v>12</v>
      </c>
      <c r="R10" s="5">
        <v>5</v>
      </c>
      <c r="S10" s="5">
        <v>7</v>
      </c>
      <c r="T10" s="2">
        <v>9</v>
      </c>
      <c r="U10" s="2">
        <v>10</v>
      </c>
      <c r="V10" s="2">
        <f t="shared" si="0"/>
        <v>38</v>
      </c>
      <c r="W10" s="3" t="s">
        <v>59</v>
      </c>
    </row>
    <row r="11" ht="16.5" customHeight="1" spans="1:23">
      <c r="A11" s="2" t="s">
        <v>50</v>
      </c>
      <c r="B11" s="2">
        <v>6</v>
      </c>
      <c r="C11" s="2">
        <v>6</v>
      </c>
      <c r="D11" s="2">
        <v>4068000</v>
      </c>
      <c r="E11" s="4">
        <v>4</v>
      </c>
      <c r="F11" s="6" t="str">
        <f>INDEX(Sheet3!A:AE,MATCH(Sheet1!E11,Sheet3!A:A,0),MATCH(Sheet1!C11,Sheet3!$1:$1,0))</f>
        <v>0,750,750|10,750,750|20,750,750|30,750,750</v>
      </c>
      <c r="G11" s="5">
        <v>500</v>
      </c>
      <c r="H11" s="5">
        <v>50</v>
      </c>
      <c r="I11" s="5">
        <v>140</v>
      </c>
      <c r="J11" s="2">
        <v>40</v>
      </c>
      <c r="K11" s="8" t="s">
        <v>57</v>
      </c>
      <c r="L11" s="9" t="s">
        <v>54</v>
      </c>
      <c r="M11" s="5">
        <v>5</v>
      </c>
      <c r="N11" s="2">
        <v>5</v>
      </c>
      <c r="O11" s="5">
        <v>600000</v>
      </c>
      <c r="P11" s="5">
        <v>10</v>
      </c>
      <c r="Q11" s="5">
        <v>13</v>
      </c>
      <c r="R11" s="5">
        <v>6</v>
      </c>
      <c r="S11" s="5">
        <v>8</v>
      </c>
      <c r="T11" s="2">
        <v>10</v>
      </c>
      <c r="U11" s="2">
        <v>10</v>
      </c>
      <c r="V11" s="2">
        <f t="shared" si="0"/>
        <v>40</v>
      </c>
      <c r="W11" s="3" t="s">
        <v>60</v>
      </c>
    </row>
    <row r="12" ht="16.5" customHeight="1" spans="1:23">
      <c r="A12" s="2" t="s">
        <v>50</v>
      </c>
      <c r="B12" s="2">
        <v>7</v>
      </c>
      <c r="C12" s="2">
        <v>7</v>
      </c>
      <c r="D12" s="2">
        <v>10025400</v>
      </c>
      <c r="E12" s="4">
        <v>4</v>
      </c>
      <c r="F12" s="6" t="str">
        <f>INDEX(Sheet3!A:AE,MATCH(Sheet1!E12,Sheet3!A:A,0),MATCH(Sheet1!C12,Sheet3!$1:$1,0))</f>
        <v>0,800,800|10,800,800|20,800,800|30,800,800</v>
      </c>
      <c r="G12" s="5">
        <v>600</v>
      </c>
      <c r="H12" s="5">
        <v>60</v>
      </c>
      <c r="I12" s="5">
        <v>150</v>
      </c>
      <c r="J12" s="2">
        <v>42</v>
      </c>
      <c r="K12" s="8" t="s">
        <v>61</v>
      </c>
      <c r="L12" s="9" t="s">
        <v>54</v>
      </c>
      <c r="M12" s="5">
        <v>6</v>
      </c>
      <c r="N12" s="2">
        <v>6</v>
      </c>
      <c r="O12" s="5">
        <v>700000</v>
      </c>
      <c r="P12" s="5">
        <v>11</v>
      </c>
      <c r="Q12" s="5">
        <v>14</v>
      </c>
      <c r="R12" s="5">
        <v>7</v>
      </c>
      <c r="S12" s="5">
        <v>9</v>
      </c>
      <c r="T12" s="2">
        <v>11</v>
      </c>
      <c r="U12" s="2">
        <v>10</v>
      </c>
      <c r="V12" s="2">
        <f t="shared" si="0"/>
        <v>42</v>
      </c>
      <c r="W12" s="3" t="s">
        <v>62</v>
      </c>
    </row>
    <row r="13" ht="16.5" customHeight="1" spans="1:23">
      <c r="A13" s="2" t="s">
        <v>50</v>
      </c>
      <c r="B13" s="2">
        <v>8</v>
      </c>
      <c r="C13" s="2">
        <v>8</v>
      </c>
      <c r="D13" s="2">
        <v>22260700</v>
      </c>
      <c r="E13" s="4">
        <v>5</v>
      </c>
      <c r="F13" s="6" t="str">
        <f>INDEX(Sheet3!A:AE,MATCH(Sheet1!E13,Sheet3!A:A,0),MATCH(Sheet1!C13,Sheet3!$1:$1,0))</f>
        <v>0,850,850|10,850,850|20,850,850|30,850,850|40,850,850</v>
      </c>
      <c r="G13" s="5">
        <v>700</v>
      </c>
      <c r="H13" s="5">
        <v>70</v>
      </c>
      <c r="I13" s="5">
        <v>160</v>
      </c>
      <c r="J13" s="2">
        <v>44</v>
      </c>
      <c r="K13" s="8" t="s">
        <v>61</v>
      </c>
      <c r="L13" s="9" t="s">
        <v>54</v>
      </c>
      <c r="M13" s="5">
        <v>6</v>
      </c>
      <c r="N13" s="2">
        <v>6</v>
      </c>
      <c r="O13" s="5">
        <v>800000</v>
      </c>
      <c r="P13" s="5">
        <v>12</v>
      </c>
      <c r="Q13" s="5">
        <v>15</v>
      </c>
      <c r="R13" s="5">
        <v>8</v>
      </c>
      <c r="S13" s="5">
        <v>10</v>
      </c>
      <c r="T13" s="2">
        <v>12</v>
      </c>
      <c r="U13" s="2">
        <v>10</v>
      </c>
      <c r="V13" s="2">
        <f t="shared" si="0"/>
        <v>44</v>
      </c>
      <c r="W13" s="3" t="s">
        <v>63</v>
      </c>
    </row>
    <row r="14" ht="16.5" customHeight="1" spans="1:23">
      <c r="A14" s="2" t="s">
        <v>50</v>
      </c>
      <c r="B14" s="2">
        <v>9</v>
      </c>
      <c r="C14" s="2">
        <v>9</v>
      </c>
      <c r="D14" s="2">
        <v>46816500</v>
      </c>
      <c r="E14" s="4">
        <v>5</v>
      </c>
      <c r="F14" s="6" t="str">
        <f>INDEX(Sheet3!A:AE,MATCH(Sheet1!E14,Sheet3!A:A,0),MATCH(Sheet1!C14,Sheet3!$1:$1,0))</f>
        <v>0,900,900|10,900,900|20,900,900|30,900,900|40,900,900</v>
      </c>
      <c r="G14" s="5">
        <v>800</v>
      </c>
      <c r="H14" s="5">
        <v>80</v>
      </c>
      <c r="I14" s="5">
        <v>170</v>
      </c>
      <c r="J14" s="2">
        <v>46</v>
      </c>
      <c r="K14" s="8" t="s">
        <v>61</v>
      </c>
      <c r="L14" s="9" t="s">
        <v>54</v>
      </c>
      <c r="M14" s="5">
        <v>6</v>
      </c>
      <c r="N14" s="2">
        <v>6</v>
      </c>
      <c r="O14" s="5">
        <v>700000</v>
      </c>
      <c r="P14" s="5">
        <v>13</v>
      </c>
      <c r="Q14" s="5">
        <v>16</v>
      </c>
      <c r="R14" s="5">
        <v>9</v>
      </c>
      <c r="S14" s="5">
        <v>11</v>
      </c>
      <c r="T14" s="2">
        <v>13</v>
      </c>
      <c r="U14" s="2">
        <v>10</v>
      </c>
      <c r="V14" s="2">
        <f t="shared" si="0"/>
        <v>46</v>
      </c>
      <c r="W14" s="3" t="s">
        <v>64</v>
      </c>
    </row>
    <row r="15" ht="16.5" customHeight="1" spans="1:23">
      <c r="A15" s="2" t="s">
        <v>50</v>
      </c>
      <c r="B15" s="2">
        <v>10</v>
      </c>
      <c r="C15" s="2">
        <v>10</v>
      </c>
      <c r="D15" s="2">
        <v>0</v>
      </c>
      <c r="E15" s="4">
        <v>5</v>
      </c>
      <c r="F15" s="6" t="str">
        <f>INDEX(Sheet3!A:AE,MATCH(Sheet1!E15,Sheet3!A:A,0),MATCH(Sheet1!C15,Sheet3!$1:$1,0))</f>
        <v>0,950,950|10,950,950|20,950,950|30,950,950|40,950,950</v>
      </c>
      <c r="G15" s="5">
        <v>900</v>
      </c>
      <c r="H15" s="5">
        <v>90</v>
      </c>
      <c r="I15" s="5">
        <v>180</v>
      </c>
      <c r="J15" s="2">
        <v>50</v>
      </c>
      <c r="K15" s="8" t="s">
        <v>65</v>
      </c>
      <c r="L15" s="9" t="s">
        <v>54</v>
      </c>
      <c r="M15" s="5">
        <v>6</v>
      </c>
      <c r="N15" s="2">
        <v>6</v>
      </c>
      <c r="O15" s="5">
        <v>800000</v>
      </c>
      <c r="P15" s="5">
        <v>14</v>
      </c>
      <c r="Q15" s="5">
        <v>17</v>
      </c>
      <c r="R15" s="5">
        <v>10</v>
      </c>
      <c r="S15" s="5">
        <v>12</v>
      </c>
      <c r="T15" s="2">
        <v>14</v>
      </c>
      <c r="U15" s="2">
        <v>10</v>
      </c>
      <c r="V15" s="2">
        <f t="shared" si="0"/>
        <v>50</v>
      </c>
      <c r="W15" s="3" t="s">
        <v>66</v>
      </c>
    </row>
    <row r="16" spans="12:12">
      <c r="L16" s="2" t="s">
        <v>67</v>
      </c>
    </row>
    <row r="20" ht="16.5" customHeight="1" spans="14:14">
      <c r="N20" s="11"/>
    </row>
    <row r="21" spans="14:14">
      <c r="N21" s="12"/>
    </row>
    <row r="22" ht="16.5" customHeight="1" spans="14:14">
      <c r="N22" s="13"/>
    </row>
    <row r="23" spans="15:15">
      <c r="O23" s="12"/>
    </row>
    <row r="24" spans="14:14">
      <c r="N24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9"/>
  <sheetViews>
    <sheetView workbookViewId="0">
      <selection activeCell="K2" sqref="K2:K10"/>
    </sheetView>
  </sheetViews>
  <sheetFormatPr defaultColWidth="9" defaultRowHeight="13.5"/>
  <sheetData>
    <row r="1" spans="1:9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I1" s="1" t="s">
        <v>75</v>
      </c>
    </row>
    <row r="2" spans="1:11">
      <c r="A2">
        <v>1</v>
      </c>
      <c r="B2" s="2">
        <v>30</v>
      </c>
      <c r="C2">
        <v>1500</v>
      </c>
      <c r="D2">
        <v>3000</v>
      </c>
      <c r="E2">
        <v>3000</v>
      </c>
      <c r="F2">
        <v>225</v>
      </c>
      <c r="G2">
        <v>500</v>
      </c>
      <c r="H2">
        <f t="shared" ref="H2:H11" si="0">SUM(C2:G2)</f>
        <v>8225</v>
      </c>
      <c r="I2">
        <v>1</v>
      </c>
      <c r="K2">
        <f t="shared" ref="K2:K10" si="1">B2*H2*I2</f>
        <v>246750</v>
      </c>
    </row>
    <row r="3" spans="1:11">
      <c r="A3">
        <v>2</v>
      </c>
      <c r="B3" s="2">
        <v>32</v>
      </c>
      <c r="C3">
        <v>1500</v>
      </c>
      <c r="D3">
        <v>3000</v>
      </c>
      <c r="E3">
        <v>3000</v>
      </c>
      <c r="F3">
        <v>225</v>
      </c>
      <c r="G3">
        <v>550</v>
      </c>
      <c r="H3">
        <f t="shared" si="0"/>
        <v>8275</v>
      </c>
      <c r="I3">
        <v>2</v>
      </c>
      <c r="K3">
        <f t="shared" si="1"/>
        <v>529600</v>
      </c>
    </row>
    <row r="4" spans="1:11">
      <c r="A4">
        <v>3</v>
      </c>
      <c r="B4" s="2">
        <v>34</v>
      </c>
      <c r="C4">
        <v>1500</v>
      </c>
      <c r="D4">
        <v>3000</v>
      </c>
      <c r="E4">
        <v>3000</v>
      </c>
      <c r="F4">
        <v>225</v>
      </c>
      <c r="G4">
        <v>600</v>
      </c>
      <c r="H4">
        <f t="shared" si="0"/>
        <v>8325</v>
      </c>
      <c r="I4">
        <v>3</v>
      </c>
      <c r="K4">
        <f t="shared" si="1"/>
        <v>849150</v>
      </c>
    </row>
    <row r="5" spans="1:11">
      <c r="A5">
        <v>4</v>
      </c>
      <c r="B5" s="2">
        <v>36</v>
      </c>
      <c r="C5">
        <v>1500</v>
      </c>
      <c r="D5">
        <v>3000</v>
      </c>
      <c r="E5">
        <v>3000</v>
      </c>
      <c r="F5">
        <v>225</v>
      </c>
      <c r="G5">
        <v>650</v>
      </c>
      <c r="H5">
        <f t="shared" si="0"/>
        <v>8375</v>
      </c>
      <c r="I5">
        <v>4</v>
      </c>
      <c r="K5">
        <f t="shared" si="1"/>
        <v>1206000</v>
      </c>
    </row>
    <row r="6" spans="1:11">
      <c r="A6">
        <v>5</v>
      </c>
      <c r="B6" s="2">
        <v>38</v>
      </c>
      <c r="C6">
        <v>1500</v>
      </c>
      <c r="D6">
        <v>3000</v>
      </c>
      <c r="E6">
        <v>3000</v>
      </c>
      <c r="F6">
        <v>225</v>
      </c>
      <c r="G6">
        <v>700</v>
      </c>
      <c r="H6">
        <f t="shared" si="0"/>
        <v>8425</v>
      </c>
      <c r="I6">
        <f>ROUNDUP(I5*J6,0)</f>
        <v>6</v>
      </c>
      <c r="J6">
        <v>1.5</v>
      </c>
      <c r="K6">
        <f t="shared" si="1"/>
        <v>1920900</v>
      </c>
    </row>
    <row r="7" spans="1:11">
      <c r="A7">
        <v>6</v>
      </c>
      <c r="B7" s="2">
        <v>40</v>
      </c>
      <c r="C7">
        <v>1500</v>
      </c>
      <c r="D7">
        <v>3000</v>
      </c>
      <c r="E7">
        <v>3000</v>
      </c>
      <c r="F7">
        <v>225</v>
      </c>
      <c r="G7">
        <v>750</v>
      </c>
      <c r="H7">
        <f t="shared" si="0"/>
        <v>8475</v>
      </c>
      <c r="I7">
        <f>ROUNDUP(I6*J7,0)</f>
        <v>12</v>
      </c>
      <c r="J7">
        <v>2</v>
      </c>
      <c r="K7">
        <f t="shared" si="1"/>
        <v>4068000</v>
      </c>
    </row>
    <row r="8" spans="1:11">
      <c r="A8">
        <v>7</v>
      </c>
      <c r="B8" s="2">
        <v>42</v>
      </c>
      <c r="C8">
        <v>1500</v>
      </c>
      <c r="D8">
        <v>3000</v>
      </c>
      <c r="E8">
        <v>3000</v>
      </c>
      <c r="F8">
        <v>225</v>
      </c>
      <c r="G8">
        <v>800</v>
      </c>
      <c r="H8">
        <f t="shared" si="0"/>
        <v>8525</v>
      </c>
      <c r="I8">
        <f>ROUNDUP(I7*J8,0)</f>
        <v>28</v>
      </c>
      <c r="J8">
        <v>2.3</v>
      </c>
      <c r="K8">
        <f t="shared" si="1"/>
        <v>10025400</v>
      </c>
    </row>
    <row r="9" spans="1:11">
      <c r="A9">
        <v>8</v>
      </c>
      <c r="B9" s="2">
        <v>44</v>
      </c>
      <c r="C9">
        <v>1500</v>
      </c>
      <c r="D9">
        <v>3000</v>
      </c>
      <c r="E9">
        <v>3000</v>
      </c>
      <c r="F9">
        <v>225</v>
      </c>
      <c r="G9">
        <v>850</v>
      </c>
      <c r="H9">
        <f t="shared" si="0"/>
        <v>8575</v>
      </c>
      <c r="I9">
        <f>ROUNDUP(I8*J9,0)</f>
        <v>59</v>
      </c>
      <c r="J9">
        <v>2.1</v>
      </c>
      <c r="K9">
        <f t="shared" si="1"/>
        <v>22260700</v>
      </c>
    </row>
    <row r="10" spans="1:11">
      <c r="A10">
        <v>9</v>
      </c>
      <c r="B10" s="2">
        <v>46</v>
      </c>
      <c r="C10">
        <v>1500</v>
      </c>
      <c r="D10">
        <v>3000</v>
      </c>
      <c r="E10">
        <v>3000</v>
      </c>
      <c r="F10">
        <v>225</v>
      </c>
      <c r="G10">
        <v>900</v>
      </c>
      <c r="H10">
        <f t="shared" si="0"/>
        <v>8625</v>
      </c>
      <c r="I10">
        <f>ROUNDUP(I9*J10,0)</f>
        <v>118</v>
      </c>
      <c r="J10">
        <v>2</v>
      </c>
      <c r="K10">
        <f t="shared" si="1"/>
        <v>46816500</v>
      </c>
    </row>
    <row r="11" spans="1:8">
      <c r="A11">
        <v>10</v>
      </c>
      <c r="B11" s="2">
        <v>50</v>
      </c>
      <c r="C11">
        <v>1500</v>
      </c>
      <c r="D11">
        <v>3000</v>
      </c>
      <c r="E11">
        <v>3000</v>
      </c>
      <c r="F11">
        <v>225</v>
      </c>
      <c r="G11">
        <v>950</v>
      </c>
      <c r="H11">
        <f t="shared" si="0"/>
        <v>8675</v>
      </c>
    </row>
    <row r="26" spans="11:11">
      <c r="K26" s="1"/>
    </row>
    <row r="27" spans="11:11">
      <c r="K27" s="1"/>
    </row>
    <row r="28" spans="11:11">
      <c r="K28" s="1"/>
    </row>
    <row r="29" spans="11:11">
      <c r="K29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E16"/>
  <sheetViews>
    <sheetView topLeftCell="H1" workbookViewId="0">
      <selection activeCell="V24" sqref="V24"/>
    </sheetView>
  </sheetViews>
  <sheetFormatPr defaultColWidth="9" defaultRowHeight="13.5"/>
  <sheetData>
    <row r="1" spans="4:31">
      <c r="D1">
        <v>1</v>
      </c>
      <c r="G1">
        <f>D1+1</f>
        <v>2</v>
      </c>
      <c r="J1">
        <f>G1+1</f>
        <v>3</v>
      </c>
      <c r="M1">
        <f>J1+1</f>
        <v>4</v>
      </c>
      <c r="P1">
        <f>M1+1</f>
        <v>5</v>
      </c>
      <c r="S1">
        <f>P1+1</f>
        <v>6</v>
      </c>
      <c r="V1">
        <f>S1+1</f>
        <v>7</v>
      </c>
      <c r="Y1">
        <f>V1+1</f>
        <v>8</v>
      </c>
      <c r="AB1">
        <f>Y1+1</f>
        <v>9</v>
      </c>
      <c r="AE1">
        <f>AB1+1</f>
        <v>10</v>
      </c>
    </row>
    <row r="2" spans="1:31">
      <c r="A2">
        <v>1</v>
      </c>
      <c r="B2">
        <v>0</v>
      </c>
      <c r="C2">
        <v>500</v>
      </c>
      <c r="D2" t="str">
        <f>B2&amp;","&amp;C2&amp;","&amp;C2</f>
        <v>0,500,500</v>
      </c>
      <c r="E2">
        <f t="shared" ref="E2:E16" si="0">B2</f>
        <v>0</v>
      </c>
      <c r="F2">
        <f t="shared" ref="F2" si="1">FLOOR(C2+50*$A2,1)</f>
        <v>550</v>
      </c>
      <c r="G2" t="str">
        <f>E2&amp;","&amp;F2&amp;","&amp;F2</f>
        <v>0,550,550</v>
      </c>
      <c r="H2">
        <f t="shared" ref="H2:H16" si="2">E2</f>
        <v>0</v>
      </c>
      <c r="I2">
        <f t="shared" ref="I2" si="3">FLOOR(F2+50*$A2,1)</f>
        <v>600</v>
      </c>
      <c r="J2" t="str">
        <f>H2&amp;","&amp;I2&amp;","&amp;I2</f>
        <v>0,600,600</v>
      </c>
      <c r="K2">
        <f t="shared" ref="K2:K16" si="4">H2</f>
        <v>0</v>
      </c>
      <c r="L2">
        <f t="shared" ref="L2" si="5">FLOOR(I2+50*$A2,1)</f>
        <v>650</v>
      </c>
      <c r="M2" t="str">
        <f>K2&amp;","&amp;L2&amp;","&amp;L2</f>
        <v>0,650,650</v>
      </c>
      <c r="N2">
        <f t="shared" ref="N2:N16" si="6">K2</f>
        <v>0</v>
      </c>
      <c r="O2">
        <f t="shared" ref="O2" si="7">FLOOR(L2+50*$A2,1)</f>
        <v>700</v>
      </c>
      <c r="P2" t="str">
        <f>N2&amp;","&amp;O2&amp;","&amp;O2</f>
        <v>0,700,700</v>
      </c>
      <c r="Q2">
        <f t="shared" ref="Q2:Q16" si="8">N2</f>
        <v>0</v>
      </c>
      <c r="R2">
        <f t="shared" ref="R2" si="9">FLOOR(O2+50*$A2,1)</f>
        <v>750</v>
      </c>
      <c r="S2" t="str">
        <f>Q2&amp;","&amp;R2&amp;","&amp;R2</f>
        <v>0,750,750</v>
      </c>
      <c r="T2">
        <f t="shared" ref="T2:T16" si="10">Q2</f>
        <v>0</v>
      </c>
      <c r="U2">
        <f t="shared" ref="U2" si="11">FLOOR(R2+50*$A2,1)</f>
        <v>800</v>
      </c>
      <c r="V2" t="str">
        <f>T2&amp;","&amp;U2&amp;","&amp;U2</f>
        <v>0,800,800</v>
      </c>
      <c r="W2">
        <f t="shared" ref="W2:W16" si="12">T2</f>
        <v>0</v>
      </c>
      <c r="X2">
        <f t="shared" ref="X2" si="13">FLOOR(U2+50*$A2,1)</f>
        <v>850</v>
      </c>
      <c r="Y2" t="str">
        <f>W2&amp;","&amp;X2&amp;","&amp;X2</f>
        <v>0,850,850</v>
      </c>
      <c r="Z2">
        <f t="shared" ref="Z2:Z16" si="14">W2</f>
        <v>0</v>
      </c>
      <c r="AA2">
        <f t="shared" ref="AA2" si="15">FLOOR(X2+50*$A2,1)</f>
        <v>900</v>
      </c>
      <c r="AB2" t="str">
        <f>Z2&amp;","&amp;AA2&amp;","&amp;AA2</f>
        <v>0,900,900</v>
      </c>
      <c r="AC2">
        <f t="shared" ref="AC2:AC16" si="16">Z2</f>
        <v>0</v>
      </c>
      <c r="AD2">
        <f t="shared" ref="AD2" si="17">FLOOR(AA2+50*$A2,1)</f>
        <v>950</v>
      </c>
      <c r="AE2" t="str">
        <f>AC2&amp;","&amp;AD2&amp;","&amp;AD2</f>
        <v>0,950,950</v>
      </c>
    </row>
    <row r="3" spans="1:31">
      <c r="A3">
        <v>2</v>
      </c>
      <c r="B3">
        <v>10</v>
      </c>
      <c r="C3">
        <f>C2</f>
        <v>500</v>
      </c>
      <c r="D3" t="str">
        <f t="shared" ref="D3:D16" si="18">D2&amp;"|"&amp;B3&amp;","&amp;C3&amp;","&amp;C3</f>
        <v>0,500,500|10,500,500</v>
      </c>
      <c r="E3">
        <f t="shared" si="0"/>
        <v>10</v>
      </c>
      <c r="F3">
        <f>F2</f>
        <v>550</v>
      </c>
      <c r="G3" t="str">
        <f t="shared" ref="G3:G16" si="19">G2&amp;"|"&amp;E3&amp;","&amp;F3&amp;","&amp;F3</f>
        <v>0,550,550|10,550,550</v>
      </c>
      <c r="H3">
        <f t="shared" si="2"/>
        <v>10</v>
      </c>
      <c r="I3">
        <f>I2</f>
        <v>600</v>
      </c>
      <c r="J3" t="str">
        <f t="shared" ref="J3:J16" si="20">J2&amp;"|"&amp;H3&amp;","&amp;I3&amp;","&amp;I3</f>
        <v>0,600,600|10,600,600</v>
      </c>
      <c r="K3">
        <f t="shared" si="4"/>
        <v>10</v>
      </c>
      <c r="L3">
        <f>L2</f>
        <v>650</v>
      </c>
      <c r="M3" t="str">
        <f t="shared" ref="M3:M16" si="21">M2&amp;"|"&amp;K3&amp;","&amp;L3&amp;","&amp;L3</f>
        <v>0,650,650|10,650,650</v>
      </c>
      <c r="N3">
        <f t="shared" si="6"/>
        <v>10</v>
      </c>
      <c r="O3">
        <f>O2</f>
        <v>700</v>
      </c>
      <c r="P3" t="str">
        <f t="shared" ref="P3:P16" si="22">P2&amp;"|"&amp;N3&amp;","&amp;O3&amp;","&amp;O3</f>
        <v>0,700,700|10,700,700</v>
      </c>
      <c r="Q3">
        <f t="shared" si="8"/>
        <v>10</v>
      </c>
      <c r="R3">
        <f>R2</f>
        <v>750</v>
      </c>
      <c r="S3" t="str">
        <f t="shared" ref="S3:S16" si="23">S2&amp;"|"&amp;Q3&amp;","&amp;R3&amp;","&amp;R3</f>
        <v>0,750,750|10,750,750</v>
      </c>
      <c r="T3">
        <f t="shared" si="10"/>
        <v>10</v>
      </c>
      <c r="U3">
        <f>U2</f>
        <v>800</v>
      </c>
      <c r="V3" t="str">
        <f t="shared" ref="V3:V16" si="24">V2&amp;"|"&amp;T3&amp;","&amp;U3&amp;","&amp;U3</f>
        <v>0,800,800|10,800,800</v>
      </c>
      <c r="W3">
        <f t="shared" si="12"/>
        <v>10</v>
      </c>
      <c r="X3">
        <f>X2</f>
        <v>850</v>
      </c>
      <c r="Y3" t="str">
        <f t="shared" ref="Y3:Y16" si="25">Y2&amp;"|"&amp;W3&amp;","&amp;X3&amp;","&amp;X3</f>
        <v>0,850,850|10,850,850</v>
      </c>
      <c r="Z3">
        <f t="shared" si="14"/>
        <v>10</v>
      </c>
      <c r="AA3">
        <f>AA2</f>
        <v>900</v>
      </c>
      <c r="AB3" t="str">
        <f t="shared" ref="AB3:AB16" si="26">AB2&amp;"|"&amp;Z3&amp;","&amp;AA3&amp;","&amp;AA3</f>
        <v>0,900,900|10,900,900</v>
      </c>
      <c r="AC3">
        <f t="shared" si="16"/>
        <v>10</v>
      </c>
      <c r="AD3">
        <f>AD2</f>
        <v>950</v>
      </c>
      <c r="AE3" t="str">
        <f t="shared" ref="AE3:AE16" si="27">AE2&amp;"|"&amp;AC3&amp;","&amp;AD3&amp;","&amp;AD3</f>
        <v>0,950,950|10,950,950</v>
      </c>
    </row>
    <row r="4" spans="1:31">
      <c r="A4">
        <v>3</v>
      </c>
      <c r="B4">
        <v>20</v>
      </c>
      <c r="C4">
        <f t="shared" ref="C4:C16" si="28">C3</f>
        <v>500</v>
      </c>
      <c r="D4" t="str">
        <f t="shared" si="18"/>
        <v>0,500,500|10,500,500|20,500,500</v>
      </c>
      <c r="E4">
        <f t="shared" si="0"/>
        <v>20</v>
      </c>
      <c r="F4">
        <f t="shared" ref="F4:F16" si="29">F3</f>
        <v>550</v>
      </c>
      <c r="G4" t="str">
        <f t="shared" si="19"/>
        <v>0,550,550|10,550,550|20,550,550</v>
      </c>
      <c r="H4">
        <f t="shared" si="2"/>
        <v>20</v>
      </c>
      <c r="I4">
        <f t="shared" ref="I4:I16" si="30">I3</f>
        <v>600</v>
      </c>
      <c r="J4" t="str">
        <f t="shared" si="20"/>
        <v>0,600,600|10,600,600|20,600,600</v>
      </c>
      <c r="K4">
        <f t="shared" si="4"/>
        <v>20</v>
      </c>
      <c r="L4">
        <f t="shared" ref="L4:L16" si="31">L3</f>
        <v>650</v>
      </c>
      <c r="M4" t="str">
        <f t="shared" si="21"/>
        <v>0,650,650|10,650,650|20,650,650</v>
      </c>
      <c r="N4">
        <f t="shared" si="6"/>
        <v>20</v>
      </c>
      <c r="O4">
        <f t="shared" ref="O4:O16" si="32">O3</f>
        <v>700</v>
      </c>
      <c r="P4" t="str">
        <f t="shared" si="22"/>
        <v>0,700,700|10,700,700|20,700,700</v>
      </c>
      <c r="Q4">
        <f t="shared" si="8"/>
        <v>20</v>
      </c>
      <c r="R4">
        <f t="shared" ref="R4:R16" si="33">R3</f>
        <v>750</v>
      </c>
      <c r="S4" t="str">
        <f t="shared" si="23"/>
        <v>0,750,750|10,750,750|20,750,750</v>
      </c>
      <c r="T4">
        <f t="shared" si="10"/>
        <v>20</v>
      </c>
      <c r="U4">
        <f t="shared" ref="U4:U16" si="34">U3</f>
        <v>800</v>
      </c>
      <c r="V4" t="str">
        <f t="shared" si="24"/>
        <v>0,800,800|10,800,800|20,800,800</v>
      </c>
      <c r="W4">
        <f t="shared" si="12"/>
        <v>20</v>
      </c>
      <c r="X4">
        <f t="shared" ref="X4:X16" si="35">X3</f>
        <v>850</v>
      </c>
      <c r="Y4" t="str">
        <f t="shared" si="25"/>
        <v>0,850,850|10,850,850|20,850,850</v>
      </c>
      <c r="Z4">
        <f t="shared" si="14"/>
        <v>20</v>
      </c>
      <c r="AA4">
        <f t="shared" ref="AA4:AA16" si="36">AA3</f>
        <v>900</v>
      </c>
      <c r="AB4" t="str">
        <f t="shared" si="26"/>
        <v>0,900,900|10,900,900|20,900,900</v>
      </c>
      <c r="AC4">
        <f t="shared" si="16"/>
        <v>20</v>
      </c>
      <c r="AD4">
        <f t="shared" ref="AD4:AD16" si="37">AD3</f>
        <v>950</v>
      </c>
      <c r="AE4" t="str">
        <f t="shared" si="27"/>
        <v>0,950,950|10,950,950|20,950,950</v>
      </c>
    </row>
    <row r="5" spans="1:31">
      <c r="A5">
        <v>4</v>
      </c>
      <c r="B5">
        <v>30</v>
      </c>
      <c r="C5">
        <f t="shared" si="28"/>
        <v>500</v>
      </c>
      <c r="D5" t="str">
        <f t="shared" si="18"/>
        <v>0,500,500|10,500,500|20,500,500|30,500,500</v>
      </c>
      <c r="E5">
        <f t="shared" si="0"/>
        <v>30</v>
      </c>
      <c r="F5">
        <f t="shared" si="29"/>
        <v>550</v>
      </c>
      <c r="G5" t="str">
        <f t="shared" si="19"/>
        <v>0,550,550|10,550,550|20,550,550|30,550,550</v>
      </c>
      <c r="H5">
        <f t="shared" si="2"/>
        <v>30</v>
      </c>
      <c r="I5">
        <f t="shared" si="30"/>
        <v>600</v>
      </c>
      <c r="J5" t="str">
        <f t="shared" si="20"/>
        <v>0,600,600|10,600,600|20,600,600|30,600,600</v>
      </c>
      <c r="K5">
        <f t="shared" si="4"/>
        <v>30</v>
      </c>
      <c r="L5">
        <f t="shared" si="31"/>
        <v>650</v>
      </c>
      <c r="M5" t="str">
        <f t="shared" si="21"/>
        <v>0,650,650|10,650,650|20,650,650|30,650,650</v>
      </c>
      <c r="N5">
        <f t="shared" si="6"/>
        <v>30</v>
      </c>
      <c r="O5">
        <f t="shared" si="32"/>
        <v>700</v>
      </c>
      <c r="P5" t="str">
        <f t="shared" si="22"/>
        <v>0,700,700|10,700,700|20,700,700|30,700,700</v>
      </c>
      <c r="Q5">
        <f t="shared" si="8"/>
        <v>30</v>
      </c>
      <c r="R5">
        <f t="shared" si="33"/>
        <v>750</v>
      </c>
      <c r="S5" t="str">
        <f t="shared" si="23"/>
        <v>0,750,750|10,750,750|20,750,750|30,750,750</v>
      </c>
      <c r="T5">
        <f t="shared" si="10"/>
        <v>30</v>
      </c>
      <c r="U5">
        <f t="shared" si="34"/>
        <v>800</v>
      </c>
      <c r="V5" t="str">
        <f t="shared" si="24"/>
        <v>0,800,800|10,800,800|20,800,800|30,800,800</v>
      </c>
      <c r="W5">
        <f t="shared" si="12"/>
        <v>30</v>
      </c>
      <c r="X5">
        <f t="shared" si="35"/>
        <v>850</v>
      </c>
      <c r="Y5" t="str">
        <f t="shared" si="25"/>
        <v>0,850,850|10,850,850|20,850,850|30,850,850</v>
      </c>
      <c r="Z5">
        <f t="shared" si="14"/>
        <v>30</v>
      </c>
      <c r="AA5">
        <f t="shared" si="36"/>
        <v>900</v>
      </c>
      <c r="AB5" t="str">
        <f t="shared" si="26"/>
        <v>0,900,900|10,900,900|20,900,900|30,900,900</v>
      </c>
      <c r="AC5">
        <f t="shared" si="16"/>
        <v>30</v>
      </c>
      <c r="AD5">
        <f t="shared" si="37"/>
        <v>950</v>
      </c>
      <c r="AE5" t="str">
        <f t="shared" si="27"/>
        <v>0,950,950|10,950,950|20,950,950|30,950,950</v>
      </c>
    </row>
    <row r="6" spans="1:31">
      <c r="A6">
        <v>5</v>
      </c>
      <c r="B6">
        <v>40</v>
      </c>
      <c r="C6">
        <f t="shared" si="28"/>
        <v>500</v>
      </c>
      <c r="D6" t="str">
        <f t="shared" si="18"/>
        <v>0,500,500|10,500,500|20,500,500|30,500,500|40,500,500</v>
      </c>
      <c r="E6">
        <f t="shared" si="0"/>
        <v>40</v>
      </c>
      <c r="F6">
        <f t="shared" si="29"/>
        <v>550</v>
      </c>
      <c r="G6" t="str">
        <f t="shared" si="19"/>
        <v>0,550,550|10,550,550|20,550,550|30,550,550|40,550,550</v>
      </c>
      <c r="H6">
        <f t="shared" si="2"/>
        <v>40</v>
      </c>
      <c r="I6">
        <f t="shared" si="30"/>
        <v>600</v>
      </c>
      <c r="J6" t="str">
        <f t="shared" si="20"/>
        <v>0,600,600|10,600,600|20,600,600|30,600,600|40,600,600</v>
      </c>
      <c r="K6">
        <f t="shared" si="4"/>
        <v>40</v>
      </c>
      <c r="L6">
        <f t="shared" si="31"/>
        <v>650</v>
      </c>
      <c r="M6" t="str">
        <f t="shared" si="21"/>
        <v>0,650,650|10,650,650|20,650,650|30,650,650|40,650,650</v>
      </c>
      <c r="N6">
        <f t="shared" si="6"/>
        <v>40</v>
      </c>
      <c r="O6">
        <f t="shared" si="32"/>
        <v>700</v>
      </c>
      <c r="P6" t="str">
        <f t="shared" si="22"/>
        <v>0,700,700|10,700,700|20,700,700|30,700,700|40,700,700</v>
      </c>
      <c r="Q6">
        <f t="shared" si="8"/>
        <v>40</v>
      </c>
      <c r="R6">
        <f t="shared" si="33"/>
        <v>750</v>
      </c>
      <c r="S6" t="str">
        <f t="shared" si="23"/>
        <v>0,750,750|10,750,750|20,750,750|30,750,750|40,750,750</v>
      </c>
      <c r="T6">
        <f t="shared" si="10"/>
        <v>40</v>
      </c>
      <c r="U6">
        <f t="shared" si="34"/>
        <v>800</v>
      </c>
      <c r="V6" t="str">
        <f t="shared" si="24"/>
        <v>0,800,800|10,800,800|20,800,800|30,800,800|40,800,800</v>
      </c>
      <c r="W6">
        <f t="shared" si="12"/>
        <v>40</v>
      </c>
      <c r="X6">
        <f t="shared" si="35"/>
        <v>850</v>
      </c>
      <c r="Y6" t="str">
        <f t="shared" si="25"/>
        <v>0,850,850|10,850,850|20,850,850|30,850,850|40,850,850</v>
      </c>
      <c r="Z6">
        <f t="shared" si="14"/>
        <v>40</v>
      </c>
      <c r="AA6">
        <f t="shared" si="36"/>
        <v>900</v>
      </c>
      <c r="AB6" t="str">
        <f t="shared" si="26"/>
        <v>0,900,900|10,900,900|20,900,900|30,900,900|40,900,900</v>
      </c>
      <c r="AC6">
        <f t="shared" si="16"/>
        <v>40</v>
      </c>
      <c r="AD6">
        <f t="shared" si="37"/>
        <v>950</v>
      </c>
      <c r="AE6" t="str">
        <f t="shared" si="27"/>
        <v>0,950,950|10,950,950|20,950,950|30,950,950|40,950,950</v>
      </c>
    </row>
    <row r="7" spans="1:31">
      <c r="A7">
        <v>6</v>
      </c>
      <c r="B7">
        <f>FLOOR(B6*1.5+20,5)</f>
        <v>80</v>
      </c>
      <c r="C7">
        <f t="shared" si="28"/>
        <v>500</v>
      </c>
      <c r="D7" t="str">
        <f t="shared" si="18"/>
        <v>0,500,500|10,500,500|20,500,500|30,500,500|40,500,500|80,500,500</v>
      </c>
      <c r="E7">
        <f t="shared" si="0"/>
        <v>80</v>
      </c>
      <c r="F7">
        <f t="shared" si="29"/>
        <v>550</v>
      </c>
      <c r="G7" t="str">
        <f t="shared" si="19"/>
        <v>0,550,550|10,550,550|20,550,550|30,550,550|40,550,550|80,550,550</v>
      </c>
      <c r="H7">
        <f t="shared" si="2"/>
        <v>80</v>
      </c>
      <c r="I7">
        <f t="shared" si="30"/>
        <v>600</v>
      </c>
      <c r="J7" t="str">
        <f t="shared" si="20"/>
        <v>0,600,600|10,600,600|20,600,600|30,600,600|40,600,600|80,600,600</v>
      </c>
      <c r="K7">
        <f t="shared" si="4"/>
        <v>80</v>
      </c>
      <c r="L7">
        <f t="shared" si="31"/>
        <v>650</v>
      </c>
      <c r="M7" t="str">
        <f t="shared" si="21"/>
        <v>0,650,650|10,650,650|20,650,650|30,650,650|40,650,650|80,650,650</v>
      </c>
      <c r="N7">
        <f t="shared" si="6"/>
        <v>80</v>
      </c>
      <c r="O7">
        <f t="shared" si="32"/>
        <v>700</v>
      </c>
      <c r="P7" t="str">
        <f t="shared" si="22"/>
        <v>0,700,700|10,700,700|20,700,700|30,700,700|40,700,700|80,700,700</v>
      </c>
      <c r="Q7">
        <f t="shared" si="8"/>
        <v>80</v>
      </c>
      <c r="R7">
        <f t="shared" si="33"/>
        <v>750</v>
      </c>
      <c r="S7" t="str">
        <f t="shared" si="23"/>
        <v>0,750,750|10,750,750|20,750,750|30,750,750|40,750,750|80,750,750</v>
      </c>
      <c r="T7">
        <f t="shared" si="10"/>
        <v>80</v>
      </c>
      <c r="U7">
        <f t="shared" si="34"/>
        <v>800</v>
      </c>
      <c r="V7" t="str">
        <f t="shared" si="24"/>
        <v>0,800,800|10,800,800|20,800,800|30,800,800|40,800,800|80,800,800</v>
      </c>
      <c r="W7">
        <f t="shared" si="12"/>
        <v>80</v>
      </c>
      <c r="X7">
        <f t="shared" si="35"/>
        <v>850</v>
      </c>
      <c r="Y7" t="str">
        <f t="shared" si="25"/>
        <v>0,850,850|10,850,850|20,850,850|30,850,850|40,850,850|80,850,850</v>
      </c>
      <c r="Z7">
        <f t="shared" si="14"/>
        <v>80</v>
      </c>
      <c r="AA7">
        <f t="shared" si="36"/>
        <v>900</v>
      </c>
      <c r="AB7" t="str">
        <f t="shared" si="26"/>
        <v>0,900,900|10,900,900|20,900,900|30,900,900|40,900,900|80,900,900</v>
      </c>
      <c r="AC7">
        <f t="shared" si="16"/>
        <v>80</v>
      </c>
      <c r="AD7">
        <f t="shared" si="37"/>
        <v>950</v>
      </c>
      <c r="AE7" t="str">
        <f t="shared" si="27"/>
        <v>0,950,950|10,950,950|20,950,950|30,950,950|40,950,950|80,950,950</v>
      </c>
    </row>
    <row r="8" spans="1:31">
      <c r="A8">
        <v>7</v>
      </c>
      <c r="B8">
        <f t="shared" ref="B8:B16" si="38">B7</f>
        <v>80</v>
      </c>
      <c r="C8">
        <f t="shared" si="28"/>
        <v>500</v>
      </c>
      <c r="D8" t="str">
        <f t="shared" si="18"/>
        <v>0,500,500|10,500,500|20,500,500|30,500,500|40,500,500|80,500,500|80,500,500</v>
      </c>
      <c r="E8">
        <f t="shared" si="0"/>
        <v>80</v>
      </c>
      <c r="F8">
        <f t="shared" si="29"/>
        <v>550</v>
      </c>
      <c r="G8" t="str">
        <f t="shared" si="19"/>
        <v>0,550,550|10,550,550|20,550,550|30,550,550|40,550,550|80,550,550|80,550,550</v>
      </c>
      <c r="H8">
        <f t="shared" si="2"/>
        <v>80</v>
      </c>
      <c r="I8">
        <f t="shared" si="30"/>
        <v>600</v>
      </c>
      <c r="J8" t="str">
        <f t="shared" si="20"/>
        <v>0,600,600|10,600,600|20,600,600|30,600,600|40,600,600|80,600,600|80,600,600</v>
      </c>
      <c r="K8">
        <f t="shared" si="4"/>
        <v>80</v>
      </c>
      <c r="L8">
        <f t="shared" si="31"/>
        <v>650</v>
      </c>
      <c r="M8" t="str">
        <f t="shared" si="21"/>
        <v>0,650,650|10,650,650|20,650,650|30,650,650|40,650,650|80,650,650|80,650,650</v>
      </c>
      <c r="N8">
        <f t="shared" si="6"/>
        <v>80</v>
      </c>
      <c r="O8">
        <f t="shared" si="32"/>
        <v>700</v>
      </c>
      <c r="P8" t="str">
        <f t="shared" si="22"/>
        <v>0,700,700|10,700,700|20,700,700|30,700,700|40,700,700|80,700,700|80,700,700</v>
      </c>
      <c r="Q8">
        <f t="shared" si="8"/>
        <v>80</v>
      </c>
      <c r="R8">
        <f t="shared" si="33"/>
        <v>750</v>
      </c>
      <c r="S8" t="str">
        <f t="shared" si="23"/>
        <v>0,750,750|10,750,750|20,750,750|30,750,750|40,750,750|80,750,750|80,750,750</v>
      </c>
      <c r="T8">
        <f t="shared" si="10"/>
        <v>80</v>
      </c>
      <c r="U8">
        <f t="shared" si="34"/>
        <v>800</v>
      </c>
      <c r="V8" t="str">
        <f t="shared" si="24"/>
        <v>0,800,800|10,800,800|20,800,800|30,800,800|40,800,800|80,800,800|80,800,800</v>
      </c>
      <c r="W8">
        <f t="shared" si="12"/>
        <v>80</v>
      </c>
      <c r="X8">
        <f t="shared" si="35"/>
        <v>850</v>
      </c>
      <c r="Y8" t="str">
        <f t="shared" si="25"/>
        <v>0,850,850|10,850,850|20,850,850|30,850,850|40,850,850|80,850,850|80,850,850</v>
      </c>
      <c r="Z8">
        <f t="shared" si="14"/>
        <v>80</v>
      </c>
      <c r="AA8">
        <f t="shared" si="36"/>
        <v>900</v>
      </c>
      <c r="AB8" t="str">
        <f t="shared" si="26"/>
        <v>0,900,900|10,900,900|20,900,900|30,900,900|40,900,900|80,900,900|80,900,900</v>
      </c>
      <c r="AC8">
        <f t="shared" si="16"/>
        <v>80</v>
      </c>
      <c r="AD8">
        <f t="shared" si="37"/>
        <v>950</v>
      </c>
      <c r="AE8" t="str">
        <f t="shared" si="27"/>
        <v>0,950,950|10,950,950|20,950,950|30,950,950|40,950,950|80,950,950|80,950,950</v>
      </c>
    </row>
    <row r="9" spans="1:31">
      <c r="A9">
        <v>8</v>
      </c>
      <c r="B9">
        <f t="shared" si="38"/>
        <v>80</v>
      </c>
      <c r="C9">
        <f t="shared" si="28"/>
        <v>500</v>
      </c>
      <c r="D9" t="str">
        <f t="shared" si="18"/>
        <v>0,500,500|10,500,500|20,500,500|30,500,500|40,500,500|80,500,500|80,500,500|80,500,500</v>
      </c>
      <c r="E9">
        <f t="shared" si="0"/>
        <v>80</v>
      </c>
      <c r="F9">
        <f t="shared" si="29"/>
        <v>550</v>
      </c>
      <c r="G9" t="str">
        <f t="shared" si="19"/>
        <v>0,550,550|10,550,550|20,550,550|30,550,550|40,550,550|80,550,550|80,550,550|80,550,550</v>
      </c>
      <c r="H9">
        <f t="shared" si="2"/>
        <v>80</v>
      </c>
      <c r="I9">
        <f t="shared" si="30"/>
        <v>600</v>
      </c>
      <c r="J9" t="str">
        <f t="shared" si="20"/>
        <v>0,600,600|10,600,600|20,600,600|30,600,600|40,600,600|80,600,600|80,600,600|80,600,600</v>
      </c>
      <c r="K9">
        <f t="shared" si="4"/>
        <v>80</v>
      </c>
      <c r="L9">
        <f t="shared" si="31"/>
        <v>650</v>
      </c>
      <c r="M9" t="str">
        <f t="shared" si="21"/>
        <v>0,650,650|10,650,650|20,650,650|30,650,650|40,650,650|80,650,650|80,650,650|80,650,650</v>
      </c>
      <c r="N9">
        <f t="shared" si="6"/>
        <v>80</v>
      </c>
      <c r="O9">
        <f t="shared" si="32"/>
        <v>700</v>
      </c>
      <c r="P9" t="str">
        <f t="shared" si="22"/>
        <v>0,700,700|10,700,700|20,700,700|30,700,700|40,700,700|80,700,700|80,700,700|80,700,700</v>
      </c>
      <c r="Q9">
        <f t="shared" si="8"/>
        <v>80</v>
      </c>
      <c r="R9">
        <f t="shared" si="33"/>
        <v>750</v>
      </c>
      <c r="S9" t="str">
        <f t="shared" si="23"/>
        <v>0,750,750|10,750,750|20,750,750|30,750,750|40,750,750|80,750,750|80,750,750|80,750,750</v>
      </c>
      <c r="T9">
        <f t="shared" si="10"/>
        <v>80</v>
      </c>
      <c r="U9">
        <f t="shared" si="34"/>
        <v>800</v>
      </c>
      <c r="V9" t="str">
        <f t="shared" si="24"/>
        <v>0,800,800|10,800,800|20,800,800|30,800,800|40,800,800|80,800,800|80,800,800|80,800,800</v>
      </c>
      <c r="W9">
        <f t="shared" si="12"/>
        <v>80</v>
      </c>
      <c r="X9">
        <f t="shared" si="35"/>
        <v>850</v>
      </c>
      <c r="Y9" t="str">
        <f t="shared" si="25"/>
        <v>0,850,850|10,850,850|20,850,850|30,850,850|40,850,850|80,850,850|80,850,850|80,850,850</v>
      </c>
      <c r="Z9">
        <f t="shared" si="14"/>
        <v>80</v>
      </c>
      <c r="AA9">
        <f t="shared" si="36"/>
        <v>900</v>
      </c>
      <c r="AB9" t="str">
        <f t="shared" si="26"/>
        <v>0,900,900|10,900,900|20,900,900|30,900,900|40,900,900|80,900,900|80,900,900|80,900,900</v>
      </c>
      <c r="AC9">
        <f t="shared" si="16"/>
        <v>80</v>
      </c>
      <c r="AD9">
        <f t="shared" si="37"/>
        <v>950</v>
      </c>
      <c r="AE9" t="str">
        <f t="shared" si="27"/>
        <v>0,950,950|10,950,950|20,950,950|30,950,950|40,950,950|80,950,950|80,950,950|80,950,950</v>
      </c>
    </row>
    <row r="10" spans="1:31">
      <c r="A10">
        <v>9</v>
      </c>
      <c r="B10">
        <f t="shared" si="38"/>
        <v>80</v>
      </c>
      <c r="C10">
        <f t="shared" si="28"/>
        <v>500</v>
      </c>
      <c r="D10" t="str">
        <f t="shared" si="18"/>
        <v>0,500,500|10,500,500|20,500,500|30,500,500|40,500,500|80,500,500|80,500,500|80,500,500|80,500,500</v>
      </c>
      <c r="E10">
        <f t="shared" si="0"/>
        <v>80</v>
      </c>
      <c r="F10">
        <f t="shared" si="29"/>
        <v>550</v>
      </c>
      <c r="G10" t="str">
        <f t="shared" si="19"/>
        <v>0,550,550|10,550,550|20,550,550|30,550,550|40,550,550|80,550,550|80,550,550|80,550,550|80,550,550</v>
      </c>
      <c r="H10">
        <f t="shared" si="2"/>
        <v>80</v>
      </c>
      <c r="I10">
        <f t="shared" si="30"/>
        <v>600</v>
      </c>
      <c r="J10" t="str">
        <f t="shared" si="20"/>
        <v>0,600,600|10,600,600|20,600,600|30,600,600|40,600,600|80,600,600|80,600,600|80,600,600|80,600,600</v>
      </c>
      <c r="K10">
        <f t="shared" si="4"/>
        <v>80</v>
      </c>
      <c r="L10">
        <f t="shared" si="31"/>
        <v>650</v>
      </c>
      <c r="M10" t="str">
        <f t="shared" si="21"/>
        <v>0,650,650|10,650,650|20,650,650|30,650,650|40,650,650|80,650,650|80,650,650|80,650,650|80,650,650</v>
      </c>
      <c r="N10">
        <f t="shared" si="6"/>
        <v>80</v>
      </c>
      <c r="O10">
        <f t="shared" si="32"/>
        <v>700</v>
      </c>
      <c r="P10" t="str">
        <f t="shared" si="22"/>
        <v>0,700,700|10,700,700|20,700,700|30,700,700|40,700,700|80,700,700|80,700,700|80,700,700|80,700,700</v>
      </c>
      <c r="Q10">
        <f t="shared" si="8"/>
        <v>80</v>
      </c>
      <c r="R10">
        <f t="shared" si="33"/>
        <v>750</v>
      </c>
      <c r="S10" t="str">
        <f t="shared" si="23"/>
        <v>0,750,750|10,750,750|20,750,750|30,750,750|40,750,750|80,750,750|80,750,750|80,750,750|80,750,750</v>
      </c>
      <c r="T10">
        <f t="shared" si="10"/>
        <v>80</v>
      </c>
      <c r="U10">
        <f t="shared" si="34"/>
        <v>800</v>
      </c>
      <c r="V10" t="str">
        <f t="shared" si="24"/>
        <v>0,800,800|10,800,800|20,800,800|30,800,800|40,800,800|80,800,800|80,800,800|80,800,800|80,800,800</v>
      </c>
      <c r="W10">
        <f t="shared" si="12"/>
        <v>80</v>
      </c>
      <c r="X10">
        <f t="shared" si="35"/>
        <v>850</v>
      </c>
      <c r="Y10" t="str">
        <f t="shared" si="25"/>
        <v>0,850,850|10,850,850|20,850,850|30,850,850|40,850,850|80,850,850|80,850,850|80,850,850|80,850,850</v>
      </c>
      <c r="Z10">
        <f t="shared" si="14"/>
        <v>80</v>
      </c>
      <c r="AA10">
        <f t="shared" si="36"/>
        <v>900</v>
      </c>
      <c r="AB10" t="str">
        <f t="shared" si="26"/>
        <v>0,900,900|10,900,900|20,900,900|30,900,900|40,900,900|80,900,900|80,900,900|80,900,900|80,900,900</v>
      </c>
      <c r="AC10">
        <f t="shared" si="16"/>
        <v>80</v>
      </c>
      <c r="AD10">
        <f t="shared" si="37"/>
        <v>950</v>
      </c>
      <c r="AE10" t="str">
        <f t="shared" si="27"/>
        <v>0,950,950|10,950,950|20,950,950|30,950,950|40,950,950|80,950,950|80,950,950|80,950,950|80,950,950</v>
      </c>
    </row>
    <row r="11" spans="1:31">
      <c r="A11">
        <v>10</v>
      </c>
      <c r="B11">
        <f t="shared" si="38"/>
        <v>80</v>
      </c>
      <c r="C11">
        <f t="shared" si="28"/>
        <v>500</v>
      </c>
      <c r="D11" t="str">
        <f t="shared" si="18"/>
        <v>0,500,500|10,500,500|20,500,500|30,500,500|40,500,500|80,500,500|80,500,500|80,500,500|80,500,500|80,500,500</v>
      </c>
      <c r="E11">
        <f t="shared" si="0"/>
        <v>80</v>
      </c>
      <c r="F11">
        <f t="shared" si="29"/>
        <v>550</v>
      </c>
      <c r="G11" t="str">
        <f t="shared" si="19"/>
        <v>0,550,550|10,550,550|20,550,550|30,550,550|40,550,550|80,550,550|80,550,550|80,550,550|80,550,550|80,550,550</v>
      </c>
      <c r="H11">
        <f t="shared" si="2"/>
        <v>80</v>
      </c>
      <c r="I11">
        <f t="shared" si="30"/>
        <v>600</v>
      </c>
      <c r="J11" t="str">
        <f t="shared" si="20"/>
        <v>0,600,600|10,600,600|20,600,600|30,600,600|40,600,600|80,600,600|80,600,600|80,600,600|80,600,600|80,600,600</v>
      </c>
      <c r="K11">
        <f t="shared" si="4"/>
        <v>80</v>
      </c>
      <c r="L11">
        <f t="shared" si="31"/>
        <v>650</v>
      </c>
      <c r="M11" t="str">
        <f t="shared" si="21"/>
        <v>0,650,650|10,650,650|20,650,650|30,650,650|40,650,650|80,650,650|80,650,650|80,650,650|80,650,650|80,650,650</v>
      </c>
      <c r="N11">
        <f t="shared" si="6"/>
        <v>80</v>
      </c>
      <c r="O11">
        <f t="shared" si="32"/>
        <v>700</v>
      </c>
      <c r="P11" t="str">
        <f t="shared" si="22"/>
        <v>0,700,700|10,700,700|20,700,700|30,700,700|40,700,700|80,700,700|80,700,700|80,700,700|80,700,700|80,700,700</v>
      </c>
      <c r="Q11">
        <f t="shared" si="8"/>
        <v>80</v>
      </c>
      <c r="R11">
        <f t="shared" si="33"/>
        <v>750</v>
      </c>
      <c r="S11" t="str">
        <f t="shared" si="23"/>
        <v>0,750,750|10,750,750|20,750,750|30,750,750|40,750,750|80,750,750|80,750,750|80,750,750|80,750,750|80,750,750</v>
      </c>
      <c r="T11">
        <f t="shared" si="10"/>
        <v>80</v>
      </c>
      <c r="U11">
        <f t="shared" si="34"/>
        <v>800</v>
      </c>
      <c r="V11" t="str">
        <f t="shared" si="24"/>
        <v>0,800,800|10,800,800|20,800,800|30,800,800|40,800,800|80,800,800|80,800,800|80,800,800|80,800,800|80,800,800</v>
      </c>
      <c r="W11">
        <f t="shared" si="12"/>
        <v>80</v>
      </c>
      <c r="X11">
        <f t="shared" si="35"/>
        <v>850</v>
      </c>
      <c r="Y11" t="str">
        <f t="shared" si="25"/>
        <v>0,850,850|10,850,850|20,850,850|30,850,850|40,850,850|80,850,850|80,850,850|80,850,850|80,850,850|80,850,850</v>
      </c>
      <c r="Z11">
        <f t="shared" si="14"/>
        <v>80</v>
      </c>
      <c r="AA11">
        <f t="shared" si="36"/>
        <v>900</v>
      </c>
      <c r="AB11" t="str">
        <f t="shared" si="26"/>
        <v>0,900,900|10,900,900|20,900,900|30,900,900|40,900,900|80,900,900|80,900,900|80,900,900|80,900,900|80,900,900</v>
      </c>
      <c r="AC11">
        <f t="shared" si="16"/>
        <v>80</v>
      </c>
      <c r="AD11">
        <f t="shared" si="37"/>
        <v>950</v>
      </c>
      <c r="AE11" t="str">
        <f t="shared" si="27"/>
        <v>0,950,950|10,950,950|20,950,950|30,950,950|40,950,950|80,950,950|80,950,950|80,950,950|80,950,950|80,950,950</v>
      </c>
    </row>
    <row r="12" spans="1:31">
      <c r="A12">
        <v>11</v>
      </c>
      <c r="B12">
        <f t="shared" si="38"/>
        <v>80</v>
      </c>
      <c r="C12">
        <f t="shared" si="28"/>
        <v>500</v>
      </c>
      <c r="D12" t="str">
        <f t="shared" si="18"/>
        <v>0,500,500|10,500,500|20,500,500|30,500,500|40,500,500|80,500,500|80,500,500|80,500,500|80,500,500|80,500,500|80,500,500</v>
      </c>
      <c r="E12">
        <f t="shared" si="0"/>
        <v>80</v>
      </c>
      <c r="F12">
        <f t="shared" si="29"/>
        <v>550</v>
      </c>
      <c r="G12" t="str">
        <f t="shared" si="19"/>
        <v>0,550,550|10,550,550|20,550,550|30,550,550|40,550,550|80,550,550|80,550,550|80,550,550|80,550,550|80,550,550|80,550,550</v>
      </c>
      <c r="H12">
        <f t="shared" si="2"/>
        <v>80</v>
      </c>
      <c r="I12">
        <f t="shared" si="30"/>
        <v>600</v>
      </c>
      <c r="J12" t="str">
        <f t="shared" si="20"/>
        <v>0,600,600|10,600,600|20,600,600|30,600,600|40,600,600|80,600,600|80,600,600|80,600,600|80,600,600|80,600,600|80,600,600</v>
      </c>
      <c r="K12">
        <f t="shared" si="4"/>
        <v>80</v>
      </c>
      <c r="L12">
        <f t="shared" si="31"/>
        <v>650</v>
      </c>
      <c r="M12" t="str">
        <f t="shared" si="21"/>
        <v>0,650,650|10,650,650|20,650,650|30,650,650|40,650,650|80,650,650|80,650,650|80,650,650|80,650,650|80,650,650|80,650,650</v>
      </c>
      <c r="N12">
        <f t="shared" si="6"/>
        <v>80</v>
      </c>
      <c r="O12">
        <f t="shared" si="32"/>
        <v>700</v>
      </c>
      <c r="P12" t="str">
        <f t="shared" si="22"/>
        <v>0,700,700|10,700,700|20,700,700|30,700,700|40,700,700|80,700,700|80,700,700|80,700,700|80,700,700|80,700,700|80,700,700</v>
      </c>
      <c r="Q12">
        <f t="shared" si="8"/>
        <v>80</v>
      </c>
      <c r="R12">
        <f t="shared" si="33"/>
        <v>750</v>
      </c>
      <c r="S12" t="str">
        <f t="shared" si="23"/>
        <v>0,750,750|10,750,750|20,750,750|30,750,750|40,750,750|80,750,750|80,750,750|80,750,750|80,750,750|80,750,750|80,750,750</v>
      </c>
      <c r="T12">
        <f t="shared" si="10"/>
        <v>80</v>
      </c>
      <c r="U12">
        <f t="shared" si="34"/>
        <v>800</v>
      </c>
      <c r="V12" t="str">
        <f t="shared" si="24"/>
        <v>0,800,800|10,800,800|20,800,800|30,800,800|40,800,800|80,800,800|80,800,800|80,800,800|80,800,800|80,800,800|80,800,800</v>
      </c>
      <c r="W12">
        <f t="shared" si="12"/>
        <v>80</v>
      </c>
      <c r="X12">
        <f t="shared" si="35"/>
        <v>850</v>
      </c>
      <c r="Y12" t="str">
        <f t="shared" si="25"/>
        <v>0,850,850|10,850,850|20,850,850|30,850,850|40,850,850|80,850,850|80,850,850|80,850,850|80,850,850|80,850,850|80,850,850</v>
      </c>
      <c r="Z12">
        <f t="shared" si="14"/>
        <v>80</v>
      </c>
      <c r="AA12">
        <f t="shared" si="36"/>
        <v>900</v>
      </c>
      <c r="AB12" t="str">
        <f t="shared" si="26"/>
        <v>0,900,900|10,900,900|20,900,900|30,900,900|40,900,900|80,900,900|80,900,900|80,900,900|80,900,900|80,900,900|80,900,900</v>
      </c>
      <c r="AC12">
        <f t="shared" si="16"/>
        <v>80</v>
      </c>
      <c r="AD12">
        <f t="shared" si="37"/>
        <v>950</v>
      </c>
      <c r="AE12" t="str">
        <f t="shared" si="27"/>
        <v>0,950,950|10,950,950|20,950,950|30,950,950|40,950,950|80,950,950|80,950,950|80,950,950|80,950,950|80,950,950|80,950,950</v>
      </c>
    </row>
    <row r="13" spans="1:31">
      <c r="A13">
        <v>12</v>
      </c>
      <c r="B13">
        <f t="shared" si="38"/>
        <v>80</v>
      </c>
      <c r="C13">
        <f t="shared" si="28"/>
        <v>500</v>
      </c>
      <c r="D13" t="str">
        <f t="shared" si="18"/>
        <v>0,500,500|10,500,500|20,500,500|30,500,500|40,500,500|80,500,500|80,500,500|80,500,500|80,500,500|80,500,500|80,500,500|80,500,500</v>
      </c>
      <c r="E13">
        <f t="shared" si="0"/>
        <v>80</v>
      </c>
      <c r="F13">
        <f t="shared" si="29"/>
        <v>550</v>
      </c>
      <c r="G13" t="str">
        <f t="shared" si="19"/>
        <v>0,550,550|10,550,550|20,550,550|30,550,550|40,550,550|80,550,550|80,550,550|80,550,550|80,550,550|80,550,550|80,550,550|80,550,550</v>
      </c>
      <c r="H13">
        <f t="shared" si="2"/>
        <v>80</v>
      </c>
      <c r="I13">
        <f t="shared" si="30"/>
        <v>600</v>
      </c>
      <c r="J13" t="str">
        <f t="shared" si="20"/>
        <v>0,600,600|10,600,600|20,600,600|30,600,600|40,600,600|80,600,600|80,600,600|80,600,600|80,600,600|80,600,600|80,600,600|80,600,600</v>
      </c>
      <c r="K13">
        <f t="shared" si="4"/>
        <v>80</v>
      </c>
      <c r="L13">
        <f t="shared" si="31"/>
        <v>650</v>
      </c>
      <c r="M13" t="str">
        <f t="shared" si="21"/>
        <v>0,650,650|10,650,650|20,650,650|30,650,650|40,650,650|80,650,650|80,650,650|80,650,650|80,650,650|80,650,650|80,650,650|80,650,650</v>
      </c>
      <c r="N13">
        <f t="shared" si="6"/>
        <v>80</v>
      </c>
      <c r="O13">
        <f t="shared" si="32"/>
        <v>700</v>
      </c>
      <c r="P13" t="str">
        <f t="shared" si="22"/>
        <v>0,700,700|10,700,700|20,700,700|30,700,700|40,700,700|80,700,700|80,700,700|80,700,700|80,700,700|80,700,700|80,700,700|80,700,700</v>
      </c>
      <c r="Q13">
        <f t="shared" si="8"/>
        <v>80</v>
      </c>
      <c r="R13">
        <f t="shared" si="33"/>
        <v>750</v>
      </c>
      <c r="S13" t="str">
        <f t="shared" si="23"/>
        <v>0,750,750|10,750,750|20,750,750|30,750,750|40,750,750|80,750,750|80,750,750|80,750,750|80,750,750|80,750,750|80,750,750|80,750,750</v>
      </c>
      <c r="T13">
        <f t="shared" si="10"/>
        <v>80</v>
      </c>
      <c r="U13">
        <f t="shared" si="34"/>
        <v>800</v>
      </c>
      <c r="V13" t="str">
        <f t="shared" si="24"/>
        <v>0,800,800|10,800,800|20,800,800|30,800,800|40,800,800|80,800,800|80,800,800|80,800,800|80,800,800|80,800,800|80,800,800|80,800,800</v>
      </c>
      <c r="W13">
        <f t="shared" si="12"/>
        <v>80</v>
      </c>
      <c r="X13">
        <f t="shared" si="35"/>
        <v>850</v>
      </c>
      <c r="Y13" t="str">
        <f t="shared" si="25"/>
        <v>0,850,850|10,850,850|20,850,850|30,850,850|40,850,850|80,850,850|80,850,850|80,850,850|80,850,850|80,850,850|80,850,850|80,850,850</v>
      </c>
      <c r="Z13">
        <f t="shared" si="14"/>
        <v>80</v>
      </c>
      <c r="AA13">
        <f t="shared" si="36"/>
        <v>900</v>
      </c>
      <c r="AB13" t="str">
        <f t="shared" si="26"/>
        <v>0,900,900|10,900,900|20,900,900|30,900,900|40,900,900|80,900,900|80,900,900|80,900,900|80,900,900|80,900,900|80,900,900|80,900,900</v>
      </c>
      <c r="AC13">
        <f t="shared" si="16"/>
        <v>80</v>
      </c>
      <c r="AD13">
        <f t="shared" si="37"/>
        <v>950</v>
      </c>
      <c r="AE13" t="str">
        <f t="shared" si="27"/>
        <v>0,950,950|10,950,950|20,950,950|30,950,950|40,950,950|80,950,950|80,950,950|80,950,950|80,950,950|80,950,950|80,950,950|80,950,950</v>
      </c>
    </row>
    <row r="14" spans="1:31">
      <c r="A14">
        <v>13</v>
      </c>
      <c r="B14">
        <f t="shared" si="38"/>
        <v>80</v>
      </c>
      <c r="C14">
        <f t="shared" si="28"/>
        <v>500</v>
      </c>
      <c r="D14" t="str">
        <f t="shared" si="18"/>
        <v>0,500,500|10,500,500|20,500,500|30,500,500|40,500,500|80,500,500|80,500,500|80,500,500|80,500,500|80,500,500|80,500,500|80,500,500|80,500,500</v>
      </c>
      <c r="E14">
        <f t="shared" si="0"/>
        <v>80</v>
      </c>
      <c r="F14">
        <f t="shared" si="29"/>
        <v>550</v>
      </c>
      <c r="G14" t="str">
        <f t="shared" si="19"/>
        <v>0,550,550|10,550,550|20,550,550|30,550,550|40,550,550|80,550,550|80,550,550|80,550,550|80,550,550|80,550,550|80,550,550|80,550,550|80,550,550</v>
      </c>
      <c r="H14">
        <f t="shared" si="2"/>
        <v>80</v>
      </c>
      <c r="I14">
        <f t="shared" si="30"/>
        <v>600</v>
      </c>
      <c r="J14" t="str">
        <f t="shared" si="20"/>
        <v>0,600,600|10,600,600|20,600,600|30,600,600|40,600,600|80,600,600|80,600,600|80,600,600|80,600,600|80,600,600|80,600,600|80,600,600|80,600,600</v>
      </c>
      <c r="K14">
        <f t="shared" si="4"/>
        <v>80</v>
      </c>
      <c r="L14">
        <f t="shared" si="31"/>
        <v>650</v>
      </c>
      <c r="M14" t="str">
        <f t="shared" si="21"/>
        <v>0,650,650|10,650,650|20,650,650|30,650,650|40,650,650|80,650,650|80,650,650|80,650,650|80,650,650|80,650,650|80,650,650|80,650,650|80,650,650</v>
      </c>
      <c r="N14">
        <f t="shared" si="6"/>
        <v>80</v>
      </c>
      <c r="O14">
        <f t="shared" si="32"/>
        <v>700</v>
      </c>
      <c r="P14" t="str">
        <f t="shared" si="22"/>
        <v>0,700,700|10,700,700|20,700,700|30,700,700|40,700,700|80,700,700|80,700,700|80,700,700|80,700,700|80,700,700|80,700,700|80,700,700|80,700,700</v>
      </c>
      <c r="Q14">
        <f t="shared" si="8"/>
        <v>80</v>
      </c>
      <c r="R14">
        <f t="shared" si="33"/>
        <v>750</v>
      </c>
      <c r="S14" t="str">
        <f t="shared" si="23"/>
        <v>0,750,750|10,750,750|20,750,750|30,750,750|40,750,750|80,750,750|80,750,750|80,750,750|80,750,750|80,750,750|80,750,750|80,750,750|80,750,750</v>
      </c>
      <c r="T14">
        <f t="shared" si="10"/>
        <v>80</v>
      </c>
      <c r="U14">
        <f t="shared" si="34"/>
        <v>800</v>
      </c>
      <c r="V14" t="str">
        <f t="shared" si="24"/>
        <v>0,800,800|10,800,800|20,800,800|30,800,800|40,800,800|80,800,800|80,800,800|80,800,800|80,800,800|80,800,800|80,800,800|80,800,800|80,800,800</v>
      </c>
      <c r="W14">
        <f t="shared" si="12"/>
        <v>80</v>
      </c>
      <c r="X14">
        <f t="shared" si="35"/>
        <v>850</v>
      </c>
      <c r="Y14" t="str">
        <f t="shared" si="25"/>
        <v>0,850,850|10,850,850|20,850,850|30,850,850|40,850,850|80,850,850|80,850,850|80,850,850|80,850,850|80,850,850|80,850,850|80,850,850|80,850,850</v>
      </c>
      <c r="Z14">
        <f t="shared" si="14"/>
        <v>80</v>
      </c>
      <c r="AA14">
        <f t="shared" si="36"/>
        <v>900</v>
      </c>
      <c r="AB14" t="str">
        <f t="shared" si="26"/>
        <v>0,900,900|10,900,900|20,900,900|30,900,900|40,900,900|80,900,900|80,900,900|80,900,900|80,900,900|80,900,900|80,900,900|80,900,900|80,900,900</v>
      </c>
      <c r="AC14">
        <f t="shared" si="16"/>
        <v>80</v>
      </c>
      <c r="AD14">
        <f t="shared" si="37"/>
        <v>950</v>
      </c>
      <c r="AE14" t="str">
        <f t="shared" si="27"/>
        <v>0,950,950|10,950,950|20,950,950|30,950,950|40,950,950|80,950,950|80,950,950|80,950,950|80,950,950|80,950,950|80,950,950|80,950,950|80,950,950</v>
      </c>
    </row>
    <row r="15" spans="1:31">
      <c r="A15">
        <v>14</v>
      </c>
      <c r="B15">
        <f t="shared" si="38"/>
        <v>80</v>
      </c>
      <c r="C15">
        <f t="shared" si="28"/>
        <v>500</v>
      </c>
      <c r="D15" t="str">
        <f t="shared" si="18"/>
        <v>0,500,500|10,500,500|20,500,500|30,500,500|40,500,500|80,500,500|80,500,500|80,500,500|80,500,500|80,500,500|80,500,500|80,500,500|80,500,500|80,500,500</v>
      </c>
      <c r="E15">
        <f t="shared" si="0"/>
        <v>80</v>
      </c>
      <c r="F15">
        <f t="shared" si="29"/>
        <v>550</v>
      </c>
      <c r="G15" t="str">
        <f t="shared" si="19"/>
        <v>0,550,550|10,550,550|20,550,550|30,550,550|40,550,550|80,550,550|80,550,550|80,550,550|80,550,550|80,550,550|80,550,550|80,550,550|80,550,550|80,550,550</v>
      </c>
      <c r="H15">
        <f t="shared" si="2"/>
        <v>80</v>
      </c>
      <c r="I15">
        <f t="shared" si="30"/>
        <v>600</v>
      </c>
      <c r="J15" t="str">
        <f t="shared" si="20"/>
        <v>0,600,600|10,600,600|20,600,600|30,600,600|40,600,600|80,600,600|80,600,600|80,600,600|80,600,600|80,600,600|80,600,600|80,600,600|80,600,600|80,600,600</v>
      </c>
      <c r="K15">
        <f t="shared" si="4"/>
        <v>80</v>
      </c>
      <c r="L15">
        <f t="shared" si="31"/>
        <v>650</v>
      </c>
      <c r="M15" t="str">
        <f t="shared" si="21"/>
        <v>0,650,650|10,650,650|20,650,650|30,650,650|40,650,650|80,650,650|80,650,650|80,650,650|80,650,650|80,650,650|80,650,650|80,650,650|80,650,650|80,650,650</v>
      </c>
      <c r="N15">
        <f t="shared" si="6"/>
        <v>80</v>
      </c>
      <c r="O15">
        <f t="shared" si="32"/>
        <v>700</v>
      </c>
      <c r="P15" t="str">
        <f t="shared" si="22"/>
        <v>0,700,700|10,700,700|20,700,700|30,700,700|40,700,700|80,700,700|80,700,700|80,700,700|80,700,700|80,700,700|80,700,700|80,700,700|80,700,700|80,700,700</v>
      </c>
      <c r="Q15">
        <f t="shared" si="8"/>
        <v>80</v>
      </c>
      <c r="R15">
        <f t="shared" si="33"/>
        <v>750</v>
      </c>
      <c r="S15" t="str">
        <f t="shared" si="23"/>
        <v>0,750,750|10,750,750|20,750,750|30,750,750|40,750,750|80,750,750|80,750,750|80,750,750|80,750,750|80,750,750|80,750,750|80,750,750|80,750,750|80,750,750</v>
      </c>
      <c r="T15">
        <f t="shared" si="10"/>
        <v>80</v>
      </c>
      <c r="U15">
        <f t="shared" si="34"/>
        <v>800</v>
      </c>
      <c r="V15" t="str">
        <f t="shared" si="24"/>
        <v>0,800,800|10,800,800|20,800,800|30,800,800|40,800,800|80,800,800|80,800,800|80,800,800|80,800,800|80,800,800|80,800,800|80,800,800|80,800,800|80,800,800</v>
      </c>
      <c r="W15">
        <f t="shared" si="12"/>
        <v>80</v>
      </c>
      <c r="X15">
        <f t="shared" si="35"/>
        <v>850</v>
      </c>
      <c r="Y15" t="str">
        <f t="shared" si="25"/>
        <v>0,850,850|10,850,850|20,850,850|30,850,850|40,850,850|80,850,850|80,850,850|80,850,850|80,850,850|80,850,850|80,850,850|80,850,850|80,850,850|80,850,850</v>
      </c>
      <c r="Z15">
        <f t="shared" si="14"/>
        <v>80</v>
      </c>
      <c r="AA15">
        <f t="shared" si="36"/>
        <v>900</v>
      </c>
      <c r="AB15" t="str">
        <f t="shared" si="26"/>
        <v>0,900,900|10,900,900|20,900,900|30,900,900|40,900,900|80,900,900|80,900,900|80,900,900|80,900,900|80,900,900|80,900,900|80,900,900|80,900,900|80,900,900</v>
      </c>
      <c r="AC15">
        <f t="shared" si="16"/>
        <v>80</v>
      </c>
      <c r="AD15">
        <f t="shared" si="37"/>
        <v>950</v>
      </c>
      <c r="AE15" t="str">
        <f t="shared" si="27"/>
        <v>0,950,950|10,950,950|20,950,950|30,950,950|40,950,950|80,950,950|80,950,950|80,950,950|80,950,950|80,950,950|80,950,950|80,950,950|80,950,950|80,950,950</v>
      </c>
    </row>
    <row r="16" spans="1:31">
      <c r="A16">
        <v>15</v>
      </c>
      <c r="B16">
        <f t="shared" si="38"/>
        <v>80</v>
      </c>
      <c r="C16">
        <f t="shared" si="28"/>
        <v>500</v>
      </c>
      <c r="D16" t="str">
        <f t="shared" si="18"/>
        <v>0,500,500|10,500,500|20,500,500|30,500,500|40,500,500|80,500,500|80,500,500|80,500,500|80,500,500|80,500,500|80,500,500|80,500,500|80,500,500|80,500,500|80,500,500</v>
      </c>
      <c r="E16">
        <f t="shared" si="0"/>
        <v>80</v>
      </c>
      <c r="F16">
        <f t="shared" si="29"/>
        <v>550</v>
      </c>
      <c r="G16" t="str">
        <f t="shared" si="19"/>
        <v>0,550,550|10,550,550|20,550,550|30,550,550|40,550,550|80,550,550|80,550,550|80,550,550|80,550,550|80,550,550|80,550,550|80,550,550|80,550,550|80,550,550|80,550,550</v>
      </c>
      <c r="H16">
        <f t="shared" si="2"/>
        <v>80</v>
      </c>
      <c r="I16">
        <f t="shared" si="30"/>
        <v>600</v>
      </c>
      <c r="J16" t="str">
        <f t="shared" si="20"/>
        <v>0,600,600|10,600,600|20,600,600|30,600,600|40,600,600|80,600,600|80,600,600|80,600,600|80,600,600|80,600,600|80,600,600|80,600,600|80,600,600|80,600,600|80,600,600</v>
      </c>
      <c r="K16">
        <f t="shared" si="4"/>
        <v>80</v>
      </c>
      <c r="L16">
        <f t="shared" si="31"/>
        <v>650</v>
      </c>
      <c r="M16" t="str">
        <f t="shared" si="21"/>
        <v>0,650,650|10,650,650|20,650,650|30,650,650|40,650,650|80,650,650|80,650,650|80,650,650|80,650,650|80,650,650|80,650,650|80,650,650|80,650,650|80,650,650|80,650,650</v>
      </c>
      <c r="N16">
        <f t="shared" si="6"/>
        <v>80</v>
      </c>
      <c r="O16">
        <f t="shared" si="32"/>
        <v>700</v>
      </c>
      <c r="P16" t="str">
        <f t="shared" si="22"/>
        <v>0,700,700|10,700,700|20,700,700|30,700,700|40,700,700|80,700,700|80,700,700|80,700,700|80,700,700|80,700,700|80,700,700|80,700,700|80,700,700|80,700,700|80,700,700</v>
      </c>
      <c r="Q16">
        <f t="shared" si="8"/>
        <v>80</v>
      </c>
      <c r="R16">
        <f t="shared" si="33"/>
        <v>750</v>
      </c>
      <c r="S16" t="str">
        <f t="shared" si="23"/>
        <v>0,750,750|10,750,750|20,750,750|30,750,750|40,750,750|80,750,750|80,750,750|80,750,750|80,750,750|80,750,750|80,750,750|80,750,750|80,750,750|80,750,750|80,750,750</v>
      </c>
      <c r="T16">
        <f t="shared" si="10"/>
        <v>80</v>
      </c>
      <c r="U16">
        <f t="shared" si="34"/>
        <v>800</v>
      </c>
      <c r="V16" t="str">
        <f t="shared" si="24"/>
        <v>0,800,800|10,800,800|20,800,800|30,800,800|40,800,800|80,800,800|80,800,800|80,800,800|80,800,800|80,800,800|80,800,800|80,800,800|80,800,800|80,800,800|80,800,800</v>
      </c>
      <c r="W16">
        <f t="shared" si="12"/>
        <v>80</v>
      </c>
      <c r="X16">
        <f t="shared" si="35"/>
        <v>850</v>
      </c>
      <c r="Y16" t="str">
        <f t="shared" si="25"/>
        <v>0,850,850|10,850,850|20,850,850|30,850,850|40,850,850|80,850,850|80,850,850|80,850,850|80,850,850|80,850,850|80,850,850|80,850,850|80,850,850|80,850,850|80,850,850</v>
      </c>
      <c r="Z16">
        <f t="shared" si="14"/>
        <v>80</v>
      </c>
      <c r="AA16">
        <f t="shared" si="36"/>
        <v>900</v>
      </c>
      <c r="AB16" t="str">
        <f t="shared" si="26"/>
        <v>0,900,900|10,900,900|20,900,900|30,900,900|40,900,900|80,900,900|80,900,900|80,900,900|80,900,900|80,900,900|80,900,900|80,900,900|80,900,900|80,900,900|80,900,900</v>
      </c>
      <c r="AC16">
        <f t="shared" si="16"/>
        <v>80</v>
      </c>
      <c r="AD16">
        <f t="shared" si="37"/>
        <v>950</v>
      </c>
      <c r="AE16" t="str">
        <f t="shared" si="27"/>
        <v>0,950,950|10,950,950|20,950,950|30,950,950|40,950,950|80,950,950|80,950,950|80,950,950|80,950,950|80,950,950|80,950,950|80,950,950|80,950,950|80,950,950|80,950,950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28"/>
  <sheetViews>
    <sheetView topLeftCell="B1" workbookViewId="0">
      <selection activeCell="Y24" sqref="Y24"/>
    </sheetView>
  </sheetViews>
  <sheetFormatPr defaultColWidth="9" defaultRowHeight="13.5"/>
  <cols>
    <col min="10" max="10" width="10.5" customWidth="1"/>
    <col min="19" max="19" width="9.5" customWidth="1"/>
    <col min="20" max="20" width="10.5" customWidth="1"/>
  </cols>
  <sheetData>
    <row r="1" spans="1:21">
      <c r="A1">
        <v>1</v>
      </c>
      <c r="B1">
        <v>1</v>
      </c>
      <c r="C1">
        <f t="shared" ref="C1:C10" si="0">B1*3</f>
        <v>3</v>
      </c>
      <c r="E1">
        <f t="shared" ref="E1:E10" si="1">100/B1</f>
        <v>100</v>
      </c>
      <c r="F1">
        <v>0</v>
      </c>
      <c r="G1">
        <v>75</v>
      </c>
      <c r="H1">
        <f t="shared" ref="H1:H10" si="2">ROUNDUP(G1*1.5,0)</f>
        <v>113</v>
      </c>
      <c r="J1">
        <f t="shared" ref="J1:J10" si="3">500000*B1</f>
        <v>500000</v>
      </c>
      <c r="K1">
        <f t="shared" ref="K1:K10" si="4">J1*5/1000</f>
        <v>2500</v>
      </c>
      <c r="L1">
        <v>300</v>
      </c>
      <c r="M1">
        <v>450</v>
      </c>
      <c r="N1">
        <v>600</v>
      </c>
      <c r="P1">
        <f t="shared" ref="P1:P10" si="5">AVERAGE(L1:N1)</f>
        <v>450</v>
      </c>
      <c r="Q1">
        <v>2000</v>
      </c>
      <c r="R1">
        <f t="shared" ref="R1:R10" si="6">Q1*3/50</f>
        <v>120</v>
      </c>
      <c r="T1">
        <v>500000</v>
      </c>
      <c r="U1">
        <f t="shared" ref="U1:U10" si="7">T1*5/1000</f>
        <v>2500</v>
      </c>
    </row>
    <row r="2" spans="1:21">
      <c r="A2">
        <v>2</v>
      </c>
      <c r="B2">
        <v>5</v>
      </c>
      <c r="C2">
        <f t="shared" si="0"/>
        <v>15</v>
      </c>
      <c r="E2">
        <f t="shared" si="1"/>
        <v>20</v>
      </c>
      <c r="F2">
        <v>0</v>
      </c>
      <c r="G2">
        <v>60</v>
      </c>
      <c r="H2">
        <f t="shared" si="2"/>
        <v>90</v>
      </c>
      <c r="J2">
        <f t="shared" si="3"/>
        <v>2500000</v>
      </c>
      <c r="K2">
        <f t="shared" si="4"/>
        <v>12500</v>
      </c>
      <c r="L2">
        <f t="shared" ref="L2:L10" si="8">FLOOR((L1*1.1+20),5)</f>
        <v>350</v>
      </c>
      <c r="M2">
        <f t="shared" ref="M2:M10" si="9">FLOOR((M1*1.1+20),5)</f>
        <v>515</v>
      </c>
      <c r="N2">
        <f t="shared" ref="N2:N10" si="10">FLOOR((N1*1.1+20),5)</f>
        <v>680</v>
      </c>
      <c r="P2">
        <f t="shared" si="5"/>
        <v>515</v>
      </c>
      <c r="Q2">
        <v>2200</v>
      </c>
      <c r="R2">
        <f t="shared" si="6"/>
        <v>132</v>
      </c>
      <c r="T2">
        <f>T1*1.5</f>
        <v>750000</v>
      </c>
      <c r="U2">
        <f t="shared" si="7"/>
        <v>3750</v>
      </c>
    </row>
    <row r="3" spans="1:21">
      <c r="A3">
        <v>3</v>
      </c>
      <c r="B3">
        <v>15</v>
      </c>
      <c r="C3">
        <f t="shared" si="0"/>
        <v>45</v>
      </c>
      <c r="E3">
        <f t="shared" si="1"/>
        <v>6.66666666666667</v>
      </c>
      <c r="F3">
        <v>0</v>
      </c>
      <c r="G3">
        <v>48</v>
      </c>
      <c r="H3">
        <f t="shared" si="2"/>
        <v>72</v>
      </c>
      <c r="J3">
        <f t="shared" si="3"/>
        <v>7500000</v>
      </c>
      <c r="K3">
        <f t="shared" si="4"/>
        <v>37500</v>
      </c>
      <c r="L3">
        <f t="shared" si="8"/>
        <v>405</v>
      </c>
      <c r="M3">
        <f t="shared" si="9"/>
        <v>585</v>
      </c>
      <c r="N3">
        <f t="shared" si="10"/>
        <v>765</v>
      </c>
      <c r="P3">
        <f t="shared" si="5"/>
        <v>585</v>
      </c>
      <c r="Q3">
        <v>2400</v>
      </c>
      <c r="R3">
        <f t="shared" si="6"/>
        <v>144</v>
      </c>
      <c r="T3">
        <f>T2*1.5</f>
        <v>1125000</v>
      </c>
      <c r="U3">
        <f t="shared" si="7"/>
        <v>5625</v>
      </c>
    </row>
    <row r="4" spans="1:21">
      <c r="A4">
        <v>4</v>
      </c>
      <c r="B4">
        <v>28</v>
      </c>
      <c r="C4">
        <f t="shared" si="0"/>
        <v>84</v>
      </c>
      <c r="E4">
        <f t="shared" si="1"/>
        <v>3.57142857142857</v>
      </c>
      <c r="F4">
        <v>0</v>
      </c>
      <c r="G4">
        <f t="shared" ref="G4:G10" si="11">ROUNDUP(E4*10,0)</f>
        <v>36</v>
      </c>
      <c r="H4">
        <f t="shared" si="2"/>
        <v>54</v>
      </c>
      <c r="J4">
        <f t="shared" si="3"/>
        <v>14000000</v>
      </c>
      <c r="K4">
        <f t="shared" si="4"/>
        <v>70000</v>
      </c>
      <c r="L4">
        <f t="shared" si="8"/>
        <v>465</v>
      </c>
      <c r="M4">
        <f t="shared" si="9"/>
        <v>660</v>
      </c>
      <c r="N4">
        <f t="shared" si="10"/>
        <v>860</v>
      </c>
      <c r="P4">
        <f t="shared" si="5"/>
        <v>661.666666666667</v>
      </c>
      <c r="Q4">
        <v>2600</v>
      </c>
      <c r="R4">
        <f t="shared" si="6"/>
        <v>156</v>
      </c>
      <c r="T4">
        <f>T3*1.5</f>
        <v>1687500</v>
      </c>
      <c r="U4">
        <f t="shared" si="7"/>
        <v>8437.5</v>
      </c>
    </row>
    <row r="5" spans="1:21">
      <c r="A5">
        <v>5</v>
      </c>
      <c r="B5">
        <f>INT(B4*1.5)</f>
        <v>42</v>
      </c>
      <c r="C5">
        <f t="shared" si="0"/>
        <v>126</v>
      </c>
      <c r="E5">
        <f t="shared" si="1"/>
        <v>2.38095238095238</v>
      </c>
      <c r="F5">
        <v>0</v>
      </c>
      <c r="G5">
        <f t="shared" si="11"/>
        <v>24</v>
      </c>
      <c r="H5">
        <f t="shared" si="2"/>
        <v>36</v>
      </c>
      <c r="J5">
        <f t="shared" si="3"/>
        <v>21000000</v>
      </c>
      <c r="K5">
        <f t="shared" si="4"/>
        <v>105000</v>
      </c>
      <c r="L5">
        <f t="shared" si="8"/>
        <v>530</v>
      </c>
      <c r="M5">
        <f t="shared" si="9"/>
        <v>745</v>
      </c>
      <c r="N5">
        <f t="shared" si="10"/>
        <v>965</v>
      </c>
      <c r="P5">
        <f t="shared" si="5"/>
        <v>746.666666666667</v>
      </c>
      <c r="Q5">
        <v>2800</v>
      </c>
      <c r="R5">
        <f t="shared" si="6"/>
        <v>168</v>
      </c>
      <c r="T5">
        <f>T4*1.5</f>
        <v>2531250</v>
      </c>
      <c r="U5">
        <f t="shared" si="7"/>
        <v>12656.25</v>
      </c>
    </row>
    <row r="6" spans="1:21">
      <c r="A6">
        <v>6</v>
      </c>
      <c r="B6">
        <f>INT(B5*1.4)</f>
        <v>58</v>
      </c>
      <c r="C6">
        <f t="shared" si="0"/>
        <v>174</v>
      </c>
      <c r="E6">
        <f t="shared" si="1"/>
        <v>1.72413793103448</v>
      </c>
      <c r="F6">
        <v>0</v>
      </c>
      <c r="G6">
        <f t="shared" si="11"/>
        <v>18</v>
      </c>
      <c r="H6">
        <f t="shared" si="2"/>
        <v>27</v>
      </c>
      <c r="J6">
        <f t="shared" si="3"/>
        <v>29000000</v>
      </c>
      <c r="K6">
        <f t="shared" si="4"/>
        <v>145000</v>
      </c>
      <c r="L6">
        <f t="shared" si="8"/>
        <v>600</v>
      </c>
      <c r="M6">
        <f t="shared" si="9"/>
        <v>835</v>
      </c>
      <c r="N6">
        <f t="shared" si="10"/>
        <v>1080</v>
      </c>
      <c r="P6">
        <f t="shared" si="5"/>
        <v>838.333333333333</v>
      </c>
      <c r="Q6">
        <v>3000</v>
      </c>
      <c r="R6">
        <f t="shared" si="6"/>
        <v>180</v>
      </c>
      <c r="T6">
        <f>T5*1.45</f>
        <v>3670312.5</v>
      </c>
      <c r="U6">
        <f t="shared" si="7"/>
        <v>18351.5625</v>
      </c>
    </row>
    <row r="7" spans="1:21">
      <c r="A7">
        <v>7</v>
      </c>
      <c r="B7">
        <f>INT(B6*1.4)</f>
        <v>81</v>
      </c>
      <c r="C7">
        <f t="shared" si="0"/>
        <v>243</v>
      </c>
      <c r="E7">
        <f t="shared" si="1"/>
        <v>1.23456790123457</v>
      </c>
      <c r="F7">
        <v>0</v>
      </c>
      <c r="G7">
        <f t="shared" si="11"/>
        <v>13</v>
      </c>
      <c r="H7">
        <f t="shared" si="2"/>
        <v>20</v>
      </c>
      <c r="J7">
        <f t="shared" si="3"/>
        <v>40500000</v>
      </c>
      <c r="K7">
        <f t="shared" si="4"/>
        <v>202500</v>
      </c>
      <c r="L7">
        <f t="shared" si="8"/>
        <v>680</v>
      </c>
      <c r="M7">
        <f t="shared" si="9"/>
        <v>935</v>
      </c>
      <c r="N7">
        <f t="shared" si="10"/>
        <v>1205</v>
      </c>
      <c r="P7">
        <f t="shared" si="5"/>
        <v>940</v>
      </c>
      <c r="Q7">
        <v>3200</v>
      </c>
      <c r="R7">
        <f t="shared" si="6"/>
        <v>192</v>
      </c>
      <c r="T7">
        <f>T6*1.4</f>
        <v>5138437.5</v>
      </c>
      <c r="U7">
        <f t="shared" si="7"/>
        <v>25692.1875</v>
      </c>
    </row>
    <row r="8" spans="1:21">
      <c r="A8">
        <v>8</v>
      </c>
      <c r="B8">
        <f>INT(B7*1.4)</f>
        <v>113</v>
      </c>
      <c r="C8">
        <f t="shared" si="0"/>
        <v>339</v>
      </c>
      <c r="D8">
        <f>50*5*7</f>
        <v>1750</v>
      </c>
      <c r="E8">
        <f t="shared" si="1"/>
        <v>0.884955752212389</v>
      </c>
      <c r="F8">
        <v>0</v>
      </c>
      <c r="G8">
        <f t="shared" si="11"/>
        <v>9</v>
      </c>
      <c r="H8">
        <f t="shared" si="2"/>
        <v>14</v>
      </c>
      <c r="J8">
        <f t="shared" si="3"/>
        <v>56500000</v>
      </c>
      <c r="K8">
        <f t="shared" si="4"/>
        <v>282500</v>
      </c>
      <c r="L8">
        <f t="shared" si="8"/>
        <v>765</v>
      </c>
      <c r="M8">
        <f t="shared" si="9"/>
        <v>1045</v>
      </c>
      <c r="N8">
        <f t="shared" si="10"/>
        <v>1345</v>
      </c>
      <c r="P8">
        <f t="shared" si="5"/>
        <v>1051.66666666667</v>
      </c>
      <c r="Q8">
        <v>3400</v>
      </c>
      <c r="R8">
        <f t="shared" si="6"/>
        <v>204</v>
      </c>
      <c r="T8">
        <f>T7*1.35</f>
        <v>6936890.625</v>
      </c>
      <c r="U8">
        <f t="shared" si="7"/>
        <v>34684.453125</v>
      </c>
    </row>
    <row r="9" spans="1:21">
      <c r="A9">
        <v>9</v>
      </c>
      <c r="B9">
        <f>INT(B8*1.4)</f>
        <v>158</v>
      </c>
      <c r="C9">
        <f t="shared" si="0"/>
        <v>474</v>
      </c>
      <c r="E9">
        <f t="shared" si="1"/>
        <v>0.632911392405063</v>
      </c>
      <c r="F9">
        <v>0</v>
      </c>
      <c r="G9">
        <f t="shared" si="11"/>
        <v>7</v>
      </c>
      <c r="H9">
        <f t="shared" si="2"/>
        <v>11</v>
      </c>
      <c r="J9">
        <f t="shared" si="3"/>
        <v>79000000</v>
      </c>
      <c r="K9">
        <f t="shared" si="4"/>
        <v>395000</v>
      </c>
      <c r="L9">
        <f t="shared" si="8"/>
        <v>860</v>
      </c>
      <c r="M9">
        <f t="shared" si="9"/>
        <v>1165</v>
      </c>
      <c r="N9">
        <f t="shared" si="10"/>
        <v>1495</v>
      </c>
      <c r="P9">
        <f t="shared" si="5"/>
        <v>1173.33333333333</v>
      </c>
      <c r="Q9">
        <v>3600</v>
      </c>
      <c r="R9">
        <f t="shared" si="6"/>
        <v>216</v>
      </c>
      <c r="T9">
        <f>T8*1.3</f>
        <v>9017957.8125</v>
      </c>
      <c r="U9">
        <f t="shared" si="7"/>
        <v>45089.7890625</v>
      </c>
    </row>
    <row r="10" spans="1:21">
      <c r="A10">
        <v>10</v>
      </c>
      <c r="B10">
        <f>INT(B9*1.4)</f>
        <v>221</v>
      </c>
      <c r="C10">
        <f t="shared" si="0"/>
        <v>663</v>
      </c>
      <c r="E10">
        <f t="shared" si="1"/>
        <v>0.452488687782805</v>
      </c>
      <c r="F10">
        <v>0</v>
      </c>
      <c r="G10">
        <f t="shared" si="11"/>
        <v>5</v>
      </c>
      <c r="H10">
        <f t="shared" si="2"/>
        <v>8</v>
      </c>
      <c r="J10">
        <f t="shared" si="3"/>
        <v>110500000</v>
      </c>
      <c r="K10">
        <f t="shared" si="4"/>
        <v>552500</v>
      </c>
      <c r="L10">
        <f t="shared" si="8"/>
        <v>965</v>
      </c>
      <c r="M10">
        <f t="shared" si="9"/>
        <v>1300</v>
      </c>
      <c r="N10">
        <f t="shared" si="10"/>
        <v>1660</v>
      </c>
      <c r="P10">
        <f t="shared" si="5"/>
        <v>1308.33333333333</v>
      </c>
      <c r="Q10">
        <v>3800</v>
      </c>
      <c r="R10">
        <f t="shared" si="6"/>
        <v>228</v>
      </c>
      <c r="T10">
        <f>T9*1.3</f>
        <v>11723345.15625</v>
      </c>
      <c r="U10">
        <f t="shared" si="7"/>
        <v>58616.72578125</v>
      </c>
    </row>
    <row r="11" spans="3:16">
      <c r="C11">
        <f>SUM(C1:C10)</f>
        <v>2166</v>
      </c>
      <c r="P11">
        <f>SUM(P1:P10)/10</f>
        <v>827</v>
      </c>
    </row>
    <row r="12" spans="16:16">
      <c r="P12">
        <f>SUM(P1:P5)/5</f>
        <v>591.666666666667</v>
      </c>
    </row>
    <row r="19" spans="9:25">
      <c r="I19">
        <v>1</v>
      </c>
      <c r="J19">
        <v>50</v>
      </c>
      <c r="L19">
        <f>SUM(J19:J23)</f>
        <v>450</v>
      </c>
      <c r="M19">
        <f>SUM(J19:J28)</f>
        <v>1125</v>
      </c>
      <c r="O19">
        <v>1</v>
      </c>
      <c r="P19">
        <f t="shared" ref="P19:P28" si="12">6000*2*6*5*O19</f>
        <v>360000</v>
      </c>
      <c r="Q19">
        <f t="shared" ref="Q19:Q28" si="13">P19*5/1000</f>
        <v>1800</v>
      </c>
      <c r="R19">
        <v>34887</v>
      </c>
      <c r="S19">
        <f t="shared" ref="S19:S28" si="14">INT(R19*O19*1.5)</f>
        <v>52330</v>
      </c>
      <c r="T19">
        <f>S19*50/1000</f>
        <v>2616.5</v>
      </c>
      <c r="U19">
        <v>39156</v>
      </c>
      <c r="V19">
        <f t="shared" ref="V19:V28" si="15">U19*2*O19</f>
        <v>78312</v>
      </c>
      <c r="W19">
        <v>36447</v>
      </c>
      <c r="X19">
        <f t="shared" ref="X19:X28" si="16">INT(W19*O19*1.5)</f>
        <v>54670</v>
      </c>
      <c r="Y19">
        <f>X19*50/1000</f>
        <v>2733.5</v>
      </c>
    </row>
    <row r="20" spans="9:25">
      <c r="I20">
        <v>2</v>
      </c>
      <c r="J20">
        <f t="shared" ref="J20:J28" si="17">FLOOR(J19*K20,5)</f>
        <v>75</v>
      </c>
      <c r="K20">
        <v>1.5</v>
      </c>
      <c r="O20">
        <v>5</v>
      </c>
      <c r="P20">
        <f t="shared" si="12"/>
        <v>1800000</v>
      </c>
      <c r="Q20">
        <f t="shared" si="13"/>
        <v>9000</v>
      </c>
      <c r="R20">
        <v>34887</v>
      </c>
      <c r="S20">
        <f t="shared" si="14"/>
        <v>261652</v>
      </c>
      <c r="T20">
        <f>S20*15/1000</f>
        <v>3924.78</v>
      </c>
      <c r="U20">
        <v>39156</v>
      </c>
      <c r="V20">
        <f t="shared" si="15"/>
        <v>391560</v>
      </c>
      <c r="W20">
        <v>36447</v>
      </c>
      <c r="X20">
        <f t="shared" si="16"/>
        <v>273352</v>
      </c>
      <c r="Y20">
        <f>X20*15/1000</f>
        <v>4100.28</v>
      </c>
    </row>
    <row r="21" spans="9:25">
      <c r="I21">
        <v>3</v>
      </c>
      <c r="J21">
        <f t="shared" si="17"/>
        <v>95</v>
      </c>
      <c r="K21">
        <v>1.3</v>
      </c>
      <c r="O21">
        <v>15</v>
      </c>
      <c r="P21">
        <f t="shared" si="12"/>
        <v>5400000</v>
      </c>
      <c r="Q21">
        <f t="shared" si="13"/>
        <v>27000</v>
      </c>
      <c r="R21">
        <v>34887</v>
      </c>
      <c r="S21">
        <f t="shared" si="14"/>
        <v>784957</v>
      </c>
      <c r="T21">
        <f>S21*7/1000</f>
        <v>5494.699</v>
      </c>
      <c r="U21">
        <v>39156</v>
      </c>
      <c r="V21">
        <f t="shared" si="15"/>
        <v>1174680</v>
      </c>
      <c r="W21">
        <v>36447</v>
      </c>
      <c r="X21">
        <f t="shared" si="16"/>
        <v>820057</v>
      </c>
      <c r="Y21">
        <f>X21*7/1000</f>
        <v>5740.399</v>
      </c>
    </row>
    <row r="22" spans="9:25">
      <c r="I22">
        <v>4</v>
      </c>
      <c r="J22">
        <f t="shared" si="17"/>
        <v>110</v>
      </c>
      <c r="K22">
        <v>1.2</v>
      </c>
      <c r="O22">
        <v>28</v>
      </c>
      <c r="P22">
        <f t="shared" si="12"/>
        <v>10080000</v>
      </c>
      <c r="Q22">
        <f t="shared" si="13"/>
        <v>50400</v>
      </c>
      <c r="R22">
        <v>34887</v>
      </c>
      <c r="S22">
        <f t="shared" si="14"/>
        <v>1465254</v>
      </c>
      <c r="T22">
        <f t="shared" ref="T22:T28" si="18">S22*5/1000</f>
        <v>7326.27</v>
      </c>
      <c r="U22">
        <v>39156</v>
      </c>
      <c r="V22">
        <f t="shared" si="15"/>
        <v>2192736</v>
      </c>
      <c r="W22">
        <v>36447</v>
      </c>
      <c r="X22">
        <f t="shared" si="16"/>
        <v>1530774</v>
      </c>
      <c r="Y22">
        <f>X22*5/1000</f>
        <v>7653.87</v>
      </c>
    </row>
    <row r="23" spans="9:25">
      <c r="I23">
        <v>5</v>
      </c>
      <c r="J23">
        <f t="shared" si="17"/>
        <v>120</v>
      </c>
      <c r="K23">
        <v>1.1</v>
      </c>
      <c r="O23">
        <f>INT(O22*1.5)</f>
        <v>42</v>
      </c>
      <c r="P23">
        <f t="shared" si="12"/>
        <v>15120000</v>
      </c>
      <c r="Q23">
        <f t="shared" si="13"/>
        <v>75600</v>
      </c>
      <c r="R23">
        <v>34887</v>
      </c>
      <c r="S23">
        <f t="shared" si="14"/>
        <v>2197881</v>
      </c>
      <c r="T23">
        <f t="shared" si="18"/>
        <v>10989.405</v>
      </c>
      <c r="U23">
        <v>39156</v>
      </c>
      <c r="V23">
        <f t="shared" si="15"/>
        <v>3289104</v>
      </c>
      <c r="W23">
        <v>36447</v>
      </c>
      <c r="X23">
        <f t="shared" si="16"/>
        <v>2296161</v>
      </c>
      <c r="Y23">
        <f>X23*5/1000</f>
        <v>11480.805</v>
      </c>
    </row>
    <row r="24" spans="9:25">
      <c r="I24">
        <v>6</v>
      </c>
      <c r="J24">
        <f t="shared" si="17"/>
        <v>125</v>
      </c>
      <c r="K24">
        <v>1.05</v>
      </c>
      <c r="O24">
        <f>INT(O23*1.4)</f>
        <v>58</v>
      </c>
      <c r="P24">
        <f t="shared" si="12"/>
        <v>20880000</v>
      </c>
      <c r="Q24">
        <f t="shared" si="13"/>
        <v>104400</v>
      </c>
      <c r="R24">
        <v>34887</v>
      </c>
      <c r="S24">
        <f t="shared" si="14"/>
        <v>3035169</v>
      </c>
      <c r="T24">
        <f t="shared" si="18"/>
        <v>15175.845</v>
      </c>
      <c r="U24">
        <v>39156</v>
      </c>
      <c r="V24">
        <f t="shared" si="15"/>
        <v>4542096</v>
      </c>
      <c r="W24">
        <v>36447</v>
      </c>
      <c r="X24">
        <f t="shared" si="16"/>
        <v>3170889</v>
      </c>
      <c r="Y24">
        <f>X24*5/1000</f>
        <v>15854.445</v>
      </c>
    </row>
    <row r="25" spans="9:25">
      <c r="I25">
        <v>7</v>
      </c>
      <c r="J25">
        <f t="shared" si="17"/>
        <v>130</v>
      </c>
      <c r="K25">
        <v>1.05</v>
      </c>
      <c r="O25">
        <f>INT(O24*1.4)</f>
        <v>81</v>
      </c>
      <c r="P25">
        <f t="shared" si="12"/>
        <v>29160000</v>
      </c>
      <c r="Q25">
        <f t="shared" si="13"/>
        <v>145800</v>
      </c>
      <c r="R25">
        <v>34887</v>
      </c>
      <c r="S25">
        <f t="shared" si="14"/>
        <v>4238770</v>
      </c>
      <c r="T25">
        <f t="shared" si="18"/>
        <v>21193.85</v>
      </c>
      <c r="U25">
        <v>39156</v>
      </c>
      <c r="V25">
        <f t="shared" si="15"/>
        <v>6343272</v>
      </c>
      <c r="W25">
        <v>36447</v>
      </c>
      <c r="X25">
        <f t="shared" si="16"/>
        <v>4428310</v>
      </c>
      <c r="Y25">
        <f>X25*4/1000</f>
        <v>17713.24</v>
      </c>
    </row>
    <row r="26" spans="9:25">
      <c r="I26">
        <v>8</v>
      </c>
      <c r="J26">
        <f t="shared" si="17"/>
        <v>135</v>
      </c>
      <c r="K26">
        <v>1.05</v>
      </c>
      <c r="O26">
        <f>INT(O25*1.4)</f>
        <v>113</v>
      </c>
      <c r="P26">
        <f t="shared" si="12"/>
        <v>40680000</v>
      </c>
      <c r="Q26">
        <f t="shared" si="13"/>
        <v>203400</v>
      </c>
      <c r="R26">
        <v>34887</v>
      </c>
      <c r="S26">
        <f t="shared" si="14"/>
        <v>5913346</v>
      </c>
      <c r="T26">
        <f t="shared" si="18"/>
        <v>29566.73</v>
      </c>
      <c r="U26">
        <v>39156</v>
      </c>
      <c r="V26">
        <f t="shared" si="15"/>
        <v>8849256</v>
      </c>
      <c r="W26">
        <v>36447</v>
      </c>
      <c r="X26">
        <f t="shared" si="16"/>
        <v>6177766</v>
      </c>
      <c r="Y26">
        <f>X26*4/1000</f>
        <v>24711.064</v>
      </c>
    </row>
    <row r="27" spans="9:25">
      <c r="I27">
        <v>9</v>
      </c>
      <c r="J27">
        <f t="shared" si="17"/>
        <v>140</v>
      </c>
      <c r="K27">
        <v>1.05</v>
      </c>
      <c r="O27">
        <f>INT(O26*1.4)</f>
        <v>158</v>
      </c>
      <c r="P27">
        <f t="shared" si="12"/>
        <v>56880000</v>
      </c>
      <c r="Q27">
        <f t="shared" si="13"/>
        <v>284400</v>
      </c>
      <c r="R27">
        <v>34887</v>
      </c>
      <c r="S27">
        <f t="shared" si="14"/>
        <v>8268219</v>
      </c>
      <c r="T27">
        <f t="shared" si="18"/>
        <v>41341.095</v>
      </c>
      <c r="U27">
        <v>39156</v>
      </c>
      <c r="V27">
        <f t="shared" si="15"/>
        <v>12373296</v>
      </c>
      <c r="W27">
        <v>36447</v>
      </c>
      <c r="X27">
        <f t="shared" si="16"/>
        <v>8637939</v>
      </c>
      <c r="Y27">
        <f>X27*4/1000</f>
        <v>34551.756</v>
      </c>
    </row>
    <row r="28" spans="9:25">
      <c r="I28">
        <v>10</v>
      </c>
      <c r="J28">
        <f t="shared" si="17"/>
        <v>145</v>
      </c>
      <c r="K28">
        <v>1.05</v>
      </c>
      <c r="O28">
        <f>INT(O27*1.4)</f>
        <v>221</v>
      </c>
      <c r="P28">
        <f t="shared" si="12"/>
        <v>79560000</v>
      </c>
      <c r="Q28">
        <f t="shared" si="13"/>
        <v>397800</v>
      </c>
      <c r="R28">
        <v>34887</v>
      </c>
      <c r="S28">
        <f t="shared" si="14"/>
        <v>11565040</v>
      </c>
      <c r="T28">
        <f t="shared" si="18"/>
        <v>57825.2</v>
      </c>
      <c r="U28">
        <v>39156</v>
      </c>
      <c r="V28">
        <f t="shared" si="15"/>
        <v>17306952</v>
      </c>
      <c r="W28">
        <v>36447</v>
      </c>
      <c r="X28">
        <f t="shared" si="16"/>
        <v>12082180</v>
      </c>
      <c r="Y28">
        <f>X28*4/1000</f>
        <v>48328.72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꧁狐狸꧂</cp:lastModifiedBy>
  <dcterms:created xsi:type="dcterms:W3CDTF">2020-02-23T07:46:00Z</dcterms:created>
  <dcterms:modified xsi:type="dcterms:W3CDTF">2022-05-19T06:04:49Z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EEEC396AB028458E8D12F8464902FBCA</vt:lpwstr>
  </property>
  <property fmtid="{D5CDD505-2E9C-101B-9397-08002B2CF9AE}" pid="3" name="KSOProductBuildVer">
    <vt:lpwstr>2052-11.1.0.11691</vt:lpwstr>
  </property>
</Properties>
</file>